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86" yWindow="120" windowWidth="9135" windowHeight="4455" tabRatio="598" activeTab="0"/>
  </bookViews>
  <sheets>
    <sheet name="Cover" sheetId="1" r:id="rId1"/>
    <sheet name="BS" sheetId="2" r:id="rId2"/>
    <sheet name="P&amp;L" sheetId="3" r:id="rId3"/>
    <sheet name="SCIE" sheetId="4" r:id="rId4"/>
    <sheet name="CF" sheetId="5" r:id="rId5"/>
    <sheet name="NOTES" sheetId="6" r:id="rId6"/>
  </sheets>
  <definedNames>
    <definedName name="_xlnm.Print_Area" localSheetId="1">'BS'!$A$1:$J$60</definedName>
    <definedName name="_xlnm.Print_Area" localSheetId="4">'CF'!$A$1:$I$74</definedName>
    <definedName name="_xlnm.Print_Area" localSheetId="5">'NOTES'!$A$1:$N$579</definedName>
    <definedName name="_xlnm.Print_Area" localSheetId="2">'P&amp;L'!$A$1:$L$57</definedName>
    <definedName name="_xlnm.Print_Area" localSheetId="3">'SCIE'!$A$1:$K$46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<sst xmlns="http://schemas.openxmlformats.org/spreadsheetml/2006/main" count="675" uniqueCount="517">
  <si>
    <t>Gain on disposal of quoted securities</t>
  </si>
  <si>
    <t>pre-tax profit of RM280.9 million as compared to RM2.23 billion and RM291.8 million reported</t>
  </si>
  <si>
    <t>respectively in the previous year's corresponding period. In the current quarter under review, the Group</t>
  </si>
  <si>
    <t>achieved a revenue of RM165.7 million and a pre-tax profit of RM47.4 million as compared to the</t>
  </si>
  <si>
    <t>revenue of RM724.3 million and a pre-tax profit of RM83.0 million recorded in the previous year's</t>
  </si>
  <si>
    <t>The lower Group revenue and pre-tax profit was mainly due to the deconsolidation of BToto as a</t>
  </si>
  <si>
    <t>subsidiary company following the dilution of the Group's equity interest in BToto to 40.56% as at 31</t>
  </si>
  <si>
    <t>January 2003 as explained in Note A10(d) above. As BToto is now an associated company of the Group,</t>
  </si>
  <si>
    <t>in the carrying value of properties and investments amounting to RM62.4 million and a writedown in</t>
  </si>
  <si>
    <t>The Board is pleased to note that the property division contributed higher profit for the quarter under</t>
  </si>
  <si>
    <t>The Group recorded a revenue of RM165.7 million and a pre-tax profit of RM47.4 million in the current</t>
  </si>
  <si>
    <t>quarter under review as compared to a revenue of RM453.1 million and a pre-tax profit of RM130.7</t>
  </si>
  <si>
    <t>million reported in the preceding quarter.</t>
  </si>
  <si>
    <t>The Group has equity accounted for BToto's results for the full 3 months' duration of this current</t>
  </si>
  <si>
    <t>billings; and</t>
  </si>
  <si>
    <t>During the quarter under review, the Group realised an aggregate gain on disposal of BToto ICULS of</t>
  </si>
  <si>
    <t>NOTES (Continued)</t>
  </si>
  <si>
    <t>A11</t>
  </si>
  <si>
    <t>External</t>
  </si>
  <si>
    <t>Total revenue</t>
  </si>
  <si>
    <t>Results</t>
  </si>
  <si>
    <t>Unallocated corporate expenses</t>
  </si>
  <si>
    <t>Operating profit</t>
  </si>
  <si>
    <t>Interest income</t>
  </si>
  <si>
    <t>Other non-operating income</t>
  </si>
  <si>
    <t>Share of results of associated companies</t>
  </si>
  <si>
    <t>Income taxes</t>
  </si>
  <si>
    <t>long term investments, restructuring and discontinuing operations except for:</t>
  </si>
  <si>
    <t>the cessation of the business operated by Sports Toto (Fiji) Limited and its subsidiary</t>
  </si>
  <si>
    <t>company Waidroka Trust Estate Limited following the completion of the disposal of the</t>
  </si>
  <si>
    <t>the dilution of the Group's equity interest in Berjaya Sports Toto Berhad ("BToto") from 51.4%</t>
  </si>
  <si>
    <t>Overprovision in prior years</t>
  </si>
  <si>
    <t>Quoted shares, at market value</t>
  </si>
  <si>
    <t>Cost of purchase</t>
  </si>
  <si>
    <t>On 23 January 2002, the Company gave BToto a written undertaking relating to the settlement</t>
  </si>
  <si>
    <t>lenders of BGB group of companies within 60 days after the listing of and quotation for the BToto ICULS</t>
  </si>
  <si>
    <t>Saved as disclosed in Note A11, there were no financial instruments with off balance sheet risk as at the</t>
  </si>
  <si>
    <t>The basic and diluted earnings per share are calculated as follows:</t>
  </si>
  <si>
    <t>Group (3-month period)</t>
  </si>
  <si>
    <t>Income (RM'000)</t>
  </si>
  <si>
    <t>Earnings per share (sen)</t>
  </si>
  <si>
    <t>Net profit for the period</t>
  </si>
  <si>
    <t>Increase in net profit as a result of interest</t>
  </si>
  <si>
    <t xml:space="preserve">  expense saved from potential ICULS</t>
  </si>
  <si>
    <t>Adjusted net profit for the period</t>
  </si>
  <si>
    <t xml:space="preserve">Weighted average number of shares </t>
  </si>
  <si>
    <t xml:space="preserve">  outstanding ('000)</t>
  </si>
  <si>
    <t>Diluted earnings per share (sen)</t>
  </si>
  <si>
    <t>Net cash generated from operating activities</t>
  </si>
  <si>
    <t>NET CASH OUTFLOW</t>
  </si>
  <si>
    <t xml:space="preserve">  Bank overdraft</t>
  </si>
  <si>
    <t>ICULS 1999/2009 to be offered for sale by ICSB and FIs will be reduced by RM0.694 million to</t>
  </si>
  <si>
    <t>RM798.211 million.</t>
  </si>
  <si>
    <t>institution concerned and its internally generated funds.</t>
  </si>
  <si>
    <t>Settlement and the Proposed Capital Distribution Scheme are conditional upon the proposed BGB</t>
  </si>
  <si>
    <t>members' scheme to be implemented pursuant to BGB restructuring proposals.</t>
  </si>
  <si>
    <t>Denominated in S$ (S$1,346,000)</t>
  </si>
  <si>
    <t>Denominated in SLRs (SLR44,950,000)</t>
  </si>
  <si>
    <t>the consolidation of approximately 1.667 ordinary shares of RM0.60 each held after (a)</t>
  </si>
  <si>
    <t>and (b) into one share of the Company of RM1.00 each.</t>
  </si>
  <si>
    <t>The aforesaid proposals are conditional upon the approvals from the following:-</t>
  </si>
  <si>
    <t>SC;</t>
  </si>
  <si>
    <t>KLSE;</t>
  </si>
  <si>
    <t>shareholders of the Company at EGMs to be convened;</t>
  </si>
  <si>
    <t>(iv)</t>
  </si>
  <si>
    <t>the Orders of the High Court of Malaya sanctioning the Proposed Capital Distribution Scheme; and</t>
  </si>
  <si>
    <t>(v)</t>
  </si>
  <si>
    <t>The Proposed Capital Distribution Scheme is conditional upon the Proposed Bonus Issue mentioned in</t>
  </si>
  <si>
    <t>Employees' Share Option Scheme.</t>
  </si>
  <si>
    <t>Long Term Receivables</t>
  </si>
  <si>
    <t>Inventories</t>
  </si>
  <si>
    <t>Receivables</t>
  </si>
  <si>
    <t>Payables</t>
  </si>
  <si>
    <t>cancellation, shares held as treasury shares and resale of treasury shares for the current financial period</t>
  </si>
  <si>
    <t xml:space="preserve"> </t>
  </si>
  <si>
    <t>PRECEDING</t>
  </si>
  <si>
    <t>RM'000</t>
  </si>
  <si>
    <t>(a)</t>
  </si>
  <si>
    <t>(b)</t>
  </si>
  <si>
    <t>(c)</t>
  </si>
  <si>
    <t>Taxation</t>
  </si>
  <si>
    <t>(i)</t>
  </si>
  <si>
    <t>*</t>
  </si>
  <si>
    <t>AS AT</t>
  </si>
  <si>
    <t>FINANCIAL</t>
  </si>
  <si>
    <t>YEAR END</t>
  </si>
  <si>
    <t>Current Assets</t>
  </si>
  <si>
    <t>Cash and Bank Balances</t>
  </si>
  <si>
    <t>Current Liabilities</t>
  </si>
  <si>
    <t>Short Term Borrowings</t>
  </si>
  <si>
    <t>Proposed Dividend</t>
  </si>
  <si>
    <t>Net Current Assets</t>
  </si>
  <si>
    <t>Share Capital</t>
  </si>
  <si>
    <t>Share Premium</t>
  </si>
  <si>
    <t>Retained Profits</t>
  </si>
  <si>
    <t>Minority Interests</t>
  </si>
  <si>
    <t>Other Long Term Liabilities</t>
  </si>
  <si>
    <t>NOTES</t>
  </si>
  <si>
    <t>Current year provision</t>
  </si>
  <si>
    <t>Long Term Borrowings</t>
  </si>
  <si>
    <t>check</t>
  </si>
  <si>
    <t>There were no issuances and repayment of debts and equity securities, share buy-backs, share</t>
  </si>
  <si>
    <t>(audited)</t>
  </si>
  <si>
    <t>%</t>
  </si>
  <si>
    <t>BERJAYA LAND BERHAD</t>
  </si>
  <si>
    <t>Investment Properties</t>
  </si>
  <si>
    <t>Land Held For Development</t>
  </si>
  <si>
    <t>Associated Companies</t>
  </si>
  <si>
    <t>Investments</t>
  </si>
  <si>
    <t>Development Properties</t>
  </si>
  <si>
    <t>Deposits</t>
  </si>
  <si>
    <t>Goodwill on Consolidation</t>
  </si>
  <si>
    <t>Exchange Reserves</t>
  </si>
  <si>
    <t>Capital Funds</t>
  </si>
  <si>
    <t>Reserve on Consolidation</t>
  </si>
  <si>
    <t>Deferred Taxation</t>
  </si>
  <si>
    <t xml:space="preserve"> - In Malaysia</t>
  </si>
  <si>
    <t xml:space="preserve"> - Outside Malaysia</t>
  </si>
  <si>
    <t>Deferred taxation</t>
  </si>
  <si>
    <t>Short term borrowings</t>
  </si>
  <si>
    <t>Secured -</t>
  </si>
  <si>
    <t>Denominated in Ringgit Malaysia</t>
  </si>
  <si>
    <t>Unsecured -</t>
  </si>
  <si>
    <t>Long term borrowings</t>
  </si>
  <si>
    <t>Total</t>
  </si>
  <si>
    <t>Toto betting and related activities</t>
  </si>
  <si>
    <t>Property development and investment</t>
  </si>
  <si>
    <t>Hotel, resort and recreation</t>
  </si>
  <si>
    <t>+/(-)</t>
  </si>
  <si>
    <t>Net tangible assets per share (sen)</t>
  </si>
  <si>
    <t xml:space="preserve">Quarter </t>
  </si>
  <si>
    <t>ended</t>
  </si>
  <si>
    <t>Our principal business operations are not significantly affected by any seasonal or cyclical factors</t>
  </si>
  <si>
    <t>There was no pending material litigation as at the date of this announcement.</t>
  </si>
  <si>
    <t>N/A</t>
  </si>
  <si>
    <t>Net assets per share (sen)</t>
  </si>
  <si>
    <t>c.c. Securities Commission</t>
  </si>
  <si>
    <t>Revenue</t>
  </si>
  <si>
    <t>(ii)</t>
  </si>
  <si>
    <t>(iii)</t>
  </si>
  <si>
    <t>Quoted shares, at cost</t>
  </si>
  <si>
    <t xml:space="preserve">  - In Malaysia</t>
  </si>
  <si>
    <t xml:space="preserve">  - Outside Malaysia</t>
  </si>
  <si>
    <t>Quoted shares, at book value</t>
  </si>
  <si>
    <t>USD'000</t>
  </si>
  <si>
    <t>Granted by a subsidiary company:</t>
  </si>
  <si>
    <t>Unsecured</t>
  </si>
  <si>
    <t>Guarantee given to Noteholders for Secured Floating</t>
  </si>
  <si>
    <t xml:space="preserve">  Rate Notes issued by a related company</t>
  </si>
  <si>
    <t>Granted by the Company:</t>
  </si>
  <si>
    <t>Guarantee given to financial institution for credit facilities</t>
  </si>
  <si>
    <t>date of this announcement.</t>
  </si>
  <si>
    <t>Intangible Assets</t>
  </si>
  <si>
    <t>as follows:</t>
  </si>
  <si>
    <t>Financial</t>
  </si>
  <si>
    <t>There were no material changes in the composition of the Group for the current quarter and the financial</t>
  </si>
  <si>
    <t>except for:</t>
  </si>
  <si>
    <t>the property development division which is affected by the prevailing cyclical economic</t>
  </si>
  <si>
    <t>conditions;</t>
  </si>
  <si>
    <t>the local beach resorts situated at the East Coast of Peninsular Malaysia which are affected</t>
  </si>
  <si>
    <t>by the North-East monsoon season during the third quarter of the financial year; and</t>
  </si>
  <si>
    <t>Tax Recoverable</t>
  </si>
  <si>
    <t>period ended</t>
  </si>
  <si>
    <t>On 23 May 2001, the Company announced the following proposals :-</t>
  </si>
  <si>
    <t>Property, Plant and Equipment</t>
  </si>
  <si>
    <t xml:space="preserve">  granted to a related company.</t>
  </si>
  <si>
    <t>Balance as at 30 April 2002</t>
  </si>
  <si>
    <t>30/4/02</t>
  </si>
  <si>
    <t>Loan Stocks 1999/2009 ("ICULS 1999/2009) completed in 1999, the Company entered into several put</t>
  </si>
  <si>
    <t>option agreements with financial institutions ("FIs") wherein the FIs are entitled to put to the Company the</t>
  </si>
  <si>
    <t>On 11 July 2002, the Company announced a proposal as follows:</t>
  </si>
  <si>
    <t>ICULS 1999/2009, to all shareholders of the Company (excluding BGB and its wholly owned</t>
  </si>
  <si>
    <t>subsidiary companies), all ICULS 1999/2009 holders (excluding the FIs who are holding the</t>
  </si>
  <si>
    <t>The aforesaid proposals are conditional upon the approvals from the following:</t>
  </si>
  <si>
    <t>the Securities Commission ("SC");</t>
  </si>
  <si>
    <t xml:space="preserve">(ii) </t>
  </si>
  <si>
    <t>FIC;</t>
  </si>
  <si>
    <t>Kuala Lumpur Stock Exchange ("KLSE");</t>
  </si>
  <si>
    <t xml:space="preserve">(iv) </t>
  </si>
  <si>
    <t xml:space="preserve">(v) </t>
  </si>
  <si>
    <t>shareholders of  BGB at an EGM to be convened;</t>
  </si>
  <si>
    <t xml:space="preserve">(vi) </t>
  </si>
  <si>
    <t>the FIs in respect of the Proposed OFS of their respective portion of ICULS 1999/2009; and</t>
  </si>
  <si>
    <t>(vii)</t>
  </si>
  <si>
    <t>any other relevant authorities.</t>
  </si>
  <si>
    <t>The Proposed OFS, Proposed ICULS 1999/2009 Early Conversion and Proposed Bonus Issue are not</t>
  </si>
  <si>
    <t>inter-conditional.</t>
  </si>
  <si>
    <t>shareholders of the Company at an extraordinary general meeting ("EGM") to be convened;</t>
  </si>
  <si>
    <t>The proposed bonus issue (of 2 for 3) by the Company;</t>
  </si>
  <si>
    <t>The proposed voluntary general offers ("VGOs") to be undertaken by the Company to acquire</t>
  </si>
  <si>
    <t>the remaining ordinary shares of RM1.00 each in Berjaya Capital Berhad ("BCap") and in</t>
  </si>
  <si>
    <t xml:space="preserve">Cosway Corporation Berhad ("CCB") not held by BGB and the parties acting in concert </t>
  </si>
  <si>
    <t>("Proposed VGOs"); and</t>
  </si>
  <si>
    <t>The proposed transfer of Berjaya General Insurance Berhad, Inter-Pacific Capital Sdn Bhd,</t>
  </si>
  <si>
    <t>Cosway (M) Sdn Bhd, by BGB to the Company and pursuant thereof, the proposed transfer by</t>
  </si>
  <si>
    <t>the Company of its entire interests in BCap and CCB (obtained pursuant to the proposed VGOs)</t>
  </si>
  <si>
    <t>to a new company to be incorporated ("Newco") ("Proposed Assets Transfer").</t>
  </si>
  <si>
    <t>On 11 July 2002, the Company has announced that it has aborted the Proposed VGOs and the Proposed</t>
  </si>
  <si>
    <t>Assets Transfer in line with the BGB revised restructuring proposals made on 28 June 2002. Amongst</t>
  </si>
  <si>
    <t>others, BGB has announced the proposed settlement of its entire inter-company balance due to the</t>
  </si>
  <si>
    <t>Company through the issuance of 2% 10-year Irredeemable Convertible Unsecured Loan Stocks of</t>
  </si>
  <si>
    <t>RM1.00 nominal value each in Newco ("2% Newco ICULS"). As such, the Company also made the</t>
  </si>
  <si>
    <t>following proposals:-</t>
  </si>
  <si>
    <t>The proposed inter-company settlement ("Proposed Inter-Company Settlement") by BGB</t>
  </si>
  <si>
    <t>through the issuance of approximately RM1.436 billion nominal value of 2% Newco ICULS;</t>
  </si>
  <si>
    <t>The proposed capital distribution scheme ("Proposed Capital Distribution Scheme") to be under-</t>
  </si>
  <si>
    <t>taken as follows:-</t>
  </si>
  <si>
    <t>a capital repayment of 40 sen for every share of the Company held will be satisfied</t>
  </si>
  <si>
    <t>through the distribution of 2% Newco ICULS;</t>
  </si>
  <si>
    <t>an intermediate bonus issue of up to 2.385 billion new ordinary shares of RM0.60 each</t>
  </si>
  <si>
    <t>in the Company on the basis of two new ordinary shares of RM0.60 each for every</t>
  </si>
  <si>
    <t xml:space="preserve">three ordinary shares of RM0.60 each held after (a); and </t>
  </si>
  <si>
    <t>Convertible Unsecured Loan Stocks of BGB. The offerors for the Proposed OFS will be ICSB</t>
  </si>
  <si>
    <t>1999/2009.</t>
  </si>
  <si>
    <t xml:space="preserve">The changes in contingent liabilities since the last audited balance sheet as at 30 April 2002 are as </t>
  </si>
  <si>
    <t>follows:</t>
  </si>
  <si>
    <t>Pursuant to a debt conversion exercise involving the issue of 5% Irredeemable Convertible Unsecured</t>
  </si>
  <si>
    <t>ICULS 1999/ 2009 at a pre-determined option price for a period of 3 years commencing from 31</t>
  </si>
  <si>
    <t>for approximately RM184.213 million and 15 FIs for RM614.692 million nominal value of ICULS</t>
  </si>
  <si>
    <t>BGB has conceptually proposed a total of up to RM798.905 million ICULS 1999/2009 be offered</t>
  </si>
  <si>
    <t>for sale ("Proposed OFS"), at an indicative offer price of RM1.20 per RM1.00 nominal value of</t>
  </si>
  <si>
    <t>ICULS 1999/2009 under the put options) and all the shareholders and holders of Irredeemable</t>
  </si>
  <si>
    <t>It was also proposed that conversion of the entire RM894.5 million ICULS 1999/2009 during a</t>
  </si>
  <si>
    <t>specific conversion period would entitle the holder of one new ordinary share of the Company</t>
  </si>
  <si>
    <t>issued pursuant to the conversion to one free Warrant of the Company ("Proposed ICULS</t>
  </si>
  <si>
    <t>1999/2009 Early Conversion").</t>
  </si>
  <si>
    <t>It was also proposed that a bonus issue of a maximum of 1.789 billion new ordinary shares of</t>
  </si>
  <si>
    <t>RM1.00 each of the Company ("BLB Share") on the basis of one new BLB share for every one</t>
  </si>
  <si>
    <t>existing BLB share held be undertaken ("Proposed Bonus Issue").</t>
  </si>
  <si>
    <t>In addition, BGB has notified the Company that it has exercised its call option to acquire RM0.694 million</t>
  </si>
  <si>
    <t>ICULS 1999/2009, by liquidating and utilising its fixed deposits presently pledged with the financial</t>
  </si>
  <si>
    <t>Accordingly, the quantum of ICULS 1999/2009 proposed to be offered for sale by the FIs pursuant to the</t>
  </si>
  <si>
    <t>Reserves :</t>
  </si>
  <si>
    <t>Feed and wheat flour</t>
  </si>
  <si>
    <t>December 2001. Berjaya Group Berhad ("BGB") had agreed with the Company to assume the put</t>
  </si>
  <si>
    <t>options ("BGB Put Options"). In July 2002, several FIs exercised their options for approximately RM184.2</t>
  </si>
  <si>
    <t>million ("Put Options"). BGB informed the Company that it would not be able to meet its obligation</t>
  </si>
  <si>
    <t>pursuant to BGB Put Options. In view of this, the Company made arrangements for Immediate Capital</t>
  </si>
  <si>
    <t>Sdn Bhd ("ICSB"), a wholly owned subsidiary company of the Company, to take up the Put Options of</t>
  </si>
  <si>
    <t>approximately RM184.2 million. This was financed through the Group's internally generated funds and</t>
  </si>
  <si>
    <t>external borrowings. BGB has undertaken to indemnify the Company and/or its subsidiary companies all</t>
  </si>
  <si>
    <t>Premium on ICULS 1999/2009 Purchased (Note 9)</t>
  </si>
  <si>
    <t>Shareholders' Funds Before Premium on ICULS 1999/2009 Purchased</t>
  </si>
  <si>
    <t>Shareholders' Funds After Premium on ICULS 1999/2009 Purchased</t>
  </si>
  <si>
    <t>Options. Notwithstanding BGB's proposal to indemnify the Company, BGB continues to be liable to the</t>
  </si>
  <si>
    <t>Company for its failure to assume the Put Options. As such, the Company will reserve all legal rights</t>
  </si>
  <si>
    <t>against BGB and/or pursue other appropriate actions.</t>
  </si>
  <si>
    <t>The premium on ICULS 1999/2009 purchased as disclosed in the balance sheet refers to the premium</t>
  </si>
  <si>
    <t>costs incurred in relation to any funding obtained to fulfill the Company's obligations under the Put</t>
  </si>
  <si>
    <t>UNAUDITED INTERIM FINANCIAL REPORT</t>
  </si>
  <si>
    <t>Table of Contents</t>
  </si>
  <si>
    <t>Page</t>
  </si>
  <si>
    <t>Condensed Consolidated Balance Sheet</t>
  </si>
  <si>
    <t>Condensed Consolidated Income Statement</t>
  </si>
  <si>
    <t>Condensed Consolidated Statement of Changes in Equity</t>
  </si>
  <si>
    <t>Condensed Consolidated Cash Flow Statement</t>
  </si>
  <si>
    <t>Notes to the Unaudited Interim Financial Report</t>
  </si>
  <si>
    <t>Additional Information Required by the KLSE's Listing Requirements</t>
  </si>
  <si>
    <t xml:space="preserve">UNAUDITED INTERIM FINANCIAL REPORT </t>
  </si>
  <si>
    <t>CONDENSED CONSOLIDATED BALANCE SHEET</t>
  </si>
  <si>
    <t>3 MONTHS ENDED</t>
  </si>
  <si>
    <t>Note</t>
  </si>
  <si>
    <t>(COMPANY NO : 3907-W)</t>
  </si>
  <si>
    <t xml:space="preserve">CONDENSED CONSOLIDATED INCOME STATEMENT </t>
  </si>
  <si>
    <t>REVENUE</t>
  </si>
  <si>
    <t>PROFIT FROM OPERATIONS</t>
  </si>
  <si>
    <t>Non-operating income</t>
  </si>
  <si>
    <t>Finance costs</t>
  </si>
  <si>
    <t>PROFIT BEFORE TAXATION</t>
  </si>
  <si>
    <t>TAXATION</t>
  </si>
  <si>
    <t>B5</t>
  </si>
  <si>
    <t>PROFIT AFTER TAXATION</t>
  </si>
  <si>
    <t>Minority Interest</t>
  </si>
  <si>
    <t xml:space="preserve">PROFIT ATTRIBUTABLE TO </t>
  </si>
  <si>
    <t>SHAREHOLDERS OF THE COMPANY</t>
  </si>
  <si>
    <t>EARNINGS PER SHARE (SEN)</t>
  </si>
  <si>
    <t xml:space="preserve">(i)  Basic </t>
  </si>
  <si>
    <t>B13</t>
  </si>
  <si>
    <t xml:space="preserve">(ii)  Fully diluted </t>
  </si>
  <si>
    <t>The annexed notes form an integral part of this interim financial report.</t>
  </si>
  <si>
    <t>(COMPANY NO : 201765-A)</t>
  </si>
  <si>
    <t>(COMPANY NO: 201765-A)</t>
  </si>
  <si>
    <t>(COMPANY NO:  201765-A)</t>
  </si>
  <si>
    <t>CONDENSED CONSOLIDATED STATEMENT OF CHANGES IN EQUITY</t>
  </si>
  <si>
    <t>Reserves</t>
  </si>
  <si>
    <t>Share</t>
  </si>
  <si>
    <t xml:space="preserve">Non - </t>
  </si>
  <si>
    <t>capital</t>
  </si>
  <si>
    <t>premium</t>
  </si>
  <si>
    <t>distributable</t>
  </si>
  <si>
    <t>Distributable</t>
  </si>
  <si>
    <t>RM '000</t>
  </si>
  <si>
    <t>At 1 May 2002</t>
  </si>
  <si>
    <t xml:space="preserve">CONDENSED CONSOLIDATED CASH FLOW STATEMENT </t>
  </si>
  <si>
    <t>Net cash used in investing activities</t>
  </si>
  <si>
    <t>Net cash generated from financing activities</t>
  </si>
  <si>
    <t>OPENING CASH AND CASH EQUIVALENTS</t>
  </si>
  <si>
    <t>CLOSING CASH AND CASH EQUIVALENTS</t>
  </si>
  <si>
    <t>The closing cash and cash equivalents comprise the following:</t>
  </si>
  <si>
    <t xml:space="preserve">  Deposits with licensed banks</t>
  </si>
  <si>
    <t xml:space="preserve">  Cash and bank balances</t>
  </si>
  <si>
    <t>There are no comparative figures for the same period of the preceding year as this is the first time</t>
  </si>
  <si>
    <t>a condensed consolidated cash flow statement is presented.</t>
  </si>
  <si>
    <t>Share of profits and losses of associated companies</t>
  </si>
  <si>
    <t>The interim financial report is not audited and has been prepared in compliance with MASB 26, Interim</t>
  </si>
  <si>
    <t>Financial Reporting.</t>
  </si>
  <si>
    <t xml:space="preserve">The interim financial report should be read in conjunction with the audited financial statements of the </t>
  </si>
  <si>
    <t xml:space="preserve">The audit report of the Group's most recent annual audited financial statements did not contain any </t>
  </si>
  <si>
    <t>qualification.</t>
  </si>
  <si>
    <t>A1</t>
  </si>
  <si>
    <t>A2</t>
  </si>
  <si>
    <t>A3</t>
  </si>
  <si>
    <t>A4</t>
  </si>
  <si>
    <t>A5</t>
  </si>
  <si>
    <t>A6</t>
  </si>
  <si>
    <t>The valuation of land and building have been brought forward without amendment from the previous</t>
  </si>
  <si>
    <t>annual report.</t>
  </si>
  <si>
    <t>A8</t>
  </si>
  <si>
    <t>There were no material events subsequent to the end of this current quarter that have not been reflected</t>
  </si>
  <si>
    <t>in the financial statements for this interim period.</t>
  </si>
  <si>
    <t>A9</t>
  </si>
  <si>
    <t>A10</t>
  </si>
  <si>
    <t>ADDITIONAL INFORMATION REQUIRED BY THE KLSE'S LISTING REQUIREMENTS</t>
  </si>
  <si>
    <t>B1</t>
  </si>
  <si>
    <t>B2</t>
  </si>
  <si>
    <t>B3</t>
  </si>
  <si>
    <t>B4</t>
  </si>
  <si>
    <t>B6</t>
  </si>
  <si>
    <t>B8 (a)</t>
  </si>
  <si>
    <t>B7 (a)</t>
  </si>
  <si>
    <t>B9</t>
  </si>
  <si>
    <t>B10</t>
  </si>
  <si>
    <t>B11</t>
  </si>
  <si>
    <t>B12</t>
  </si>
  <si>
    <t>Basic earnings per share (sen)</t>
  </si>
  <si>
    <t xml:space="preserve">  interest in subsidiary company</t>
  </si>
  <si>
    <t>Currency translation differences</t>
  </si>
  <si>
    <t>Issuance pursuant to exercise of</t>
  </si>
  <si>
    <t xml:space="preserve">  Employees' Share Option Scheme</t>
  </si>
  <si>
    <t>Premium on ICULS 1999/2009</t>
  </si>
  <si>
    <t xml:space="preserve">  purchased</t>
  </si>
  <si>
    <t>5% Irredeemable Convertible Unsecured Loan Stocks ("ICULS") 1999/2009</t>
  </si>
  <si>
    <t xml:space="preserve">Loss arising from dilution of equity </t>
  </si>
  <si>
    <t>There are no comparative figures for the same period of the preceding year as this is the first time a</t>
  </si>
  <si>
    <t>condensed consolidated statement of changes in equity is presented.</t>
  </si>
  <si>
    <t>Company for the year ended 30 April 2002.</t>
  </si>
  <si>
    <t>the gaming business that may be positively impacted by the festive seasons.</t>
  </si>
  <si>
    <t>Inter segment</t>
  </si>
  <si>
    <t>The disproportionate tax charge for the Group was mainly due to certain expenses (mainly interest</t>
  </si>
  <si>
    <t>expenses) being disallowed for tax purposes and non-availability of Group tax relief in respect of losses</t>
  </si>
  <si>
    <t>incurred by certain subsidiary companies.</t>
  </si>
  <si>
    <t xml:space="preserve"> (b)</t>
  </si>
  <si>
    <t>B8(b)</t>
  </si>
  <si>
    <t>Note B8(a)(iii) above and the Proposed Inter-Company Settlement. The Proposed Inter-Company</t>
  </si>
  <si>
    <t xml:space="preserve">  1999/2009 conversion</t>
  </si>
  <si>
    <t xml:space="preserve">Number of shares from potential ICULS </t>
  </si>
  <si>
    <t>There is no profit forecast for the financial period under review.</t>
  </si>
  <si>
    <t>Reduction during the period due to the deconsolidation</t>
  </si>
  <si>
    <t xml:space="preserve">   of a subsidiary company</t>
  </si>
  <si>
    <t xml:space="preserve">financial year ending 30 April 2003 will show a reduction due to the deconsolidation of BToto following </t>
  </si>
  <si>
    <t>Profit before taxation</t>
  </si>
  <si>
    <t>Profit after taxation</t>
  </si>
  <si>
    <t>at least 50% of the BToto ICULS beneficially owned by the Group will be redeemed from the relevant</t>
  </si>
  <si>
    <t xml:space="preserve">6 months extension of time for the Company to fulfil the SC's condition that the Company will ensure that </t>
  </si>
  <si>
    <t xml:space="preserve">On 24 September 2002, BToto announced that an application has been submitted to the SC for a further </t>
  </si>
  <si>
    <t xml:space="preserve">The same accounting policies and methods of computation used in the preparation of the financial </t>
  </si>
  <si>
    <t xml:space="preserve">statements for the year ended 30 April 2002 have been applied in the preparation of the quarterly financial </t>
  </si>
  <si>
    <t>of MASB 22, Segment Reporting.</t>
  </si>
  <si>
    <t>statements except for the change in presentation of segmental information resulting from the adoption</t>
  </si>
  <si>
    <t>OPERATING ACTIVITIES</t>
  </si>
  <si>
    <t>Receipts from customers/operating revenue</t>
  </si>
  <si>
    <t>INVESTING ACTIVITIES</t>
  </si>
  <si>
    <t>FINANCING ACTIVITIES</t>
  </si>
  <si>
    <t>EFFECTS OF EXCHANGE RATE CHANGES</t>
  </si>
  <si>
    <t>disposed of an investment property and made a gain of approximately RM2.4 million whilst there was</t>
  </si>
  <si>
    <t>FOR THE PERIOD ENDED 31 JANUARY 2003</t>
  </si>
  <si>
    <t>31/01/03</t>
  </si>
  <si>
    <t>31/01/02</t>
  </si>
  <si>
    <t>Quarterly report 31-01-03</t>
  </si>
  <si>
    <t>ended 31 January 2003 except for the issuance of 524,000 ordinary shares of RM1.00 each under its</t>
  </si>
  <si>
    <t>Segmental revenue and results for the financial period ended 31 January 2003 :</t>
  </si>
  <si>
    <t xml:space="preserve">period ended 31 January 2003 including business combination, acquisition or disposal of subsidiaries and </t>
  </si>
  <si>
    <t>Balance as at 31 January 2003</t>
  </si>
  <si>
    <t>Balance as at 30 April 2002/31 January 2003</t>
  </si>
  <si>
    <t>The Directors envisage that the Group's revenue and pre-tax profit for the remaining quarter of this</t>
  </si>
  <si>
    <t xml:space="preserve">The taxation charge for the current quarter and the financial period ended 31 January 2003 is detailed </t>
  </si>
  <si>
    <t>In the current quarter and the financial period ended 31 January 2003, a subsidiary company of the Group</t>
  </si>
  <si>
    <t>There were no acquisition or disposal of quoted shares in the quarter and financial period ended 31 January</t>
  </si>
  <si>
    <t>2003 except for:</t>
  </si>
  <si>
    <t xml:space="preserve">Investments in quoted shares as at 31 January 2003 are as follows: </t>
  </si>
  <si>
    <t>Group borrowings and debt securities as at 31 January 2003:</t>
  </si>
  <si>
    <t>* Converted at the respective exchange rate prevailing as at 31 January 2003</t>
  </si>
  <si>
    <t>The Board does not recommend the payment of any dividend for the financial quarter ended 31 January 2003</t>
  </si>
  <si>
    <t>(31 January 2002 : Nil%).</t>
  </si>
  <si>
    <t xml:space="preserve">arising from the purchase of RM250.464 million nominal value of ICULS 1999/2009 under the put option </t>
  </si>
  <si>
    <t>Share of taxation in associated companies</t>
  </si>
  <si>
    <t xml:space="preserve">On 10 January 2003, BGB has announced that due to the complexity of its proposed restructuring </t>
  </si>
  <si>
    <t>exercise, its application to the SC will be made within six months from 10 January 2003. On the same</t>
  </si>
  <si>
    <t>date, the Company has also announced that in view that the Proposed Inter-Company Settlement is inter-</t>
  </si>
  <si>
    <t>conditions of the Proposed OFS with all relevant parties, it will make an application to SC within six</t>
  </si>
  <si>
    <t>Proposed OFS will be reduced by RM66.945 million to RM547.747 million. Hence, the total amount of</t>
  </si>
  <si>
    <t xml:space="preserve">Further to the above, on 28 January 2003, the Company has announced that ICSB will purchase a </t>
  </si>
  <si>
    <t>further RM3.0 million nominal amount of ICULS 1999/2009 put to the Company by a FI. As a result of</t>
  </si>
  <si>
    <t>this additional purchase, the quantum of ICULS 1999/2009 to be offered for sale by ICSB will increase</t>
  </si>
  <si>
    <t>to the Proposed OFS.</t>
  </si>
  <si>
    <t xml:space="preserve">from RM250.464 million to RM253.464 million, whereas the FIs will offer RM544.747 million pursuant </t>
  </si>
  <si>
    <t xml:space="preserve">arrangement for the inter-company advances.  </t>
  </si>
  <si>
    <t>On 27 January 2003 and 29 January 2003, the Company has announced that its wholly owned</t>
  </si>
  <si>
    <t>subsidiary company, Gateway Benefit Sdn Bhd ("GBSB") has disposed of an aggregate of RM40.226</t>
  </si>
  <si>
    <t>million BToto ICULS at an average price of RM3.03 per BToto ICULS. The entire net proceeds are</t>
  </si>
  <si>
    <t>applied towards part repayment of the outstanding inter-company balances owing to BToto. As at 31</t>
  </si>
  <si>
    <t>January 2003, the balance due to BToto from the Group was RM1,087.8 million after deducting the</t>
  </si>
  <si>
    <t>cash repayment of RM75 million by the Group from the disposal of RM25.0 million ICULS on 27 January</t>
  </si>
  <si>
    <t>2003. Further net proceeds from the disposal of RM15.226 milllion ICULS on 29 January 2003 received</t>
  </si>
  <si>
    <t>in the fourth quarter has also been applied towards part repayment of the inter-company balances due</t>
  </si>
  <si>
    <t>to BToto by the Group.</t>
  </si>
  <si>
    <t>on the KLSE ("the Undertaking").</t>
  </si>
  <si>
    <t>Undertaking, in view that the Undertaking given is irrevocable and unconditional.</t>
  </si>
  <si>
    <t>it was unable to consider BToto's request of a further extension of time for the Company to fulfill the</t>
  </si>
  <si>
    <t>months from 10 January 2003.</t>
  </si>
  <si>
    <t>Notwithstanding the above, BToto has on 19 February 2003 announced that the Company has fulfilled</t>
  </si>
  <si>
    <t>the aforesaid undertaking with respect to the required quantum of BToto ICULS. To date, the Group</t>
  </si>
  <si>
    <t>Accordingly, as of todate, after the placement of RM40.226 million BToto ICULS mentioned above,</t>
  </si>
  <si>
    <t>encumbrances pursuant to the Undertaking.</t>
  </si>
  <si>
    <t>Check</t>
  </si>
  <si>
    <t>Tax refund</t>
  </si>
  <si>
    <t>Other payments</t>
  </si>
  <si>
    <t>Sale of property, plant and equipment</t>
  </si>
  <si>
    <t>Sale of other investments</t>
  </si>
  <si>
    <t>Net cash outflow following the dilution of equity interest in a subsidiary</t>
  </si>
  <si>
    <t>Acquisition of property, plant and equipment</t>
  </si>
  <si>
    <t>Acquisition of investment in subsidiary company</t>
  </si>
  <si>
    <t>Interest received</t>
  </si>
  <si>
    <t>Other receipts</t>
  </si>
  <si>
    <t>Issuance of share capital</t>
  </si>
  <si>
    <t>Drawdown of bank borrowings</t>
  </si>
  <si>
    <t>Repayment of bank borrowings</t>
  </si>
  <si>
    <t>Dividend paid</t>
  </si>
  <si>
    <t>Interest paid</t>
  </si>
  <si>
    <t>9 MONTHS ENDED</t>
  </si>
  <si>
    <t xml:space="preserve">9 Months </t>
  </si>
  <si>
    <t>ended 31/01/03</t>
  </si>
  <si>
    <t>CONDENSED CONSOLIDATED CASH FLOW STATEMENT (CONT'D)</t>
  </si>
  <si>
    <t>Denominated in USD (USD10,026,000)</t>
  </si>
  <si>
    <t>Denominated in GBP (GBP293,000)</t>
  </si>
  <si>
    <t>Denominated in USD (USD4,503,000)</t>
  </si>
  <si>
    <t>Sale of investment in subsidiary company</t>
  </si>
  <si>
    <t>B8 (c)</t>
  </si>
  <si>
    <t>Net profit for the nine months period</t>
  </si>
  <si>
    <t>At 31 January 2003</t>
  </si>
  <si>
    <t>taken up by Immediate Capital Sdn Bhd ("ICSB") as explained in Note B8(a) below.</t>
  </si>
  <si>
    <t xml:space="preserve">Berjaya Hotel, Suva, Fiji on 8 July 2002; </t>
  </si>
  <si>
    <t>the disposal of the entire equity interest in Sabah Flour and Feedmills Sdn Bhd on 24</t>
  </si>
  <si>
    <t>September 2002 by Matrix International Berhad ("Matrix") for RM26.0 million;</t>
  </si>
  <si>
    <t>the acquisition of the entire equity interest in Sublime Cartel Sdn Bhd on 27 September 2002 by</t>
  </si>
  <si>
    <t>as at 31 July 2002 to 42.14% as at 31 October 2002. The increase in the issued and paid-up</t>
  </si>
  <si>
    <t>no disposal of unquoted investments in the financial period under review.</t>
  </si>
  <si>
    <t>Investments in quoted shares as at 31 January 2003 are as follows: (Continued)</t>
  </si>
  <si>
    <t>Subsequently, on 14 August 2002 and 17 January 2003, the Company announced that ICSB will</t>
  </si>
  <si>
    <t>purchase additional RM28.523 million and RM37.728 million nominal value of ICULS 1999/2009</t>
  </si>
  <si>
    <t>respectively from several of the FIs. As such, ICSB will offer approximately RM250.464 million</t>
  </si>
  <si>
    <t>ICULS 1999/2009 for sale pursuant to the Proposed OFS.</t>
  </si>
  <si>
    <t>conditional to BGB's proposed restructuring exercise and the further delay in finalising the terms and</t>
  </si>
  <si>
    <t>On 13 March 2003, BToto has announced that the SC has, vide its letter dated 8 March 2003 informed that</t>
  </si>
  <si>
    <t>Denominated in S$ (S$8,957,000)</t>
  </si>
  <si>
    <t>Net profit for the quarter</t>
  </si>
  <si>
    <t>Adjusted net profit for the quarter</t>
  </si>
  <si>
    <t>Group (9-month period)</t>
  </si>
  <si>
    <t>Acquisition of other investments, including ICULS bought back</t>
  </si>
  <si>
    <t>Repayment of advances to an associated company</t>
  </si>
  <si>
    <t>Dividend received</t>
  </si>
  <si>
    <t>4 - 5</t>
  </si>
  <si>
    <t>Payment to suppliers, prize winners, taxes and other operating expenses</t>
  </si>
  <si>
    <t>Matrix for RM28.0 million;</t>
  </si>
  <si>
    <t>(d)</t>
  </si>
  <si>
    <t>share capital of BToto was mainly due to the conversion of RM112.17 million nominal value of</t>
  </si>
  <si>
    <t>8% Irredeemable Convertible Unsecured Loan Stocks 2002/2012 ("BToto ICULS") into BToto</t>
  </si>
  <si>
    <t>2003, the issued and paid-up share capital of BToto was further increased due to the</t>
  </si>
  <si>
    <t>conversion of an additional RM35.677 million nominal value of BToto ICULS. Following the</t>
  </si>
  <si>
    <t>shares during the quarter ended 31 October 2002. For the current quarter ended 31 January</t>
  </si>
  <si>
    <t>dilutions, BToto became a 40.56% associated company of the Group as at 31 January 2003.</t>
  </si>
  <si>
    <t>6 - 8</t>
  </si>
  <si>
    <t>9 - 16</t>
  </si>
  <si>
    <t>There was no unusual or material items affecting the Group in the current financial period to 31 January</t>
  </si>
  <si>
    <t>2003, other than those listed below:</t>
  </si>
  <si>
    <t>Gain on disposal of properties</t>
  </si>
  <si>
    <t>Writeback of provision of amount due from an associated company</t>
  </si>
  <si>
    <t>Writedown in value of other investments</t>
  </si>
  <si>
    <t>Impairment in value of properties</t>
  </si>
  <si>
    <t>Writedown of goodwill</t>
  </si>
  <si>
    <t>a)</t>
  </si>
  <si>
    <t xml:space="preserve">the lower profit contribution from the lower occupancy rates registered by the Group's beach </t>
  </si>
  <si>
    <t xml:space="preserve">resort located on the East Coast of Peninsular Malaysia due to the seasonal onset of the </t>
  </si>
  <si>
    <t>Monsoon season;</t>
  </si>
  <si>
    <t>b)</t>
  </si>
  <si>
    <t xml:space="preserve">the lower profit contribution from the properties division which resulted from lower progress </t>
  </si>
  <si>
    <t>c)</t>
  </si>
  <si>
    <t>For the 9-month period ended 31 January 2003, the Group posted a revenue of RM1.33 billion and a</t>
  </si>
  <si>
    <t>corresponding quarter.</t>
  </si>
  <si>
    <t>its results were equity accounted for since BToto ceased to be a subsidiary company of the Group.</t>
  </si>
  <si>
    <t>goodwill on consolidation of certain subsidiary companies amounting to RM35.2 million.</t>
  </si>
  <si>
    <t>review resulting from improved sales.</t>
  </si>
  <si>
    <t>quarter following the dilution of the Group's equity interest in BToto as explained in Note A10(d). In</t>
  </si>
  <si>
    <t>the preceding quarter, part of BToto results were consolidated as a subsidiary company up to the time</t>
  </si>
  <si>
    <t>Other than the aforesaid dilution of BToto to an associated company which resulted in equity accounting</t>
  </si>
  <si>
    <t>RM62.4 million and a writedown of goodwill on consolidation of certain subsidiaries totalling</t>
  </si>
  <si>
    <t>RM35.2 million.</t>
  </si>
  <si>
    <t>of BToto's results, the lower pre-tax profit was also attributed to:</t>
  </si>
  <si>
    <t>and pre-tax profit for the current quarter under review.</t>
  </si>
  <si>
    <t xml:space="preserve">BToto was diluted to an associated company. Therefore this has resulted in a lower Group revenue </t>
  </si>
  <si>
    <t>RM110.6 million as disclosed in Note A4 and B8(c). However, the Group made provisions for impairment</t>
  </si>
  <si>
    <t>the dilution of the Group's interest in BToto as disclosed in Note A10(d).</t>
  </si>
  <si>
    <t>had it not disposed of some of the BToto ICULS.</t>
  </si>
  <si>
    <t>would have had a total of RM200.278 million nominal value of BToto ICULS free from encumbrances,</t>
  </si>
  <si>
    <t>the Group now beneficially owns RM160.052 million nominal value of BToto ICULS which are free from</t>
  </si>
  <si>
    <t>by the provisions on impairment in the carrying value of properties and investments amounting to</t>
  </si>
  <si>
    <t>the gain on disposal of BToto ICULS of RM110.6 million made by the Group was partly offset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</si>
</sst>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_)"/>
    <numFmt numFmtId="165" formatCode="hh:mm\ AM/PM_)"/>
    <numFmt numFmtId="166" formatCode=";;;"/>
    <numFmt numFmtId="167" formatCode="_(* #,##0.0_);_(* \(#,##0.0\);_(* &quot;-&quot;??_);_(@_)"/>
    <numFmt numFmtId="168" formatCode="_(* #,##0_);_(* \(#,##0\);_(* &quot;-&quot;??_);_(@_)"/>
    <numFmt numFmtId="169" formatCode="0_);\(0\)"/>
    <numFmt numFmtId="170" formatCode="mm/dd/yy"/>
    <numFmt numFmtId="171" formatCode="dd\-mmm\-yy"/>
    <numFmt numFmtId="172" formatCode="_(* #,##0.0_);_(* \(#,##0.0\);_(* &quot;-&quot;?_);_(@_)"/>
    <numFmt numFmtId="173" formatCode="0.00_);\(0.00\)"/>
    <numFmt numFmtId="174" formatCode="\-\ "/>
    <numFmt numFmtId="175" formatCode="\-\ \ \ \ \ \ \ \ \ "/>
    <numFmt numFmtId="176" formatCode="\-\ \ \ \ \ "/>
  </numFmts>
  <fonts count="17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1"/>
      <name val="Times New Roman"/>
      <family val="1"/>
    </font>
    <font>
      <b/>
      <sz val="11"/>
      <name val="Helv"/>
      <family val="0"/>
    </font>
    <font>
      <b/>
      <sz val="11"/>
      <name val="Times New Roman"/>
      <family val="0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1" xfId="0" applyFont="1" applyBorder="1" applyAlignment="1" applyProtection="1">
      <alignment horizontal="centerContinuous"/>
      <protection/>
    </xf>
    <xf numFmtId="0" fontId="4" fillId="0" borderId="2" xfId="0" applyFont="1" applyBorder="1" applyAlignment="1" applyProtection="1">
      <alignment horizontal="centerContinuous"/>
      <protection/>
    </xf>
    <xf numFmtId="0" fontId="4" fillId="0" borderId="3" xfId="0" applyFont="1" applyBorder="1" applyAlignment="1" applyProtection="1">
      <alignment horizontal="centerContinuous"/>
      <protection/>
    </xf>
    <xf numFmtId="0" fontId="4" fillId="0" borderId="0" xfId="0" applyFont="1" applyAlignment="1" applyProtection="1" quotePrefix="1">
      <alignment horizontal="left"/>
      <protection/>
    </xf>
    <xf numFmtId="0" fontId="4" fillId="0" borderId="0" xfId="0" applyFont="1" applyAlignment="1" applyProtection="1">
      <alignment horizontal="center"/>
      <protection/>
    </xf>
    <xf numFmtId="168" fontId="4" fillId="0" borderId="4" xfId="15" applyNumberFormat="1" applyFont="1" applyBorder="1" applyAlignment="1" applyProtection="1">
      <alignment/>
      <protection/>
    </xf>
    <xf numFmtId="168" fontId="4" fillId="0" borderId="0" xfId="15" applyNumberFormat="1" applyFont="1" applyBorder="1" applyAlignment="1" applyProtection="1">
      <alignment/>
      <protection/>
    </xf>
    <xf numFmtId="168" fontId="4" fillId="0" borderId="0" xfId="15" applyNumberFormat="1" applyFont="1" applyAlignment="1">
      <alignment/>
    </xf>
    <xf numFmtId="168" fontId="4" fillId="0" borderId="0" xfId="15" applyNumberFormat="1" applyFont="1" applyAlignment="1" applyProtection="1">
      <alignment/>
      <protection/>
    </xf>
    <xf numFmtId="168" fontId="4" fillId="0" borderId="5" xfId="15" applyNumberFormat="1" applyFont="1" applyBorder="1" applyAlignment="1" applyProtection="1">
      <alignment/>
      <protection/>
    </xf>
    <xf numFmtId="168" fontId="4" fillId="0" borderId="6" xfId="15" applyNumberFormat="1" applyFont="1" applyBorder="1" applyAlignment="1" applyProtection="1">
      <alignment/>
      <protection/>
    </xf>
    <xf numFmtId="0" fontId="4" fillId="0" borderId="0" xfId="0" applyFont="1" applyAlignment="1" applyProtection="1" quotePrefix="1">
      <alignment horizontal="center"/>
      <protection/>
    </xf>
    <xf numFmtId="0" fontId="4" fillId="0" borderId="0" xfId="0" applyFont="1" applyAlignment="1">
      <alignment horizontal="center"/>
    </xf>
    <xf numFmtId="166" fontId="6" fillId="0" borderId="0" xfId="0" applyNumberFormat="1" applyFont="1" applyAlignment="1" applyProtection="1">
      <alignment horizontal="left"/>
      <protection/>
    </xf>
    <xf numFmtId="0" fontId="5" fillId="0" borderId="0" xfId="0" applyFont="1" applyAlignment="1">
      <alignment horizontal="left"/>
    </xf>
    <xf numFmtId="164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centerContinuous"/>
    </xf>
    <xf numFmtId="168" fontId="4" fillId="0" borderId="6" xfId="15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horizontal="center"/>
    </xf>
    <xf numFmtId="168" fontId="4" fillId="0" borderId="0" xfId="15" applyNumberFormat="1" applyFont="1" applyBorder="1" applyAlignment="1">
      <alignment/>
    </xf>
    <xf numFmtId="168" fontId="4" fillId="0" borderId="7" xfId="15" applyNumberFormat="1" applyFont="1" applyBorder="1" applyAlignment="1">
      <alignment/>
    </xf>
    <xf numFmtId="168" fontId="4" fillId="0" borderId="7" xfId="15" applyNumberFormat="1" applyFont="1" applyBorder="1" applyAlignment="1" applyProtection="1">
      <alignment/>
      <protection/>
    </xf>
    <xf numFmtId="168" fontId="4" fillId="0" borderId="8" xfId="15" applyNumberFormat="1" applyFont="1" applyBorder="1" applyAlignment="1" applyProtection="1">
      <alignment/>
      <protection/>
    </xf>
    <xf numFmtId="168" fontId="4" fillId="0" borderId="9" xfId="15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Alignment="1" quotePrefix="1">
      <alignment/>
    </xf>
    <xf numFmtId="168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0" xfId="0" applyFont="1" applyAlignment="1" applyProtection="1">
      <alignment horizontal="center"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3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Alignment="1" applyProtection="1">
      <alignment/>
      <protection/>
    </xf>
    <xf numFmtId="0" fontId="8" fillId="0" borderId="0" xfId="0" applyFont="1" applyAlignment="1">
      <alignment horizontal="center"/>
    </xf>
    <xf numFmtId="37" fontId="4" fillId="0" borderId="0" xfId="0" applyNumberFormat="1" applyFont="1" applyAlignment="1" applyProtection="1">
      <alignment/>
      <protection/>
    </xf>
    <xf numFmtId="37" fontId="4" fillId="0" borderId="0" xfId="0" applyNumberFormat="1" applyFont="1" applyBorder="1" applyAlignment="1">
      <alignment/>
    </xf>
    <xf numFmtId="37" fontId="4" fillId="0" borderId="6" xfId="0" applyNumberFormat="1" applyFont="1" applyBorder="1" applyAlignment="1">
      <alignment/>
    </xf>
    <xf numFmtId="0" fontId="9" fillId="0" borderId="0" xfId="0" applyFont="1" applyAlignment="1">
      <alignment/>
    </xf>
    <xf numFmtId="1" fontId="2" fillId="0" borderId="0" xfId="15" applyNumberFormat="1" applyFont="1" applyAlignment="1">
      <alignment horizontal="right"/>
    </xf>
    <xf numFmtId="0" fontId="2" fillId="0" borderId="0" xfId="0" applyFont="1" applyAlignment="1" applyProtection="1">
      <alignment horizontal="left"/>
      <protection/>
    </xf>
    <xf numFmtId="37" fontId="2" fillId="0" borderId="4" xfId="15" applyNumberFormat="1" applyFont="1" applyBorder="1" applyAlignment="1" applyProtection="1">
      <alignment horizontal="right"/>
      <protection/>
    </xf>
    <xf numFmtId="37" fontId="2" fillId="0" borderId="0" xfId="15" applyNumberFormat="1" applyFont="1" applyAlignment="1">
      <alignment horizontal="right"/>
    </xf>
    <xf numFmtId="37" fontId="4" fillId="0" borderId="0" xfId="0" applyNumberFormat="1" applyFont="1" applyBorder="1" applyAlignment="1" applyProtection="1">
      <alignment/>
      <protection/>
    </xf>
    <xf numFmtId="168" fontId="4" fillId="0" borderId="0" xfId="0" applyNumberFormat="1" applyFont="1" applyAlignment="1">
      <alignment horizontal="righ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 quotePrefix="1">
      <alignment horizontal="left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/>
    </xf>
    <xf numFmtId="37" fontId="4" fillId="0" borderId="10" xfId="0" applyNumberFormat="1" applyFont="1" applyBorder="1" applyAlignment="1">
      <alignment/>
    </xf>
    <xf numFmtId="37" fontId="4" fillId="0" borderId="9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0" fontId="4" fillId="0" borderId="0" xfId="0" applyFont="1" applyAlignment="1" quotePrefix="1">
      <alignment horizontal="left"/>
    </xf>
    <xf numFmtId="37" fontId="4" fillId="0" borderId="0" xfId="0" applyNumberFormat="1" applyFont="1" applyAlignment="1">
      <alignment horizontal="right"/>
    </xf>
    <xf numFmtId="0" fontId="8" fillId="0" borderId="0" xfId="0" applyFont="1" applyAlignment="1" applyProtection="1">
      <alignment horizontal="left"/>
      <protection/>
    </xf>
    <xf numFmtId="0" fontId="4" fillId="0" borderId="0" xfId="0" applyFont="1" applyAlignment="1" applyProtection="1" quotePrefix="1">
      <alignment horizontal="left"/>
      <protection/>
    </xf>
    <xf numFmtId="37" fontId="4" fillId="0" borderId="0" xfId="0" applyNumberFormat="1" applyFont="1" applyAlignment="1">
      <alignment horizontal="centerContinuous"/>
    </xf>
    <xf numFmtId="37" fontId="4" fillId="0" borderId="0" xfId="0" applyNumberFormat="1" applyFont="1" applyBorder="1" applyAlignment="1">
      <alignment horizontal="centerContinuous"/>
    </xf>
    <xf numFmtId="3" fontId="4" fillId="0" borderId="0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>
      <alignment horizontal="right"/>
    </xf>
    <xf numFmtId="168" fontId="4" fillId="0" borderId="8" xfId="15" applyNumberFormat="1" applyFont="1" applyBorder="1" applyAlignment="1" applyProtection="1">
      <alignment horizontal="right"/>
      <protection/>
    </xf>
    <xf numFmtId="0" fontId="9" fillId="0" borderId="0" xfId="0" applyFont="1" applyAlignment="1" quotePrefix="1">
      <alignment/>
    </xf>
    <xf numFmtId="3" fontId="4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37" fontId="4" fillId="0" borderId="0" xfId="0" applyNumberFormat="1" applyFont="1" applyAlignment="1" applyProtection="1">
      <alignment horizontal="right"/>
      <protection/>
    </xf>
    <xf numFmtId="43" fontId="4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37" fontId="4" fillId="0" borderId="6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37" fontId="4" fillId="0" borderId="6" xfId="0" applyNumberFormat="1" applyFont="1" applyBorder="1" applyAlignment="1">
      <alignment/>
    </xf>
    <xf numFmtId="168" fontId="4" fillId="0" borderId="10" xfId="15" applyNumberFormat="1" applyFont="1" applyBorder="1" applyAlignment="1" applyProtection="1">
      <alignment/>
      <protection/>
    </xf>
    <xf numFmtId="0" fontId="6" fillId="0" borderId="0" xfId="0" applyFont="1" applyAlignment="1">
      <alignment horizontal="center"/>
    </xf>
    <xf numFmtId="0" fontId="4" fillId="0" borderId="0" xfId="0" applyFont="1" applyAlignment="1" quotePrefix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 horizontal="right"/>
    </xf>
    <xf numFmtId="17" fontId="4" fillId="0" borderId="0" xfId="0" applyNumberFormat="1" applyFont="1" applyAlignment="1" quotePrefix="1">
      <alignment horizontal="right"/>
    </xf>
    <xf numFmtId="0" fontId="1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/>
    </xf>
    <xf numFmtId="0" fontId="11" fillId="0" borderId="0" xfId="0" applyFont="1" applyAlignment="1">
      <alignment horizontal="centerContinuous"/>
    </xf>
    <xf numFmtId="0" fontId="6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hidden="1"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horizontal="centerContinuous"/>
      <protection locked="0"/>
    </xf>
    <xf numFmtId="0" fontId="5" fillId="0" borderId="0" xfId="0" applyFont="1" applyAlignment="1" applyProtection="1">
      <alignment horizontal="centerContinuous"/>
      <protection hidden="1" locked="0"/>
    </xf>
    <xf numFmtId="0" fontId="12" fillId="0" borderId="0" xfId="0" applyFont="1" applyAlignment="1" applyProtection="1" quotePrefix="1">
      <alignment horizontal="left"/>
      <protection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hidden="1" locked="0"/>
    </xf>
    <xf numFmtId="0" fontId="7" fillId="0" borderId="6" xfId="0" applyFont="1" applyBorder="1" applyAlignment="1" applyProtection="1" quotePrefix="1">
      <alignment horizontal="left"/>
      <protection/>
    </xf>
    <xf numFmtId="0" fontId="13" fillId="0" borderId="0" xfId="0" applyFont="1" applyAlignment="1">
      <alignment/>
    </xf>
    <xf numFmtId="0" fontId="6" fillId="0" borderId="0" xfId="0" applyFont="1" applyBorder="1" applyAlignment="1" applyProtection="1">
      <alignment horizontal="center"/>
      <protection hidden="1" locked="0"/>
    </xf>
    <xf numFmtId="0" fontId="4" fillId="0" borderId="0" xfId="0" applyFont="1" applyBorder="1" applyAlignment="1" applyProtection="1" quotePrefix="1">
      <alignment horizontal="center"/>
      <protection hidden="1" locked="0"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>
      <alignment horizontal="left"/>
    </xf>
    <xf numFmtId="43" fontId="4" fillId="0" borderId="12" xfId="0" applyNumberFormat="1" applyFont="1" applyBorder="1" applyAlignment="1" applyProtection="1">
      <alignment horizontal="center"/>
      <protection hidden="1" locked="0"/>
    </xf>
    <xf numFmtId="43" fontId="4" fillId="0" borderId="0" xfId="0" applyNumberFormat="1" applyFont="1" applyBorder="1" applyAlignment="1" applyProtection="1">
      <alignment horizontal="center"/>
      <protection hidden="1" locked="0"/>
    </xf>
    <xf numFmtId="0" fontId="4" fillId="0" borderId="6" xfId="0" applyFont="1" applyBorder="1" applyAlignment="1" applyProtection="1">
      <alignment/>
      <protection hidden="1" locked="0"/>
    </xf>
    <xf numFmtId="0" fontId="11" fillId="0" borderId="0" xfId="0" applyFont="1" applyAlignment="1" applyProtection="1" quotePrefix="1">
      <alignment horizontal="left"/>
      <protection/>
    </xf>
    <xf numFmtId="0" fontId="11" fillId="0" borderId="0" xfId="0" applyFont="1" applyAlignment="1">
      <alignment horizontal="center"/>
    </xf>
    <xf numFmtId="43" fontId="4" fillId="0" borderId="4" xfId="0" applyNumberFormat="1" applyFont="1" applyBorder="1" applyAlignment="1" applyProtection="1">
      <alignment horizontal="center"/>
      <protection hidden="1" locked="0"/>
    </xf>
    <xf numFmtId="168" fontId="4" fillId="0" borderId="12" xfId="15" applyNumberFormat="1" applyFont="1" applyBorder="1" applyAlignment="1" applyProtection="1">
      <alignment horizontal="center"/>
      <protection hidden="1" locked="0"/>
    </xf>
    <xf numFmtId="0" fontId="4" fillId="0" borderId="0" xfId="0" applyFont="1" applyAlignment="1" applyProtection="1">
      <alignment horizontal="center"/>
      <protection hidden="1" locked="0"/>
    </xf>
    <xf numFmtId="0" fontId="14" fillId="0" borderId="0" xfId="0" applyFont="1" applyAlignment="1" quotePrefix="1">
      <alignment/>
    </xf>
    <xf numFmtId="0" fontId="15" fillId="0" borderId="0" xfId="0" applyFont="1" applyAlignment="1">
      <alignment/>
    </xf>
    <xf numFmtId="168" fontId="4" fillId="0" borderId="0" xfId="15" applyNumberFormat="1" applyFont="1" applyAlignment="1" applyProtection="1">
      <alignment/>
      <protection locked="0"/>
    </xf>
    <xf numFmtId="168" fontId="4" fillId="0" borderId="0" xfId="15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43" fontId="4" fillId="0" borderId="0" xfId="0" applyNumberFormat="1" applyFont="1" applyBorder="1" applyAlignment="1" applyProtection="1">
      <alignment/>
      <protection locked="0"/>
    </xf>
    <xf numFmtId="0" fontId="12" fillId="0" borderId="0" xfId="0" applyFont="1" applyAlignment="1" applyProtection="1">
      <alignment horizontal="center"/>
      <protection/>
    </xf>
    <xf numFmtId="0" fontId="10" fillId="0" borderId="0" xfId="0" applyFont="1" applyAlignment="1" applyProtection="1" quotePrefix="1">
      <alignment horizontal="center"/>
      <protection/>
    </xf>
    <xf numFmtId="0" fontId="10" fillId="0" borderId="0" xfId="0" applyFont="1" applyAlignment="1" applyProtection="1" quotePrefix="1">
      <alignment horizontal="left"/>
      <protection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168" fontId="4" fillId="0" borderId="13" xfId="0" applyNumberFormat="1" applyFont="1" applyBorder="1" applyAlignment="1">
      <alignment/>
    </xf>
    <xf numFmtId="0" fontId="12" fillId="0" borderId="0" xfId="0" applyFont="1" applyAlignment="1" applyProtection="1">
      <alignment horizontal="left"/>
      <protection/>
    </xf>
    <xf numFmtId="39" fontId="11" fillId="0" borderId="0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/>
    </xf>
    <xf numFmtId="37" fontId="11" fillId="0" borderId="12" xfId="0" applyNumberFormat="1" applyFont="1" applyBorder="1" applyAlignment="1">
      <alignment horizontal="center"/>
    </xf>
    <xf numFmtId="37" fontId="11" fillId="0" borderId="12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 horizontal="right"/>
    </xf>
    <xf numFmtId="37" fontId="11" fillId="0" borderId="6" xfId="0" applyNumberFormat="1" applyFont="1" applyBorder="1" applyAlignment="1">
      <alignment horizontal="right"/>
    </xf>
    <xf numFmtId="37" fontId="11" fillId="0" borderId="4" xfId="15" applyNumberFormat="1" applyFont="1" applyBorder="1" applyAlignment="1" applyProtection="1">
      <alignment/>
      <protection/>
    </xf>
    <xf numFmtId="37" fontId="11" fillId="0" borderId="0" xfId="15" applyNumberFormat="1" applyFont="1" applyBorder="1" applyAlignment="1" applyProtection="1">
      <alignment/>
      <protection/>
    </xf>
    <xf numFmtId="37" fontId="11" fillId="0" borderId="4" xfId="15" applyNumberFormat="1" applyFont="1" applyBorder="1" applyAlignment="1" applyProtection="1">
      <alignment/>
      <protection locked="0"/>
    </xf>
    <xf numFmtId="37" fontId="11" fillId="0" borderId="0" xfId="15" applyNumberFormat="1" applyFont="1" applyAlignment="1">
      <alignment/>
    </xf>
    <xf numFmtId="37" fontId="11" fillId="0" borderId="0" xfId="15" applyNumberFormat="1" applyFont="1" applyAlignment="1" applyProtection="1">
      <alignment/>
      <protection locked="0"/>
    </xf>
    <xf numFmtId="37" fontId="11" fillId="0" borderId="0" xfId="15" applyNumberFormat="1" applyFont="1" applyBorder="1" applyAlignment="1" applyProtection="1">
      <alignment horizontal="right"/>
      <protection locked="0"/>
    </xf>
    <xf numFmtId="37" fontId="11" fillId="0" borderId="0" xfId="0" applyNumberFormat="1" applyFont="1" applyBorder="1" applyAlignment="1">
      <alignment horizontal="center"/>
    </xf>
    <xf numFmtId="37" fontId="11" fillId="0" borderId="0" xfId="15" applyNumberFormat="1" applyFont="1" applyBorder="1" applyAlignment="1" applyProtection="1">
      <alignment horizontal="right"/>
      <protection/>
    </xf>
    <xf numFmtId="37" fontId="11" fillId="0" borderId="0" xfId="15" applyNumberFormat="1" applyFont="1" applyBorder="1" applyAlignment="1">
      <alignment/>
    </xf>
    <xf numFmtId="37" fontId="11" fillId="0" borderId="0" xfId="15" applyNumberFormat="1" applyFont="1" applyBorder="1" applyAlignment="1">
      <alignment horizontal="right"/>
    </xf>
    <xf numFmtId="37" fontId="11" fillId="0" borderId="0" xfId="15" applyNumberFormat="1" applyFont="1" applyBorder="1" applyAlignment="1" applyProtection="1">
      <alignment/>
      <protection locked="0"/>
    </xf>
    <xf numFmtId="37" fontId="11" fillId="0" borderId="6" xfId="15" applyNumberFormat="1" applyFont="1" applyBorder="1" applyAlignment="1" applyProtection="1">
      <alignment/>
      <protection/>
    </xf>
    <xf numFmtId="37" fontId="11" fillId="0" borderId="6" xfId="15" applyNumberFormat="1" applyFont="1" applyBorder="1" applyAlignment="1" applyProtection="1">
      <alignment/>
      <protection locked="0"/>
    </xf>
    <xf numFmtId="37" fontId="11" fillId="0" borderId="6" xfId="15" applyNumberFormat="1" applyFont="1" applyBorder="1" applyAlignment="1">
      <alignment/>
    </xf>
    <xf numFmtId="37" fontId="11" fillId="0" borderId="14" xfId="15" applyNumberFormat="1" applyFont="1" applyBorder="1" applyAlignment="1">
      <alignment/>
    </xf>
    <xf numFmtId="37" fontId="11" fillId="0" borderId="14" xfId="15" applyNumberFormat="1" applyFont="1" applyBorder="1" applyAlignment="1" applyProtection="1">
      <alignment horizontal="center"/>
      <protection/>
    </xf>
    <xf numFmtId="37" fontId="11" fillId="0" borderId="0" xfId="15" applyNumberFormat="1" applyFont="1" applyBorder="1" applyAlignment="1" applyProtection="1">
      <alignment horizontal="center"/>
      <protection/>
    </xf>
    <xf numFmtId="37" fontId="11" fillId="0" borderId="0" xfId="15" applyNumberFormat="1" applyFont="1" applyAlignment="1" applyProtection="1">
      <alignment horizontal="right"/>
      <protection/>
    </xf>
    <xf numFmtId="37" fontId="11" fillId="0" borderId="0" xfId="15" applyNumberFormat="1" applyFont="1" applyAlignment="1" applyProtection="1">
      <alignment/>
      <protection/>
    </xf>
    <xf numFmtId="37" fontId="11" fillId="0" borderId="14" xfId="15" applyNumberFormat="1" applyFont="1" applyBorder="1" applyAlignment="1" applyProtection="1">
      <alignment/>
      <protection locked="0"/>
    </xf>
    <xf numFmtId="37" fontId="11" fillId="0" borderId="12" xfId="15" applyNumberFormat="1" applyFont="1" applyBorder="1" applyAlignment="1" applyProtection="1">
      <alignment/>
      <protection locked="0"/>
    </xf>
    <xf numFmtId="37" fontId="11" fillId="0" borderId="0" xfId="0" applyNumberFormat="1" applyFont="1" applyAlignment="1">
      <alignment/>
    </xf>
    <xf numFmtId="37" fontId="11" fillId="0" borderId="0" xfId="0" applyNumberFormat="1" applyFont="1" applyAlignment="1" applyProtection="1">
      <alignment/>
      <protection locked="0"/>
    </xf>
    <xf numFmtId="37" fontId="11" fillId="0" borderId="4" xfId="0" applyNumberFormat="1" applyFont="1" applyBorder="1" applyAlignment="1">
      <alignment horizontal="center"/>
    </xf>
    <xf numFmtId="37" fontId="11" fillId="0" borderId="12" xfId="15" applyNumberFormat="1" applyFont="1" applyBorder="1" applyAlignment="1" applyProtection="1">
      <alignment horizontal="center"/>
      <protection/>
    </xf>
    <xf numFmtId="37" fontId="11" fillId="0" borderId="0" xfId="0" applyNumberFormat="1" applyFont="1" applyBorder="1" applyAlignment="1">
      <alignment/>
    </xf>
    <xf numFmtId="0" fontId="6" fillId="0" borderId="0" xfId="0" applyFont="1" applyBorder="1" applyAlignment="1" applyProtection="1">
      <alignment horizontal="centerContinuous"/>
      <protection/>
    </xf>
    <xf numFmtId="0" fontId="4" fillId="0" borderId="0" xfId="0" applyFont="1" applyBorder="1" applyAlignment="1">
      <alignment horizontal="centerContinuous"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quotePrefix="1">
      <alignment horizontal="center"/>
    </xf>
    <xf numFmtId="0" fontId="6" fillId="0" borderId="0" xfId="0" applyFont="1" applyBorder="1" applyAlignment="1" applyProtection="1" quotePrefix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37" fontId="4" fillId="0" borderId="0" xfId="15" applyNumberFormat="1" applyFont="1" applyBorder="1" applyAlignment="1" applyProtection="1">
      <alignment/>
      <protection locked="0"/>
    </xf>
    <xf numFmtId="37" fontId="4" fillId="0" borderId="0" xfId="15" applyNumberFormat="1" applyFont="1" applyBorder="1" applyAlignment="1" applyProtection="1">
      <alignment horizontal="center"/>
      <protection/>
    </xf>
    <xf numFmtId="37" fontId="4" fillId="0" borderId="0" xfId="0" applyNumberFormat="1" applyFont="1" applyAlignment="1" applyProtection="1">
      <alignment/>
      <protection locked="0"/>
    </xf>
    <xf numFmtId="37" fontId="4" fillId="0" borderId="0" xfId="15" applyNumberFormat="1" applyFont="1" applyBorder="1" applyAlignment="1" applyProtection="1" quotePrefix="1">
      <alignment horizontal="center"/>
      <protection/>
    </xf>
    <xf numFmtId="39" fontId="11" fillId="0" borderId="4" xfId="0" applyNumberFormat="1" applyFont="1" applyBorder="1" applyAlignment="1">
      <alignment horizontal="right"/>
    </xf>
    <xf numFmtId="39" fontId="11" fillId="0" borderId="12" xfId="15" applyNumberFormat="1" applyFont="1" applyBorder="1" applyAlignment="1" applyProtection="1">
      <alignment horizontal="right"/>
      <protection/>
    </xf>
    <xf numFmtId="39" fontId="11" fillId="0" borderId="0" xfId="0" applyNumberFormat="1" applyFont="1" applyAlignment="1">
      <alignment horizontal="right"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10" fillId="0" borderId="0" xfId="0" applyFont="1" applyAlignment="1">
      <alignment/>
    </xf>
    <xf numFmtId="0" fontId="10" fillId="0" borderId="6" xfId="0" applyFont="1" applyBorder="1" applyAlignment="1">
      <alignment/>
    </xf>
    <xf numFmtId="0" fontId="4" fillId="0" borderId="6" xfId="0" applyFont="1" applyBorder="1" applyAlignment="1">
      <alignment horizontal="centerContinuous"/>
    </xf>
    <xf numFmtId="0" fontId="10" fillId="0" borderId="0" xfId="0" applyFont="1" applyAlignment="1" applyProtection="1">
      <alignment horizontal="left"/>
      <protection/>
    </xf>
    <xf numFmtId="0" fontId="4" fillId="0" borderId="6" xfId="0" applyFont="1" applyBorder="1" applyAlignment="1" applyProtection="1">
      <alignment horizontal="left"/>
      <protection/>
    </xf>
    <xf numFmtId="0" fontId="4" fillId="0" borderId="6" xfId="0" applyFont="1" applyBorder="1" applyAlignment="1">
      <alignment horizontal="left"/>
    </xf>
    <xf numFmtId="0" fontId="6" fillId="0" borderId="0" xfId="0" applyFont="1" applyBorder="1" applyAlignment="1" applyProtection="1">
      <alignment horizontal="left"/>
      <protection/>
    </xf>
    <xf numFmtId="168" fontId="4" fillId="0" borderId="0" xfId="0" applyNumberFormat="1" applyFont="1" applyBorder="1" applyAlignment="1" applyProtection="1">
      <alignment/>
      <protection/>
    </xf>
    <xf numFmtId="168" fontId="4" fillId="0" borderId="0" xfId="0" applyNumberFormat="1" applyFont="1" applyBorder="1" applyAlignment="1">
      <alignment horizontal="right"/>
    </xf>
    <xf numFmtId="37" fontId="4" fillId="0" borderId="0" xfId="0" applyNumberFormat="1" applyFont="1" applyBorder="1" applyAlignment="1" applyProtection="1">
      <alignment horizontal="right"/>
      <protection/>
    </xf>
    <xf numFmtId="0" fontId="11" fillId="0" borderId="0" xfId="0" applyFont="1" applyAlignment="1" quotePrefix="1">
      <alignment/>
    </xf>
    <xf numFmtId="0" fontId="8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37" fontId="4" fillId="0" borderId="0" xfId="0" applyNumberFormat="1" applyFont="1" applyBorder="1" applyAlignment="1" applyProtection="1">
      <alignment horizontal="right"/>
      <protection/>
    </xf>
    <xf numFmtId="37" fontId="4" fillId="0" borderId="6" xfId="0" applyNumberFormat="1" applyFont="1" applyBorder="1" applyAlignment="1" applyProtection="1">
      <alignment horizontal="right"/>
      <protection/>
    </xf>
    <xf numFmtId="0" fontId="4" fillId="0" borderId="0" xfId="0" applyFont="1" applyAlignment="1" quotePrefix="1">
      <alignment horizontal="right"/>
    </xf>
    <xf numFmtId="0" fontId="4" fillId="0" borderId="0" xfId="0" applyFont="1" applyAlignment="1">
      <alignment horizontal="center"/>
    </xf>
    <xf numFmtId="0" fontId="11" fillId="0" borderId="6" xfId="0" applyFont="1" applyBorder="1" applyAlignment="1">
      <alignment/>
    </xf>
    <xf numFmtId="37" fontId="4" fillId="0" borderId="0" xfId="0" applyNumberFormat="1" applyFont="1" applyBorder="1" applyAlignment="1">
      <alignment horizontal="right"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left"/>
      <protection/>
    </xf>
    <xf numFmtId="37" fontId="6" fillId="0" borderId="0" xfId="0" applyNumberFormat="1" applyFont="1" applyBorder="1" applyAlignment="1" applyProtection="1" quotePrefix="1">
      <alignment horizontal="center"/>
      <protection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 quotePrefix="1">
      <alignment horizontal="center"/>
      <protection locked="0"/>
    </xf>
    <xf numFmtId="37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right"/>
    </xf>
    <xf numFmtId="39" fontId="11" fillId="0" borderId="12" xfId="15" applyNumberFormat="1" applyFont="1" applyBorder="1" applyAlignment="1" applyProtection="1">
      <alignment horizontal="right"/>
      <protection locked="0"/>
    </xf>
    <xf numFmtId="39" fontId="11" fillId="0" borderId="0" xfId="0" applyNumberFormat="1" applyFont="1" applyAlignment="1" applyProtection="1">
      <alignment horizontal="right"/>
      <protection locked="0"/>
    </xf>
    <xf numFmtId="39" fontId="11" fillId="0" borderId="4" xfId="15" applyNumberFormat="1" applyFont="1" applyBorder="1" applyAlignment="1" applyProtection="1">
      <alignment horizontal="right"/>
      <protection/>
    </xf>
    <xf numFmtId="39" fontId="11" fillId="0" borderId="0" xfId="0" applyNumberFormat="1" applyFont="1" applyAlignment="1">
      <alignment/>
    </xf>
    <xf numFmtId="0" fontId="4" fillId="0" borderId="6" xfId="0" applyFont="1" applyBorder="1" applyAlignment="1">
      <alignment horizontal="left"/>
    </xf>
    <xf numFmtId="37" fontId="2" fillId="0" borderId="0" xfId="15" applyNumberFormat="1" applyFont="1" applyBorder="1" applyAlignment="1" applyProtection="1">
      <alignment horizontal="right"/>
      <protection/>
    </xf>
    <xf numFmtId="0" fontId="14" fillId="0" borderId="0" xfId="0" applyFont="1" applyAlignment="1">
      <alignment/>
    </xf>
    <xf numFmtId="168" fontId="4" fillId="0" borderId="0" xfId="0" applyNumberFormat="1" applyFont="1" applyAlignment="1">
      <alignment/>
    </xf>
    <xf numFmtId="168" fontId="4" fillId="0" borderId="0" xfId="0" applyNumberFormat="1" applyFont="1" applyAlignment="1" applyProtection="1">
      <alignment/>
      <protection/>
    </xf>
    <xf numFmtId="168" fontId="4" fillId="0" borderId="13" xfId="0" applyNumberFormat="1" applyFont="1" applyBorder="1" applyAlignment="1">
      <alignment horizontal="right"/>
    </xf>
    <xf numFmtId="37" fontId="4" fillId="0" borderId="13" xfId="0" applyNumberFormat="1" applyFont="1" applyBorder="1" applyAlignment="1" applyProtection="1">
      <alignment/>
      <protection/>
    </xf>
    <xf numFmtId="168" fontId="4" fillId="0" borderId="13" xfId="0" applyNumberFormat="1" applyFont="1" applyBorder="1" applyAlignment="1" applyProtection="1">
      <alignment/>
      <protection/>
    </xf>
    <xf numFmtId="37" fontId="4" fillId="0" borderId="15" xfId="0" applyNumberFormat="1" applyFont="1" applyBorder="1" applyAlignment="1" applyProtection="1">
      <alignment horizontal="right"/>
      <protection/>
    </xf>
    <xf numFmtId="3" fontId="4" fillId="0" borderId="13" xfId="0" applyNumberFormat="1" applyFont="1" applyBorder="1" applyAlignment="1">
      <alignment/>
    </xf>
    <xf numFmtId="37" fontId="4" fillId="0" borderId="13" xfId="0" applyNumberFormat="1" applyFont="1" applyBorder="1" applyAlignment="1">
      <alignment/>
    </xf>
    <xf numFmtId="39" fontId="4" fillId="0" borderId="12" xfId="0" applyNumberFormat="1" applyFont="1" applyBorder="1" applyAlignment="1" applyProtection="1">
      <alignment horizontal="right"/>
      <protection/>
    </xf>
    <xf numFmtId="39" fontId="6" fillId="0" borderId="12" xfId="0" applyNumberFormat="1" applyFont="1" applyBorder="1" applyAlignment="1" applyProtection="1">
      <alignment horizontal="left"/>
      <protection/>
    </xf>
    <xf numFmtId="37" fontId="4" fillId="0" borderId="13" xfId="0" applyNumberFormat="1" applyFont="1" applyBorder="1" applyAlignment="1">
      <alignment horizontal="center"/>
    </xf>
    <xf numFmtId="39" fontId="4" fillId="0" borderId="12" xfId="0" applyNumberFormat="1" applyFont="1" applyBorder="1" applyAlignment="1">
      <alignment/>
    </xf>
    <xf numFmtId="0" fontId="1" fillId="0" borderId="0" xfId="0" applyFont="1" applyAlignment="1">
      <alignment horizontal="left"/>
    </xf>
    <xf numFmtId="37" fontId="4" fillId="0" borderId="12" xfId="0" applyNumberFormat="1" applyFont="1" applyBorder="1" applyAlignment="1">
      <alignment/>
    </xf>
    <xf numFmtId="0" fontId="4" fillId="0" borderId="0" xfId="0" applyFont="1" applyAlignment="1" applyProtection="1">
      <alignment/>
      <protection/>
    </xf>
    <xf numFmtId="37" fontId="4" fillId="0" borderId="0" xfId="15" applyNumberFormat="1" applyFont="1" applyBorder="1" applyAlignment="1" applyProtection="1">
      <alignment horizontal="right"/>
      <protection/>
    </xf>
    <xf numFmtId="37" fontId="4" fillId="0" borderId="0" xfId="15" applyNumberFormat="1" applyFont="1" applyBorder="1" applyAlignment="1" applyProtection="1">
      <alignment horizontal="right"/>
      <protection locked="0"/>
    </xf>
    <xf numFmtId="0" fontId="16" fillId="0" borderId="0" xfId="0" applyFont="1" applyAlignment="1">
      <alignment/>
    </xf>
    <xf numFmtId="167" fontId="4" fillId="0" borderId="16" xfId="0" applyNumberFormat="1" applyFont="1" applyBorder="1" applyAlignment="1">
      <alignment horizontal="right"/>
    </xf>
    <xf numFmtId="167" fontId="4" fillId="0" borderId="0" xfId="0" applyNumberFormat="1" applyFont="1" applyBorder="1" applyAlignment="1">
      <alignment horizontal="centerContinuous"/>
    </xf>
    <xf numFmtId="167" fontId="4" fillId="0" borderId="0" xfId="0" applyNumberFormat="1" applyFont="1" applyBorder="1" applyAlignment="1">
      <alignment horizontal="right"/>
    </xf>
    <xf numFmtId="0" fontId="4" fillId="0" borderId="6" xfId="0" applyFont="1" applyBorder="1" applyAlignment="1" quotePrefix="1">
      <alignment/>
    </xf>
    <xf numFmtId="37" fontId="4" fillId="0" borderId="0" xfId="0" applyNumberFormat="1" applyFont="1" applyBorder="1" applyAlignment="1">
      <alignment horizontal="center"/>
    </xf>
    <xf numFmtId="37" fontId="4" fillId="0" borderId="13" xfId="0" applyNumberFormat="1" applyFont="1" applyBorder="1" applyAlignment="1">
      <alignment horizontal="right"/>
    </xf>
    <xf numFmtId="37" fontId="4" fillId="0" borderId="16" xfId="0" applyNumberFormat="1" applyFont="1" applyBorder="1" applyAlignment="1">
      <alignment/>
    </xf>
    <xf numFmtId="37" fontId="4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37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168" fontId="0" fillId="0" borderId="0" xfId="0" applyNumberFormat="1" applyAlignment="1">
      <alignment/>
    </xf>
    <xf numFmtId="16" fontId="4" fillId="0" borderId="0" xfId="0" applyNumberFormat="1" applyFont="1" applyAlignment="1" quotePrefix="1">
      <alignment horizontal="right"/>
    </xf>
    <xf numFmtId="37" fontId="4" fillId="0" borderId="13" xfId="0" applyNumberFormat="1" applyFont="1" applyBorder="1" applyAlignment="1">
      <alignment/>
    </xf>
    <xf numFmtId="15" fontId="4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10" fillId="0" borderId="0" xfId="0" applyFont="1" applyAlignment="1" quotePrefix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 quotePrefix="1">
      <alignment horizontal="left"/>
      <protection/>
    </xf>
    <xf numFmtId="0" fontId="1" fillId="0" borderId="0" xfId="0" applyFont="1" applyAlignment="1" applyProtection="1" quotePrefix="1">
      <alignment horizontal="center"/>
      <protection/>
    </xf>
    <xf numFmtId="0" fontId="12" fillId="0" borderId="0" xfId="0" applyFont="1" applyAlignment="1">
      <alignment horizontal="center"/>
    </xf>
    <xf numFmtId="0" fontId="10" fillId="0" borderId="0" xfId="0" applyFont="1" applyAlignment="1" applyProtection="1" quotePrefix="1">
      <alignment horizontal="center"/>
      <protection/>
    </xf>
    <xf numFmtId="0" fontId="4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9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9.66015625" style="0" customWidth="1"/>
    <col min="6" max="6" width="15.5" style="0" customWidth="1"/>
    <col min="8" max="8" width="13.83203125" style="0" customWidth="1"/>
    <col min="9" max="9" width="10.16015625" style="0" customWidth="1"/>
  </cols>
  <sheetData>
    <row r="4" spans="1:10" ht="15">
      <c r="A4" s="259" t="s">
        <v>104</v>
      </c>
      <c r="B4" s="259"/>
      <c r="C4" s="259"/>
      <c r="D4" s="259"/>
      <c r="E4" s="259"/>
      <c r="F4" s="259"/>
      <c r="G4" s="259"/>
      <c r="H4" s="259"/>
      <c r="I4" s="90" t="s">
        <v>74</v>
      </c>
      <c r="J4" s="2"/>
    </row>
    <row r="5" spans="1:10" ht="15">
      <c r="A5" s="260" t="s">
        <v>282</v>
      </c>
      <c r="B5" s="260"/>
      <c r="C5" s="260"/>
      <c r="D5" s="260"/>
      <c r="E5" s="260"/>
      <c r="F5" s="260"/>
      <c r="G5" s="260"/>
      <c r="H5" s="260"/>
      <c r="I5" s="236"/>
      <c r="J5" s="2"/>
    </row>
    <row r="6" spans="1:10" ht="1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5">
      <c r="A10" s="258" t="s">
        <v>249</v>
      </c>
      <c r="B10" s="258"/>
      <c r="C10" s="258"/>
      <c r="D10" s="258"/>
      <c r="E10" s="258"/>
      <c r="F10" s="258"/>
      <c r="G10" s="258"/>
      <c r="H10" s="258"/>
      <c r="I10" s="258"/>
      <c r="J10" s="2"/>
    </row>
    <row r="11" spans="1:10" ht="15">
      <c r="A11" s="258" t="s">
        <v>375</v>
      </c>
      <c r="B11" s="258"/>
      <c r="C11" s="258"/>
      <c r="D11" s="258"/>
      <c r="E11" s="258"/>
      <c r="F11" s="258"/>
      <c r="G11" s="258"/>
      <c r="H11" s="258"/>
      <c r="I11" s="258"/>
      <c r="J11" s="2"/>
    </row>
    <row r="12" spans="1:10" ht="15">
      <c r="A12" s="92"/>
      <c r="B12" s="92"/>
      <c r="C12" s="92"/>
      <c r="D12" s="92"/>
      <c r="E12" s="92"/>
      <c r="F12" s="92"/>
      <c r="G12" s="92"/>
      <c r="H12" s="92"/>
      <c r="I12" s="92"/>
      <c r="J12" s="2"/>
    </row>
    <row r="13" spans="1:10" ht="1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5">
      <c r="A16" s="46" t="s">
        <v>250</v>
      </c>
      <c r="B16" s="2"/>
      <c r="C16" s="2"/>
      <c r="D16" s="2"/>
      <c r="F16" s="2"/>
      <c r="G16" s="2"/>
      <c r="H16" s="93" t="s">
        <v>251</v>
      </c>
      <c r="J16" s="2"/>
    </row>
    <row r="17" spans="1:10" ht="15">
      <c r="A17" s="2"/>
      <c r="B17" s="2"/>
      <c r="C17" s="2"/>
      <c r="D17" s="2"/>
      <c r="F17" s="2"/>
      <c r="G17" s="2"/>
      <c r="H17" s="2"/>
      <c r="J17" s="2"/>
    </row>
    <row r="18" spans="1:10" ht="15">
      <c r="A18" s="2" t="s">
        <v>252</v>
      </c>
      <c r="B18" s="2"/>
      <c r="C18" s="2"/>
      <c r="D18" s="2"/>
      <c r="F18" s="2"/>
      <c r="G18" s="2"/>
      <c r="H18" s="93">
        <v>1</v>
      </c>
      <c r="J18" s="2"/>
    </row>
    <row r="19" spans="1:10" ht="15">
      <c r="A19" s="2"/>
      <c r="B19" s="2"/>
      <c r="C19" s="2"/>
      <c r="D19" s="2"/>
      <c r="F19" s="2"/>
      <c r="G19" s="2"/>
      <c r="H19" s="93"/>
      <c r="J19" s="2"/>
    </row>
    <row r="20" spans="1:10" ht="15">
      <c r="A20" s="2" t="s">
        <v>253</v>
      </c>
      <c r="B20" s="2"/>
      <c r="C20" s="2"/>
      <c r="D20" s="2"/>
      <c r="F20" s="2"/>
      <c r="G20" s="2"/>
      <c r="H20" s="93">
        <v>2</v>
      </c>
      <c r="J20" s="2"/>
    </row>
    <row r="21" spans="1:10" ht="15">
      <c r="A21" s="2"/>
      <c r="B21" s="2"/>
      <c r="C21" s="2"/>
      <c r="D21" s="2"/>
      <c r="F21" s="2"/>
      <c r="G21" s="2"/>
      <c r="H21" s="93"/>
      <c r="J21" s="2"/>
    </row>
    <row r="22" spans="1:10" ht="15">
      <c r="A22" s="2" t="s">
        <v>254</v>
      </c>
      <c r="B22" s="2"/>
      <c r="C22" s="2"/>
      <c r="D22" s="2"/>
      <c r="F22" s="2"/>
      <c r="G22" s="2"/>
      <c r="H22" s="93">
        <v>3</v>
      </c>
      <c r="J22" s="2"/>
    </row>
    <row r="23" spans="1:10" ht="15">
      <c r="A23" s="2"/>
      <c r="B23" s="2"/>
      <c r="C23" s="2"/>
      <c r="D23" s="2"/>
      <c r="F23" s="2"/>
      <c r="G23" s="2"/>
      <c r="H23" s="93"/>
      <c r="J23" s="2"/>
    </row>
    <row r="24" spans="1:10" ht="15">
      <c r="A24" s="2" t="s">
        <v>255</v>
      </c>
      <c r="B24" s="2"/>
      <c r="C24" s="2"/>
      <c r="D24" s="2"/>
      <c r="F24" s="2"/>
      <c r="G24" s="2"/>
      <c r="H24" s="255" t="s">
        <v>471</v>
      </c>
      <c r="J24" s="2"/>
    </row>
    <row r="25" spans="1:10" ht="15">
      <c r="A25" s="2"/>
      <c r="B25" s="2"/>
      <c r="C25" s="2"/>
      <c r="D25" s="2"/>
      <c r="F25" s="2"/>
      <c r="G25" s="2"/>
      <c r="H25" s="93"/>
      <c r="J25" s="2"/>
    </row>
    <row r="26" spans="1:10" ht="15">
      <c r="A26" s="2" t="s">
        <v>256</v>
      </c>
      <c r="B26" s="2"/>
      <c r="C26" s="2"/>
      <c r="D26" s="2"/>
      <c r="F26" s="2"/>
      <c r="G26" s="2"/>
      <c r="H26" s="94" t="s">
        <v>481</v>
      </c>
      <c r="J26" s="2"/>
    </row>
    <row r="27" spans="1:10" ht="15">
      <c r="A27" s="2"/>
      <c r="B27" s="2"/>
      <c r="C27" s="2"/>
      <c r="D27" s="2"/>
      <c r="F27" s="2"/>
      <c r="G27" s="2"/>
      <c r="H27" s="93"/>
      <c r="J27" s="2"/>
    </row>
    <row r="28" spans="1:10" ht="15">
      <c r="A28" s="2" t="s">
        <v>257</v>
      </c>
      <c r="B28" s="2"/>
      <c r="C28" s="2"/>
      <c r="D28" s="2"/>
      <c r="F28" s="2"/>
      <c r="G28" s="2"/>
      <c r="H28" s="95" t="s">
        <v>482</v>
      </c>
      <c r="J28" s="2"/>
    </row>
    <row r="29" spans="1:10" ht="15">
      <c r="A29" s="2"/>
      <c r="B29" s="2"/>
      <c r="C29" s="2"/>
      <c r="D29" s="2"/>
      <c r="E29" s="2"/>
      <c r="F29" s="2"/>
      <c r="G29" s="2"/>
      <c r="H29" s="2"/>
      <c r="I29" s="2"/>
      <c r="J29" s="2"/>
    </row>
  </sheetData>
  <mergeCells count="4">
    <mergeCell ref="A10:I10"/>
    <mergeCell ref="A11:I11"/>
    <mergeCell ref="A4:H4"/>
    <mergeCell ref="A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8"/>
  <sheetViews>
    <sheetView workbookViewId="0" topLeftCell="A1">
      <selection activeCell="A1" sqref="A1:J1"/>
    </sheetView>
  </sheetViews>
  <sheetFormatPr defaultColWidth="11.33203125" defaultRowHeight="12.75"/>
  <cols>
    <col min="1" max="1" width="3" style="5" customWidth="1"/>
    <col min="2" max="2" width="4.33203125" style="5" customWidth="1"/>
    <col min="3" max="3" width="12.5" style="5" customWidth="1"/>
    <col min="4" max="4" width="6.66015625" style="5" customWidth="1"/>
    <col min="5" max="5" width="12.5" style="5" customWidth="1"/>
    <col min="6" max="6" width="26.83203125" style="5" customWidth="1"/>
    <col min="7" max="7" width="12.83203125" style="5" customWidth="1"/>
    <col min="8" max="8" width="14.16015625" style="5" customWidth="1"/>
    <col min="9" max="9" width="1.171875" style="5" customWidth="1"/>
    <col min="10" max="10" width="15.83203125" style="5" customWidth="1"/>
    <col min="11" max="16384" width="11.33203125" style="5" customWidth="1"/>
  </cols>
  <sheetData>
    <row r="1" spans="1:10" ht="15" customHeight="1">
      <c r="A1" s="259" t="s">
        <v>104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10" ht="15" customHeight="1">
      <c r="A2" s="262" t="s">
        <v>281</v>
      </c>
      <c r="B2" s="263"/>
      <c r="C2" s="263"/>
      <c r="D2" s="263"/>
      <c r="E2" s="263"/>
      <c r="F2" s="263"/>
      <c r="G2" s="263"/>
      <c r="H2" s="263"/>
      <c r="I2" s="263"/>
      <c r="J2" s="263"/>
    </row>
    <row r="3" spans="1:10" ht="9.75" customHeight="1">
      <c r="A3" s="96"/>
      <c r="B3" s="96"/>
      <c r="C3" s="96"/>
      <c r="D3" s="96"/>
      <c r="E3" s="96"/>
      <c r="F3" s="96"/>
      <c r="G3" s="96"/>
      <c r="H3" s="96"/>
      <c r="I3" s="96"/>
      <c r="J3" s="96"/>
    </row>
    <row r="4" spans="1:10" ht="13.5" customHeight="1">
      <c r="A4" s="259" t="s">
        <v>258</v>
      </c>
      <c r="B4" s="259"/>
      <c r="C4" s="259"/>
      <c r="D4" s="259"/>
      <c r="E4" s="259"/>
      <c r="F4" s="259"/>
      <c r="G4" s="259"/>
      <c r="H4" s="259"/>
      <c r="I4" s="259"/>
      <c r="J4" s="259"/>
    </row>
    <row r="5" spans="1:10" ht="13.5" customHeight="1">
      <c r="A5" s="259" t="s">
        <v>375</v>
      </c>
      <c r="B5" s="259"/>
      <c r="C5" s="259"/>
      <c r="D5" s="259"/>
      <c r="E5" s="259"/>
      <c r="F5" s="259"/>
      <c r="G5" s="259"/>
      <c r="H5" s="259"/>
      <c r="I5" s="259"/>
      <c r="J5" s="259"/>
    </row>
    <row r="6" spans="1:10" ht="13.5" customHeight="1">
      <c r="A6" s="261" t="s">
        <v>259</v>
      </c>
      <c r="B6" s="261"/>
      <c r="C6" s="261"/>
      <c r="D6" s="261"/>
      <c r="E6" s="261"/>
      <c r="F6" s="261"/>
      <c r="G6" s="261"/>
      <c r="H6" s="261"/>
      <c r="I6" s="261"/>
      <c r="J6" s="261"/>
    </row>
    <row r="7" spans="1:5" ht="13.5" customHeight="1">
      <c r="A7" s="2"/>
      <c r="B7" s="2"/>
      <c r="C7" s="2"/>
      <c r="D7" s="2"/>
      <c r="E7" s="2"/>
    </row>
    <row r="8" spans="1:10" ht="13.5" customHeight="1">
      <c r="A8" s="26"/>
      <c r="B8" s="2"/>
      <c r="C8" s="2"/>
      <c r="D8" s="2"/>
      <c r="E8" s="2"/>
      <c r="H8" s="8"/>
      <c r="J8" s="8" t="s">
        <v>83</v>
      </c>
    </row>
    <row r="9" spans="1:10" ht="13.5" customHeight="1">
      <c r="A9" s="4"/>
      <c r="B9" s="4"/>
      <c r="C9" s="4"/>
      <c r="D9" s="4"/>
      <c r="E9" s="4"/>
      <c r="H9" s="9"/>
      <c r="J9" s="9" t="s">
        <v>75</v>
      </c>
    </row>
    <row r="10" spans="1:10" ht="13.5" customHeight="1">
      <c r="A10" s="4"/>
      <c r="B10" s="4"/>
      <c r="C10" s="4"/>
      <c r="D10" s="4"/>
      <c r="E10" s="4"/>
      <c r="H10" s="9"/>
      <c r="J10" s="9" t="s">
        <v>84</v>
      </c>
    </row>
    <row r="11" spans="1:10" ht="13.5" customHeight="1">
      <c r="A11" s="4"/>
      <c r="B11" s="4"/>
      <c r="C11" s="4"/>
      <c r="D11" s="4"/>
      <c r="E11" s="4"/>
      <c r="H11" s="9" t="s">
        <v>83</v>
      </c>
      <c r="J11" s="9" t="s">
        <v>85</v>
      </c>
    </row>
    <row r="12" spans="1:10" ht="13.5" customHeight="1">
      <c r="A12" s="4"/>
      <c r="B12" s="4"/>
      <c r="C12" s="4"/>
      <c r="D12" s="4"/>
      <c r="E12" s="4"/>
      <c r="H12" s="9" t="s">
        <v>376</v>
      </c>
      <c r="J12" s="9" t="s">
        <v>167</v>
      </c>
    </row>
    <row r="13" spans="1:10" ht="13.5" customHeight="1">
      <c r="A13" s="4"/>
      <c r="B13" s="4"/>
      <c r="C13" s="4"/>
      <c r="D13" s="4"/>
      <c r="E13" s="4"/>
      <c r="H13" s="30"/>
      <c r="J13" s="31" t="s">
        <v>102</v>
      </c>
    </row>
    <row r="14" spans="1:10" ht="13.5" customHeight="1">
      <c r="A14" s="4"/>
      <c r="B14" s="4"/>
      <c r="C14" s="4"/>
      <c r="D14" s="4"/>
      <c r="E14" s="4"/>
      <c r="G14" s="20" t="s">
        <v>261</v>
      </c>
      <c r="H14" s="10" t="s">
        <v>76</v>
      </c>
      <c r="J14" s="10" t="s">
        <v>76</v>
      </c>
    </row>
    <row r="15" spans="1:5" ht="9.75" customHeight="1">
      <c r="A15" s="4"/>
      <c r="B15" s="4"/>
      <c r="C15" s="4"/>
      <c r="D15" s="4"/>
      <c r="E15" s="4"/>
    </row>
    <row r="16" spans="1:10" ht="13.5" customHeight="1">
      <c r="A16" s="12"/>
      <c r="B16" s="6" t="s">
        <v>164</v>
      </c>
      <c r="C16" s="1"/>
      <c r="D16" s="4"/>
      <c r="E16" s="4"/>
      <c r="H16" s="16">
        <v>1677542</v>
      </c>
      <c r="I16" s="15"/>
      <c r="J16" s="16">
        <v>1800521</v>
      </c>
    </row>
    <row r="17" spans="1:10" ht="13.5" customHeight="1">
      <c r="A17" s="12"/>
      <c r="B17" s="6" t="s">
        <v>105</v>
      </c>
      <c r="H17" s="16">
        <v>484209</v>
      </c>
      <c r="I17" s="15"/>
      <c r="J17" s="16">
        <v>498446</v>
      </c>
    </row>
    <row r="18" spans="1:10" ht="13.5" customHeight="1">
      <c r="A18" s="12"/>
      <c r="B18" s="6" t="s">
        <v>106</v>
      </c>
      <c r="H18" s="16">
        <v>162549</v>
      </c>
      <c r="I18" s="15"/>
      <c r="J18" s="16">
        <v>176410</v>
      </c>
    </row>
    <row r="19" spans="1:10" ht="13.5" customHeight="1">
      <c r="A19" s="12"/>
      <c r="B19" s="6" t="s">
        <v>107</v>
      </c>
      <c r="H19" s="16">
        <v>1377838</v>
      </c>
      <c r="I19" s="15"/>
      <c r="J19" s="16">
        <v>171093</v>
      </c>
    </row>
    <row r="20" spans="1:10" ht="13.5" customHeight="1">
      <c r="A20" s="12"/>
      <c r="B20" s="6" t="s">
        <v>108</v>
      </c>
      <c r="H20" s="16">
        <v>376989</v>
      </c>
      <c r="I20" s="15"/>
      <c r="J20" s="16">
        <v>49854</v>
      </c>
    </row>
    <row r="21" spans="1:10" ht="13.5" customHeight="1">
      <c r="A21" s="12"/>
      <c r="B21" s="6" t="s">
        <v>69</v>
      </c>
      <c r="H21" s="16">
        <v>1413984</v>
      </c>
      <c r="I21" s="15"/>
      <c r="J21" s="16">
        <v>1339182</v>
      </c>
    </row>
    <row r="22" spans="1:10" ht="13.5" customHeight="1">
      <c r="A22" s="12"/>
      <c r="B22" s="6" t="s">
        <v>86</v>
      </c>
      <c r="H22" s="28"/>
      <c r="I22" s="15"/>
      <c r="J22" s="28"/>
    </row>
    <row r="23" spans="1:10" ht="13.5" customHeight="1">
      <c r="A23" s="12"/>
      <c r="B23" s="6"/>
      <c r="C23" s="5" t="s">
        <v>109</v>
      </c>
      <c r="H23" s="33">
        <v>551207</v>
      </c>
      <c r="I23" s="15"/>
      <c r="J23" s="33">
        <v>657235</v>
      </c>
    </row>
    <row r="24" spans="1:10" ht="13.5" customHeight="1">
      <c r="A24" s="20"/>
      <c r="C24" s="6" t="s">
        <v>70</v>
      </c>
      <c r="H24" s="34">
        <v>44443</v>
      </c>
      <c r="I24" s="15"/>
      <c r="J24" s="34">
        <v>65410</v>
      </c>
    </row>
    <row r="25" spans="1:10" ht="13.5" customHeight="1">
      <c r="A25" s="20"/>
      <c r="C25" s="6" t="s">
        <v>71</v>
      </c>
      <c r="H25" s="34">
        <v>483898</v>
      </c>
      <c r="I25" s="15"/>
      <c r="J25" s="34">
        <v>374310</v>
      </c>
    </row>
    <row r="26" spans="1:10" ht="13.5" customHeight="1">
      <c r="A26" s="20"/>
      <c r="C26" s="6" t="s">
        <v>161</v>
      </c>
      <c r="H26" s="34">
        <v>39048</v>
      </c>
      <c r="I26" s="15"/>
      <c r="J26" s="34">
        <v>68581</v>
      </c>
    </row>
    <row r="27" spans="1:10" ht="13.5" customHeight="1">
      <c r="A27" s="20"/>
      <c r="C27" s="6" t="s">
        <v>110</v>
      </c>
      <c r="H27" s="34">
        <v>18351</v>
      </c>
      <c r="I27" s="15"/>
      <c r="J27" s="34">
        <v>120203</v>
      </c>
    </row>
    <row r="28" spans="1:10" ht="13.5" customHeight="1">
      <c r="A28" s="20"/>
      <c r="C28" s="6" t="s">
        <v>87</v>
      </c>
      <c r="H28" s="35">
        <v>139113</v>
      </c>
      <c r="I28" s="15"/>
      <c r="J28" s="35">
        <v>164844</v>
      </c>
    </row>
    <row r="29" spans="1:10" ht="15">
      <c r="A29" s="20"/>
      <c r="H29" s="36">
        <f>SUM(H23:H28)</f>
        <v>1276060</v>
      </c>
      <c r="I29" s="15"/>
      <c r="J29" s="36">
        <f>SUM(J23:J28)</f>
        <v>1450583</v>
      </c>
    </row>
    <row r="30" spans="1:10" ht="13.5" customHeight="1">
      <c r="A30" s="12"/>
      <c r="B30" s="6" t="s">
        <v>88</v>
      </c>
      <c r="H30" s="33"/>
      <c r="I30" s="15"/>
      <c r="J30" s="33"/>
    </row>
    <row r="31" spans="1:10" ht="13.5" customHeight="1">
      <c r="A31" s="12"/>
      <c r="B31" s="6"/>
      <c r="C31" s="5" t="s">
        <v>72</v>
      </c>
      <c r="H31" s="33">
        <v>317749</v>
      </c>
      <c r="I31" s="15"/>
      <c r="J31" s="33">
        <v>792998</v>
      </c>
    </row>
    <row r="32" spans="1:10" ht="13.5" customHeight="1">
      <c r="A32" s="20"/>
      <c r="C32" s="6" t="s">
        <v>89</v>
      </c>
      <c r="G32" s="20" t="s">
        <v>330</v>
      </c>
      <c r="H32" s="34">
        <v>247772</v>
      </c>
      <c r="I32" s="15"/>
      <c r="J32" s="34">
        <v>329050</v>
      </c>
    </row>
    <row r="33" spans="1:10" ht="13.5" customHeight="1">
      <c r="A33" s="20"/>
      <c r="C33" s="6" t="s">
        <v>90</v>
      </c>
      <c r="H33" s="34">
        <v>0</v>
      </c>
      <c r="I33" s="15"/>
      <c r="J33" s="34">
        <v>15599</v>
      </c>
    </row>
    <row r="34" spans="1:10" ht="13.5" customHeight="1">
      <c r="A34" s="20"/>
      <c r="C34" s="5" t="s">
        <v>80</v>
      </c>
      <c r="H34" s="79">
        <v>47567</v>
      </c>
      <c r="I34" s="15"/>
      <c r="J34" s="36">
        <v>28196</v>
      </c>
    </row>
    <row r="35" spans="1:10" ht="15">
      <c r="A35" s="20"/>
      <c r="H35" s="36">
        <f>SUM(H31:H34)</f>
        <v>613088</v>
      </c>
      <c r="I35" s="15"/>
      <c r="J35" s="36">
        <f>SUM(J31:J34)</f>
        <v>1165843</v>
      </c>
    </row>
    <row r="36" spans="1:10" ht="14.25" customHeight="1">
      <c r="A36" s="12"/>
      <c r="B36" s="6" t="s">
        <v>91</v>
      </c>
      <c r="H36" s="14">
        <f>H29-H35</f>
        <v>662972</v>
      </c>
      <c r="I36" s="32"/>
      <c r="J36" s="14">
        <f>J29-J35</f>
        <v>284740</v>
      </c>
    </row>
    <row r="37" spans="1:10" ht="14.25" customHeight="1">
      <c r="A37" s="12"/>
      <c r="B37" s="6" t="s">
        <v>111</v>
      </c>
      <c r="H37" s="14">
        <v>165847</v>
      </c>
      <c r="I37" s="32"/>
      <c r="J37" s="14">
        <v>1401020</v>
      </c>
    </row>
    <row r="38" spans="1:10" ht="14.25" customHeight="1">
      <c r="A38" s="12"/>
      <c r="B38" s="6" t="s">
        <v>152</v>
      </c>
      <c r="H38" s="18">
        <v>6692</v>
      </c>
      <c r="I38" s="15"/>
      <c r="J38" s="18">
        <v>11</v>
      </c>
    </row>
    <row r="39" spans="1:10" ht="15.75" thickBot="1">
      <c r="A39" s="20"/>
      <c r="H39" s="13">
        <f>SUM(H16:H21)+H36+H37+H38</f>
        <v>6328622</v>
      </c>
      <c r="I39" s="15"/>
      <c r="J39" s="13">
        <f>SUM(J16:J21)+J36+J37+J38</f>
        <v>5721277</v>
      </c>
    </row>
    <row r="40" spans="1:10" ht="6" customHeight="1" thickTop="1">
      <c r="A40" s="20"/>
      <c r="H40" s="15"/>
      <c r="I40" s="15"/>
      <c r="J40" s="15"/>
    </row>
    <row r="41" spans="1:10" ht="13.5" customHeight="1">
      <c r="A41" s="12"/>
      <c r="B41" s="6" t="s">
        <v>92</v>
      </c>
      <c r="H41" s="16">
        <v>867170</v>
      </c>
      <c r="I41" s="15"/>
      <c r="J41" s="16">
        <v>866646</v>
      </c>
    </row>
    <row r="42" spans="1:10" ht="13.5" customHeight="1">
      <c r="A42" s="12"/>
      <c r="B42" s="6" t="s">
        <v>93</v>
      </c>
      <c r="H42" s="16">
        <v>934142</v>
      </c>
      <c r="I42" s="15"/>
      <c r="J42" s="16">
        <v>934105</v>
      </c>
    </row>
    <row r="43" spans="1:10" ht="13.5" customHeight="1">
      <c r="A43" s="20"/>
      <c r="B43" s="6" t="s">
        <v>232</v>
      </c>
      <c r="D43" s="6" t="s">
        <v>112</v>
      </c>
      <c r="F43" s="29"/>
      <c r="H43" s="89">
        <v>46462</v>
      </c>
      <c r="I43" s="15"/>
      <c r="J43" s="89">
        <v>19770</v>
      </c>
    </row>
    <row r="44" spans="1:10" ht="13.5" customHeight="1">
      <c r="A44" s="20"/>
      <c r="D44" s="6" t="s">
        <v>114</v>
      </c>
      <c r="H44" s="34">
        <v>53630</v>
      </c>
      <c r="I44" s="15"/>
      <c r="J44" s="34">
        <v>53630</v>
      </c>
    </row>
    <row r="45" spans="1:10" ht="13.5" customHeight="1">
      <c r="A45" s="20"/>
      <c r="D45" s="6" t="s">
        <v>94</v>
      </c>
      <c r="H45" s="36">
        <v>1569312</v>
      </c>
      <c r="I45" s="15"/>
      <c r="J45" s="36">
        <v>1591306</v>
      </c>
    </row>
    <row r="46" spans="1:10" ht="15">
      <c r="A46" s="20"/>
      <c r="H46" s="17">
        <f>SUM(H43:H45)</f>
        <v>1669404</v>
      </c>
      <c r="I46" s="15"/>
      <c r="J46" s="17">
        <f>SUM(J43:J45)</f>
        <v>1664706</v>
      </c>
    </row>
    <row r="47" spans="1:10" ht="14.25" customHeight="1">
      <c r="A47" s="20"/>
      <c r="B47" s="11" t="s">
        <v>242</v>
      </c>
      <c r="H47" s="16">
        <f>H41+H46+H42</f>
        <v>3470716</v>
      </c>
      <c r="I47" s="15"/>
      <c r="J47" s="16">
        <f>J41+J46+J42</f>
        <v>3465457</v>
      </c>
    </row>
    <row r="48" spans="1:10" ht="14.25" customHeight="1">
      <c r="A48" s="20"/>
      <c r="B48" s="6" t="s">
        <v>241</v>
      </c>
      <c r="H48" s="18">
        <v>-40879</v>
      </c>
      <c r="I48" s="15"/>
      <c r="J48" s="18">
        <v>0</v>
      </c>
    </row>
    <row r="49" spans="1:10" ht="14.25" customHeight="1">
      <c r="A49" s="20"/>
      <c r="B49" s="11" t="s">
        <v>243</v>
      </c>
      <c r="H49" s="16">
        <f>+H47+H48</f>
        <v>3429837</v>
      </c>
      <c r="I49" s="15"/>
      <c r="J49" s="16">
        <f>+J47+J48</f>
        <v>3465457</v>
      </c>
    </row>
    <row r="50" spans="1:10" ht="13.5" customHeight="1">
      <c r="A50" s="20"/>
      <c r="B50" s="11" t="s">
        <v>341</v>
      </c>
      <c r="H50" s="16">
        <v>643993</v>
      </c>
      <c r="I50" s="15"/>
      <c r="J50" s="16">
        <v>894458</v>
      </c>
    </row>
    <row r="51" spans="1:10" ht="13.5" customHeight="1">
      <c r="A51" s="19"/>
      <c r="B51" s="6" t="s">
        <v>95</v>
      </c>
      <c r="H51" s="18">
        <v>133409</v>
      </c>
      <c r="I51" s="15"/>
      <c r="J51" s="18">
        <v>610179</v>
      </c>
    </row>
    <row r="52" spans="1:10" ht="13.5" customHeight="1">
      <c r="A52" s="19"/>
      <c r="B52" s="6" t="s">
        <v>113</v>
      </c>
      <c r="H52" s="16">
        <f>SUM(H49:H51)</f>
        <v>4207239</v>
      </c>
      <c r="I52" s="15"/>
      <c r="J52" s="16">
        <f>SUM(J49:J51)</f>
        <v>4970094</v>
      </c>
    </row>
    <row r="53" spans="1:10" ht="13.5" customHeight="1">
      <c r="A53" s="19"/>
      <c r="B53" s="6" t="s">
        <v>99</v>
      </c>
      <c r="G53" s="20" t="s">
        <v>330</v>
      </c>
      <c r="H53" s="14">
        <v>736418</v>
      </c>
      <c r="I53" s="15"/>
      <c r="J53" s="14">
        <f>185020+241539</f>
        <v>426559</v>
      </c>
    </row>
    <row r="54" spans="1:10" ht="13.5" customHeight="1">
      <c r="A54" s="19"/>
      <c r="B54" s="6" t="s">
        <v>96</v>
      </c>
      <c r="H54" s="14">
        <v>1307971</v>
      </c>
      <c r="I54" s="32"/>
      <c r="J54" s="14">
        <f>663360-185020-241539</f>
        <v>236801</v>
      </c>
    </row>
    <row r="55" spans="1:10" ht="13.5" customHeight="1">
      <c r="A55" s="19"/>
      <c r="B55" s="6" t="s">
        <v>115</v>
      </c>
      <c r="H55" s="18">
        <v>76994</v>
      </c>
      <c r="I55" s="15"/>
      <c r="J55" s="18">
        <v>87823</v>
      </c>
    </row>
    <row r="56" spans="1:10" ht="15.75" thickBot="1">
      <c r="A56" s="20"/>
      <c r="H56" s="13">
        <f>SUM(H52:H55)</f>
        <v>6328622</v>
      </c>
      <c r="I56" s="15"/>
      <c r="J56" s="13">
        <f>SUM(J52:J55)</f>
        <v>5721277</v>
      </c>
    </row>
    <row r="57" spans="1:10" ht="13.5" customHeight="1" thickTop="1">
      <c r="A57" s="20"/>
      <c r="B57" s="48" t="s">
        <v>135</v>
      </c>
      <c r="C57" s="48"/>
      <c r="D57" s="48"/>
      <c r="E57" s="48"/>
      <c r="F57" s="48"/>
      <c r="G57" s="48"/>
      <c r="H57" s="58">
        <v>395.52071681446546</v>
      </c>
      <c r="I57" s="58"/>
      <c r="J57" s="58">
        <v>399.8699584374704</v>
      </c>
    </row>
    <row r="58" spans="1:10" ht="13.5" customHeight="1" thickBot="1">
      <c r="A58" s="20"/>
      <c r="B58" s="59" t="s">
        <v>129</v>
      </c>
      <c r="C58" s="48"/>
      <c r="D58" s="48"/>
      <c r="E58" s="48"/>
      <c r="F58" s="48"/>
      <c r="G58" s="48"/>
      <c r="H58" s="60">
        <v>375.6239261044547</v>
      </c>
      <c r="I58" s="61"/>
      <c r="J58" s="60">
        <v>238.20868036083937</v>
      </c>
    </row>
    <row r="59" spans="1:10" ht="13.5" customHeight="1" thickTop="1">
      <c r="A59" s="20"/>
      <c r="B59" s="59"/>
      <c r="C59" s="48"/>
      <c r="D59" s="48"/>
      <c r="E59" s="48"/>
      <c r="F59" s="48"/>
      <c r="G59" s="48"/>
      <c r="H59" s="222"/>
      <c r="I59" s="61"/>
      <c r="J59" s="222"/>
    </row>
    <row r="60" spans="1:2" ht="14.25" customHeight="1">
      <c r="A60" s="19"/>
      <c r="B60" s="5" t="s">
        <v>279</v>
      </c>
    </row>
    <row r="62" spans="6:10" ht="15">
      <c r="F62" s="5" t="s">
        <v>100</v>
      </c>
      <c r="H62" s="29">
        <f>+H56-H39</f>
        <v>0</v>
      </c>
      <c r="J62" s="29">
        <f>+J56-J39</f>
        <v>0</v>
      </c>
    </row>
    <row r="69" ht="12" customHeight="1"/>
    <row r="204" ht="12" customHeight="1"/>
    <row r="206" ht="8.25" customHeight="1"/>
    <row r="209" ht="8.25" customHeight="1"/>
    <row r="218" spans="2:10" ht="15">
      <c r="B218" s="4"/>
      <c r="C218" s="4"/>
      <c r="D218" s="4"/>
      <c r="E218" s="4"/>
      <c r="F218" s="4"/>
      <c r="G218" s="4"/>
      <c r="H218" s="4"/>
      <c r="I218" s="4"/>
      <c r="J218" s="4"/>
    </row>
    <row r="219" ht="10.5" customHeight="1"/>
    <row r="222" ht="10.5" customHeight="1"/>
  </sheetData>
  <mergeCells count="5">
    <mergeCell ref="A6:J6"/>
    <mergeCell ref="A1:J1"/>
    <mergeCell ref="A2:J2"/>
    <mergeCell ref="A4:J4"/>
    <mergeCell ref="A5:J5"/>
  </mergeCells>
  <printOptions/>
  <pageMargins left="0.6" right="0.24" top="0.25" bottom="0.26" header="0.22" footer="0.22"/>
  <pageSetup firstPageNumber="1" useFirstPageNumber="1" horizontalDpi="300" verticalDpi="300" orientation="portrait" paperSize="9" scale="9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76"/>
  <sheetViews>
    <sheetView workbookViewId="0" topLeftCell="A1">
      <selection activeCell="A1" sqref="A1"/>
    </sheetView>
  </sheetViews>
  <sheetFormatPr defaultColWidth="11.33203125" defaultRowHeight="12.75"/>
  <cols>
    <col min="1" max="1" width="2" style="5" customWidth="1"/>
    <col min="2" max="2" width="4.16015625" style="5" customWidth="1"/>
    <col min="3" max="3" width="12.5" style="5" customWidth="1"/>
    <col min="4" max="4" width="14.33203125" style="5" customWidth="1"/>
    <col min="5" max="5" width="21.16015625" style="5" customWidth="1"/>
    <col min="6" max="6" width="8.33203125" style="5" customWidth="1"/>
    <col min="7" max="7" width="15.5" style="5" customWidth="1"/>
    <col min="8" max="8" width="13.83203125" style="5" customWidth="1"/>
    <col min="9" max="9" width="15.16015625" style="5" hidden="1" customWidth="1"/>
    <col min="10" max="10" width="1.0078125" style="5" customWidth="1"/>
    <col min="11" max="11" width="13.5" style="102" customWidth="1"/>
    <col min="12" max="12" width="15.5" style="102" customWidth="1"/>
    <col min="13" max="13" width="13.83203125" style="103" hidden="1" customWidth="1"/>
    <col min="14" max="14" width="1.3359375" style="5" customWidth="1"/>
    <col min="15" max="16384" width="11.33203125" style="5" customWidth="1"/>
  </cols>
  <sheetData>
    <row r="1" spans="1:13" s="24" customFormat="1" ht="15">
      <c r="A1" s="22"/>
      <c r="B1" s="23"/>
      <c r="D1" s="23"/>
      <c r="E1" s="25"/>
      <c r="F1" s="25"/>
      <c r="J1" s="21"/>
      <c r="K1" s="99"/>
      <c r="L1" s="100"/>
      <c r="M1" s="101"/>
    </row>
    <row r="3" spans="1:13" ht="15">
      <c r="A3" s="27"/>
      <c r="B3" s="3"/>
      <c r="C3" s="3"/>
      <c r="D3" s="3"/>
      <c r="E3" s="3"/>
      <c r="F3" s="3"/>
      <c r="G3" s="3"/>
      <c r="H3" s="3"/>
      <c r="I3" s="3"/>
      <c r="J3" s="3"/>
      <c r="K3" s="104"/>
      <c r="L3" s="104"/>
      <c r="M3" s="105"/>
    </row>
    <row r="4" spans="1:12" ht="13.5" customHeight="1">
      <c r="A4" s="264" t="s">
        <v>104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</row>
    <row r="5" spans="1:12" ht="13.5" customHeight="1">
      <c r="A5" s="268" t="s">
        <v>280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</row>
    <row r="6" spans="1:12" ht="13.5" customHeight="1">
      <c r="A6" s="106"/>
      <c r="B6" s="107"/>
      <c r="C6" s="107"/>
      <c r="D6" s="107"/>
      <c r="E6" s="107"/>
      <c r="F6" s="107"/>
      <c r="G6" s="108"/>
      <c r="H6" s="108"/>
      <c r="I6" s="108"/>
      <c r="J6" s="108"/>
      <c r="K6" s="109"/>
      <c r="L6" s="109"/>
    </row>
    <row r="7" spans="1:12" ht="13.5" customHeight="1">
      <c r="A7" s="106"/>
      <c r="B7" s="107"/>
      <c r="C7" s="107"/>
      <c r="D7" s="107"/>
      <c r="E7" s="107"/>
      <c r="F7" s="107"/>
      <c r="G7" s="108"/>
      <c r="H7" s="108"/>
      <c r="I7" s="108"/>
      <c r="J7" s="108"/>
      <c r="K7" s="109"/>
      <c r="L7" s="109"/>
    </row>
    <row r="8" spans="1:14" ht="16.5" customHeight="1">
      <c r="A8" s="108"/>
      <c r="B8" s="269" t="s">
        <v>258</v>
      </c>
      <c r="C8" s="269"/>
      <c r="D8" s="269"/>
      <c r="E8" s="269"/>
      <c r="F8" s="269"/>
      <c r="G8" s="269"/>
      <c r="H8" s="269"/>
      <c r="I8" s="269"/>
      <c r="J8" s="269"/>
      <c r="K8" s="269"/>
      <c r="L8" s="269"/>
      <c r="N8" s="5" t="s">
        <v>74</v>
      </c>
    </row>
    <row r="9" spans="1:14" ht="15" customHeight="1">
      <c r="A9" s="108"/>
      <c r="B9" s="269" t="s">
        <v>375</v>
      </c>
      <c r="C9" s="269"/>
      <c r="D9" s="269"/>
      <c r="E9" s="269"/>
      <c r="F9" s="269"/>
      <c r="G9" s="269"/>
      <c r="H9" s="269"/>
      <c r="I9" s="269"/>
      <c r="J9" s="269"/>
      <c r="K9" s="269"/>
      <c r="L9" s="269"/>
      <c r="N9" s="5" t="s">
        <v>74</v>
      </c>
    </row>
    <row r="10" spans="1:12" ht="13.5" customHeight="1">
      <c r="A10" s="264" t="s">
        <v>263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</row>
    <row r="11" spans="1:13" ht="10.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10"/>
      <c r="L11" s="110"/>
      <c r="M11" s="111"/>
    </row>
    <row r="12" spans="1:13" ht="10.5" customHeight="1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10"/>
      <c r="L12" s="110"/>
      <c r="M12" s="111"/>
    </row>
    <row r="13" spans="1:13" ht="10.5" customHeight="1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10"/>
      <c r="L13" s="110"/>
      <c r="M13" s="111"/>
    </row>
    <row r="14" spans="1:15" ht="10.5" customHeight="1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10"/>
      <c r="L14" s="110"/>
      <c r="M14" s="111"/>
      <c r="O14" s="113"/>
    </row>
    <row r="15" spans="1:15" ht="19.5" customHeight="1">
      <c r="A15" s="98"/>
      <c r="B15" s="98"/>
      <c r="C15" s="98"/>
      <c r="D15" s="98"/>
      <c r="E15" s="98"/>
      <c r="F15" s="1"/>
      <c r="G15" s="174" t="s">
        <v>260</v>
      </c>
      <c r="H15" s="175"/>
      <c r="I15" s="175"/>
      <c r="J15" s="92"/>
      <c r="K15" s="265" t="s">
        <v>439</v>
      </c>
      <c r="L15" s="265"/>
      <c r="M15" s="114"/>
      <c r="O15" s="113"/>
    </row>
    <row r="16" spans="1:15" ht="19.5" customHeight="1">
      <c r="A16" s="98"/>
      <c r="B16" s="98"/>
      <c r="C16" s="98"/>
      <c r="D16" s="98"/>
      <c r="E16" s="98"/>
      <c r="F16" s="1"/>
      <c r="G16" s="177" t="s">
        <v>376</v>
      </c>
      <c r="H16" s="177" t="s">
        <v>377</v>
      </c>
      <c r="I16" s="178" t="s">
        <v>128</v>
      </c>
      <c r="J16" s="176"/>
      <c r="K16" s="179" t="str">
        <f>G16</f>
        <v>31/01/03</v>
      </c>
      <c r="L16" s="179" t="str">
        <f>H16</f>
        <v>31/01/02</v>
      </c>
      <c r="M16" s="115" t="s">
        <v>128</v>
      </c>
      <c r="O16" s="113"/>
    </row>
    <row r="17" spans="1:15" ht="19.5" customHeight="1">
      <c r="A17" s="98"/>
      <c r="B17" s="98"/>
      <c r="C17" s="98"/>
      <c r="D17" s="98"/>
      <c r="E17" s="98"/>
      <c r="F17" s="176" t="s">
        <v>261</v>
      </c>
      <c r="G17" s="176" t="s">
        <v>76</v>
      </c>
      <c r="H17" s="176" t="s">
        <v>76</v>
      </c>
      <c r="I17" s="178" t="s">
        <v>103</v>
      </c>
      <c r="J17" s="176"/>
      <c r="K17" s="180" t="s">
        <v>76</v>
      </c>
      <c r="L17" s="180" t="s">
        <v>76</v>
      </c>
      <c r="M17" s="115" t="s">
        <v>103</v>
      </c>
      <c r="O17" s="113"/>
    </row>
    <row r="18" spans="1:15" ht="12" customHeight="1">
      <c r="A18" s="98"/>
      <c r="B18" s="98"/>
      <c r="C18" s="98"/>
      <c r="D18" s="98"/>
      <c r="E18" s="98"/>
      <c r="F18" s="98"/>
      <c r="G18" s="108"/>
      <c r="H18" s="108"/>
      <c r="I18" s="108"/>
      <c r="J18" s="108"/>
      <c r="K18" s="109"/>
      <c r="L18" s="109"/>
      <c r="O18" s="113"/>
    </row>
    <row r="19" spans="1:15" ht="12" customHeight="1">
      <c r="A19" s="98"/>
      <c r="B19" s="98"/>
      <c r="C19" s="98"/>
      <c r="D19" s="98"/>
      <c r="E19" s="98"/>
      <c r="F19" s="98"/>
      <c r="G19" s="108"/>
      <c r="H19" s="108"/>
      <c r="I19" s="108"/>
      <c r="J19" s="108"/>
      <c r="K19" s="109"/>
      <c r="L19" s="109"/>
      <c r="O19" s="113"/>
    </row>
    <row r="20" spans="1:15" ht="12" customHeight="1">
      <c r="A20" s="98"/>
      <c r="B20" s="98"/>
      <c r="C20" s="98"/>
      <c r="D20" s="98"/>
      <c r="E20" s="98"/>
      <c r="F20" s="98"/>
      <c r="G20" s="108"/>
      <c r="H20" s="108"/>
      <c r="I20" s="108"/>
      <c r="J20" s="108"/>
      <c r="K20" s="109"/>
      <c r="L20" s="109"/>
      <c r="O20" s="113"/>
    </row>
    <row r="21" spans="1:15" ht="17.25" customHeight="1" thickBot="1">
      <c r="A21" s="116"/>
      <c r="B21" s="116" t="s">
        <v>264</v>
      </c>
      <c r="C21" s="108"/>
      <c r="D21" s="117"/>
      <c r="E21" s="98"/>
      <c r="F21" s="98"/>
      <c r="G21" s="148">
        <v>165715</v>
      </c>
      <c r="H21" s="145">
        <v>724275</v>
      </c>
      <c r="I21" s="144" t="s">
        <v>134</v>
      </c>
      <c r="J21" s="149"/>
      <c r="K21" s="150">
        <v>1333150</v>
      </c>
      <c r="L21" s="145">
        <v>2230270</v>
      </c>
      <c r="M21" s="118" t="s">
        <v>134</v>
      </c>
      <c r="O21" s="113"/>
    </row>
    <row r="22" spans="1:15" ht="8.25" customHeight="1" thickTop="1">
      <c r="A22" s="98"/>
      <c r="B22" s="98"/>
      <c r="C22" s="98"/>
      <c r="D22" s="98"/>
      <c r="E22" s="98"/>
      <c r="F22" s="98"/>
      <c r="G22" s="151"/>
      <c r="H22" s="151"/>
      <c r="I22" s="151"/>
      <c r="J22" s="151"/>
      <c r="K22" s="152"/>
      <c r="L22" s="151"/>
      <c r="O22" s="113"/>
    </row>
    <row r="23" spans="1:15" ht="17.25" customHeight="1" thickBot="1">
      <c r="A23" s="98" t="s">
        <v>74</v>
      </c>
      <c r="B23" s="116" t="s">
        <v>265</v>
      </c>
      <c r="C23" s="116"/>
      <c r="D23" s="98"/>
      <c r="E23" s="98"/>
      <c r="F23" s="98"/>
      <c r="G23" s="153">
        <v>30074</v>
      </c>
      <c r="H23" s="146">
        <f>83005-22930+28157+266</f>
        <v>88498</v>
      </c>
      <c r="I23" s="154"/>
      <c r="J23" s="155"/>
      <c r="K23" s="153">
        <v>239393</v>
      </c>
      <c r="L23" s="146">
        <f>291813-64018+94619-4012</f>
        <v>318402</v>
      </c>
      <c r="M23" s="118" t="s">
        <v>134</v>
      </c>
      <c r="O23" s="113"/>
    </row>
    <row r="24" spans="1:15" ht="8.25" customHeight="1" thickTop="1">
      <c r="A24" s="98"/>
      <c r="B24" s="98"/>
      <c r="C24" s="98"/>
      <c r="D24" s="98"/>
      <c r="E24" s="98"/>
      <c r="F24" s="98"/>
      <c r="G24" s="156"/>
      <c r="H24" s="157"/>
      <c r="I24" s="156"/>
      <c r="J24" s="156"/>
      <c r="K24" s="158"/>
      <c r="L24" s="157"/>
      <c r="O24" s="113"/>
    </row>
    <row r="25" spans="1:15" ht="17.25" customHeight="1" thickBot="1">
      <c r="A25" s="98"/>
      <c r="B25" s="116" t="s">
        <v>266</v>
      </c>
      <c r="C25" s="116"/>
      <c r="D25" s="98"/>
      <c r="E25" s="98"/>
      <c r="F25" s="98"/>
      <c r="G25" s="149">
        <v>19890</v>
      </c>
      <c r="H25" s="146">
        <f>24886-1956</f>
        <v>22930</v>
      </c>
      <c r="I25" s="154"/>
      <c r="J25" s="149"/>
      <c r="K25" s="158">
        <v>94037</v>
      </c>
      <c r="L25" s="146">
        <f>76427-12409</f>
        <v>64018</v>
      </c>
      <c r="M25" s="118" t="s">
        <v>134</v>
      </c>
      <c r="O25" s="113"/>
    </row>
    <row r="26" spans="1:15" ht="17.25" customHeight="1" thickTop="1">
      <c r="A26" s="98"/>
      <c r="B26" s="116" t="s">
        <v>267</v>
      </c>
      <c r="C26" s="116"/>
      <c r="D26" s="98"/>
      <c r="E26" s="98"/>
      <c r="F26" s="98"/>
      <c r="G26" s="149">
        <v>-46824</v>
      </c>
      <c r="H26" s="146">
        <v>-28157</v>
      </c>
      <c r="I26" s="154"/>
      <c r="J26" s="149"/>
      <c r="K26" s="158">
        <v>-125812</v>
      </c>
      <c r="L26" s="146">
        <v>-94619</v>
      </c>
      <c r="M26" s="119"/>
      <c r="O26" s="113"/>
    </row>
    <row r="27" spans="1:15" ht="17.25" customHeight="1">
      <c r="A27" s="98"/>
      <c r="B27" s="116" t="s">
        <v>303</v>
      </c>
      <c r="C27" s="116"/>
      <c r="D27" s="98"/>
      <c r="E27" s="98"/>
      <c r="F27" s="98"/>
      <c r="G27" s="149">
        <v>44236</v>
      </c>
      <c r="H27" s="146">
        <v>-266</v>
      </c>
      <c r="I27" s="154"/>
      <c r="J27" s="149"/>
      <c r="K27" s="158">
        <v>73350</v>
      </c>
      <c r="L27" s="146">
        <v>4012</v>
      </c>
      <c r="M27" s="119"/>
      <c r="O27" s="113"/>
    </row>
    <row r="28" spans="1:15" ht="7.5" customHeight="1">
      <c r="A28" s="116"/>
      <c r="B28" s="116"/>
      <c r="C28" s="116"/>
      <c r="D28" s="98"/>
      <c r="E28" s="98"/>
      <c r="F28" s="98"/>
      <c r="G28" s="161"/>
      <c r="H28" s="161"/>
      <c r="I28" s="151"/>
      <c r="J28" s="151"/>
      <c r="K28" s="160"/>
      <c r="L28" s="161"/>
      <c r="O28" s="113"/>
    </row>
    <row r="29" spans="1:15" ht="17.25" customHeight="1">
      <c r="A29" s="116"/>
      <c r="B29" s="116" t="s">
        <v>268</v>
      </c>
      <c r="C29" s="116"/>
      <c r="D29" s="98"/>
      <c r="E29" s="98"/>
      <c r="F29" s="98"/>
      <c r="G29" s="152">
        <f>SUM(G23:G27)</f>
        <v>47376</v>
      </c>
      <c r="H29" s="152">
        <f>SUM(H23:H27)</f>
        <v>83005</v>
      </c>
      <c r="I29" s="151"/>
      <c r="J29" s="151"/>
      <c r="K29" s="152">
        <f>SUM(K23:K27)</f>
        <v>280968</v>
      </c>
      <c r="L29" s="152">
        <f>SUM(L23:L27)</f>
        <v>291813</v>
      </c>
      <c r="O29" s="113"/>
    </row>
    <row r="30" spans="1:15" ht="7.5" customHeight="1">
      <c r="A30" s="98"/>
      <c r="B30" s="98"/>
      <c r="C30" s="116"/>
      <c r="D30" s="98"/>
      <c r="E30" s="98"/>
      <c r="F30" s="98"/>
      <c r="G30" s="151"/>
      <c r="H30" s="151"/>
      <c r="I30" s="151"/>
      <c r="J30" s="151"/>
      <c r="K30" s="152"/>
      <c r="L30" s="151"/>
      <c r="O30" s="113"/>
    </row>
    <row r="31" spans="1:15" ht="17.25" customHeight="1">
      <c r="A31" s="98"/>
      <c r="B31" s="117" t="s">
        <v>269</v>
      </c>
      <c r="C31" s="116"/>
      <c r="D31" s="98"/>
      <c r="E31" s="98"/>
      <c r="F31" s="98" t="s">
        <v>270</v>
      </c>
      <c r="G31" s="161">
        <v>-17494</v>
      </c>
      <c r="H31" s="146">
        <v>-27657</v>
      </c>
      <c r="I31" s="151"/>
      <c r="J31" s="151"/>
      <c r="K31" s="160">
        <v>-104803</v>
      </c>
      <c r="L31" s="146">
        <v>-108151</v>
      </c>
      <c r="O31" s="113"/>
    </row>
    <row r="32" spans="1:15" ht="8.25" customHeight="1">
      <c r="A32" s="98"/>
      <c r="B32" s="98"/>
      <c r="C32" s="98"/>
      <c r="D32" s="98"/>
      <c r="E32" s="98"/>
      <c r="F32" s="98"/>
      <c r="G32" s="162"/>
      <c r="H32" s="163"/>
      <c r="I32" s="164"/>
      <c r="J32" s="151"/>
      <c r="K32" s="152"/>
      <c r="L32" s="163"/>
      <c r="O32" s="113"/>
    </row>
    <row r="33" spans="1:15" ht="17.25" customHeight="1">
      <c r="A33" s="98"/>
      <c r="B33" s="116" t="s">
        <v>271</v>
      </c>
      <c r="C33" s="116"/>
      <c r="D33" s="98"/>
      <c r="E33" s="98"/>
      <c r="F33" s="98"/>
      <c r="G33" s="152">
        <f>+G29+G31</f>
        <v>29882</v>
      </c>
      <c r="H33" s="152">
        <f>+H29+H31</f>
        <v>55348</v>
      </c>
      <c r="I33" s="154" t="s">
        <v>134</v>
      </c>
      <c r="J33" s="165"/>
      <c r="K33" s="152">
        <f>+K29+K31</f>
        <v>176165</v>
      </c>
      <c r="L33" s="152">
        <f>+L29+L31</f>
        <v>183662</v>
      </c>
      <c r="M33" s="119" t="s">
        <v>134</v>
      </c>
      <c r="O33" s="113"/>
    </row>
    <row r="34" spans="1:15" ht="8.25" customHeight="1">
      <c r="A34" s="98"/>
      <c r="B34" s="98"/>
      <c r="C34" s="98"/>
      <c r="D34" s="98"/>
      <c r="E34" s="98"/>
      <c r="F34" s="98"/>
      <c r="G34" s="151"/>
      <c r="H34" s="164"/>
      <c r="I34" s="164"/>
      <c r="J34" s="151"/>
      <c r="K34" s="152"/>
      <c r="L34" s="164"/>
      <c r="O34" s="113"/>
    </row>
    <row r="35" spans="1:15" ht="17.25" customHeight="1">
      <c r="A35" s="98"/>
      <c r="B35" s="116" t="s">
        <v>272</v>
      </c>
      <c r="C35" s="116"/>
      <c r="D35" s="98"/>
      <c r="E35" s="98"/>
      <c r="F35" s="98"/>
      <c r="G35" s="159">
        <v>341</v>
      </c>
      <c r="H35" s="147">
        <v>-34932</v>
      </c>
      <c r="I35" s="154" t="s">
        <v>134</v>
      </c>
      <c r="J35" s="166"/>
      <c r="K35" s="160">
        <v>-50455</v>
      </c>
      <c r="L35" s="147">
        <v>-108708</v>
      </c>
      <c r="M35" s="119" t="s">
        <v>134</v>
      </c>
      <c r="O35" s="113"/>
    </row>
    <row r="36" spans="1:15" ht="8.25" customHeight="1">
      <c r="A36" s="98"/>
      <c r="B36" s="98"/>
      <c r="C36" s="98"/>
      <c r="D36" s="98"/>
      <c r="E36" s="98"/>
      <c r="F36" s="98"/>
      <c r="G36" s="162"/>
      <c r="H36" s="162"/>
      <c r="I36" s="161"/>
      <c r="J36" s="151"/>
      <c r="K36" s="167"/>
      <c r="L36" s="162"/>
      <c r="M36" s="120"/>
      <c r="O36" s="113"/>
    </row>
    <row r="37" spans="1:15" ht="17.25" customHeight="1">
      <c r="A37" s="98"/>
      <c r="B37" s="117" t="s">
        <v>273</v>
      </c>
      <c r="C37" s="108"/>
      <c r="D37" s="98"/>
      <c r="E37" s="98"/>
      <c r="F37" s="98"/>
      <c r="G37" s="151"/>
      <c r="H37" s="151"/>
      <c r="I37" s="151"/>
      <c r="J37" s="151"/>
      <c r="K37" s="152"/>
      <c r="L37" s="151"/>
      <c r="O37" s="113"/>
    </row>
    <row r="38" spans="1:15" ht="17.25" customHeight="1" thickBot="1">
      <c r="A38" s="98"/>
      <c r="B38" s="98"/>
      <c r="C38" s="117" t="s">
        <v>274</v>
      </c>
      <c r="D38" s="98"/>
      <c r="E38" s="98"/>
      <c r="F38" s="98"/>
      <c r="G38" s="168">
        <f>SUM(G32:G36)</f>
        <v>30223</v>
      </c>
      <c r="H38" s="168">
        <f>SUM(H32:H36)</f>
        <v>20416</v>
      </c>
      <c r="I38" s="154" t="s">
        <v>134</v>
      </c>
      <c r="J38" s="151"/>
      <c r="K38" s="168">
        <f>SUM(K32:K36)</f>
        <v>125710</v>
      </c>
      <c r="L38" s="168">
        <f>SUM(L32:L36)</f>
        <v>74954</v>
      </c>
      <c r="M38" s="119" t="s">
        <v>134</v>
      </c>
      <c r="O38" s="113"/>
    </row>
    <row r="39" spans="1:15" ht="12" customHeight="1" thickTop="1">
      <c r="A39" s="98"/>
      <c r="B39" s="98"/>
      <c r="C39" s="117"/>
      <c r="D39" s="98"/>
      <c r="E39" s="98"/>
      <c r="F39" s="98"/>
      <c r="G39" s="151"/>
      <c r="H39" s="151"/>
      <c r="I39" s="151"/>
      <c r="J39" s="151"/>
      <c r="K39" s="152"/>
      <c r="L39" s="151"/>
      <c r="O39" s="113"/>
    </row>
    <row r="40" spans="1:15" ht="17.25" customHeight="1">
      <c r="A40" s="108"/>
      <c r="B40" s="108" t="s">
        <v>275</v>
      </c>
      <c r="C40" s="121"/>
      <c r="D40" s="108"/>
      <c r="E40" s="108"/>
      <c r="F40" s="108"/>
      <c r="G40" s="169"/>
      <c r="H40" s="169" t="s">
        <v>74</v>
      </c>
      <c r="I40" s="169"/>
      <c r="J40" s="169"/>
      <c r="K40" s="170"/>
      <c r="L40" s="169" t="s">
        <v>74</v>
      </c>
      <c r="O40" s="113"/>
    </row>
    <row r="41" spans="1:15" ht="8.25" customHeight="1">
      <c r="A41" s="108"/>
      <c r="B41" s="108"/>
      <c r="C41" s="108"/>
      <c r="D41" s="108"/>
      <c r="E41" s="108"/>
      <c r="F41" s="108"/>
      <c r="G41" s="169"/>
      <c r="H41" s="169"/>
      <c r="I41" s="169"/>
      <c r="J41" s="169"/>
      <c r="K41" s="170"/>
      <c r="L41" s="169"/>
      <c r="O41" s="113"/>
    </row>
    <row r="42" spans="1:15" ht="17.25" customHeight="1" thickBot="1">
      <c r="A42" s="108"/>
      <c r="B42" s="108"/>
      <c r="C42" s="116" t="s">
        <v>276</v>
      </c>
      <c r="D42" s="108"/>
      <c r="E42" s="108"/>
      <c r="F42" s="122" t="s">
        <v>277</v>
      </c>
      <c r="G42" s="219">
        <v>3.4853576461525337</v>
      </c>
      <c r="H42" s="185">
        <v>2.3854563809439235</v>
      </c>
      <c r="I42" s="171" t="s">
        <v>134</v>
      </c>
      <c r="J42" s="169"/>
      <c r="K42" s="217">
        <v>14.497048926242762</v>
      </c>
      <c r="L42" s="185">
        <v>8.75781238133184</v>
      </c>
      <c r="M42" s="123" t="s">
        <v>134</v>
      </c>
      <c r="O42" s="113"/>
    </row>
    <row r="43" spans="1:15" ht="6.75" customHeight="1" thickTop="1">
      <c r="A43" s="108"/>
      <c r="B43" s="108"/>
      <c r="C43" s="121"/>
      <c r="D43" s="108"/>
      <c r="E43" s="108" t="s">
        <v>74</v>
      </c>
      <c r="F43" s="108"/>
      <c r="G43" s="220" t="s">
        <v>74</v>
      </c>
      <c r="H43" s="169"/>
      <c r="I43" s="169"/>
      <c r="J43" s="169"/>
      <c r="K43" s="218"/>
      <c r="L43" s="187"/>
      <c r="O43" s="113"/>
    </row>
    <row r="44" spans="1:15" ht="17.25" customHeight="1" thickBot="1">
      <c r="A44" s="108"/>
      <c r="B44" s="108"/>
      <c r="C44" s="266" t="s">
        <v>278</v>
      </c>
      <c r="D44" s="267"/>
      <c r="E44" s="267"/>
      <c r="F44" s="122" t="s">
        <v>277</v>
      </c>
      <c r="G44" s="186">
        <v>2.6874238143119555</v>
      </c>
      <c r="H44" s="186">
        <v>2.014450678958374</v>
      </c>
      <c r="I44" s="172" t="s">
        <v>134</v>
      </c>
      <c r="J44" s="173"/>
      <c r="K44" s="217">
        <v>10.522753189266314</v>
      </c>
      <c r="L44" s="186">
        <v>6.442747638005823</v>
      </c>
      <c r="M44" s="124" t="s">
        <v>134</v>
      </c>
      <c r="O44" s="113"/>
    </row>
    <row r="45" spans="1:15" ht="11.25" customHeight="1" thickTop="1">
      <c r="A45" s="108"/>
      <c r="B45" s="108"/>
      <c r="C45" s="121"/>
      <c r="D45" s="108"/>
      <c r="E45" s="108"/>
      <c r="F45" s="108"/>
      <c r="G45" s="184"/>
      <c r="H45" s="182"/>
      <c r="I45" s="182"/>
      <c r="J45" s="50"/>
      <c r="K45" s="181"/>
      <c r="L45" s="182"/>
      <c r="M45" s="125"/>
      <c r="O45" s="113"/>
    </row>
    <row r="46" spans="1:15" ht="11.25" customHeight="1">
      <c r="A46" s="108"/>
      <c r="B46" s="108"/>
      <c r="C46" s="126"/>
      <c r="D46" s="108"/>
      <c r="E46" s="108"/>
      <c r="F46" s="108"/>
      <c r="G46" s="50"/>
      <c r="H46" s="50"/>
      <c r="I46" s="50"/>
      <c r="J46" s="50"/>
      <c r="K46" s="183"/>
      <c r="L46" s="50"/>
      <c r="O46" s="113"/>
    </row>
    <row r="47" spans="1:15" ht="17.25" customHeight="1">
      <c r="A47" s="108"/>
      <c r="B47" s="108"/>
      <c r="C47" s="126"/>
      <c r="D47" s="108"/>
      <c r="E47" s="108"/>
      <c r="F47" s="108"/>
      <c r="G47" s="50"/>
      <c r="H47" s="50"/>
      <c r="I47" s="50"/>
      <c r="J47" s="50"/>
      <c r="K47" s="183"/>
      <c r="L47" s="50"/>
      <c r="O47" s="113"/>
    </row>
    <row r="48" spans="1:15" ht="17.25" customHeight="1">
      <c r="A48" s="108"/>
      <c r="B48" s="108"/>
      <c r="C48" s="121"/>
      <c r="D48" s="108"/>
      <c r="E48" s="108"/>
      <c r="F48" s="108"/>
      <c r="G48" s="239"/>
      <c r="H48" s="239"/>
      <c r="I48" s="182"/>
      <c r="J48" s="55"/>
      <c r="K48" s="240"/>
      <c r="L48" s="239"/>
      <c r="O48" s="113"/>
    </row>
    <row r="49" spans="3:15" ht="16.5" customHeight="1">
      <c r="C49" s="80"/>
      <c r="L49" s="5"/>
      <c r="O49" s="113"/>
    </row>
    <row r="50" spans="3:15" ht="17.25" customHeight="1">
      <c r="C50" s="80"/>
      <c r="O50" s="113"/>
    </row>
    <row r="51" spans="3:15" ht="11.25" customHeight="1">
      <c r="C51" s="80"/>
      <c r="O51" s="113"/>
    </row>
    <row r="52" spans="3:15" ht="17.25" customHeight="1">
      <c r="C52" s="80"/>
      <c r="O52" s="113"/>
    </row>
    <row r="53" spans="2:15" ht="15.75" customHeight="1">
      <c r="B53" s="127"/>
      <c r="O53" s="113"/>
    </row>
    <row r="54" spans="2:15" ht="16.5" customHeight="1">
      <c r="B54" s="127"/>
      <c r="O54" s="113"/>
    </row>
    <row r="55" spans="3:15" ht="17.25" customHeight="1">
      <c r="C55" s="80"/>
      <c r="O55" s="113"/>
    </row>
    <row r="56" spans="2:15" ht="18.75" customHeight="1">
      <c r="B56" s="241" t="s">
        <v>279</v>
      </c>
      <c r="C56" s="80"/>
      <c r="O56" s="113"/>
    </row>
    <row r="57" spans="3:15" ht="11.25" customHeight="1">
      <c r="C57" s="80"/>
      <c r="O57" s="113"/>
    </row>
    <row r="58" spans="3:15" ht="18.75">
      <c r="C58" s="57"/>
      <c r="O58" s="113"/>
    </row>
    <row r="59" ht="18.75">
      <c r="O59" s="113"/>
    </row>
    <row r="61" ht="15">
      <c r="N61" s="5" t="s">
        <v>74</v>
      </c>
    </row>
    <row r="62" spans="7:12" ht="15">
      <c r="G62" s="15"/>
      <c r="L62" s="128"/>
    </row>
    <row r="63" spans="7:12" ht="15">
      <c r="G63" s="32"/>
      <c r="L63" s="129"/>
    </row>
    <row r="64" spans="7:12" ht="15">
      <c r="G64" s="32"/>
      <c r="H64" s="37"/>
      <c r="I64" s="37"/>
      <c r="J64" s="37"/>
      <c r="K64" s="130"/>
      <c r="L64" s="129"/>
    </row>
    <row r="65" spans="7:12" ht="15">
      <c r="G65" s="37"/>
      <c r="H65" s="37"/>
      <c r="I65" s="37"/>
      <c r="J65" s="37"/>
      <c r="K65" s="130"/>
      <c r="L65" s="130"/>
    </row>
    <row r="66" spans="7:12" ht="15">
      <c r="G66" s="37"/>
      <c r="H66" s="37"/>
      <c r="I66" s="37"/>
      <c r="J66" s="37"/>
      <c r="K66" s="130"/>
      <c r="L66" s="130"/>
    </row>
    <row r="67" spans="7:12" ht="15">
      <c r="G67" s="37"/>
      <c r="H67" s="37"/>
      <c r="I67" s="37"/>
      <c r="J67" s="37"/>
      <c r="K67" s="130"/>
      <c r="L67" s="130"/>
    </row>
    <row r="68" spans="7:12" ht="15">
      <c r="G68" s="37"/>
      <c r="H68" s="37"/>
      <c r="I68" s="37"/>
      <c r="J68" s="37"/>
      <c r="K68" s="130"/>
      <c r="L68" s="130"/>
    </row>
    <row r="69" spans="7:12" ht="15">
      <c r="G69" s="39"/>
      <c r="H69" s="37"/>
      <c r="I69" s="37"/>
      <c r="J69" s="37"/>
      <c r="K69" s="130"/>
      <c r="L69" s="130"/>
    </row>
    <row r="70" spans="7:12" ht="15">
      <c r="G70" s="37"/>
      <c r="H70" s="37"/>
      <c r="I70" s="37"/>
      <c r="J70" s="37"/>
      <c r="K70" s="130"/>
      <c r="L70" s="130"/>
    </row>
    <row r="71" spans="7:12" ht="15">
      <c r="G71" s="37"/>
      <c r="H71" s="37"/>
      <c r="I71" s="37"/>
      <c r="J71" s="37"/>
      <c r="K71" s="130"/>
      <c r="L71" s="130"/>
    </row>
    <row r="72" spans="7:12" ht="15">
      <c r="G72" s="37"/>
      <c r="H72" s="37"/>
      <c r="I72" s="37"/>
      <c r="J72" s="37"/>
      <c r="K72" s="130"/>
      <c r="L72" s="130"/>
    </row>
    <row r="73" spans="7:12" ht="15">
      <c r="G73" s="37"/>
      <c r="H73" s="37"/>
      <c r="I73" s="37"/>
      <c r="J73" s="37"/>
      <c r="K73" s="130"/>
      <c r="L73" s="130"/>
    </row>
    <row r="74" spans="7:12" ht="15">
      <c r="G74" s="37"/>
      <c r="H74" s="37"/>
      <c r="I74" s="37"/>
      <c r="J74" s="37"/>
      <c r="K74" s="130"/>
      <c r="L74" s="130"/>
    </row>
    <row r="75" spans="7:12" ht="15">
      <c r="G75" s="37"/>
      <c r="H75" s="37"/>
      <c r="I75" s="37"/>
      <c r="J75" s="37"/>
      <c r="K75" s="130"/>
      <c r="L75" s="130"/>
    </row>
    <row r="76" spans="7:12" ht="15">
      <c r="G76" s="37"/>
      <c r="H76" s="37"/>
      <c r="I76" s="37"/>
      <c r="J76" s="37"/>
      <c r="K76" s="130"/>
      <c r="L76" s="131"/>
    </row>
  </sheetData>
  <mergeCells count="7">
    <mergeCell ref="A10:L10"/>
    <mergeCell ref="K15:L15"/>
    <mergeCell ref="C44:E44"/>
    <mergeCell ref="A4:L4"/>
    <mergeCell ref="A5:L5"/>
    <mergeCell ref="B8:L8"/>
    <mergeCell ref="B9:L9"/>
  </mergeCells>
  <printOptions/>
  <pageMargins left="0.6" right="0.24" top="0.25" bottom="0.26" header="0.22" footer="0.22"/>
  <pageSetup firstPageNumber="2" useFirstPageNumber="1" horizontalDpi="300" verticalDpi="300" orientation="portrait" paperSize="9" scale="8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O117"/>
  <sheetViews>
    <sheetView workbookViewId="0" topLeftCell="B1">
      <selection activeCell="B1" sqref="B1"/>
    </sheetView>
  </sheetViews>
  <sheetFormatPr defaultColWidth="9.33203125" defaultRowHeight="12.75"/>
  <cols>
    <col min="1" max="1" width="1.83203125" style="0" hidden="1" customWidth="1"/>
    <col min="2" max="2" width="7.66015625" style="0" customWidth="1"/>
    <col min="3" max="3" width="12.5" style="0" customWidth="1"/>
    <col min="4" max="4" width="5.83203125" style="0" customWidth="1"/>
    <col min="5" max="5" width="8.16015625" style="0" customWidth="1"/>
    <col min="6" max="6" width="5.5" style="0" customWidth="1"/>
    <col min="7" max="7" width="13.5" style="0" customWidth="1"/>
    <col min="8" max="8" width="13.16015625" style="0" customWidth="1"/>
    <col min="9" max="9" width="16.5" style="0" customWidth="1"/>
    <col min="10" max="10" width="16.66015625" style="0" customWidth="1"/>
    <col min="11" max="11" width="13.16015625" style="0" customWidth="1"/>
    <col min="15" max="15" width="16.66015625" style="0" customWidth="1"/>
  </cols>
  <sheetData>
    <row r="4" spans="1:15" ht="15.75">
      <c r="A4" s="264" t="s">
        <v>104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132"/>
      <c r="M4" s="132"/>
      <c r="N4" s="132"/>
      <c r="O4" s="132"/>
    </row>
    <row r="5" spans="1:15" ht="12.75">
      <c r="A5" s="268" t="s">
        <v>262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133"/>
      <c r="M5" s="133"/>
      <c r="N5" s="133"/>
      <c r="O5" s="133"/>
    </row>
    <row r="6" spans="1:15" ht="15">
      <c r="A6" s="134"/>
      <c r="B6" s="135"/>
      <c r="C6" s="135"/>
      <c r="D6" s="135"/>
      <c r="E6" s="135"/>
      <c r="F6" s="135"/>
      <c r="G6" s="135"/>
      <c r="H6" s="135"/>
      <c r="I6" s="135"/>
      <c r="J6" s="136"/>
      <c r="K6" s="136"/>
      <c r="L6" s="136"/>
      <c r="M6" s="136"/>
      <c r="N6" s="137"/>
      <c r="O6" s="138"/>
    </row>
    <row r="7" spans="1:15" ht="15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7"/>
      <c r="O7" s="138"/>
    </row>
    <row r="8" spans="1:15" ht="15.75">
      <c r="A8" s="269" t="s">
        <v>258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97"/>
      <c r="M8" s="97"/>
      <c r="N8" s="97"/>
      <c r="O8" s="97"/>
    </row>
    <row r="9" spans="1:15" ht="15.75">
      <c r="A9" s="269" t="s">
        <v>375</v>
      </c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97"/>
      <c r="M9" s="97"/>
      <c r="N9" s="97"/>
      <c r="O9" s="97"/>
    </row>
    <row r="10" spans="1:15" ht="15.75">
      <c r="A10" s="264" t="s">
        <v>283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139"/>
      <c r="M10" s="139"/>
      <c r="N10" s="139"/>
      <c r="O10" s="139"/>
    </row>
    <row r="11" spans="1:15" ht="15.75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O11" s="108"/>
    </row>
    <row r="12" ht="15.75">
      <c r="O12" s="108"/>
    </row>
    <row r="13" spans="9:15" ht="15.75">
      <c r="I13" s="259" t="s">
        <v>284</v>
      </c>
      <c r="J13" s="259"/>
      <c r="O13" s="108"/>
    </row>
    <row r="14" spans="7:15" ht="15.75">
      <c r="G14" s="90" t="s">
        <v>285</v>
      </c>
      <c r="H14" s="90" t="s">
        <v>285</v>
      </c>
      <c r="I14" s="90" t="s">
        <v>286</v>
      </c>
      <c r="O14" s="108"/>
    </row>
    <row r="15" spans="7:15" ht="15.75">
      <c r="G15" s="90" t="s">
        <v>287</v>
      </c>
      <c r="H15" s="90" t="s">
        <v>288</v>
      </c>
      <c r="I15" s="90" t="s">
        <v>289</v>
      </c>
      <c r="J15" s="90" t="s">
        <v>290</v>
      </c>
      <c r="K15" s="90" t="s">
        <v>124</v>
      </c>
      <c r="O15" s="108"/>
    </row>
    <row r="16" spans="7:15" ht="15.75">
      <c r="G16" s="90"/>
      <c r="H16" s="90"/>
      <c r="J16" s="90"/>
      <c r="K16" s="90"/>
      <c r="O16" s="108"/>
    </row>
    <row r="17" spans="7:15" ht="18.75">
      <c r="G17" s="90"/>
      <c r="H17" s="90"/>
      <c r="I17" s="90"/>
      <c r="J17" s="90"/>
      <c r="K17" s="90"/>
      <c r="O17" s="113"/>
    </row>
    <row r="18" spans="7:15" ht="18.75">
      <c r="G18" s="90" t="s">
        <v>291</v>
      </c>
      <c r="H18" s="90" t="s">
        <v>291</v>
      </c>
      <c r="I18" s="90" t="s">
        <v>291</v>
      </c>
      <c r="J18" s="90" t="s">
        <v>76</v>
      </c>
      <c r="K18" s="90" t="s">
        <v>76</v>
      </c>
      <c r="O18" s="113"/>
    </row>
    <row r="19" ht="18.75">
      <c r="O19" s="113"/>
    </row>
    <row r="20" spans="2:15" ht="9.75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O20" s="113"/>
    </row>
    <row r="21" spans="2:15" ht="18.75">
      <c r="B21" s="108" t="s">
        <v>292</v>
      </c>
      <c r="C21" s="2"/>
      <c r="D21" s="2"/>
      <c r="E21" s="2"/>
      <c r="F21" s="2"/>
      <c r="G21" s="14">
        <v>866646</v>
      </c>
      <c r="H21" s="14">
        <v>934105</v>
      </c>
      <c r="I21" s="14">
        <v>73400</v>
      </c>
      <c r="J21" s="14">
        <v>1591306</v>
      </c>
      <c r="K21" s="14">
        <f>SUM(G21:J21)</f>
        <v>3465457</v>
      </c>
      <c r="O21" s="113"/>
    </row>
    <row r="22" spans="2:15" ht="18.75">
      <c r="B22" s="108" t="s">
        <v>342</v>
      </c>
      <c r="C22" s="2"/>
      <c r="D22" s="2"/>
      <c r="E22" s="2"/>
      <c r="F22" s="2"/>
      <c r="G22" s="14"/>
      <c r="H22" s="14"/>
      <c r="I22" s="14"/>
      <c r="J22" s="14"/>
      <c r="K22" s="14"/>
      <c r="O22" s="113"/>
    </row>
    <row r="23" spans="2:15" ht="18.75">
      <c r="B23" s="201" t="s">
        <v>335</v>
      </c>
      <c r="C23" s="2"/>
      <c r="D23" s="2"/>
      <c r="E23" s="2"/>
      <c r="F23" s="2"/>
      <c r="G23" s="14">
        <v>0</v>
      </c>
      <c r="H23" s="14">
        <v>0</v>
      </c>
      <c r="I23" s="14">
        <v>0</v>
      </c>
      <c r="J23" s="14">
        <v>-147704</v>
      </c>
      <c r="K23" s="14">
        <f>SUM(G23:J23)</f>
        <v>-147704</v>
      </c>
      <c r="O23" s="113"/>
    </row>
    <row r="24" spans="2:15" ht="18.75">
      <c r="B24" s="108" t="s">
        <v>448</v>
      </c>
      <c r="C24" s="2"/>
      <c r="D24" s="2"/>
      <c r="E24" s="2"/>
      <c r="F24" s="2"/>
      <c r="G24" s="14">
        <v>0</v>
      </c>
      <c r="H24" s="14">
        <v>0</v>
      </c>
      <c r="I24" s="14">
        <v>0</v>
      </c>
      <c r="J24" s="14">
        <v>125710</v>
      </c>
      <c r="K24" s="14">
        <f>SUM(G24:J24)</f>
        <v>125710</v>
      </c>
      <c r="O24" s="113"/>
    </row>
    <row r="25" spans="2:15" ht="18.75">
      <c r="B25" s="108" t="s">
        <v>336</v>
      </c>
      <c r="C25" s="2"/>
      <c r="D25" s="2"/>
      <c r="E25" s="2"/>
      <c r="F25" s="2"/>
      <c r="G25" s="14">
        <v>0</v>
      </c>
      <c r="H25" s="14">
        <v>0</v>
      </c>
      <c r="I25" s="14">
        <v>26692</v>
      </c>
      <c r="J25" s="14">
        <v>0</v>
      </c>
      <c r="K25" s="14">
        <f>SUM(G25:J25)</f>
        <v>26692</v>
      </c>
      <c r="O25" s="113"/>
    </row>
    <row r="26" spans="2:15" ht="18.75">
      <c r="B26" s="108" t="s">
        <v>339</v>
      </c>
      <c r="C26" s="2"/>
      <c r="D26" s="2"/>
      <c r="E26" s="2"/>
      <c r="F26" s="2"/>
      <c r="G26" s="14"/>
      <c r="H26" s="14"/>
      <c r="I26" s="14"/>
      <c r="J26" s="14"/>
      <c r="K26" s="14"/>
      <c r="O26" s="113"/>
    </row>
    <row r="27" spans="2:15" ht="18.75">
      <c r="B27" s="201" t="s">
        <v>340</v>
      </c>
      <c r="C27" s="2"/>
      <c r="D27" s="2"/>
      <c r="E27" s="2"/>
      <c r="F27" s="2"/>
      <c r="G27" s="14">
        <v>0</v>
      </c>
      <c r="H27" s="14">
        <v>0</v>
      </c>
      <c r="I27" s="14">
        <v>0</v>
      </c>
      <c r="J27" s="14">
        <v>-40879</v>
      </c>
      <c r="K27" s="14">
        <f>SUM(G27:J27)</f>
        <v>-40879</v>
      </c>
      <c r="O27" s="113"/>
    </row>
    <row r="28" spans="2:15" ht="18.75">
      <c r="B28" s="108" t="s">
        <v>337</v>
      </c>
      <c r="C28" s="2"/>
      <c r="D28" s="2"/>
      <c r="E28" s="2"/>
      <c r="F28" s="2"/>
      <c r="G28" s="14"/>
      <c r="H28" s="14"/>
      <c r="I28" s="14"/>
      <c r="J28" s="14"/>
      <c r="K28" s="14"/>
      <c r="O28" s="113"/>
    </row>
    <row r="29" spans="2:15" ht="18.75">
      <c r="B29" s="201" t="s">
        <v>338</v>
      </c>
      <c r="C29" s="2"/>
      <c r="D29" s="2"/>
      <c r="E29" s="2"/>
      <c r="F29" s="2"/>
      <c r="G29" s="14">
        <v>524</v>
      </c>
      <c r="H29" s="14">
        <v>37</v>
      </c>
      <c r="I29" s="14">
        <v>0</v>
      </c>
      <c r="J29" s="14">
        <v>0</v>
      </c>
      <c r="K29" s="14">
        <f>SUM(G29:J29)</f>
        <v>561</v>
      </c>
      <c r="O29" s="113"/>
    </row>
    <row r="30" spans="2:15" ht="18.75">
      <c r="B30" s="2"/>
      <c r="C30" s="2"/>
      <c r="D30" s="2"/>
      <c r="E30" s="2"/>
      <c r="F30" s="2"/>
      <c r="G30" s="14"/>
      <c r="H30" s="14"/>
      <c r="I30" s="14"/>
      <c r="J30" s="14"/>
      <c r="K30" s="14"/>
      <c r="N30" t="s">
        <v>424</v>
      </c>
      <c r="O30" s="113"/>
    </row>
    <row r="31" spans="2:15" ht="19.5" thickBot="1">
      <c r="B31" s="108" t="s">
        <v>449</v>
      </c>
      <c r="C31" s="2"/>
      <c r="D31" s="2"/>
      <c r="E31" s="2"/>
      <c r="F31" s="2"/>
      <c r="G31" s="140">
        <f>SUM(G21:G29)</f>
        <v>867170</v>
      </c>
      <c r="H31" s="140">
        <f>SUM(H21:H29)</f>
        <v>934142</v>
      </c>
      <c r="I31" s="140">
        <f>SUM(I21:I29)</f>
        <v>100092</v>
      </c>
      <c r="J31" s="140">
        <f>SUM(J21:J29)</f>
        <v>1528433</v>
      </c>
      <c r="K31" s="140">
        <f>SUM(K21:K29)</f>
        <v>3429837</v>
      </c>
      <c r="N31" s="254">
        <f>+K31-'BS'!H49</f>
        <v>0</v>
      </c>
      <c r="O31" s="113"/>
    </row>
    <row r="32" spans="2:15" ht="19.5" thickTop="1">
      <c r="B32" s="2"/>
      <c r="C32" s="2"/>
      <c r="D32" s="2"/>
      <c r="E32" s="2"/>
      <c r="F32" s="2"/>
      <c r="G32" s="2"/>
      <c r="H32" s="2"/>
      <c r="I32" s="2"/>
      <c r="J32" s="2"/>
      <c r="K32" s="2"/>
      <c r="O32" s="113"/>
    </row>
    <row r="33" spans="2:15" ht="18.75">
      <c r="B33" s="2"/>
      <c r="C33" s="2"/>
      <c r="D33" s="2"/>
      <c r="E33" s="2"/>
      <c r="F33" s="2"/>
      <c r="G33" s="2"/>
      <c r="H33" s="2"/>
      <c r="I33" s="2"/>
      <c r="J33" s="2"/>
      <c r="K33" s="2"/>
      <c r="O33" s="113"/>
    </row>
    <row r="34" spans="2:15" ht="18.75">
      <c r="B34" s="223" t="s">
        <v>343</v>
      </c>
      <c r="C34" s="2"/>
      <c r="D34" s="2"/>
      <c r="E34" s="2"/>
      <c r="F34" s="2"/>
      <c r="G34" s="2"/>
      <c r="H34" s="2"/>
      <c r="I34" s="2"/>
      <c r="J34" s="2"/>
      <c r="K34" s="2"/>
      <c r="O34" s="113"/>
    </row>
    <row r="35" spans="2:15" ht="18.75">
      <c r="B35" s="223" t="s">
        <v>344</v>
      </c>
      <c r="C35" s="2"/>
      <c r="D35" s="2"/>
      <c r="E35" s="2"/>
      <c r="F35" s="2"/>
      <c r="G35" s="2"/>
      <c r="H35" s="2"/>
      <c r="I35" s="2"/>
      <c r="J35" s="2"/>
      <c r="K35" s="2"/>
      <c r="O35" s="113"/>
    </row>
    <row r="36" spans="2:15" ht="18.75">
      <c r="B36" s="2"/>
      <c r="C36" s="2"/>
      <c r="D36" s="2"/>
      <c r="E36" s="2"/>
      <c r="F36" s="2"/>
      <c r="G36" s="2"/>
      <c r="H36" s="2"/>
      <c r="I36" s="2"/>
      <c r="J36" s="2"/>
      <c r="K36" s="2"/>
      <c r="O36" s="113"/>
    </row>
    <row r="37" spans="2:15" ht="18.75">
      <c r="B37" s="2"/>
      <c r="C37" s="2"/>
      <c r="D37" s="2"/>
      <c r="E37" s="2"/>
      <c r="F37" s="2"/>
      <c r="G37" s="2"/>
      <c r="H37" s="2"/>
      <c r="I37" s="2"/>
      <c r="J37" s="2"/>
      <c r="K37" s="2"/>
      <c r="O37" s="113"/>
    </row>
    <row r="38" spans="2:15" ht="18.75">
      <c r="B38" s="2"/>
      <c r="C38" s="2"/>
      <c r="D38" s="2"/>
      <c r="E38" s="2"/>
      <c r="F38" s="2"/>
      <c r="G38" s="2"/>
      <c r="H38" s="2"/>
      <c r="I38" s="2"/>
      <c r="J38" s="2"/>
      <c r="K38" s="2"/>
      <c r="O38" s="113"/>
    </row>
    <row r="39" spans="2:15" ht="18.75">
      <c r="B39" s="2"/>
      <c r="C39" s="2"/>
      <c r="D39" s="2"/>
      <c r="E39" s="2"/>
      <c r="F39" s="2"/>
      <c r="G39" s="2"/>
      <c r="H39" s="2"/>
      <c r="I39" s="2"/>
      <c r="J39" s="2"/>
      <c r="K39" s="2"/>
      <c r="O39" s="113"/>
    </row>
    <row r="40" spans="2:15" ht="18.75">
      <c r="B40" s="2"/>
      <c r="C40" s="2"/>
      <c r="D40" s="2"/>
      <c r="E40" s="2"/>
      <c r="F40" s="2"/>
      <c r="G40" s="2"/>
      <c r="H40" s="2"/>
      <c r="I40" s="2"/>
      <c r="J40" s="2"/>
      <c r="K40" s="2"/>
      <c r="O40" s="113"/>
    </row>
    <row r="41" spans="2:15" ht="18.75">
      <c r="B41" s="2"/>
      <c r="C41" s="2"/>
      <c r="D41" s="2"/>
      <c r="E41" s="2"/>
      <c r="F41" s="2"/>
      <c r="G41" s="2"/>
      <c r="H41" s="2"/>
      <c r="I41" s="2"/>
      <c r="J41" s="2"/>
      <c r="K41" s="2"/>
      <c r="O41" s="113"/>
    </row>
    <row r="42" spans="2:15" ht="18.75">
      <c r="B42" s="2"/>
      <c r="C42" s="2"/>
      <c r="D42" s="2"/>
      <c r="E42" s="2"/>
      <c r="F42" s="2"/>
      <c r="G42" s="2"/>
      <c r="H42" s="2"/>
      <c r="I42" s="2"/>
      <c r="J42" s="2"/>
      <c r="K42" s="2"/>
      <c r="O42" s="113"/>
    </row>
    <row r="43" spans="2:15" ht="18.75">
      <c r="B43" s="2"/>
      <c r="C43" s="2"/>
      <c r="D43" s="2"/>
      <c r="E43" s="2"/>
      <c r="F43" s="2"/>
      <c r="G43" s="2"/>
      <c r="H43" s="2"/>
      <c r="I43" s="2"/>
      <c r="J43" s="2"/>
      <c r="K43" s="2"/>
      <c r="O43" s="113"/>
    </row>
    <row r="44" spans="2:15" ht="18.75">
      <c r="B44" s="241" t="s">
        <v>279</v>
      </c>
      <c r="C44" s="2"/>
      <c r="D44" s="2"/>
      <c r="E44" s="2"/>
      <c r="F44" s="2"/>
      <c r="G44" s="2"/>
      <c r="H44" s="2"/>
      <c r="I44" s="2"/>
      <c r="J44" s="2"/>
      <c r="K44" s="2"/>
      <c r="O44" s="113"/>
    </row>
    <row r="45" spans="3:15" ht="18.75">
      <c r="C45" s="2"/>
      <c r="D45" s="2"/>
      <c r="E45" s="2"/>
      <c r="F45" s="2"/>
      <c r="G45" s="2"/>
      <c r="H45" s="2"/>
      <c r="I45" s="2"/>
      <c r="J45" s="2"/>
      <c r="K45" s="2"/>
      <c r="O45" s="113"/>
    </row>
    <row r="46" spans="2:15" ht="18.75">
      <c r="B46" s="2"/>
      <c r="C46" s="2"/>
      <c r="D46" s="2"/>
      <c r="E46" s="2"/>
      <c r="F46" s="2"/>
      <c r="G46" s="2"/>
      <c r="H46" s="2"/>
      <c r="I46" s="2"/>
      <c r="J46" s="2"/>
      <c r="K46" s="2"/>
      <c r="O46" s="113"/>
    </row>
    <row r="47" spans="2:15" ht="18.75">
      <c r="B47" s="2"/>
      <c r="C47" s="2"/>
      <c r="D47" s="2"/>
      <c r="E47" s="2"/>
      <c r="F47" s="2"/>
      <c r="G47" s="2"/>
      <c r="H47" s="2"/>
      <c r="I47" s="2"/>
      <c r="J47" s="2"/>
      <c r="K47" s="2"/>
      <c r="O47" s="113"/>
    </row>
    <row r="48" spans="2:15" ht="18.75">
      <c r="B48" s="2"/>
      <c r="C48" s="2"/>
      <c r="D48" s="2"/>
      <c r="E48" s="2"/>
      <c r="F48" s="2"/>
      <c r="G48" s="2"/>
      <c r="H48" s="2"/>
      <c r="I48" s="2"/>
      <c r="J48" s="2"/>
      <c r="K48" s="2"/>
      <c r="O48" s="113"/>
    </row>
    <row r="49" spans="2:15" ht="18.75">
      <c r="B49" s="2"/>
      <c r="C49" s="2"/>
      <c r="D49" s="2"/>
      <c r="E49" s="2"/>
      <c r="F49" s="2"/>
      <c r="G49" s="2"/>
      <c r="H49" s="2"/>
      <c r="I49" s="2"/>
      <c r="J49" s="2"/>
      <c r="K49" s="2"/>
      <c r="O49" s="113"/>
    </row>
    <row r="50" spans="2:11" ht="15"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2:11" ht="15"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2:11" ht="15"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2:11" ht="15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2:11" ht="15"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2:11" ht="15"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2:11" ht="15"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2:11" ht="15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2:11" ht="15"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2:11" ht="15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2:11" ht="15"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2:11" ht="15"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2:11" ht="15"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2:11" ht="15"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2:11" ht="15"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2:11" ht="15"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2:11" ht="15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 ht="15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2:11" ht="15"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2:11" ht="15"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2:11" ht="15"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2:11" ht="15"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2:11" ht="15"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2:11" ht="15"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2:11" ht="15"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2:11" ht="15"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2:11" ht="15"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2:11" ht="15"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2:11" ht="15"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2:11" ht="15"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2:11" ht="15"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2:11" ht="15"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2:11" ht="15"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2:11" ht="15"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2:11" ht="15"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2:11" ht="15"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2:11" ht="15"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2:11" ht="15"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2:11" ht="15"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2:11" ht="15"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2:11" ht="15"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2:11" ht="15"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2:11" ht="15"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2:11" ht="15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 ht="15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 ht="15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 ht="15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ht="15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ht="15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ht="15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ht="15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ht="15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ht="15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ht="15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 ht="15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ht="15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 ht="15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 ht="15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 ht="15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 ht="15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 ht="15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 ht="15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 ht="15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ht="15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 ht="15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 ht="15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 ht="15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 ht="15">
      <c r="B117" s="2"/>
      <c r="C117" s="2"/>
      <c r="D117" s="2"/>
      <c r="E117" s="2"/>
      <c r="F117" s="2"/>
      <c r="G117" s="2"/>
      <c r="H117" s="2"/>
      <c r="I117" s="2"/>
      <c r="J117" s="2"/>
      <c r="K117" s="2"/>
    </row>
  </sheetData>
  <mergeCells count="6">
    <mergeCell ref="A10:K10"/>
    <mergeCell ref="I13:J13"/>
    <mergeCell ref="A4:K4"/>
    <mergeCell ref="A5:K5"/>
    <mergeCell ref="A8:K8"/>
    <mergeCell ref="A9:K9"/>
  </mergeCells>
  <printOptions/>
  <pageMargins left="0.75" right="0.75" top="1" bottom="1" header="0.5" footer="0.5"/>
  <pageSetup firstPageNumber="3" useFirstPageNumber="1" horizontalDpi="600" verticalDpi="600" orientation="portrait" paperSize="9" scale="85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H99"/>
  <sheetViews>
    <sheetView workbookViewId="0" topLeftCell="A1">
      <selection activeCell="A1" sqref="A1"/>
    </sheetView>
  </sheetViews>
  <sheetFormatPr defaultColWidth="9.33203125" defaultRowHeight="12.75"/>
  <cols>
    <col min="7" max="7" width="14.66015625" style="0" customWidth="1"/>
    <col min="8" max="8" width="20.5" style="0" customWidth="1"/>
  </cols>
  <sheetData>
    <row r="2" spans="1:8" ht="14.25">
      <c r="A2" s="261" t="s">
        <v>104</v>
      </c>
      <c r="B2" s="261"/>
      <c r="C2" s="261"/>
      <c r="D2" s="261"/>
      <c r="E2" s="261"/>
      <c r="F2" s="261"/>
      <c r="G2" s="261"/>
      <c r="H2" s="261"/>
    </row>
    <row r="3" spans="1:8" ht="12.75">
      <c r="A3" s="270" t="s">
        <v>262</v>
      </c>
      <c r="B3" s="270"/>
      <c r="C3" s="270"/>
      <c r="D3" s="270"/>
      <c r="E3" s="270"/>
      <c r="F3" s="270"/>
      <c r="G3" s="270"/>
      <c r="H3" s="270"/>
    </row>
    <row r="4" spans="1:8" ht="12.75">
      <c r="A4" s="134"/>
      <c r="B4" s="135"/>
      <c r="C4" s="135"/>
      <c r="D4" s="135"/>
      <c r="E4" s="135"/>
      <c r="F4" s="135"/>
      <c r="G4" s="135"/>
      <c r="H4" s="135"/>
    </row>
    <row r="5" spans="1:8" ht="15" customHeight="1">
      <c r="A5" s="259" t="s">
        <v>258</v>
      </c>
      <c r="B5" s="259"/>
      <c r="C5" s="259"/>
      <c r="D5" s="259"/>
      <c r="E5" s="259"/>
      <c r="F5" s="259"/>
      <c r="G5" s="259"/>
      <c r="H5" s="259"/>
    </row>
    <row r="6" spans="1:8" ht="15" customHeight="1">
      <c r="A6" s="259" t="s">
        <v>375</v>
      </c>
      <c r="B6" s="259"/>
      <c r="C6" s="259"/>
      <c r="D6" s="259"/>
      <c r="E6" s="259"/>
      <c r="F6" s="259"/>
      <c r="G6" s="259"/>
      <c r="H6" s="259"/>
    </row>
    <row r="7" spans="1:8" ht="15" customHeight="1">
      <c r="A7" s="261" t="s">
        <v>293</v>
      </c>
      <c r="B7" s="261"/>
      <c r="C7" s="261"/>
      <c r="D7" s="261"/>
      <c r="E7" s="261"/>
      <c r="F7" s="261"/>
      <c r="G7" s="261"/>
      <c r="H7" s="261"/>
    </row>
    <row r="8" ht="15" customHeight="1"/>
    <row r="9" ht="14.25">
      <c r="H9" s="90" t="s">
        <v>440</v>
      </c>
    </row>
    <row r="10" ht="14.25">
      <c r="H10" s="90" t="s">
        <v>441</v>
      </c>
    </row>
    <row r="11" ht="14.25">
      <c r="H11" s="90" t="s">
        <v>291</v>
      </c>
    </row>
    <row r="12" ht="14.25">
      <c r="A12" s="82" t="s">
        <v>369</v>
      </c>
    </row>
    <row r="13" spans="1:8" ht="15">
      <c r="A13" s="2" t="s">
        <v>370</v>
      </c>
      <c r="H13" s="50">
        <v>1400583</v>
      </c>
    </row>
    <row r="14" spans="1:8" ht="15">
      <c r="A14" s="2" t="s">
        <v>472</v>
      </c>
      <c r="H14" s="50">
        <v>-1244969</v>
      </c>
    </row>
    <row r="15" spans="1:8" ht="15">
      <c r="A15" s="2" t="s">
        <v>425</v>
      </c>
      <c r="H15" s="50">
        <v>30246</v>
      </c>
    </row>
    <row r="16" spans="1:8" ht="15">
      <c r="A16" s="2" t="s">
        <v>433</v>
      </c>
      <c r="H16" s="50">
        <v>6638</v>
      </c>
    </row>
    <row r="17" spans="1:8" ht="15">
      <c r="A17" s="2" t="s">
        <v>48</v>
      </c>
      <c r="H17" s="248">
        <f>SUM(H13:H16)</f>
        <v>192498</v>
      </c>
    </row>
    <row r="18" spans="1:8" ht="15" customHeight="1">
      <c r="A18" s="2"/>
      <c r="H18" s="50"/>
    </row>
    <row r="19" spans="1:8" ht="15">
      <c r="A19" s="82" t="s">
        <v>371</v>
      </c>
      <c r="H19" s="50"/>
    </row>
    <row r="20" spans="1:8" ht="15" customHeight="1">
      <c r="A20" s="2" t="s">
        <v>427</v>
      </c>
      <c r="H20" s="50">
        <v>17875</v>
      </c>
    </row>
    <row r="21" spans="1:8" ht="15" customHeight="1">
      <c r="A21" s="2" t="s">
        <v>428</v>
      </c>
      <c r="H21" s="50">
        <v>157903</v>
      </c>
    </row>
    <row r="22" spans="1:8" ht="15" customHeight="1">
      <c r="A22" s="2" t="s">
        <v>446</v>
      </c>
      <c r="H22" s="50">
        <v>25805</v>
      </c>
    </row>
    <row r="23" spans="1:8" ht="15" customHeight="1">
      <c r="A23" s="2" t="s">
        <v>429</v>
      </c>
      <c r="H23" s="50">
        <v>-212882</v>
      </c>
    </row>
    <row r="24" spans="1:8" ht="15" customHeight="1">
      <c r="A24" s="2" t="s">
        <v>430</v>
      </c>
      <c r="H24" s="50">
        <v>-51274</v>
      </c>
    </row>
    <row r="25" spans="1:8" ht="15" customHeight="1">
      <c r="A25" s="2" t="s">
        <v>431</v>
      </c>
      <c r="H25" s="50">
        <v>-28320</v>
      </c>
    </row>
    <row r="26" spans="1:8" ht="15" customHeight="1">
      <c r="A26" s="2" t="s">
        <v>468</v>
      </c>
      <c r="H26" s="50">
        <v>-344258</v>
      </c>
    </row>
    <row r="27" spans="1:8" ht="15" customHeight="1">
      <c r="A27" s="2" t="s">
        <v>432</v>
      </c>
      <c r="H27" s="50">
        <v>4858</v>
      </c>
    </row>
    <row r="28" spans="1:8" ht="15" customHeight="1">
      <c r="A28" s="2" t="s">
        <v>469</v>
      </c>
      <c r="H28" s="50">
        <v>-75108</v>
      </c>
    </row>
    <row r="29" spans="1:8" ht="15" customHeight="1">
      <c r="A29" s="2" t="s">
        <v>470</v>
      </c>
      <c r="H29" s="50">
        <v>10345</v>
      </c>
    </row>
    <row r="30" spans="1:8" ht="15" customHeight="1">
      <c r="A30" s="2" t="s">
        <v>433</v>
      </c>
      <c r="H30" s="50">
        <v>7935</v>
      </c>
    </row>
    <row r="31" spans="1:8" ht="15">
      <c r="A31" s="2" t="s">
        <v>294</v>
      </c>
      <c r="H31" s="248">
        <f>SUM(H20:H30)</f>
        <v>-487121</v>
      </c>
    </row>
    <row r="32" spans="1:8" ht="15" customHeight="1">
      <c r="A32" s="2"/>
      <c r="H32" s="50"/>
    </row>
    <row r="33" spans="1:8" ht="15">
      <c r="A33" s="82" t="s">
        <v>372</v>
      </c>
      <c r="H33" s="50"/>
    </row>
    <row r="34" spans="1:8" ht="15">
      <c r="A34" s="2" t="s">
        <v>434</v>
      </c>
      <c r="H34" s="50">
        <v>561</v>
      </c>
    </row>
    <row r="35" spans="1:8" ht="15">
      <c r="A35" s="2" t="s">
        <v>435</v>
      </c>
      <c r="H35" s="50">
        <v>307114</v>
      </c>
    </row>
    <row r="36" spans="1:8" ht="15">
      <c r="A36" s="2" t="s">
        <v>436</v>
      </c>
      <c r="H36" s="50">
        <v>-76461</v>
      </c>
    </row>
    <row r="37" spans="1:8" ht="15">
      <c r="A37" s="2" t="s">
        <v>437</v>
      </c>
      <c r="H37" s="50">
        <v>-18276</v>
      </c>
    </row>
    <row r="38" spans="1:8" ht="15">
      <c r="A38" s="2" t="s">
        <v>438</v>
      </c>
      <c r="H38" s="50">
        <v>-60445</v>
      </c>
    </row>
    <row r="39" spans="1:8" ht="15">
      <c r="A39" s="2" t="s">
        <v>426</v>
      </c>
      <c r="H39" s="50">
        <v>-840</v>
      </c>
    </row>
    <row r="40" spans="1:8" ht="15">
      <c r="A40" s="2" t="s">
        <v>295</v>
      </c>
      <c r="H40" s="248">
        <f>SUM(H34:H39)</f>
        <v>151653</v>
      </c>
    </row>
    <row r="41" spans="1:8" ht="15">
      <c r="A41" s="2"/>
      <c r="H41" s="55"/>
    </row>
    <row r="42" spans="1:8" ht="15">
      <c r="A42" s="2" t="s">
        <v>49</v>
      </c>
      <c r="H42" s="50">
        <f>+H17+H31+H40</f>
        <v>-142970</v>
      </c>
    </row>
    <row r="43" spans="1:8" ht="15">
      <c r="A43" s="2" t="s">
        <v>373</v>
      </c>
      <c r="H43" s="50">
        <v>-1160</v>
      </c>
    </row>
    <row r="44" spans="1:8" ht="15">
      <c r="A44" s="2" t="s">
        <v>296</v>
      </c>
      <c r="H44" s="56">
        <v>212352</v>
      </c>
    </row>
    <row r="45" spans="1:8" ht="15.75" thickBot="1">
      <c r="A45" s="2" t="s">
        <v>297</v>
      </c>
      <c r="H45" s="249">
        <f>+H42+H43+H44</f>
        <v>68222</v>
      </c>
    </row>
    <row r="46" ht="15.75" thickTop="1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>
      <c r="A52" s="2"/>
    </row>
    <row r="53" ht="15">
      <c r="A53" s="2"/>
    </row>
    <row r="54" ht="15">
      <c r="A54" s="2"/>
    </row>
    <row r="55" spans="1:8" ht="14.25">
      <c r="A55" s="261" t="s">
        <v>104</v>
      </c>
      <c r="B55" s="261"/>
      <c r="C55" s="261"/>
      <c r="D55" s="261"/>
      <c r="E55" s="261"/>
      <c r="F55" s="261"/>
      <c r="G55" s="261"/>
      <c r="H55" s="261"/>
    </row>
    <row r="56" spans="1:8" ht="12.75">
      <c r="A56" s="270" t="s">
        <v>262</v>
      </c>
      <c r="B56" s="270"/>
      <c r="C56" s="270"/>
      <c r="D56" s="270"/>
      <c r="E56" s="270"/>
      <c r="F56" s="270"/>
      <c r="G56" s="270"/>
      <c r="H56" s="270"/>
    </row>
    <row r="57" spans="1:8" ht="12.75">
      <c r="A57" s="134"/>
      <c r="B57" s="135"/>
      <c r="C57" s="135"/>
      <c r="D57" s="135"/>
      <c r="E57" s="135"/>
      <c r="F57" s="135"/>
      <c r="G57" s="135"/>
      <c r="H57" s="135"/>
    </row>
    <row r="58" spans="1:8" ht="14.25">
      <c r="A58" s="259" t="s">
        <v>258</v>
      </c>
      <c r="B58" s="259"/>
      <c r="C58" s="259"/>
      <c r="D58" s="259"/>
      <c r="E58" s="259"/>
      <c r="F58" s="259"/>
      <c r="G58" s="259"/>
      <c r="H58" s="259"/>
    </row>
    <row r="59" spans="1:8" ht="14.25">
      <c r="A59" s="259" t="s">
        <v>375</v>
      </c>
      <c r="B59" s="259"/>
      <c r="C59" s="259"/>
      <c r="D59" s="259"/>
      <c r="E59" s="259"/>
      <c r="F59" s="259"/>
      <c r="G59" s="259"/>
      <c r="H59" s="259"/>
    </row>
    <row r="60" spans="1:8" ht="14.25">
      <c r="A60" s="261" t="s">
        <v>442</v>
      </c>
      <c r="B60" s="261"/>
      <c r="C60" s="261"/>
      <c r="D60" s="261"/>
      <c r="E60" s="261"/>
      <c r="F60" s="261"/>
      <c r="G60" s="261"/>
      <c r="H60" s="261"/>
    </row>
    <row r="61" ht="15">
      <c r="A61" s="2"/>
    </row>
    <row r="62" spans="1:8" ht="15">
      <c r="A62" s="2"/>
      <c r="H62" s="90" t="s">
        <v>291</v>
      </c>
    </row>
    <row r="63" spans="1:8" ht="15">
      <c r="A63" s="2"/>
      <c r="H63" s="90"/>
    </row>
    <row r="64" spans="1:7" ht="15">
      <c r="A64" s="2" t="s">
        <v>298</v>
      </c>
      <c r="B64" s="2"/>
      <c r="C64" s="2"/>
      <c r="D64" s="2"/>
      <c r="E64" s="2"/>
      <c r="F64" s="2"/>
      <c r="G64" s="85"/>
    </row>
    <row r="65" spans="1:8" ht="15">
      <c r="A65" s="91" t="s">
        <v>299</v>
      </c>
      <c r="B65" s="2"/>
      <c r="C65" s="2"/>
      <c r="D65" s="2"/>
      <c r="E65" s="2"/>
      <c r="F65" s="2"/>
      <c r="H65" s="50">
        <v>18351</v>
      </c>
    </row>
    <row r="66" spans="1:8" ht="15">
      <c r="A66" s="91" t="s">
        <v>300</v>
      </c>
      <c r="B66" s="2"/>
      <c r="C66" s="2"/>
      <c r="D66" s="2"/>
      <c r="E66" s="2"/>
      <c r="F66" s="2"/>
      <c r="H66" s="50">
        <v>139113</v>
      </c>
    </row>
    <row r="67" spans="1:8" ht="15">
      <c r="A67" s="91" t="s">
        <v>50</v>
      </c>
      <c r="B67" s="2"/>
      <c r="C67" s="2"/>
      <c r="D67" s="2"/>
      <c r="E67" s="2"/>
      <c r="F67" s="2"/>
      <c r="H67" s="50">
        <v>-89242</v>
      </c>
    </row>
    <row r="68" spans="1:8" ht="15.75" thickBot="1">
      <c r="A68" s="91"/>
      <c r="B68" s="2"/>
      <c r="C68" s="2"/>
      <c r="D68" s="2"/>
      <c r="E68" s="2"/>
      <c r="F68" s="2"/>
      <c r="H68" s="143">
        <f>SUM(H65:H67)</f>
        <v>68222</v>
      </c>
    </row>
    <row r="69" spans="1:8" ht="15.75" thickTop="1">
      <c r="A69" s="2"/>
      <c r="B69" s="2"/>
      <c r="C69" s="2"/>
      <c r="D69" s="2"/>
      <c r="E69" s="2"/>
      <c r="F69" s="2"/>
      <c r="H69" s="85"/>
    </row>
    <row r="70" ht="15">
      <c r="A70" s="2"/>
    </row>
    <row r="71" ht="15">
      <c r="A71" s="127" t="s">
        <v>301</v>
      </c>
    </row>
    <row r="72" ht="15">
      <c r="A72" s="127" t="s">
        <v>302</v>
      </c>
    </row>
    <row r="73" ht="15">
      <c r="A73" s="2"/>
    </row>
    <row r="74" ht="15">
      <c r="A74" s="2" t="s">
        <v>279</v>
      </c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>
      <c r="A98" s="2"/>
    </row>
    <row r="99" ht="15">
      <c r="A99" s="2"/>
    </row>
  </sheetData>
  <mergeCells count="10">
    <mergeCell ref="A60:H60"/>
    <mergeCell ref="A55:H55"/>
    <mergeCell ref="A56:H56"/>
    <mergeCell ref="A58:H58"/>
    <mergeCell ref="A59:H59"/>
    <mergeCell ref="A7:H7"/>
    <mergeCell ref="A2:H2"/>
    <mergeCell ref="A3:H3"/>
    <mergeCell ref="A5:H5"/>
    <mergeCell ref="A6:H6"/>
  </mergeCells>
  <printOptions/>
  <pageMargins left="0.75" right="0.75" top="1" bottom="1" header="0.5" footer="0.5"/>
  <pageSetup firstPageNumber="4" useFirstPageNumber="1" horizontalDpi="600" verticalDpi="600" orientation="portrait" paperSize="9" scale="85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579"/>
  <sheetViews>
    <sheetView workbookViewId="0" topLeftCell="A1">
      <selection activeCell="A1" sqref="A1"/>
    </sheetView>
  </sheetViews>
  <sheetFormatPr defaultColWidth="9.33203125" defaultRowHeight="12.75"/>
  <cols>
    <col min="1" max="1" width="6.83203125" style="0" customWidth="1"/>
    <col min="2" max="2" width="8" style="0" customWidth="1"/>
    <col min="5" max="6" width="8.66015625" style="0" customWidth="1"/>
    <col min="7" max="7" width="1.83203125" style="0" customWidth="1"/>
    <col min="8" max="8" width="12.5" style="0" customWidth="1"/>
    <col min="9" max="9" width="1.83203125" style="0" customWidth="1"/>
    <col min="10" max="10" width="12.16015625" style="0" customWidth="1"/>
    <col min="11" max="11" width="1.83203125" style="0" customWidth="1"/>
    <col min="12" max="12" width="12" style="0" customWidth="1"/>
    <col min="13" max="13" width="1.83203125" style="0" customWidth="1"/>
    <col min="14" max="14" width="13.16015625" style="0" customWidth="1"/>
    <col min="15" max="15" width="11.5" style="0" customWidth="1"/>
  </cols>
  <sheetData>
    <row r="1" spans="1:13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5">
      <c r="A5" s="26" t="s">
        <v>104</v>
      </c>
      <c r="B5" s="2"/>
      <c r="C5" s="2"/>
      <c r="D5" s="2"/>
      <c r="E5" s="2"/>
      <c r="F5" s="2"/>
      <c r="G5" s="2"/>
      <c r="H5" s="2"/>
      <c r="I5" s="2"/>
      <c r="J5" s="5"/>
      <c r="K5" s="5"/>
      <c r="L5" s="5"/>
      <c r="M5" s="5"/>
    </row>
    <row r="6" spans="1:13" ht="15">
      <c r="A6" s="134" t="s">
        <v>281</v>
      </c>
      <c r="B6" s="2"/>
      <c r="C6" s="2"/>
      <c r="D6" s="2"/>
      <c r="E6" s="2"/>
      <c r="F6" s="2"/>
      <c r="G6" s="2"/>
      <c r="H6" s="2"/>
      <c r="I6" s="2"/>
      <c r="J6" s="5"/>
      <c r="K6" s="5"/>
      <c r="L6" s="250" t="s">
        <v>378</v>
      </c>
      <c r="M6" s="5"/>
    </row>
    <row r="7" spans="1:14" ht="15">
      <c r="A7" s="112"/>
      <c r="B7" s="188"/>
      <c r="C7" s="188"/>
      <c r="D7" s="188"/>
      <c r="E7" s="188"/>
      <c r="F7" s="188"/>
      <c r="G7" s="188"/>
      <c r="H7" s="188"/>
      <c r="I7" s="188"/>
      <c r="J7" s="189"/>
      <c r="K7" s="189"/>
      <c r="L7" s="189"/>
      <c r="M7" s="189"/>
      <c r="N7" s="190"/>
    </row>
    <row r="8" spans="1:13" ht="12.75" customHeight="1">
      <c r="A8" s="2"/>
      <c r="B8" s="2"/>
      <c r="C8" s="2"/>
      <c r="D8" s="2"/>
      <c r="E8" s="2"/>
      <c r="F8" s="2"/>
      <c r="G8" s="2"/>
      <c r="H8" s="2"/>
      <c r="I8" s="2"/>
      <c r="J8" s="5"/>
      <c r="K8" s="5"/>
      <c r="L8" s="5"/>
      <c r="M8" s="5"/>
    </row>
    <row r="9" spans="1:13" ht="15">
      <c r="A9" s="26" t="s">
        <v>97</v>
      </c>
      <c r="B9" s="2"/>
      <c r="C9" s="2"/>
      <c r="D9" s="2"/>
      <c r="E9" s="2"/>
      <c r="F9" s="2"/>
      <c r="G9" s="2"/>
      <c r="H9" s="2"/>
      <c r="I9" s="2"/>
      <c r="J9" s="5"/>
      <c r="K9" s="5"/>
      <c r="L9" s="5"/>
      <c r="M9" s="5"/>
    </row>
    <row r="10" spans="1:13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5" ht="15">
      <c r="A11" s="6" t="s">
        <v>309</v>
      </c>
      <c r="B11" s="7" t="s">
        <v>304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5"/>
    </row>
    <row r="12" spans="1:15" ht="15">
      <c r="A12" s="5" t="s">
        <v>74</v>
      </c>
      <c r="B12" s="7" t="s">
        <v>305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5"/>
    </row>
    <row r="13" spans="1:15" ht="15">
      <c r="A13" s="5"/>
      <c r="B13" s="7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5"/>
    </row>
    <row r="14" spans="1:15" ht="15">
      <c r="A14" s="5"/>
      <c r="B14" s="7" t="s">
        <v>306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5"/>
    </row>
    <row r="15" spans="1:15" ht="15">
      <c r="A15" s="5"/>
      <c r="B15" s="7" t="s">
        <v>345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5"/>
    </row>
    <row r="16" spans="1:15" ht="15">
      <c r="A16" s="5"/>
      <c r="B16" s="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5"/>
    </row>
    <row r="17" spans="1:15" ht="15">
      <c r="A17" s="5"/>
      <c r="B17" s="7" t="s">
        <v>365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5"/>
    </row>
    <row r="18" spans="1:15" ht="15">
      <c r="A18" s="5"/>
      <c r="B18" s="7" t="s">
        <v>366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5"/>
    </row>
    <row r="19" spans="1:15" ht="15">
      <c r="A19" s="5"/>
      <c r="B19" s="7" t="s">
        <v>368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5"/>
    </row>
    <row r="20" spans="1:15" ht="15">
      <c r="A20" s="5"/>
      <c r="B20" s="7" t="s">
        <v>367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"/>
    </row>
    <row r="21" spans="1:15" ht="15">
      <c r="A21" s="5"/>
      <c r="B21" s="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5"/>
    </row>
    <row r="22" spans="1:15" ht="15">
      <c r="A22" s="5" t="s">
        <v>310</v>
      </c>
      <c r="B22" s="238" t="s">
        <v>307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5"/>
    </row>
    <row r="23" spans="1:15" ht="15">
      <c r="A23" s="5"/>
      <c r="B23" s="238" t="s">
        <v>308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5"/>
    </row>
    <row r="24" spans="1:15" ht="15">
      <c r="A24" s="5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5"/>
    </row>
    <row r="25" spans="1:15" ht="15">
      <c r="A25" s="5" t="s">
        <v>311</v>
      </c>
      <c r="B25" s="6" t="s">
        <v>132</v>
      </c>
      <c r="C25" s="5"/>
      <c r="D25" s="5"/>
      <c r="E25" s="4"/>
      <c r="F25" s="4"/>
      <c r="G25" s="4"/>
      <c r="H25" s="4"/>
      <c r="I25" s="4"/>
      <c r="J25" s="4"/>
      <c r="K25" s="4"/>
      <c r="L25" s="4"/>
      <c r="M25" s="4"/>
      <c r="N25" s="4"/>
      <c r="O25" s="5"/>
    </row>
    <row r="26" spans="1:15" ht="15">
      <c r="A26" s="5"/>
      <c r="B26" s="6" t="s">
        <v>156</v>
      </c>
      <c r="C26" s="5"/>
      <c r="D26" s="5"/>
      <c r="E26" s="4"/>
      <c r="F26" s="4"/>
      <c r="G26" s="4"/>
      <c r="H26" s="4"/>
      <c r="I26" s="4"/>
      <c r="J26" s="4"/>
      <c r="K26" s="4"/>
      <c r="L26" s="4"/>
      <c r="M26" s="4"/>
      <c r="N26" s="4"/>
      <c r="O26" s="5"/>
    </row>
    <row r="27" spans="1:15" ht="15">
      <c r="A27" s="5"/>
      <c r="B27" s="6" t="s">
        <v>81</v>
      </c>
      <c r="C27" s="6" t="s">
        <v>157</v>
      </c>
      <c r="D27" s="5"/>
      <c r="E27" s="4"/>
      <c r="F27" s="4"/>
      <c r="G27" s="4"/>
      <c r="H27" s="4"/>
      <c r="I27" s="4"/>
      <c r="J27" s="4"/>
      <c r="K27" s="4"/>
      <c r="L27" s="4"/>
      <c r="M27" s="4"/>
      <c r="N27" s="4"/>
      <c r="O27" s="5"/>
    </row>
    <row r="28" spans="1:15" ht="15">
      <c r="A28" s="5"/>
      <c r="B28" s="6"/>
      <c r="C28" s="5" t="s">
        <v>158</v>
      </c>
      <c r="D28" s="5"/>
      <c r="E28" s="4"/>
      <c r="F28" s="4"/>
      <c r="G28" s="4"/>
      <c r="H28" s="4"/>
      <c r="I28" s="4"/>
      <c r="J28" s="4"/>
      <c r="K28" s="4"/>
      <c r="L28" s="4"/>
      <c r="M28" s="4"/>
      <c r="N28" s="4"/>
      <c r="O28" s="5"/>
    </row>
    <row r="29" spans="1:15" ht="15">
      <c r="A29" s="5"/>
      <c r="B29" s="6" t="s">
        <v>138</v>
      </c>
      <c r="C29" s="6" t="s">
        <v>159</v>
      </c>
      <c r="D29" s="5"/>
      <c r="E29" s="4"/>
      <c r="F29" s="4"/>
      <c r="G29" s="4"/>
      <c r="H29" s="4"/>
      <c r="I29" s="4"/>
      <c r="J29" s="4"/>
      <c r="K29" s="4"/>
      <c r="L29" s="4"/>
      <c r="M29" s="4"/>
      <c r="N29" s="4"/>
      <c r="O29" s="5"/>
    </row>
    <row r="30" spans="1:15" ht="15">
      <c r="A30" s="5"/>
      <c r="B30" s="6"/>
      <c r="C30" s="6" t="s">
        <v>160</v>
      </c>
      <c r="D30" s="5"/>
      <c r="E30" s="4"/>
      <c r="F30" s="4"/>
      <c r="G30" s="4"/>
      <c r="H30" s="4"/>
      <c r="I30" s="4"/>
      <c r="J30" s="4"/>
      <c r="K30" s="4"/>
      <c r="L30" s="4"/>
      <c r="M30" s="4"/>
      <c r="N30" s="4"/>
      <c r="O30" s="5"/>
    </row>
    <row r="31" spans="1:15" ht="15">
      <c r="A31" s="5"/>
      <c r="B31" s="6" t="s">
        <v>139</v>
      </c>
      <c r="C31" s="5" t="s">
        <v>346</v>
      </c>
      <c r="D31" s="5"/>
      <c r="E31" s="4"/>
      <c r="F31" s="4"/>
      <c r="G31" s="4"/>
      <c r="H31" s="4"/>
      <c r="I31" s="4"/>
      <c r="J31" s="4"/>
      <c r="K31" s="4"/>
      <c r="L31" s="4"/>
      <c r="M31" s="4"/>
      <c r="N31" s="4"/>
      <c r="O31" s="5"/>
    </row>
    <row r="32" spans="1:15" ht="15">
      <c r="A32" s="5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5"/>
    </row>
    <row r="33" spans="1:15" ht="15.75" customHeight="1">
      <c r="A33" s="5" t="s">
        <v>312</v>
      </c>
      <c r="B33" s="6" t="s">
        <v>483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5.75" customHeight="1">
      <c r="A34" s="5"/>
      <c r="B34" s="6" t="s">
        <v>484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15.75" customHeight="1">
      <c r="A35" s="5"/>
      <c r="B35" s="6"/>
      <c r="C35" s="5"/>
      <c r="D35" s="5"/>
      <c r="E35" s="5"/>
      <c r="F35" s="5"/>
      <c r="G35" s="5"/>
      <c r="H35" s="5"/>
      <c r="I35" s="5"/>
      <c r="J35" s="5"/>
      <c r="K35" s="24"/>
      <c r="L35" s="20" t="s">
        <v>154</v>
      </c>
      <c r="M35" s="24"/>
      <c r="N35" s="5"/>
      <c r="O35" s="5"/>
    </row>
    <row r="36" spans="1:15" ht="15.75" customHeight="1">
      <c r="A36" s="5"/>
      <c r="B36" s="6"/>
      <c r="C36" s="5"/>
      <c r="D36" s="5"/>
      <c r="E36" s="5"/>
      <c r="F36" s="5"/>
      <c r="G36" s="5"/>
      <c r="H36" s="5"/>
      <c r="I36" s="5"/>
      <c r="J36" s="5"/>
      <c r="K36" s="257"/>
      <c r="L36" s="20" t="s">
        <v>162</v>
      </c>
      <c r="M36" s="24"/>
      <c r="N36" s="5"/>
      <c r="O36" s="5"/>
    </row>
    <row r="37" spans="1:15" ht="15.75" customHeight="1">
      <c r="A37" s="5"/>
      <c r="B37" s="6"/>
      <c r="C37" s="5"/>
      <c r="D37" s="5"/>
      <c r="E37" s="5"/>
      <c r="F37" s="5"/>
      <c r="G37" s="5"/>
      <c r="H37" s="5"/>
      <c r="I37" s="5"/>
      <c r="J37" s="5"/>
      <c r="K37" s="257"/>
      <c r="L37" s="53" t="s">
        <v>376</v>
      </c>
      <c r="M37" s="24"/>
      <c r="N37" s="5"/>
      <c r="O37" s="5"/>
    </row>
    <row r="38" spans="1:15" ht="15.75" customHeight="1">
      <c r="A38" s="5"/>
      <c r="B38" s="6"/>
      <c r="C38" s="5"/>
      <c r="D38" s="5"/>
      <c r="E38" s="5"/>
      <c r="F38" s="5"/>
      <c r="G38" s="5"/>
      <c r="H38" s="5"/>
      <c r="I38" s="5"/>
      <c r="J38" s="5"/>
      <c r="K38" s="257"/>
      <c r="L38" s="20" t="s">
        <v>76</v>
      </c>
      <c r="M38" s="24"/>
      <c r="N38" s="5"/>
      <c r="O38" s="5"/>
    </row>
    <row r="39" spans="1:15" ht="9" customHeight="1">
      <c r="A39" s="5"/>
      <c r="B39" s="6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15.75" customHeight="1">
      <c r="A40" s="5"/>
      <c r="B40" s="6" t="s">
        <v>0</v>
      </c>
      <c r="C40" s="5"/>
      <c r="D40" s="5"/>
      <c r="E40" s="5"/>
      <c r="F40" s="5"/>
      <c r="G40" s="5"/>
      <c r="H40" s="5"/>
      <c r="I40" s="5"/>
      <c r="J40" s="5"/>
      <c r="K40" s="5"/>
      <c r="L40" s="51">
        <v>110555</v>
      </c>
      <c r="M40" s="5"/>
      <c r="N40" s="5"/>
      <c r="O40" s="5"/>
    </row>
    <row r="41" spans="1:15" ht="15.75" customHeight="1">
      <c r="A41" s="5"/>
      <c r="B41" s="6" t="s">
        <v>485</v>
      </c>
      <c r="C41" s="5"/>
      <c r="D41" s="5"/>
      <c r="E41" s="5"/>
      <c r="F41" s="5"/>
      <c r="G41" s="5"/>
      <c r="H41" s="5"/>
      <c r="I41" s="5"/>
      <c r="J41" s="5"/>
      <c r="K41" s="5"/>
      <c r="L41" s="51">
        <v>2184</v>
      </c>
      <c r="M41" s="5"/>
      <c r="N41" s="5"/>
      <c r="O41" s="5"/>
    </row>
    <row r="42" spans="1:15" ht="15.75" customHeight="1">
      <c r="A42" s="5"/>
      <c r="B42" s="6" t="s">
        <v>486</v>
      </c>
      <c r="C42" s="5"/>
      <c r="D42" s="5"/>
      <c r="E42" s="5"/>
      <c r="F42" s="5"/>
      <c r="G42" s="5"/>
      <c r="H42" s="5"/>
      <c r="I42" s="5"/>
      <c r="J42" s="5"/>
      <c r="K42" s="5"/>
      <c r="L42" s="51">
        <v>1230</v>
      </c>
      <c r="M42" s="5"/>
      <c r="N42" s="5"/>
      <c r="O42" s="5"/>
    </row>
    <row r="43" spans="1:15" ht="15.75" customHeight="1">
      <c r="A43" s="5"/>
      <c r="B43" s="6" t="s">
        <v>487</v>
      </c>
      <c r="C43" s="5"/>
      <c r="D43" s="5"/>
      <c r="E43" s="5"/>
      <c r="F43" s="5"/>
      <c r="G43" s="5"/>
      <c r="H43" s="5"/>
      <c r="I43" s="5"/>
      <c r="J43" s="5"/>
      <c r="K43" s="5"/>
      <c r="L43" s="51">
        <v>-7894</v>
      </c>
      <c r="M43" s="5"/>
      <c r="N43" s="5"/>
      <c r="O43" s="5"/>
    </row>
    <row r="44" spans="1:15" ht="15.75" customHeight="1">
      <c r="A44" s="5"/>
      <c r="B44" s="6" t="s">
        <v>488</v>
      </c>
      <c r="C44" s="5"/>
      <c r="D44" s="5"/>
      <c r="E44" s="5"/>
      <c r="F44" s="5"/>
      <c r="G44" s="5"/>
      <c r="H44" s="5"/>
      <c r="I44" s="5"/>
      <c r="J44" s="5"/>
      <c r="K44" s="5"/>
      <c r="L44" s="51">
        <v>-54507</v>
      </c>
      <c r="M44" s="5"/>
      <c r="N44" s="5"/>
      <c r="O44" s="5"/>
    </row>
    <row r="45" spans="1:15" ht="15.75" customHeight="1">
      <c r="A45" s="5"/>
      <c r="B45" s="6" t="s">
        <v>489</v>
      </c>
      <c r="C45" s="5"/>
      <c r="D45" s="5"/>
      <c r="E45" s="5"/>
      <c r="F45" s="5"/>
      <c r="G45" s="5"/>
      <c r="H45" s="5"/>
      <c r="I45" s="5"/>
      <c r="J45" s="5"/>
      <c r="K45" s="5"/>
      <c r="L45" s="51">
        <v>-35235</v>
      </c>
      <c r="M45" s="5"/>
      <c r="N45" s="5"/>
      <c r="O45" s="5"/>
    </row>
    <row r="46" spans="1:15" ht="15.75" customHeight="1" thickBot="1">
      <c r="A46" s="5"/>
      <c r="B46" s="6"/>
      <c r="C46" s="5"/>
      <c r="D46" s="5"/>
      <c r="E46" s="5"/>
      <c r="F46" s="5"/>
      <c r="G46" s="5"/>
      <c r="H46" s="5"/>
      <c r="I46" s="5"/>
      <c r="J46" s="5"/>
      <c r="K46" s="5"/>
      <c r="L46" s="256">
        <f>SUM(L40:L45)</f>
        <v>16333</v>
      </c>
      <c r="M46" s="5"/>
      <c r="N46" s="5"/>
      <c r="O46" s="5"/>
    </row>
    <row r="47" spans="1:15" ht="15.75" customHeight="1" thickTop="1">
      <c r="A47" s="5"/>
      <c r="B47" s="6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5.75" customHeight="1">
      <c r="A48" s="5" t="s">
        <v>313</v>
      </c>
      <c r="B48" s="6" t="s">
        <v>101</v>
      </c>
      <c r="C48" s="4"/>
      <c r="D48" s="4"/>
      <c r="E48" s="5"/>
      <c r="F48" s="5"/>
      <c r="G48" s="5"/>
      <c r="H48" s="5"/>
      <c r="I48" s="5"/>
      <c r="J48" s="20"/>
      <c r="K48" s="20"/>
      <c r="L48" s="20"/>
      <c r="O48" s="5"/>
    </row>
    <row r="49" spans="1:15" ht="15.75" customHeight="1">
      <c r="A49" s="5"/>
      <c r="B49" s="6" t="s">
        <v>73</v>
      </c>
      <c r="C49" s="4"/>
      <c r="D49" s="4"/>
      <c r="E49" s="5"/>
      <c r="F49" s="5"/>
      <c r="G49" s="5"/>
      <c r="H49" s="5"/>
      <c r="I49" s="5"/>
      <c r="J49" s="20"/>
      <c r="K49" s="20"/>
      <c r="L49" s="20"/>
      <c r="O49" s="5"/>
    </row>
    <row r="50" spans="1:15" ht="15.75" customHeight="1">
      <c r="A50" s="5"/>
      <c r="B50" s="6" t="s">
        <v>379</v>
      </c>
      <c r="C50" s="4"/>
      <c r="D50" s="4"/>
      <c r="E50" s="5"/>
      <c r="F50" s="5"/>
      <c r="G50" s="5"/>
      <c r="H50" s="5"/>
      <c r="I50" s="5"/>
      <c r="J50" s="53"/>
      <c r="K50" s="53"/>
      <c r="L50" s="53"/>
      <c r="O50" s="5"/>
    </row>
    <row r="51" spans="1:15" ht="15">
      <c r="A51" s="5"/>
      <c r="B51" s="85" t="s">
        <v>68</v>
      </c>
      <c r="C51" s="4"/>
      <c r="D51" s="4"/>
      <c r="E51" s="5"/>
      <c r="F51" s="5"/>
      <c r="G51" s="5"/>
      <c r="H51" s="5"/>
      <c r="I51" s="5"/>
      <c r="J51" s="12"/>
      <c r="K51" s="12"/>
      <c r="L51" s="20"/>
      <c r="O51" s="5"/>
    </row>
    <row r="52" spans="1:15" ht="15">
      <c r="A52" s="5"/>
      <c r="B52" s="4"/>
      <c r="C52" s="4"/>
      <c r="D52" s="4"/>
      <c r="E52" s="5"/>
      <c r="F52" s="5"/>
      <c r="G52" s="5"/>
      <c r="H52" s="5"/>
      <c r="I52" s="5"/>
      <c r="J52" s="5"/>
      <c r="K52" s="5"/>
      <c r="L52" s="5"/>
      <c r="O52" s="5"/>
    </row>
    <row r="53" spans="1:15" ht="15">
      <c r="A53" s="5"/>
      <c r="C53" s="4"/>
      <c r="D53" s="4"/>
      <c r="E53" s="5"/>
      <c r="F53" s="5"/>
      <c r="G53" s="5"/>
      <c r="H53" s="5"/>
      <c r="I53" s="5"/>
      <c r="J53" s="51"/>
      <c r="K53" s="51"/>
      <c r="L53" s="51"/>
      <c r="O53" s="5"/>
    </row>
    <row r="54" spans="1:15" ht="15">
      <c r="A54" s="5"/>
      <c r="C54" s="4"/>
      <c r="D54" s="4"/>
      <c r="E54" s="5"/>
      <c r="F54" s="5"/>
      <c r="G54" s="5"/>
      <c r="H54" s="5"/>
      <c r="I54" s="5"/>
      <c r="J54" s="51"/>
      <c r="K54" s="51"/>
      <c r="L54" s="51"/>
      <c r="O54" s="5"/>
    </row>
    <row r="55" spans="1:15" ht="15">
      <c r="A55" s="5"/>
      <c r="C55" s="4"/>
      <c r="D55" s="4"/>
      <c r="E55" s="5"/>
      <c r="F55" s="5"/>
      <c r="G55" s="5"/>
      <c r="H55" s="5"/>
      <c r="I55" s="5"/>
      <c r="J55" s="51"/>
      <c r="K55" s="51"/>
      <c r="L55" s="51"/>
      <c r="O55" s="5"/>
    </row>
    <row r="56" spans="1:15" ht="15">
      <c r="A56" s="5"/>
      <c r="B56" s="6"/>
      <c r="C56" s="5"/>
      <c r="D56" s="5"/>
      <c r="E56" s="5"/>
      <c r="F56" s="5"/>
      <c r="G56" s="5"/>
      <c r="H56" s="5"/>
      <c r="I56" s="5"/>
      <c r="J56" s="51"/>
      <c r="K56" s="51"/>
      <c r="L56" s="51"/>
      <c r="O56" s="5"/>
    </row>
    <row r="57" spans="1:15" ht="15">
      <c r="A57" s="82" t="str">
        <f>+A5</f>
        <v>BERJAYA LAND BERHAD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5"/>
    </row>
    <row r="58" spans="1:15" ht="15">
      <c r="A58" s="191" t="str">
        <f>+A6</f>
        <v>(COMPANY NO: 201765-A)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253" t="str">
        <f>+L6</f>
        <v>Quarterly report 31-01-03</v>
      </c>
      <c r="M58" s="4"/>
      <c r="N58" s="4"/>
      <c r="O58" s="5"/>
    </row>
    <row r="59" spans="1:15" ht="15">
      <c r="A59" s="192"/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5"/>
    </row>
    <row r="60" spans="1:15" ht="15">
      <c r="A60" s="19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5"/>
    </row>
    <row r="61" spans="1:15" ht="15">
      <c r="A61" s="82" t="s">
        <v>16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5"/>
    </row>
    <row r="62" spans="1:15" ht="15">
      <c r="A62" s="82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5"/>
    </row>
    <row r="63" spans="1:15" ht="15">
      <c r="A63" s="2" t="s">
        <v>313</v>
      </c>
      <c r="B63" s="85" t="s">
        <v>247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5"/>
    </row>
    <row r="64" spans="1:15" ht="15">
      <c r="A64" s="82"/>
      <c r="B64" s="85" t="s">
        <v>394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5"/>
    </row>
    <row r="65" spans="1:15" ht="15">
      <c r="A65" s="82"/>
      <c r="B65" s="85" t="s">
        <v>450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5"/>
    </row>
    <row r="66" spans="1:15" ht="15">
      <c r="A66" s="82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5"/>
    </row>
    <row r="67" spans="1:15" ht="15">
      <c r="A67" s="5" t="s">
        <v>314</v>
      </c>
      <c r="B67" s="6" t="s">
        <v>380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4"/>
      <c r="O67" s="5"/>
    </row>
    <row r="68" spans="1:15" ht="15">
      <c r="A68" s="5"/>
      <c r="B68" s="6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4"/>
      <c r="O68" s="5"/>
    </row>
    <row r="69" spans="1:15" ht="15">
      <c r="A69" s="5"/>
      <c r="B69" s="73" t="s">
        <v>137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4"/>
      <c r="O69" s="5"/>
    </row>
    <row r="70" spans="1:15" ht="15">
      <c r="A70" s="5"/>
      <c r="B70" s="73"/>
      <c r="C70" s="5"/>
      <c r="D70" s="5"/>
      <c r="E70" s="5"/>
      <c r="F70" s="5"/>
      <c r="G70" s="5"/>
      <c r="H70" s="5"/>
      <c r="I70" s="5"/>
      <c r="J70" s="20" t="s">
        <v>18</v>
      </c>
      <c r="K70" s="5"/>
      <c r="L70" s="20" t="s">
        <v>347</v>
      </c>
      <c r="M70" s="5"/>
      <c r="N70" s="4" t="s">
        <v>124</v>
      </c>
      <c r="O70" s="5"/>
    </row>
    <row r="71" spans="1:15" ht="15">
      <c r="A71" s="5"/>
      <c r="B71" s="46"/>
      <c r="C71" s="2"/>
      <c r="D71" s="2"/>
      <c r="E71" s="2"/>
      <c r="G71" s="46"/>
      <c r="H71" s="47"/>
      <c r="I71" s="47"/>
      <c r="J71" s="47" t="s">
        <v>76</v>
      </c>
      <c r="K71" s="45"/>
      <c r="L71" s="47" t="s">
        <v>76</v>
      </c>
      <c r="M71" s="47"/>
      <c r="N71" s="47" t="s">
        <v>76</v>
      </c>
      <c r="O71" s="5"/>
    </row>
    <row r="72" spans="1:15" ht="15">
      <c r="A72" s="5"/>
      <c r="B72" s="2"/>
      <c r="C72" s="2"/>
      <c r="D72" s="2"/>
      <c r="E72" s="2"/>
      <c r="G72" s="2"/>
      <c r="H72" s="45"/>
      <c r="I72" s="45"/>
      <c r="J72" s="45"/>
      <c r="K72" s="2"/>
      <c r="L72" s="45"/>
      <c r="M72" s="45"/>
      <c r="O72" s="5"/>
    </row>
    <row r="73" spans="1:15" ht="15">
      <c r="A73" s="5"/>
      <c r="B73" s="2" t="s">
        <v>125</v>
      </c>
      <c r="C73" s="2"/>
      <c r="D73" s="2"/>
      <c r="E73" s="2"/>
      <c r="G73" s="2"/>
      <c r="H73" s="2"/>
      <c r="I73" s="2"/>
      <c r="J73" s="50">
        <v>804193</v>
      </c>
      <c r="K73" s="50"/>
      <c r="L73" s="224">
        <v>0</v>
      </c>
      <c r="M73" s="2"/>
      <c r="N73" s="50">
        <f>+J73+L73</f>
        <v>804193</v>
      </c>
      <c r="O73" s="5"/>
    </row>
    <row r="74" spans="1:15" ht="15">
      <c r="A74" s="5"/>
      <c r="B74" s="7" t="s">
        <v>126</v>
      </c>
      <c r="C74" s="2"/>
      <c r="D74" s="2"/>
      <c r="E74" s="2"/>
      <c r="G74" s="50"/>
      <c r="H74" s="50"/>
      <c r="I74" s="52"/>
      <c r="J74" s="52">
        <v>274379</v>
      </c>
      <c r="K74" s="50"/>
      <c r="L74" s="225">
        <v>0</v>
      </c>
      <c r="M74" s="52"/>
      <c r="N74" s="50">
        <f>+J74+L74</f>
        <v>274379</v>
      </c>
      <c r="O74" s="5"/>
    </row>
    <row r="75" spans="1:15" ht="15">
      <c r="A75" s="5"/>
      <c r="B75" s="7" t="s">
        <v>127</v>
      </c>
      <c r="C75" s="2"/>
      <c r="D75" s="2"/>
      <c r="E75" s="2"/>
      <c r="G75" s="50"/>
      <c r="H75" s="50"/>
      <c r="I75" s="52"/>
      <c r="J75" s="52">
        <v>213208</v>
      </c>
      <c r="K75" s="50"/>
      <c r="L75" s="225">
        <v>0</v>
      </c>
      <c r="M75" s="52"/>
      <c r="N75" s="50">
        <f>+J75+L75</f>
        <v>213208</v>
      </c>
      <c r="O75" s="5"/>
    </row>
    <row r="76" spans="1:15" ht="15">
      <c r="A76" s="5"/>
      <c r="B76" s="7" t="s">
        <v>233</v>
      </c>
      <c r="C76" s="2"/>
      <c r="D76" s="2"/>
      <c r="E76" s="2"/>
      <c r="G76" s="50"/>
      <c r="H76" s="50"/>
      <c r="I76" s="52"/>
      <c r="J76" s="52">
        <v>41370</v>
      </c>
      <c r="K76" s="50"/>
      <c r="L76" s="225">
        <v>0</v>
      </c>
      <c r="M76" s="52"/>
      <c r="N76" s="50">
        <f>+J76+L76</f>
        <v>41370</v>
      </c>
      <c r="O76" s="5"/>
    </row>
    <row r="77" spans="1:15" ht="15.75" thickBot="1">
      <c r="A77" s="5"/>
      <c r="B77" s="7" t="s">
        <v>19</v>
      </c>
      <c r="C77" s="2"/>
      <c r="D77" s="2"/>
      <c r="E77" s="2"/>
      <c r="G77" s="50"/>
      <c r="H77" s="199"/>
      <c r="I77" s="198"/>
      <c r="J77" s="227">
        <f>SUM(J73:J76)</f>
        <v>1333150</v>
      </c>
      <c r="K77" s="62"/>
      <c r="L77" s="228">
        <f>SUM(L73:L76)</f>
        <v>0</v>
      </c>
      <c r="M77" s="62"/>
      <c r="N77" s="227">
        <f>SUM(N73:N76)</f>
        <v>1333150</v>
      </c>
      <c r="O77" s="5"/>
    </row>
    <row r="78" spans="1:15" ht="15.75" thickTop="1">
      <c r="A78" s="5"/>
      <c r="B78" s="2"/>
      <c r="C78" s="2"/>
      <c r="D78" s="2"/>
      <c r="E78" s="2"/>
      <c r="G78" s="55"/>
      <c r="H78" s="62"/>
      <c r="I78" s="62"/>
      <c r="J78" s="62"/>
      <c r="K78" s="199"/>
      <c r="L78" s="62"/>
      <c r="M78" s="62"/>
      <c r="O78" s="5"/>
    </row>
    <row r="79" spans="1:15" ht="15">
      <c r="A79" s="5"/>
      <c r="B79" s="73" t="s">
        <v>20</v>
      </c>
      <c r="C79" s="2"/>
      <c r="D79" s="2"/>
      <c r="E79" s="2"/>
      <c r="G79" s="2"/>
      <c r="H79" s="199"/>
      <c r="I79" s="55"/>
      <c r="J79" s="55"/>
      <c r="K79" s="55"/>
      <c r="L79" s="199"/>
      <c r="M79" s="63"/>
      <c r="O79" s="5"/>
    </row>
    <row r="80" spans="1:15" ht="15">
      <c r="A80" s="5"/>
      <c r="B80" s="7"/>
      <c r="C80" s="2"/>
      <c r="D80" s="2"/>
      <c r="E80" s="2"/>
      <c r="G80" s="2"/>
      <c r="H80" s="55"/>
      <c r="I80" s="55"/>
      <c r="J80" s="55"/>
      <c r="K80" s="202"/>
      <c r="L80" s="55"/>
      <c r="M80" s="55"/>
      <c r="O80" s="5"/>
    </row>
    <row r="81" spans="1:15" ht="15">
      <c r="A81" s="5"/>
      <c r="B81" s="2" t="s">
        <v>125</v>
      </c>
      <c r="C81" s="2"/>
      <c r="D81" s="2"/>
      <c r="E81" s="2"/>
      <c r="G81" s="2"/>
      <c r="H81" s="55"/>
      <c r="I81" s="55"/>
      <c r="J81" s="55"/>
      <c r="K81" s="202"/>
      <c r="M81" s="55"/>
      <c r="N81" s="55">
        <v>124593</v>
      </c>
      <c r="O81" s="5"/>
    </row>
    <row r="82" spans="1:15" ht="15">
      <c r="A82" s="5"/>
      <c r="B82" s="7" t="s">
        <v>126</v>
      </c>
      <c r="C82" s="2"/>
      <c r="D82" s="2"/>
      <c r="E82" s="2"/>
      <c r="G82" s="2"/>
      <c r="H82" s="55"/>
      <c r="I82" s="55"/>
      <c r="J82" s="55"/>
      <c r="K82" s="202"/>
      <c r="M82" s="55"/>
      <c r="N82" s="55">
        <v>83349</v>
      </c>
      <c r="O82" s="5"/>
    </row>
    <row r="83" spans="1:15" ht="15">
      <c r="A83" s="5"/>
      <c r="B83" s="7" t="s">
        <v>127</v>
      </c>
      <c r="C83" s="2"/>
      <c r="D83" s="2"/>
      <c r="E83" s="2"/>
      <c r="G83" s="2"/>
      <c r="H83" s="55"/>
      <c r="I83" s="55"/>
      <c r="J83" s="55"/>
      <c r="K83" s="202"/>
      <c r="M83" s="55"/>
      <c r="N83" s="55">
        <v>33395</v>
      </c>
      <c r="O83" s="5"/>
    </row>
    <row r="84" spans="1:15" ht="15">
      <c r="A84" s="5"/>
      <c r="B84" s="7" t="s">
        <v>233</v>
      </c>
      <c r="C84" s="2"/>
      <c r="D84" s="2"/>
      <c r="E84" s="2"/>
      <c r="G84" s="2"/>
      <c r="H84" s="55"/>
      <c r="I84" s="55"/>
      <c r="J84" s="55"/>
      <c r="K84" s="202"/>
      <c r="M84" s="55"/>
      <c r="N84" s="56">
        <v>1587</v>
      </c>
      <c r="O84" s="5"/>
    </row>
    <row r="85" spans="1:15" ht="15">
      <c r="A85" s="5"/>
      <c r="C85" s="2"/>
      <c r="D85" s="2"/>
      <c r="E85" s="2"/>
      <c r="G85" s="46"/>
      <c r="H85" s="202"/>
      <c r="I85" s="202"/>
      <c r="J85" s="202"/>
      <c r="K85" s="202"/>
      <c r="M85" s="47"/>
      <c r="N85" s="204">
        <f>SUM(N81:N84)</f>
        <v>242924</v>
      </c>
      <c r="O85" s="5"/>
    </row>
    <row r="86" spans="1:15" ht="15">
      <c r="A86" s="5"/>
      <c r="B86" s="7" t="s">
        <v>21</v>
      </c>
      <c r="C86" s="2"/>
      <c r="D86" s="2"/>
      <c r="E86" s="2"/>
      <c r="G86" s="46"/>
      <c r="H86" s="203"/>
      <c r="I86" s="202"/>
      <c r="J86" s="203"/>
      <c r="K86" s="203"/>
      <c r="M86" s="47"/>
      <c r="N86" s="205">
        <v>-3531</v>
      </c>
      <c r="O86" s="5"/>
    </row>
    <row r="87" spans="1:15" ht="15">
      <c r="A87" s="5"/>
      <c r="B87" s="2" t="s">
        <v>22</v>
      </c>
      <c r="C87" s="2"/>
      <c r="D87" s="2"/>
      <c r="E87" s="2"/>
      <c r="G87" s="2"/>
      <c r="H87" s="203"/>
      <c r="I87" s="203"/>
      <c r="J87" s="203"/>
      <c r="K87" s="55"/>
      <c r="M87" s="45"/>
      <c r="N87" s="204">
        <f>+N85+N86</f>
        <v>239393</v>
      </c>
      <c r="O87" s="5"/>
    </row>
    <row r="88" spans="1:15" ht="15">
      <c r="A88" s="5"/>
      <c r="B88" s="2" t="s">
        <v>267</v>
      </c>
      <c r="C88" s="2"/>
      <c r="D88" s="2"/>
      <c r="E88" s="2"/>
      <c r="G88" s="2"/>
      <c r="H88" s="203"/>
      <c r="I88" s="203"/>
      <c r="J88" s="203"/>
      <c r="K88" s="55"/>
      <c r="M88" s="45"/>
      <c r="N88" s="204">
        <v>-125812</v>
      </c>
      <c r="O88" s="5"/>
    </row>
    <row r="89" spans="1:15" ht="15">
      <c r="A89" s="5"/>
      <c r="B89" s="2" t="s">
        <v>23</v>
      </c>
      <c r="C89" s="2"/>
      <c r="D89" s="2"/>
      <c r="E89" s="2"/>
      <c r="G89" s="2"/>
      <c r="H89" s="203"/>
      <c r="I89" s="203"/>
      <c r="J89" s="203"/>
      <c r="K89" s="55"/>
      <c r="M89" s="45"/>
      <c r="N89" s="204">
        <v>83009</v>
      </c>
      <c r="O89" s="5"/>
    </row>
    <row r="90" spans="1:15" ht="15">
      <c r="A90" s="5"/>
      <c r="B90" s="2" t="s">
        <v>24</v>
      </c>
      <c r="C90" s="2"/>
      <c r="D90" s="2"/>
      <c r="E90" s="2"/>
      <c r="G90" s="2"/>
      <c r="H90" s="203"/>
      <c r="I90" s="203"/>
      <c r="J90" s="203"/>
      <c r="K90" s="55"/>
      <c r="M90" s="45"/>
      <c r="N90" s="204">
        <v>11028</v>
      </c>
      <c r="O90" s="5"/>
    </row>
    <row r="91" spans="1:15" ht="15">
      <c r="A91" s="5"/>
      <c r="B91" s="7" t="s">
        <v>25</v>
      </c>
      <c r="C91" s="2"/>
      <c r="D91" s="2"/>
      <c r="E91" s="2"/>
      <c r="G91" s="50"/>
      <c r="H91" s="55"/>
      <c r="I91" s="55"/>
      <c r="J91" s="55"/>
      <c r="K91" s="55"/>
      <c r="M91" s="50"/>
      <c r="N91" s="56">
        <v>73350</v>
      </c>
      <c r="O91" s="5"/>
    </row>
    <row r="92" spans="1:15" ht="15">
      <c r="A92" s="5"/>
      <c r="B92" s="7" t="s">
        <v>360</v>
      </c>
      <c r="C92" s="2"/>
      <c r="D92" s="2"/>
      <c r="E92" s="2"/>
      <c r="G92" s="50"/>
      <c r="H92" s="55"/>
      <c r="I92" s="55"/>
      <c r="J92" s="55"/>
      <c r="K92" s="55"/>
      <c r="M92" s="55"/>
      <c r="N92" s="55">
        <f>SUM(N87:N91)</f>
        <v>280968</v>
      </c>
      <c r="O92" s="5"/>
    </row>
    <row r="93" spans="1:15" ht="15">
      <c r="A93" s="5"/>
      <c r="B93" s="7" t="s">
        <v>26</v>
      </c>
      <c r="C93" s="2"/>
      <c r="D93" s="2"/>
      <c r="E93" s="2"/>
      <c r="G93" s="55"/>
      <c r="H93" s="55"/>
      <c r="I93" s="55"/>
      <c r="J93" s="55"/>
      <c r="K93" s="199"/>
      <c r="M93" s="55"/>
      <c r="N93" s="55">
        <v>-104803</v>
      </c>
      <c r="O93" s="5"/>
    </row>
    <row r="94" spans="1:15" ht="15.75" thickBot="1">
      <c r="A94" s="5"/>
      <c r="B94" s="7" t="s">
        <v>361</v>
      </c>
      <c r="C94" s="2"/>
      <c r="D94" s="2"/>
      <c r="E94" s="2"/>
      <c r="G94" s="50"/>
      <c r="H94" s="199"/>
      <c r="I94" s="199"/>
      <c r="J94" s="199"/>
      <c r="K94" s="55"/>
      <c r="M94" s="63"/>
      <c r="N94" s="226">
        <f>+N92+N93</f>
        <v>176165</v>
      </c>
      <c r="O94" s="5"/>
    </row>
    <row r="95" spans="1:15" ht="15.75" thickTop="1">
      <c r="A95" s="5"/>
      <c r="B95" s="7"/>
      <c r="C95" s="2"/>
      <c r="D95" s="2"/>
      <c r="E95" s="2"/>
      <c r="G95" s="50"/>
      <c r="H95" s="55"/>
      <c r="I95" s="55"/>
      <c r="J95" s="55"/>
      <c r="K95" s="55"/>
      <c r="L95" s="55"/>
      <c r="M95" s="55"/>
      <c r="O95" s="5"/>
    </row>
    <row r="96" spans="1:15" ht="15">
      <c r="A96" s="5" t="s">
        <v>317</v>
      </c>
      <c r="B96" s="7" t="s">
        <v>315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5"/>
    </row>
    <row r="97" spans="1:15" ht="15">
      <c r="A97" s="5"/>
      <c r="B97" s="7" t="s">
        <v>316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5"/>
    </row>
    <row r="98" spans="1:15" ht="15">
      <c r="A98" s="5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5"/>
    </row>
    <row r="99" spans="1:15" ht="15">
      <c r="A99" s="5" t="s">
        <v>320</v>
      </c>
      <c r="B99" s="7" t="s">
        <v>318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5"/>
    </row>
    <row r="100" spans="1:15" ht="15">
      <c r="A100" s="5"/>
      <c r="B100" s="7" t="s">
        <v>319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5"/>
    </row>
    <row r="101" spans="1:15" ht="15">
      <c r="A101" s="5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5"/>
    </row>
    <row r="102" spans="1:15" ht="15">
      <c r="A102" s="5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5"/>
    </row>
    <row r="103" spans="1:15" ht="15">
      <c r="A103" s="5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5"/>
    </row>
    <row r="104" spans="1:15" ht="15">
      <c r="A104" s="5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5"/>
    </row>
    <row r="105" spans="1:15" ht="15">
      <c r="A105" s="5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5"/>
    </row>
    <row r="106" spans="1:15" ht="15">
      <c r="A106" s="5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5"/>
    </row>
    <row r="107" spans="1:15" ht="15">
      <c r="A107" s="5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5"/>
    </row>
    <row r="108" spans="1:15" ht="15">
      <c r="A108" s="5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5"/>
    </row>
    <row r="109" spans="1:15" ht="15">
      <c r="A109" s="82" t="str">
        <f>+A5</f>
        <v>BERJAYA LAND BERHAD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5"/>
    </row>
    <row r="110" spans="1:15" ht="15">
      <c r="A110" s="191" t="str">
        <f>+A6</f>
        <v>(COMPANY NO: 201765-A)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253" t="str">
        <f>+L6</f>
        <v>Quarterly report 31-01-03</v>
      </c>
      <c r="M110" s="4"/>
      <c r="N110" s="4"/>
      <c r="O110" s="5"/>
    </row>
    <row r="111" spans="1:15" ht="15">
      <c r="A111" s="189"/>
      <c r="B111" s="193"/>
      <c r="C111" s="193"/>
      <c r="D111" s="193"/>
      <c r="E111" s="193"/>
      <c r="F111" s="193"/>
      <c r="G111" s="193"/>
      <c r="H111" s="193"/>
      <c r="I111" s="193"/>
      <c r="J111" s="193"/>
      <c r="K111" s="193"/>
      <c r="L111" s="193"/>
      <c r="M111" s="193"/>
      <c r="N111" s="193"/>
      <c r="O111" s="5"/>
    </row>
    <row r="112" spans="1:15" ht="15">
      <c r="A112" s="5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5"/>
    </row>
    <row r="113" spans="1:15" ht="15">
      <c r="A113" s="82" t="str">
        <f>+A61</f>
        <v>NOTES (Continued)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5"/>
    </row>
    <row r="114" spans="1:15" ht="15">
      <c r="A114" s="5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5"/>
    </row>
    <row r="115" spans="1:15" ht="15">
      <c r="A115" s="5" t="s">
        <v>321</v>
      </c>
      <c r="B115" s="6" t="s">
        <v>155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5"/>
    </row>
    <row r="116" spans="1:15" ht="15">
      <c r="A116" s="5"/>
      <c r="B116" s="6" t="s">
        <v>381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5"/>
    </row>
    <row r="117" spans="1:15" ht="15">
      <c r="A117" s="5"/>
      <c r="B117" s="6" t="s">
        <v>27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5"/>
    </row>
    <row r="118" spans="1:15" ht="15">
      <c r="A118" s="5"/>
      <c r="B118" s="91" t="s">
        <v>77</v>
      </c>
      <c r="C118" s="6" t="s">
        <v>28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5"/>
    </row>
    <row r="119" spans="1:15" ht="15">
      <c r="A119" s="5"/>
      <c r="C119" s="6" t="s">
        <v>29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5"/>
    </row>
    <row r="120" spans="1:15" ht="15">
      <c r="A120" s="5"/>
      <c r="B120" s="4"/>
      <c r="C120" s="24" t="s">
        <v>451</v>
      </c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5"/>
    </row>
    <row r="121" spans="1:15" ht="15">
      <c r="A121" s="5"/>
      <c r="B121" s="71" t="s">
        <v>78</v>
      </c>
      <c r="C121" s="24" t="s">
        <v>452</v>
      </c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5"/>
    </row>
    <row r="122" spans="1:15" ht="15">
      <c r="A122" s="5"/>
      <c r="B122" s="4"/>
      <c r="C122" s="24" t="s">
        <v>453</v>
      </c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5"/>
    </row>
    <row r="123" spans="1:15" ht="15">
      <c r="A123" s="5"/>
      <c r="B123" s="24" t="s">
        <v>79</v>
      </c>
      <c r="C123" s="24" t="s">
        <v>454</v>
      </c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5"/>
    </row>
    <row r="124" spans="1:15" ht="15">
      <c r="A124" s="5"/>
      <c r="B124" s="4"/>
      <c r="C124" s="24" t="s">
        <v>473</v>
      </c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5"/>
    </row>
    <row r="125" spans="1:15" ht="15">
      <c r="A125" s="5"/>
      <c r="B125" s="71" t="s">
        <v>474</v>
      </c>
      <c r="C125" s="24" t="s">
        <v>30</v>
      </c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5"/>
    </row>
    <row r="126" spans="1:15" ht="15">
      <c r="A126" s="5"/>
      <c r="B126" s="4"/>
      <c r="C126" s="24" t="s">
        <v>455</v>
      </c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5"/>
    </row>
    <row r="127" spans="1:15" ht="15">
      <c r="A127" s="5"/>
      <c r="B127" s="4"/>
      <c r="C127" s="24" t="s">
        <v>475</v>
      </c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5"/>
    </row>
    <row r="128" spans="1:15" ht="15">
      <c r="A128" s="5"/>
      <c r="B128" s="4"/>
      <c r="C128" s="24" t="s">
        <v>476</v>
      </c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5"/>
    </row>
    <row r="129" spans="1:15" ht="15">
      <c r="A129" s="5"/>
      <c r="B129" s="4"/>
      <c r="C129" s="24" t="s">
        <v>479</v>
      </c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5"/>
    </row>
    <row r="130" spans="1:15" ht="15">
      <c r="A130" s="5"/>
      <c r="B130" s="4"/>
      <c r="C130" s="24" t="s">
        <v>477</v>
      </c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5"/>
    </row>
    <row r="131" spans="1:15" ht="15">
      <c r="A131" s="5"/>
      <c r="B131" s="4"/>
      <c r="C131" s="24" t="s">
        <v>478</v>
      </c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5"/>
    </row>
    <row r="132" spans="1:15" ht="15">
      <c r="A132" s="5"/>
      <c r="B132" s="4"/>
      <c r="C132" s="24" t="s">
        <v>480</v>
      </c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5"/>
    </row>
    <row r="133" spans="1:15" ht="15">
      <c r="A133" s="5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5"/>
    </row>
    <row r="134" spans="1:15" ht="15">
      <c r="A134" s="5" t="s">
        <v>17</v>
      </c>
      <c r="B134" s="6" t="s">
        <v>214</v>
      </c>
      <c r="C134" s="4"/>
      <c r="D134" s="5"/>
      <c r="E134" s="5"/>
      <c r="F134" s="5"/>
      <c r="G134" s="5"/>
      <c r="H134" s="5"/>
      <c r="I134" s="5"/>
      <c r="J134" s="5"/>
      <c r="K134" s="5"/>
      <c r="L134" s="81"/>
      <c r="M134" s="81"/>
      <c r="N134" s="5"/>
      <c r="O134" s="5"/>
    </row>
    <row r="135" spans="1:15" ht="15">
      <c r="A135" s="5"/>
      <c r="B135" s="6" t="s">
        <v>215</v>
      </c>
      <c r="C135" s="4"/>
      <c r="D135" s="5"/>
      <c r="E135" s="5"/>
      <c r="F135" s="5"/>
      <c r="G135" s="5"/>
      <c r="H135" s="5"/>
      <c r="I135" s="5"/>
      <c r="J135" s="5"/>
      <c r="K135" s="5"/>
      <c r="L135" s="81"/>
      <c r="M135" s="81"/>
      <c r="N135" s="5"/>
      <c r="O135" s="5"/>
    </row>
    <row r="136" spans="1:15" ht="15">
      <c r="A136" s="5"/>
      <c r="B136" s="6"/>
      <c r="C136" s="4"/>
      <c r="D136" s="5"/>
      <c r="E136" s="5"/>
      <c r="F136" s="5"/>
      <c r="G136" s="5"/>
      <c r="I136" s="20"/>
      <c r="J136" s="20" t="s">
        <v>144</v>
      </c>
      <c r="K136" s="4"/>
      <c r="L136" s="20" t="s">
        <v>76</v>
      </c>
      <c r="M136" s="20"/>
      <c r="N136" s="5"/>
      <c r="O136" s="5"/>
    </row>
    <row r="137" spans="1:15" ht="15">
      <c r="A137" s="5"/>
      <c r="B137" s="6" t="s">
        <v>145</v>
      </c>
      <c r="C137" s="4"/>
      <c r="D137" s="5"/>
      <c r="E137" s="5"/>
      <c r="F137" s="5"/>
      <c r="G137" s="5"/>
      <c r="I137" s="4"/>
      <c r="J137" s="4"/>
      <c r="K137" s="4"/>
      <c r="L137" s="4"/>
      <c r="M137" s="4"/>
      <c r="N137" s="5"/>
      <c r="O137" s="5"/>
    </row>
    <row r="138" spans="1:15" ht="15">
      <c r="A138" s="5"/>
      <c r="B138" s="73" t="s">
        <v>146</v>
      </c>
      <c r="C138" s="4"/>
      <c r="D138" s="5"/>
      <c r="E138" s="5"/>
      <c r="F138" s="5"/>
      <c r="G138" s="5"/>
      <c r="I138" s="4"/>
      <c r="J138" s="4"/>
      <c r="K138" s="4"/>
      <c r="L138" s="4"/>
      <c r="M138" s="4"/>
      <c r="N138" s="5"/>
      <c r="O138" s="5"/>
    </row>
    <row r="139" spans="1:15" ht="15">
      <c r="A139" s="5"/>
      <c r="B139" s="6" t="s">
        <v>147</v>
      </c>
      <c r="C139" s="4"/>
      <c r="D139" s="5"/>
      <c r="E139" s="5"/>
      <c r="F139" s="5"/>
      <c r="G139" s="5"/>
      <c r="I139" s="4"/>
      <c r="J139" s="4"/>
      <c r="K139" s="4"/>
      <c r="L139" s="4"/>
      <c r="M139" s="4"/>
      <c r="N139" s="5"/>
      <c r="O139" s="5"/>
    </row>
    <row r="140" spans="1:15" ht="15">
      <c r="A140" s="5"/>
      <c r="B140" s="11" t="s">
        <v>148</v>
      </c>
      <c r="C140" s="4"/>
      <c r="D140" s="5"/>
      <c r="E140" s="5"/>
      <c r="F140" s="5"/>
      <c r="G140" s="5"/>
      <c r="I140" s="4"/>
      <c r="J140" s="4"/>
      <c r="K140" s="4"/>
      <c r="L140" s="4"/>
      <c r="M140" s="4"/>
      <c r="N140" s="5"/>
      <c r="O140" s="5"/>
    </row>
    <row r="141" spans="1:15" ht="15">
      <c r="A141" s="5"/>
      <c r="B141" s="6"/>
      <c r="C141" s="24" t="s">
        <v>166</v>
      </c>
      <c r="D141" s="5"/>
      <c r="E141" s="5"/>
      <c r="F141" s="5"/>
      <c r="G141" s="5"/>
      <c r="I141" s="78"/>
      <c r="J141" s="78">
        <v>28000</v>
      </c>
      <c r="K141" s="76"/>
      <c r="L141" s="78">
        <v>106400</v>
      </c>
      <c r="M141" s="78"/>
      <c r="N141" s="5"/>
      <c r="O141" s="5"/>
    </row>
    <row r="142" spans="1:15" ht="15">
      <c r="A142" s="5"/>
      <c r="B142" s="6"/>
      <c r="C142" s="24" t="s">
        <v>357</v>
      </c>
      <c r="D142" s="5"/>
      <c r="E142" s="5"/>
      <c r="F142" s="5"/>
      <c r="G142" s="5"/>
      <c r="I142" s="78"/>
      <c r="J142" s="78"/>
      <c r="K142" s="76"/>
      <c r="L142" s="78"/>
      <c r="M142" s="78"/>
      <c r="N142" s="5"/>
      <c r="O142" s="5"/>
    </row>
    <row r="143" spans="1:15" ht="15">
      <c r="A143" s="5"/>
      <c r="B143" s="6"/>
      <c r="C143" s="71" t="s">
        <v>358</v>
      </c>
      <c r="D143" s="5"/>
      <c r="E143" s="5"/>
      <c r="F143" s="5"/>
      <c r="G143" s="5"/>
      <c r="I143" s="78"/>
      <c r="J143" s="78">
        <v>-28000</v>
      </c>
      <c r="K143" s="76"/>
      <c r="L143" s="86">
        <v>-106400</v>
      </c>
      <c r="M143" s="78"/>
      <c r="N143" s="5"/>
      <c r="O143" s="5"/>
    </row>
    <row r="144" spans="1:15" ht="15">
      <c r="A144" s="5"/>
      <c r="B144" s="6"/>
      <c r="C144" s="24" t="s">
        <v>382</v>
      </c>
      <c r="D144" s="5"/>
      <c r="E144" s="5"/>
      <c r="F144" s="5"/>
      <c r="G144" s="5"/>
      <c r="I144" s="78"/>
      <c r="J144" s="242">
        <f>+J141+J143</f>
        <v>0</v>
      </c>
      <c r="K144" s="243"/>
      <c r="L144" s="244">
        <f>+L141+L143</f>
        <v>0</v>
      </c>
      <c r="M144" s="78"/>
      <c r="N144" s="5"/>
      <c r="O144" s="5"/>
    </row>
    <row r="145" spans="1:15" ht="15">
      <c r="A145" s="5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5"/>
    </row>
    <row r="146" spans="1:15" ht="15">
      <c r="A146" s="5"/>
      <c r="B146" s="6" t="s">
        <v>149</v>
      </c>
      <c r="C146" s="71"/>
      <c r="D146" s="5"/>
      <c r="E146" s="5"/>
      <c r="F146" s="5"/>
      <c r="G146" s="5"/>
      <c r="H146" s="72"/>
      <c r="I146" s="72"/>
      <c r="J146" s="75"/>
      <c r="K146" s="75"/>
      <c r="L146" s="72"/>
      <c r="M146" s="72"/>
      <c r="N146" s="5"/>
      <c r="O146" s="5"/>
    </row>
    <row r="147" spans="1:15" ht="15">
      <c r="A147" s="5"/>
      <c r="B147" s="73" t="s">
        <v>146</v>
      </c>
      <c r="C147" s="71"/>
      <c r="D147" s="5"/>
      <c r="E147" s="5"/>
      <c r="F147" s="5"/>
      <c r="G147" s="5"/>
      <c r="H147" s="72"/>
      <c r="I147" s="72"/>
      <c r="J147" s="75"/>
      <c r="K147" s="75"/>
      <c r="L147" s="72"/>
      <c r="M147" s="72"/>
      <c r="N147" s="5"/>
      <c r="O147" s="5"/>
    </row>
    <row r="148" spans="1:15" ht="15">
      <c r="A148" s="5"/>
      <c r="B148" s="7" t="s">
        <v>150</v>
      </c>
      <c r="C148" s="71"/>
      <c r="D148" s="5"/>
      <c r="E148" s="5"/>
      <c r="F148" s="5"/>
      <c r="G148" s="5"/>
      <c r="H148" s="72"/>
      <c r="I148" s="72"/>
      <c r="J148" s="75"/>
      <c r="K148" s="75"/>
      <c r="L148" s="72"/>
      <c r="M148" s="72"/>
      <c r="N148" s="5"/>
      <c r="O148" s="5"/>
    </row>
    <row r="149" spans="1:15" ht="15">
      <c r="A149" s="5"/>
      <c r="B149" s="74" t="s">
        <v>165</v>
      </c>
      <c r="C149" s="71"/>
      <c r="D149" s="5"/>
      <c r="E149" s="5"/>
      <c r="F149" s="5"/>
      <c r="G149" s="5"/>
      <c r="H149" s="72"/>
      <c r="I149" s="72"/>
      <c r="J149" s="75"/>
      <c r="K149" s="75"/>
      <c r="L149" s="72"/>
      <c r="M149" s="72"/>
      <c r="N149" s="5"/>
      <c r="O149" s="5"/>
    </row>
    <row r="150" spans="1:15" ht="15">
      <c r="A150" s="5"/>
      <c r="B150" s="73"/>
      <c r="C150" s="24" t="s">
        <v>383</v>
      </c>
      <c r="D150" s="5"/>
      <c r="E150" s="5"/>
      <c r="F150" s="5"/>
      <c r="G150" s="5"/>
      <c r="H150" s="84"/>
      <c r="I150" s="84"/>
      <c r="J150" s="76"/>
      <c r="K150" s="76"/>
      <c r="L150" s="78">
        <v>24699</v>
      </c>
      <c r="M150" s="78"/>
      <c r="N150" s="5"/>
      <c r="O150" s="5"/>
    </row>
    <row r="151" spans="1:15" ht="15">
      <c r="A151" s="5"/>
      <c r="B151" s="73"/>
      <c r="C151" s="24"/>
      <c r="D151" s="5"/>
      <c r="E151" s="5"/>
      <c r="F151" s="5"/>
      <c r="G151" s="5"/>
      <c r="H151" s="84"/>
      <c r="I151" s="84"/>
      <c r="J151" s="76"/>
      <c r="K151" s="76"/>
      <c r="L151" s="78"/>
      <c r="M151" s="78"/>
      <c r="N151" s="5"/>
      <c r="O151" s="5"/>
    </row>
    <row r="152" spans="1:15" ht="15.75" thickBot="1">
      <c r="A152" s="5"/>
      <c r="B152" s="6" t="s">
        <v>124</v>
      </c>
      <c r="C152" s="24"/>
      <c r="D152" s="4"/>
      <c r="E152" s="4"/>
      <c r="F152" s="4"/>
      <c r="G152" s="4"/>
      <c r="H152" s="78"/>
      <c r="I152" s="78"/>
      <c r="J152" s="75"/>
      <c r="K152" s="75"/>
      <c r="L152" s="247">
        <f>+L144+L150</f>
        <v>24699</v>
      </c>
      <c r="M152" s="78"/>
      <c r="N152" s="5"/>
      <c r="O152" s="5"/>
    </row>
    <row r="153" spans="1:15" ht="15.75" thickTop="1">
      <c r="A153" s="5"/>
      <c r="B153" s="6"/>
      <c r="C153" s="24"/>
      <c r="D153" s="5"/>
      <c r="E153" s="5"/>
      <c r="F153" s="5"/>
      <c r="G153" s="5"/>
      <c r="H153" s="78"/>
      <c r="I153" s="78"/>
      <c r="J153" s="76"/>
      <c r="K153" s="76"/>
      <c r="L153" s="78"/>
      <c r="M153" s="78"/>
      <c r="N153" s="5"/>
      <c r="O153" s="5"/>
    </row>
    <row r="154" spans="1:15" ht="15">
      <c r="A154" s="5"/>
      <c r="B154" s="6"/>
      <c r="C154" s="24"/>
      <c r="D154" s="5"/>
      <c r="E154" s="5"/>
      <c r="F154" s="5"/>
      <c r="G154" s="5"/>
      <c r="H154" s="78"/>
      <c r="I154" s="78"/>
      <c r="J154" s="76"/>
      <c r="K154" s="76"/>
      <c r="L154" s="78"/>
      <c r="M154" s="78"/>
      <c r="N154" s="5"/>
      <c r="O154" s="5"/>
    </row>
    <row r="155" spans="1:15" ht="15">
      <c r="A155" s="5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5"/>
    </row>
    <row r="156" spans="1:15" ht="15">
      <c r="A156" s="5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5"/>
    </row>
    <row r="157" spans="1:15" ht="15">
      <c r="A157" s="5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5"/>
    </row>
    <row r="158" spans="1:15" ht="15">
      <c r="A158" s="5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5"/>
    </row>
    <row r="159" spans="1:15" ht="15">
      <c r="A159" s="5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5"/>
    </row>
    <row r="160" spans="1:15" ht="15">
      <c r="A160" s="26" t="s">
        <v>322</v>
      </c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5"/>
    </row>
    <row r="161" spans="1:15" ht="15.75">
      <c r="A161" s="141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5"/>
    </row>
    <row r="162" spans="1:15" ht="15">
      <c r="A162" s="82" t="str">
        <f>+A5</f>
        <v>BERJAYA LAND BERHAD</v>
      </c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5"/>
    </row>
    <row r="163" spans="1:15" ht="15">
      <c r="A163" s="191" t="str">
        <f>+A6</f>
        <v>(COMPANY NO: 201765-A)</v>
      </c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253" t="str">
        <f>+L6</f>
        <v>Quarterly report 31-01-03</v>
      </c>
      <c r="M163" s="4"/>
      <c r="N163" s="4"/>
      <c r="O163" s="5"/>
    </row>
    <row r="164" spans="1:15" ht="15">
      <c r="A164" s="189"/>
      <c r="B164" s="193"/>
      <c r="C164" s="193"/>
      <c r="D164" s="193"/>
      <c r="E164" s="193"/>
      <c r="F164" s="193"/>
      <c r="G164" s="193"/>
      <c r="H164" s="193"/>
      <c r="I164" s="193"/>
      <c r="J164" s="193"/>
      <c r="K164" s="193"/>
      <c r="L164" s="193"/>
      <c r="M164" s="193"/>
      <c r="N164" s="193"/>
      <c r="O164" s="5"/>
    </row>
    <row r="165" spans="1:15" ht="15">
      <c r="A165" s="5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5"/>
    </row>
    <row r="166" spans="1:15" ht="15">
      <c r="A166" s="82" t="str">
        <f>+A61</f>
        <v>NOTES (Continued)</v>
      </c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5"/>
    </row>
    <row r="167" spans="1:15" ht="15">
      <c r="A167" s="82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5"/>
    </row>
    <row r="168" spans="1:15" ht="15">
      <c r="A168" s="5" t="s">
        <v>323</v>
      </c>
      <c r="B168" s="2" t="s">
        <v>497</v>
      </c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5"/>
    </row>
    <row r="169" spans="1:15" ht="15">
      <c r="A169" s="5"/>
      <c r="B169" s="2" t="s">
        <v>1</v>
      </c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5"/>
    </row>
    <row r="170" spans="1:15" ht="15">
      <c r="A170" s="5"/>
      <c r="B170" s="2" t="s">
        <v>2</v>
      </c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5"/>
    </row>
    <row r="171" spans="1:15" ht="15">
      <c r="A171" s="5"/>
      <c r="B171" s="2" t="s">
        <v>3</v>
      </c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5"/>
    </row>
    <row r="172" spans="1:15" ht="15">
      <c r="A172" s="5"/>
      <c r="B172" s="2" t="s">
        <v>4</v>
      </c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5"/>
    </row>
    <row r="173" spans="1:15" ht="15">
      <c r="A173" s="5"/>
      <c r="B173" s="2" t="s">
        <v>498</v>
      </c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5"/>
    </row>
    <row r="174" spans="1:15" ht="15">
      <c r="A174" s="5"/>
      <c r="B174" s="2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5"/>
    </row>
    <row r="175" spans="1:15" ht="15">
      <c r="A175" s="5"/>
      <c r="B175" s="2" t="s">
        <v>5</v>
      </c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5"/>
    </row>
    <row r="176" spans="1:15" ht="15">
      <c r="A176" s="5"/>
      <c r="B176" s="2" t="s">
        <v>6</v>
      </c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5"/>
    </row>
    <row r="177" spans="1:15" ht="15">
      <c r="A177" s="5"/>
      <c r="B177" s="2" t="s">
        <v>7</v>
      </c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5"/>
    </row>
    <row r="178" spans="1:15" ht="15">
      <c r="A178" s="5"/>
      <c r="B178" s="2" t="s">
        <v>499</v>
      </c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5"/>
    </row>
    <row r="179" spans="1:15" ht="15">
      <c r="A179" s="5"/>
      <c r="B179" s="2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5"/>
    </row>
    <row r="180" spans="1:15" ht="15">
      <c r="A180" s="5"/>
      <c r="B180" s="2" t="s">
        <v>15</v>
      </c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5"/>
    </row>
    <row r="181" spans="1:15" ht="15">
      <c r="A181" s="5"/>
      <c r="B181" s="2" t="s">
        <v>510</v>
      </c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5"/>
    </row>
    <row r="182" spans="1:15" ht="15">
      <c r="A182" s="5"/>
      <c r="B182" s="2" t="s">
        <v>8</v>
      </c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5"/>
    </row>
    <row r="183" spans="1:15" ht="15">
      <c r="A183" s="5"/>
      <c r="B183" s="2" t="s">
        <v>500</v>
      </c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5"/>
    </row>
    <row r="184" spans="1:15" ht="15">
      <c r="A184" s="5"/>
      <c r="B184" s="2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5"/>
    </row>
    <row r="185" spans="1:15" ht="15">
      <c r="A185" s="5"/>
      <c r="B185" s="2" t="s">
        <v>9</v>
      </c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5"/>
    </row>
    <row r="186" spans="1:15" ht="15">
      <c r="A186" s="5"/>
      <c r="B186" s="2" t="s">
        <v>501</v>
      </c>
      <c r="C186" s="2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5"/>
    </row>
    <row r="187" spans="1:15" ht="15">
      <c r="A187" s="5"/>
      <c r="B187" s="2"/>
      <c r="C187" s="2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5"/>
    </row>
    <row r="188" spans="1:15" ht="15">
      <c r="A188" s="2" t="s">
        <v>324</v>
      </c>
      <c r="B188" s="2" t="s">
        <v>10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5"/>
    </row>
    <row r="189" spans="1:15" ht="15">
      <c r="A189" s="82"/>
      <c r="B189" s="2" t="s">
        <v>11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5"/>
    </row>
    <row r="190" spans="1:15" ht="15">
      <c r="A190" s="82"/>
      <c r="B190" s="2" t="s">
        <v>12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5"/>
    </row>
    <row r="191" spans="1:15" ht="15">
      <c r="A191" s="82"/>
      <c r="B191" s="2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5"/>
    </row>
    <row r="192" spans="1:15" ht="15">
      <c r="A192" s="82"/>
      <c r="B192" s="2" t="s">
        <v>13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5"/>
    </row>
    <row r="193" spans="1:15" ht="15">
      <c r="A193" s="82"/>
      <c r="B193" s="2" t="s">
        <v>502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5"/>
    </row>
    <row r="194" spans="1:15" ht="15">
      <c r="A194" s="82"/>
      <c r="B194" s="2" t="s">
        <v>503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5"/>
    </row>
    <row r="195" spans="1:15" ht="15">
      <c r="A195" s="82"/>
      <c r="B195" s="87" t="s">
        <v>509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5"/>
    </row>
    <row r="196" spans="1:15" ht="15">
      <c r="A196" s="82"/>
      <c r="B196" s="2" t="s">
        <v>508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5"/>
    </row>
    <row r="197" spans="1:15" ht="15">
      <c r="A197" s="82"/>
      <c r="B197" s="2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5"/>
    </row>
    <row r="198" spans="1:15" ht="15">
      <c r="A198" s="82"/>
      <c r="B198" s="2" t="s">
        <v>504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5"/>
    </row>
    <row r="199" spans="1:15" ht="15">
      <c r="A199" s="82"/>
      <c r="B199" s="2" t="s">
        <v>507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5"/>
    </row>
    <row r="200" spans="1:15" ht="15">
      <c r="A200" s="82"/>
      <c r="B200" s="2" t="s">
        <v>490</v>
      </c>
      <c r="C200" s="24" t="s">
        <v>491</v>
      </c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5"/>
    </row>
    <row r="201" spans="1:15" ht="15">
      <c r="A201" s="5"/>
      <c r="B201" s="2"/>
      <c r="C201" s="24" t="s">
        <v>492</v>
      </c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5"/>
    </row>
    <row r="202" spans="1:15" ht="15">
      <c r="A202" s="5"/>
      <c r="B202" s="2"/>
      <c r="C202" s="24" t="s">
        <v>493</v>
      </c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5"/>
    </row>
    <row r="203" spans="1:15" ht="15">
      <c r="A203" s="5"/>
      <c r="B203" s="2" t="s">
        <v>494</v>
      </c>
      <c r="C203" s="24" t="s">
        <v>495</v>
      </c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5"/>
    </row>
    <row r="204" spans="1:15" ht="15">
      <c r="A204" s="5"/>
      <c r="B204" s="2"/>
      <c r="C204" s="24" t="s">
        <v>14</v>
      </c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5"/>
    </row>
    <row r="205" spans="1:15" ht="15">
      <c r="A205" s="5"/>
      <c r="B205" s="2" t="s">
        <v>496</v>
      </c>
      <c r="C205" s="24" t="s">
        <v>516</v>
      </c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5"/>
    </row>
    <row r="206" spans="1:15" ht="15">
      <c r="A206" s="5"/>
      <c r="B206" s="2"/>
      <c r="C206" s="24" t="s">
        <v>515</v>
      </c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5"/>
    </row>
    <row r="207" spans="1:15" ht="15">
      <c r="A207" s="5"/>
      <c r="B207" s="2"/>
      <c r="C207" s="24" t="s">
        <v>505</v>
      </c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5"/>
    </row>
    <row r="208" spans="1:15" ht="15">
      <c r="A208" s="5"/>
      <c r="B208" s="2"/>
      <c r="C208" s="24" t="s">
        <v>506</v>
      </c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5"/>
    </row>
    <row r="209" spans="1:15" ht="15">
      <c r="A209" s="5"/>
      <c r="B209" s="2"/>
      <c r="C209" s="7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5"/>
    </row>
    <row r="210" spans="1:15" ht="15">
      <c r="A210" s="5"/>
      <c r="B210" s="2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5"/>
    </row>
    <row r="211" spans="1:15" ht="15">
      <c r="A211" s="5"/>
      <c r="B211" s="2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5"/>
    </row>
    <row r="212" spans="1:15" ht="15">
      <c r="A212" s="26" t="str">
        <f>+A5</f>
        <v>BERJAYA LAND BERHAD</v>
      </c>
      <c r="B212" s="4"/>
      <c r="C212" s="4"/>
      <c r="D212" s="4"/>
      <c r="E212" s="4"/>
      <c r="F212" s="4"/>
      <c r="G212" s="4"/>
      <c r="H212" s="251"/>
      <c r="I212" s="4"/>
      <c r="J212" s="4"/>
      <c r="K212" s="4"/>
      <c r="L212" s="4"/>
      <c r="M212" s="4"/>
      <c r="N212" s="4"/>
      <c r="O212" s="5"/>
    </row>
    <row r="213" spans="1:15" ht="15">
      <c r="A213" s="194" t="str">
        <f>+A6</f>
        <v>(COMPANY NO: 201765-A)</v>
      </c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253" t="str">
        <f>+L6</f>
        <v>Quarterly report 31-01-03</v>
      </c>
      <c r="M213" s="4"/>
      <c r="N213" s="4"/>
      <c r="O213" s="5"/>
    </row>
    <row r="214" spans="1:15" ht="15">
      <c r="A214" s="195"/>
      <c r="B214" s="193"/>
      <c r="C214" s="193"/>
      <c r="D214" s="193"/>
      <c r="E214" s="193"/>
      <c r="F214" s="193"/>
      <c r="G214" s="193"/>
      <c r="H214" s="193"/>
      <c r="I214" s="193"/>
      <c r="J214" s="193"/>
      <c r="K214" s="193"/>
      <c r="L214" s="193"/>
      <c r="M214" s="193"/>
      <c r="N214" s="193"/>
      <c r="O214" s="5"/>
    </row>
    <row r="215" spans="1:15" ht="15">
      <c r="A215" s="6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5"/>
    </row>
    <row r="216" spans="1:15" ht="15">
      <c r="A216" s="26" t="str">
        <f>+A61</f>
        <v>NOTES (Continued)</v>
      </c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5"/>
    </row>
    <row r="217" spans="1:15" ht="15">
      <c r="A217" s="5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5"/>
    </row>
    <row r="218" spans="1:15" ht="15">
      <c r="A218" s="5" t="s">
        <v>325</v>
      </c>
      <c r="B218" s="2" t="s">
        <v>384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5"/>
    </row>
    <row r="219" spans="1:15" ht="15">
      <c r="A219" s="5"/>
      <c r="B219" s="2" t="s">
        <v>359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5"/>
    </row>
    <row r="220" spans="1:15" ht="15">
      <c r="A220" s="5"/>
      <c r="B220" s="2" t="s">
        <v>511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5"/>
    </row>
    <row r="221" spans="1:15" ht="15">
      <c r="A221" s="5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5"/>
    </row>
    <row r="222" spans="1:15" ht="15">
      <c r="A222" s="5" t="s">
        <v>326</v>
      </c>
      <c r="B222" s="6" t="s">
        <v>356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5"/>
    </row>
    <row r="223" spans="1:15" ht="15">
      <c r="A223" s="5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5"/>
    </row>
    <row r="224" spans="1:15" ht="15">
      <c r="A224" s="6" t="s">
        <v>270</v>
      </c>
      <c r="B224" s="6" t="s">
        <v>385</v>
      </c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</row>
    <row r="225" spans="1:15" ht="15">
      <c r="A225" s="5"/>
      <c r="B225" s="5" t="s">
        <v>153</v>
      </c>
      <c r="C225" s="5"/>
      <c r="D225" s="5"/>
      <c r="E225" s="5"/>
      <c r="F225" s="5"/>
      <c r="G225" s="5"/>
      <c r="H225" s="5"/>
      <c r="I225" s="5"/>
      <c r="J225" s="2"/>
      <c r="K225" s="2"/>
      <c r="L225" s="5"/>
      <c r="M225" s="5"/>
      <c r="N225" s="5"/>
      <c r="O225" s="5"/>
    </row>
    <row r="226" spans="1:15" ht="15">
      <c r="A226" s="5"/>
      <c r="B226" s="5"/>
      <c r="C226" s="5"/>
      <c r="D226" s="5"/>
      <c r="E226" s="5"/>
      <c r="F226" s="5"/>
      <c r="G226" s="5"/>
      <c r="J226" s="20" t="s">
        <v>130</v>
      </c>
      <c r="K226" s="20"/>
      <c r="L226" s="20" t="s">
        <v>154</v>
      </c>
      <c r="O226" s="5"/>
    </row>
    <row r="227" spans="1:15" ht="15">
      <c r="A227" s="5"/>
      <c r="B227" s="5"/>
      <c r="C227" s="5"/>
      <c r="D227" s="5"/>
      <c r="E227" s="5"/>
      <c r="F227" s="5"/>
      <c r="G227" s="5"/>
      <c r="J227" s="20" t="s">
        <v>131</v>
      </c>
      <c r="K227" s="20"/>
      <c r="L227" s="20" t="s">
        <v>162</v>
      </c>
      <c r="O227" s="5"/>
    </row>
    <row r="228" spans="1:15" ht="15">
      <c r="A228" s="5"/>
      <c r="B228" s="5"/>
      <c r="C228" s="5"/>
      <c r="D228" s="5"/>
      <c r="E228" s="5"/>
      <c r="F228" s="5"/>
      <c r="G228" s="5"/>
      <c r="J228" s="53" t="s">
        <v>376</v>
      </c>
      <c r="K228" s="53"/>
      <c r="L228" s="53" t="s">
        <v>376</v>
      </c>
      <c r="O228" s="5"/>
    </row>
    <row r="229" spans="1:15" ht="15">
      <c r="A229" s="5"/>
      <c r="B229" s="5"/>
      <c r="C229" s="5"/>
      <c r="D229" s="5"/>
      <c r="E229" s="5"/>
      <c r="F229" s="5"/>
      <c r="G229" s="5"/>
      <c r="J229" s="12" t="s">
        <v>76</v>
      </c>
      <c r="K229" s="12"/>
      <c r="L229" s="20" t="s">
        <v>76</v>
      </c>
      <c r="O229" s="5"/>
    </row>
    <row r="230" spans="1:15" ht="15">
      <c r="A230" s="5"/>
      <c r="B230" s="5"/>
      <c r="C230" s="5"/>
      <c r="D230" s="5"/>
      <c r="E230" s="5"/>
      <c r="F230" s="5"/>
      <c r="G230" s="5"/>
      <c r="J230" s="12"/>
      <c r="K230" s="12"/>
      <c r="L230" s="5"/>
      <c r="O230" s="5"/>
    </row>
    <row r="231" spans="1:15" ht="15">
      <c r="A231" s="5"/>
      <c r="B231" s="6" t="s">
        <v>98</v>
      </c>
      <c r="C231" s="5"/>
      <c r="D231" s="5"/>
      <c r="E231" s="6" t="s">
        <v>116</v>
      </c>
      <c r="F231" s="5"/>
      <c r="G231" s="5"/>
      <c r="H231" s="49"/>
      <c r="I231" s="49"/>
      <c r="J231" s="83">
        <v>2328</v>
      </c>
      <c r="K231" s="83"/>
      <c r="L231" s="83">
        <v>86362</v>
      </c>
      <c r="O231" s="5"/>
    </row>
    <row r="232" spans="1:15" ht="15">
      <c r="A232" s="5"/>
      <c r="C232" s="5"/>
      <c r="D232" s="5"/>
      <c r="E232" s="6" t="s">
        <v>117</v>
      </c>
      <c r="F232" s="5"/>
      <c r="G232" s="5"/>
      <c r="H232" s="49"/>
      <c r="I232" s="49"/>
      <c r="J232" s="83">
        <v>-603</v>
      </c>
      <c r="K232" s="83"/>
      <c r="L232" s="83">
        <v>1730</v>
      </c>
      <c r="O232" s="5"/>
    </row>
    <row r="233" spans="1:15" ht="15">
      <c r="A233" s="5"/>
      <c r="B233" s="6" t="s">
        <v>118</v>
      </c>
      <c r="C233" s="5"/>
      <c r="D233" s="5"/>
      <c r="E233" s="5"/>
      <c r="F233" s="5"/>
      <c r="G233" s="5"/>
      <c r="H233" s="54"/>
      <c r="I233" s="54"/>
      <c r="J233" s="83">
        <v>393</v>
      </c>
      <c r="K233" s="83"/>
      <c r="L233" s="83">
        <v>-5542</v>
      </c>
      <c r="O233" s="5"/>
    </row>
    <row r="234" spans="1:15" ht="15">
      <c r="A234" s="5"/>
      <c r="B234" s="6" t="s">
        <v>31</v>
      </c>
      <c r="C234" s="5"/>
      <c r="D234" s="5"/>
      <c r="E234" s="5"/>
      <c r="F234" s="5"/>
      <c r="G234" s="5"/>
      <c r="H234" s="49"/>
      <c r="I234" s="49"/>
      <c r="J234" s="83">
        <v>216</v>
      </c>
      <c r="K234" s="83"/>
      <c r="L234" s="83">
        <v>-1913</v>
      </c>
      <c r="O234" s="5"/>
    </row>
    <row r="235" spans="1:15" ht="15">
      <c r="A235" s="5"/>
      <c r="B235" s="6" t="s">
        <v>395</v>
      </c>
      <c r="C235" s="5"/>
      <c r="D235" s="5"/>
      <c r="E235" s="5"/>
      <c r="F235" s="5"/>
      <c r="G235" s="5"/>
      <c r="H235" s="49"/>
      <c r="I235" s="49"/>
      <c r="J235" s="83">
        <v>15160</v>
      </c>
      <c r="K235" s="83"/>
      <c r="L235" s="83">
        <v>24166</v>
      </c>
      <c r="O235" s="5"/>
    </row>
    <row r="236" spans="1:15" ht="15.75" thickBot="1">
      <c r="A236" s="5"/>
      <c r="B236" s="5"/>
      <c r="C236" s="5"/>
      <c r="D236" s="5"/>
      <c r="E236" s="5"/>
      <c r="F236" s="5"/>
      <c r="G236" s="5"/>
      <c r="H236" s="77"/>
      <c r="I236" s="77"/>
      <c r="J236" s="229">
        <f>SUM(J231:J235)</f>
        <v>17494</v>
      </c>
      <c r="K236" s="200"/>
      <c r="L236" s="229">
        <f>SUM(L231:L235)</f>
        <v>104803</v>
      </c>
      <c r="O236" s="5"/>
    </row>
    <row r="237" spans="1:15" ht="15.75" thickTop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37"/>
      <c r="L237" s="5"/>
      <c r="M237" s="5"/>
      <c r="N237" s="5"/>
      <c r="O237" s="5"/>
    </row>
    <row r="238" spans="1:15" ht="15">
      <c r="A238" s="5"/>
      <c r="B238" s="5" t="s">
        <v>348</v>
      </c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</row>
    <row r="239" spans="1:15" ht="15">
      <c r="A239" s="5"/>
      <c r="B239" s="5" t="s">
        <v>349</v>
      </c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</row>
    <row r="240" spans="1:15" ht="15">
      <c r="A240" s="5"/>
      <c r="B240" s="5" t="s">
        <v>350</v>
      </c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</row>
    <row r="241" spans="1:15" ht="1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</row>
    <row r="242" spans="1:15" ht="15">
      <c r="A242" s="6" t="s">
        <v>327</v>
      </c>
      <c r="B242" s="6" t="s">
        <v>386</v>
      </c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</row>
    <row r="243" spans="1:15" ht="15">
      <c r="A243" s="6"/>
      <c r="B243" s="6" t="s">
        <v>374</v>
      </c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</row>
    <row r="244" spans="1:15" ht="15">
      <c r="A244" s="6"/>
      <c r="B244" s="6" t="s">
        <v>456</v>
      </c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</row>
    <row r="245" spans="1:15" ht="15">
      <c r="A245" s="6"/>
      <c r="B245" s="6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</row>
    <row r="246" spans="1:15" ht="15">
      <c r="A246" s="6" t="s">
        <v>329</v>
      </c>
      <c r="B246" s="6" t="s">
        <v>387</v>
      </c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</row>
    <row r="247" spans="1:15" ht="15">
      <c r="A247" s="6"/>
      <c r="B247" s="11" t="s">
        <v>388</v>
      </c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</row>
    <row r="248" spans="1:15" ht="15">
      <c r="A248" s="6"/>
      <c r="B248" s="6"/>
      <c r="C248" s="5"/>
      <c r="D248" s="5"/>
      <c r="E248" s="5"/>
      <c r="F248" s="5"/>
      <c r="G248" s="5"/>
      <c r="H248" s="5"/>
      <c r="I248" s="5"/>
      <c r="J248" s="20" t="s">
        <v>130</v>
      </c>
      <c r="K248" s="20"/>
      <c r="L248" s="20" t="s">
        <v>154</v>
      </c>
      <c r="M248" s="5"/>
      <c r="N248" s="5"/>
      <c r="O248" s="5"/>
    </row>
    <row r="249" spans="1:15" ht="15">
      <c r="A249" s="6"/>
      <c r="B249" s="6"/>
      <c r="C249" s="5"/>
      <c r="D249" s="5"/>
      <c r="E249" s="5"/>
      <c r="F249" s="5"/>
      <c r="G249" s="5"/>
      <c r="H249" s="5"/>
      <c r="I249" s="5"/>
      <c r="J249" s="20" t="s">
        <v>131</v>
      </c>
      <c r="K249" s="20"/>
      <c r="L249" s="20" t="s">
        <v>162</v>
      </c>
      <c r="M249" s="5"/>
      <c r="N249" s="5"/>
      <c r="O249" s="5"/>
    </row>
    <row r="250" spans="1:15" ht="15">
      <c r="A250" s="6"/>
      <c r="B250" s="6"/>
      <c r="C250" s="5"/>
      <c r="D250" s="5"/>
      <c r="E250" s="5"/>
      <c r="F250" s="5"/>
      <c r="G250" s="5"/>
      <c r="H250" s="5"/>
      <c r="I250" s="5"/>
      <c r="J250" s="53" t="s">
        <v>376</v>
      </c>
      <c r="K250" s="53"/>
      <c r="L250" s="53" t="s">
        <v>376</v>
      </c>
      <c r="M250" s="5"/>
      <c r="N250" s="5"/>
      <c r="O250" s="5"/>
    </row>
    <row r="251" spans="1:15" ht="15">
      <c r="A251" s="6"/>
      <c r="B251" s="6"/>
      <c r="C251" s="5"/>
      <c r="D251" s="5"/>
      <c r="E251" s="5"/>
      <c r="F251" s="5"/>
      <c r="G251" s="5"/>
      <c r="H251" s="5"/>
      <c r="I251" s="5"/>
      <c r="J251" s="12" t="s">
        <v>76</v>
      </c>
      <c r="K251" s="12"/>
      <c r="L251" s="20" t="s">
        <v>76</v>
      </c>
      <c r="M251" s="5"/>
      <c r="N251" s="5"/>
      <c r="O251" s="5"/>
    </row>
    <row r="252" spans="1:15" ht="12.75" customHeight="1">
      <c r="A252" s="6"/>
      <c r="B252" s="6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</row>
    <row r="253" spans="1:15" ht="15.75" thickBot="1">
      <c r="A253" s="6"/>
      <c r="B253" s="6" t="s">
        <v>33</v>
      </c>
      <c r="C253" s="5"/>
      <c r="D253" s="5"/>
      <c r="E253" s="5"/>
      <c r="F253" s="5"/>
      <c r="G253" s="5"/>
      <c r="H253" s="5"/>
      <c r="I253" s="5"/>
      <c r="J253" s="237">
        <v>1640</v>
      </c>
      <c r="K253" s="51"/>
      <c r="L253" s="237">
        <v>17271</v>
      </c>
      <c r="M253" s="5"/>
      <c r="N253" s="5"/>
      <c r="O253" s="5"/>
    </row>
    <row r="254" spans="1:15" ht="15.75" thickTop="1">
      <c r="A254" s="6"/>
      <c r="B254" s="6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</row>
    <row r="255" spans="1:15" ht="15">
      <c r="A255" s="12" t="s">
        <v>78</v>
      </c>
      <c r="B255" s="64" t="s">
        <v>389</v>
      </c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</row>
    <row r="256" spans="1:15" ht="15">
      <c r="A256" s="6"/>
      <c r="B256" s="65"/>
      <c r="C256" s="37"/>
      <c r="D256" s="37"/>
      <c r="E256" s="37"/>
      <c r="F256" s="37"/>
      <c r="G256" s="37"/>
      <c r="H256" s="5"/>
      <c r="I256" s="5"/>
      <c r="J256" s="66" t="s">
        <v>76</v>
      </c>
      <c r="K256" s="66"/>
      <c r="L256" s="66" t="s">
        <v>76</v>
      </c>
      <c r="M256" s="5"/>
      <c r="O256" s="5"/>
    </row>
    <row r="257" spans="1:15" ht="13.5" customHeight="1">
      <c r="A257" s="6"/>
      <c r="B257" s="65"/>
      <c r="C257" s="37"/>
      <c r="D257" s="37"/>
      <c r="E257" s="37"/>
      <c r="F257" s="37"/>
      <c r="G257" s="37"/>
      <c r="H257" s="37"/>
      <c r="I257" s="37"/>
      <c r="J257" s="66"/>
      <c r="K257" s="66"/>
      <c r="L257" s="5"/>
      <c r="M257" s="5"/>
      <c r="O257" s="5"/>
    </row>
    <row r="258" spans="1:15" ht="15">
      <c r="A258" s="6"/>
      <c r="B258" s="37" t="s">
        <v>140</v>
      </c>
      <c r="D258" s="37"/>
      <c r="E258" s="37"/>
      <c r="F258" s="67" t="s">
        <v>141</v>
      </c>
      <c r="G258" s="37"/>
      <c r="H258" s="37"/>
      <c r="I258" s="37"/>
      <c r="J258" s="68">
        <v>22752</v>
      </c>
      <c r="K258" s="70"/>
      <c r="L258" s="5"/>
      <c r="M258" s="5"/>
      <c r="O258" s="5"/>
    </row>
    <row r="259" spans="1:15" ht="15">
      <c r="A259" s="6"/>
      <c r="B259" s="64"/>
      <c r="C259" s="37"/>
      <c r="D259" s="37"/>
      <c r="E259" s="37"/>
      <c r="F259" s="67" t="s">
        <v>142</v>
      </c>
      <c r="G259" s="37"/>
      <c r="H259" s="37"/>
      <c r="I259" s="37"/>
      <c r="J259" s="69">
        <v>6689</v>
      </c>
      <c r="K259" s="70"/>
      <c r="L259" s="5"/>
      <c r="M259" s="5"/>
      <c r="O259" s="5"/>
    </row>
    <row r="260" spans="1:15" ht="15.75" thickBot="1">
      <c r="A260" s="6"/>
      <c r="B260" s="64"/>
      <c r="C260" s="37"/>
      <c r="D260" s="37"/>
      <c r="E260" s="37"/>
      <c r="F260" s="67"/>
      <c r="G260" s="37"/>
      <c r="H260" s="37"/>
      <c r="I260" s="37"/>
      <c r="J260" s="70"/>
      <c r="K260" s="70"/>
      <c r="L260" s="237">
        <v>29441</v>
      </c>
      <c r="M260" s="5"/>
      <c r="O260" s="5"/>
    </row>
    <row r="261" spans="1:15" ht="15.75" thickTop="1">
      <c r="A261" s="6"/>
      <c r="B261" s="64"/>
      <c r="C261" s="37"/>
      <c r="D261" s="37"/>
      <c r="E261" s="37"/>
      <c r="F261" s="67"/>
      <c r="G261" s="37"/>
      <c r="H261" s="37"/>
      <c r="I261" s="37"/>
      <c r="J261" s="70"/>
      <c r="K261" s="70"/>
      <c r="L261" s="70"/>
      <c r="M261" s="5"/>
      <c r="O261" s="5"/>
    </row>
    <row r="262" spans="1:15" ht="15">
      <c r="A262" s="6"/>
      <c r="B262" s="64"/>
      <c r="C262" s="37"/>
      <c r="D262" s="37"/>
      <c r="E262" s="37"/>
      <c r="F262" s="67"/>
      <c r="G262" s="37"/>
      <c r="H262" s="37"/>
      <c r="I262" s="37"/>
      <c r="J262" s="70"/>
      <c r="K262" s="70"/>
      <c r="L262" s="70"/>
      <c r="M262" s="5"/>
      <c r="O262" s="5"/>
    </row>
    <row r="263" spans="1:15" ht="15">
      <c r="A263" s="6"/>
      <c r="B263" s="64"/>
      <c r="C263" s="37"/>
      <c r="D263" s="37"/>
      <c r="E263" s="37"/>
      <c r="F263" s="67"/>
      <c r="G263" s="37"/>
      <c r="H263" s="37"/>
      <c r="I263" s="37"/>
      <c r="J263" s="70"/>
      <c r="K263" s="70"/>
      <c r="L263" s="70"/>
      <c r="M263" s="5"/>
      <c r="O263" s="5"/>
    </row>
    <row r="264" spans="1:15" ht="15">
      <c r="A264" s="6"/>
      <c r="B264" s="64"/>
      <c r="C264" s="37"/>
      <c r="D264" s="37"/>
      <c r="E264" s="37"/>
      <c r="F264" s="67"/>
      <c r="G264" s="37"/>
      <c r="H264" s="37"/>
      <c r="I264" s="37"/>
      <c r="J264" s="70"/>
      <c r="K264" s="70"/>
      <c r="L264" s="70"/>
      <c r="M264" s="5"/>
      <c r="O264" s="5"/>
    </row>
    <row r="265" spans="1:15" ht="15">
      <c r="A265" s="82" t="str">
        <f>+A5</f>
        <v>BERJAYA LAND BERHAD</v>
      </c>
      <c r="B265" s="64"/>
      <c r="C265" s="37"/>
      <c r="D265" s="37"/>
      <c r="E265" s="37"/>
      <c r="F265" s="67"/>
      <c r="G265" s="37"/>
      <c r="H265" s="37"/>
      <c r="I265" s="37"/>
      <c r="J265" s="70"/>
      <c r="K265" s="70"/>
      <c r="L265" s="70"/>
      <c r="M265" s="5"/>
      <c r="O265" s="5"/>
    </row>
    <row r="266" spans="1:15" ht="15">
      <c r="A266" s="191" t="str">
        <f>+A6</f>
        <v>(COMPANY NO: 201765-A)</v>
      </c>
      <c r="B266" s="64"/>
      <c r="C266" s="37"/>
      <c r="D266" s="37"/>
      <c r="E266" s="37"/>
      <c r="F266" s="67"/>
      <c r="G266" s="37"/>
      <c r="H266" s="37"/>
      <c r="I266" s="37"/>
      <c r="J266" s="70"/>
      <c r="K266" s="70"/>
      <c r="L266" s="252" t="s">
        <v>378</v>
      </c>
      <c r="M266" s="5"/>
      <c r="O266" s="5"/>
    </row>
    <row r="267" spans="1:15" ht="15">
      <c r="A267" s="189"/>
      <c r="B267" s="195"/>
      <c r="C267" s="189"/>
      <c r="D267" s="189"/>
      <c r="E267" s="189"/>
      <c r="F267" s="245"/>
      <c r="G267" s="189"/>
      <c r="H267" s="189"/>
      <c r="I267" s="189"/>
      <c r="J267" s="88"/>
      <c r="K267" s="88"/>
      <c r="L267" s="88"/>
      <c r="M267" s="189"/>
      <c r="N267" s="190"/>
      <c r="O267" s="5"/>
    </row>
    <row r="268" spans="1:15" ht="15">
      <c r="A268" s="5"/>
      <c r="B268" s="64"/>
      <c r="C268" s="37"/>
      <c r="D268" s="37"/>
      <c r="E268" s="37"/>
      <c r="F268" s="67"/>
      <c r="G268" s="37"/>
      <c r="H268" s="37"/>
      <c r="I268" s="37"/>
      <c r="J268" s="70"/>
      <c r="K268" s="70"/>
      <c r="L268" s="70"/>
      <c r="M268" s="5"/>
      <c r="O268" s="5"/>
    </row>
    <row r="269" spans="1:15" ht="15">
      <c r="A269" s="82" t="str">
        <f>+A61</f>
        <v>NOTES (Continued)</v>
      </c>
      <c r="B269" s="64"/>
      <c r="C269" s="37"/>
      <c r="D269" s="37"/>
      <c r="E269" s="37"/>
      <c r="F269" s="67"/>
      <c r="G269" s="37"/>
      <c r="H269" s="37"/>
      <c r="I269" s="37"/>
      <c r="J269" s="70"/>
      <c r="K269" s="70"/>
      <c r="L269" s="70"/>
      <c r="M269" s="5"/>
      <c r="O269" s="5"/>
    </row>
    <row r="270" spans="1:15" ht="15">
      <c r="A270" s="6"/>
      <c r="B270" s="64"/>
      <c r="C270" s="37"/>
      <c r="D270" s="37"/>
      <c r="E270" s="37"/>
      <c r="F270" s="67"/>
      <c r="G270" s="37"/>
      <c r="H270" s="37"/>
      <c r="I270" s="37"/>
      <c r="J270" s="70"/>
      <c r="K270" s="70"/>
      <c r="L270" s="70"/>
      <c r="M270" s="5"/>
      <c r="O270" s="5"/>
    </row>
    <row r="271" spans="1:15" ht="15">
      <c r="A271" s="12" t="s">
        <v>78</v>
      </c>
      <c r="B271" s="64" t="s">
        <v>457</v>
      </c>
      <c r="C271" s="37"/>
      <c r="D271" s="37"/>
      <c r="E271" s="37"/>
      <c r="F271" s="67"/>
      <c r="G271" s="37"/>
      <c r="H271" s="37"/>
      <c r="I271" s="37"/>
      <c r="J271" s="70"/>
      <c r="K271" s="70"/>
      <c r="L271" s="70"/>
      <c r="M271" s="5"/>
      <c r="O271" s="5"/>
    </row>
    <row r="272" spans="1:15" ht="15">
      <c r="A272" s="12"/>
      <c r="B272" s="64"/>
      <c r="C272" s="37"/>
      <c r="D272" s="37"/>
      <c r="E272" s="37"/>
      <c r="F272" s="67"/>
      <c r="G272" s="37"/>
      <c r="H272" s="37"/>
      <c r="I272" s="37"/>
      <c r="J272" s="70"/>
      <c r="K272" s="70"/>
      <c r="L272" s="70"/>
      <c r="M272" s="5"/>
      <c r="O272" s="5"/>
    </row>
    <row r="273" spans="1:15" ht="15">
      <c r="A273" s="6"/>
      <c r="B273" s="64"/>
      <c r="C273" s="37"/>
      <c r="D273" s="37"/>
      <c r="E273" s="37"/>
      <c r="F273" s="67"/>
      <c r="G273" s="37"/>
      <c r="H273" s="37"/>
      <c r="I273" s="37"/>
      <c r="J273" s="246" t="s">
        <v>76</v>
      </c>
      <c r="K273" s="246"/>
      <c r="L273" s="246" t="s">
        <v>76</v>
      </c>
      <c r="M273" s="5"/>
      <c r="O273" s="5"/>
    </row>
    <row r="274" spans="1:15" ht="15.75" customHeight="1">
      <c r="A274" s="6"/>
      <c r="B274" s="37" t="s">
        <v>143</v>
      </c>
      <c r="D274" s="37"/>
      <c r="E274" s="37"/>
      <c r="F274" s="67" t="s">
        <v>141</v>
      </c>
      <c r="G274" s="37"/>
      <c r="H274" s="37"/>
      <c r="I274" s="37"/>
      <c r="J274" s="68">
        <v>22752</v>
      </c>
      <c r="K274" s="70"/>
      <c r="L274" s="51"/>
      <c r="M274" s="5"/>
      <c r="O274" s="5"/>
    </row>
    <row r="275" spans="1:15" ht="15">
      <c r="A275" s="6"/>
      <c r="B275" s="64"/>
      <c r="C275" s="37"/>
      <c r="D275" s="37"/>
      <c r="E275" s="37"/>
      <c r="F275" s="67" t="s">
        <v>142</v>
      </c>
      <c r="G275" s="37"/>
      <c r="H275" s="37"/>
      <c r="I275" s="37"/>
      <c r="J275" s="69">
        <v>2889</v>
      </c>
      <c r="K275" s="70"/>
      <c r="L275" s="51"/>
      <c r="M275" s="5"/>
      <c r="O275" s="5"/>
    </row>
    <row r="276" spans="1:15" ht="15.75" thickBot="1">
      <c r="A276" s="6"/>
      <c r="B276" s="64"/>
      <c r="C276" s="37"/>
      <c r="D276" s="37"/>
      <c r="E276" s="37"/>
      <c r="F276" s="37"/>
      <c r="G276" s="37"/>
      <c r="H276" s="37"/>
      <c r="I276" s="37"/>
      <c r="J276" s="70"/>
      <c r="K276" s="70"/>
      <c r="L276" s="237">
        <v>25641</v>
      </c>
      <c r="M276" s="5"/>
      <c r="O276" s="5"/>
    </row>
    <row r="277" spans="1:15" ht="15.75" thickTop="1">
      <c r="A277" s="6"/>
      <c r="B277" s="37" t="s">
        <v>32</v>
      </c>
      <c r="D277" s="37"/>
      <c r="E277" s="37"/>
      <c r="F277" s="67" t="s">
        <v>141</v>
      </c>
      <c r="G277" s="37"/>
      <c r="H277" s="5"/>
      <c r="I277" s="5"/>
      <c r="J277" s="68">
        <v>18153</v>
      </c>
      <c r="K277" s="70"/>
      <c r="L277" s="51"/>
      <c r="M277" s="5"/>
      <c r="O277" s="5"/>
    </row>
    <row r="278" spans="1:15" ht="15">
      <c r="A278" s="6"/>
      <c r="B278" s="67"/>
      <c r="D278" s="37"/>
      <c r="E278" s="37"/>
      <c r="F278" s="67" t="s">
        <v>142</v>
      </c>
      <c r="G278" s="37"/>
      <c r="H278" s="5"/>
      <c r="I278" s="5"/>
      <c r="J278" s="69">
        <v>2800</v>
      </c>
      <c r="K278" s="70"/>
      <c r="L278" s="51"/>
      <c r="M278" s="5"/>
      <c r="O278" s="5"/>
    </row>
    <row r="279" spans="1:15" ht="15.75" thickBot="1">
      <c r="A279" s="6"/>
      <c r="B279" s="5"/>
      <c r="C279" s="37"/>
      <c r="D279" s="37"/>
      <c r="E279" s="37"/>
      <c r="F279" s="37"/>
      <c r="G279" s="37"/>
      <c r="H279" s="5"/>
      <c r="I279" s="5"/>
      <c r="J279" s="37"/>
      <c r="K279" s="37"/>
      <c r="L279" s="237">
        <v>20953</v>
      </c>
      <c r="M279" s="5"/>
      <c r="O279" s="5"/>
    </row>
    <row r="280" spans="1:15" ht="15.75" thickTop="1">
      <c r="A280" s="6"/>
      <c r="B280" s="45"/>
      <c r="C280" s="2"/>
      <c r="D280" s="5"/>
      <c r="E280" s="5"/>
      <c r="F280" s="5"/>
      <c r="G280" s="5"/>
      <c r="H280" s="5"/>
      <c r="I280" s="5"/>
      <c r="J280" s="5"/>
      <c r="K280" s="5"/>
      <c r="O280" s="5"/>
    </row>
    <row r="281" spans="1:15" ht="15">
      <c r="A281" s="20" t="s">
        <v>328</v>
      </c>
      <c r="B281" s="24" t="s">
        <v>216</v>
      </c>
      <c r="C281" s="24"/>
      <c r="D281" s="24"/>
      <c r="E281" s="24"/>
      <c r="F281" s="24"/>
      <c r="G281" s="24"/>
      <c r="H281" s="24"/>
      <c r="I281" s="24"/>
      <c r="J281" s="24"/>
      <c r="K281" s="24"/>
      <c r="L281" s="4"/>
      <c r="M281" s="4"/>
      <c r="N281" s="4"/>
      <c r="O281" s="5"/>
    </row>
    <row r="282" spans="1:15" ht="15">
      <c r="A282" s="5"/>
      <c r="B282" s="24" t="s">
        <v>168</v>
      </c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5"/>
    </row>
    <row r="283" spans="1:15" ht="15">
      <c r="A283" s="5"/>
      <c r="B283" s="24" t="s">
        <v>169</v>
      </c>
      <c r="C283" s="24"/>
      <c r="D283" s="24"/>
      <c r="E283" s="24"/>
      <c r="F283" s="24"/>
      <c r="G283" s="24"/>
      <c r="H283" s="24"/>
      <c r="I283" s="24"/>
      <c r="J283" s="24"/>
      <c r="K283" s="24"/>
      <c r="L283" s="4"/>
      <c r="M283" s="4"/>
      <c r="N283" s="4"/>
      <c r="O283" s="5"/>
    </row>
    <row r="284" spans="1:15" ht="15">
      <c r="A284" s="5"/>
      <c r="B284" s="71" t="s">
        <v>217</v>
      </c>
      <c r="C284" s="24"/>
      <c r="D284" s="24"/>
      <c r="E284" s="24"/>
      <c r="F284" s="24"/>
      <c r="G284" s="24"/>
      <c r="H284" s="24"/>
      <c r="I284" s="24"/>
      <c r="J284" s="24"/>
      <c r="K284" s="24"/>
      <c r="L284" s="4"/>
      <c r="M284" s="4"/>
      <c r="N284" s="4"/>
      <c r="O284" s="5"/>
    </row>
    <row r="285" spans="1:15" ht="15">
      <c r="A285" s="5"/>
      <c r="B285" s="24" t="s">
        <v>234</v>
      </c>
      <c r="C285" s="24"/>
      <c r="D285" s="24"/>
      <c r="E285" s="24"/>
      <c r="F285" s="24"/>
      <c r="G285" s="24"/>
      <c r="H285" s="24"/>
      <c r="I285" s="24"/>
      <c r="J285" s="24"/>
      <c r="K285" s="24"/>
      <c r="L285" s="4"/>
      <c r="M285" s="4"/>
      <c r="N285" s="4"/>
      <c r="O285" s="5"/>
    </row>
    <row r="286" spans="1:15" ht="15">
      <c r="A286" s="5"/>
      <c r="B286" s="24" t="s">
        <v>235</v>
      </c>
      <c r="C286" s="24"/>
      <c r="D286" s="24"/>
      <c r="E286" s="24"/>
      <c r="F286" s="24"/>
      <c r="G286" s="24"/>
      <c r="H286" s="24"/>
      <c r="I286" s="24"/>
      <c r="J286" s="24"/>
      <c r="K286" s="24"/>
      <c r="L286" s="4"/>
      <c r="M286" s="4"/>
      <c r="N286" s="4"/>
      <c r="O286" s="5"/>
    </row>
    <row r="287" spans="1:15" ht="15">
      <c r="A287" s="5"/>
      <c r="B287" s="24" t="s">
        <v>236</v>
      </c>
      <c r="C287" s="24"/>
      <c r="D287" s="24"/>
      <c r="E287" s="24"/>
      <c r="F287" s="24"/>
      <c r="G287" s="24"/>
      <c r="H287" s="24"/>
      <c r="I287" s="24"/>
      <c r="J287" s="24"/>
      <c r="K287" s="24"/>
      <c r="L287" s="4"/>
      <c r="M287" s="4"/>
      <c r="N287" s="4"/>
      <c r="O287" s="5"/>
    </row>
    <row r="288" spans="1:15" ht="15">
      <c r="A288" s="5"/>
      <c r="B288" s="24" t="s">
        <v>237</v>
      </c>
      <c r="C288" s="24"/>
      <c r="D288" s="24"/>
      <c r="E288" s="24"/>
      <c r="F288" s="24"/>
      <c r="G288" s="24"/>
      <c r="H288" s="24"/>
      <c r="I288" s="24"/>
      <c r="J288" s="24"/>
      <c r="K288" s="24"/>
      <c r="L288" s="4"/>
      <c r="M288" s="4"/>
      <c r="N288" s="4"/>
      <c r="O288" s="5"/>
    </row>
    <row r="289" spans="1:15" ht="15">
      <c r="A289" s="5"/>
      <c r="B289" s="24" t="s">
        <v>238</v>
      </c>
      <c r="C289" s="24"/>
      <c r="D289" s="24"/>
      <c r="E289" s="24"/>
      <c r="F289" s="24"/>
      <c r="G289" s="24"/>
      <c r="H289" s="24"/>
      <c r="I289" s="24"/>
      <c r="J289" s="24"/>
      <c r="K289" s="24"/>
      <c r="L289" s="4"/>
      <c r="M289" s="4"/>
      <c r="N289" s="4"/>
      <c r="O289" s="5"/>
    </row>
    <row r="290" spans="1:15" ht="15">
      <c r="A290" s="5"/>
      <c r="B290" s="24" t="s">
        <v>239</v>
      </c>
      <c r="C290" s="24"/>
      <c r="D290" s="24"/>
      <c r="E290" s="24"/>
      <c r="F290" s="24"/>
      <c r="G290" s="24"/>
      <c r="H290" s="24"/>
      <c r="I290" s="24"/>
      <c r="J290" s="24"/>
      <c r="K290" s="24"/>
      <c r="L290" s="4"/>
      <c r="M290" s="4"/>
      <c r="N290" s="4"/>
      <c r="O290" s="5"/>
    </row>
    <row r="291" spans="1:15" ht="15">
      <c r="A291" s="5"/>
      <c r="B291" s="24" t="s">
        <v>240</v>
      </c>
      <c r="C291" s="24"/>
      <c r="D291" s="24"/>
      <c r="E291" s="24"/>
      <c r="F291" s="24"/>
      <c r="G291" s="24"/>
      <c r="H291" s="24"/>
      <c r="I291" s="24"/>
      <c r="J291" s="24"/>
      <c r="K291" s="24"/>
      <c r="L291" s="4"/>
      <c r="M291" s="4"/>
      <c r="N291" s="4"/>
      <c r="O291" s="5"/>
    </row>
    <row r="292" spans="1:15" ht="15">
      <c r="A292" s="5"/>
      <c r="B292" s="24" t="s">
        <v>248</v>
      </c>
      <c r="C292" s="24"/>
      <c r="D292" s="24"/>
      <c r="E292" s="24"/>
      <c r="F292" s="24"/>
      <c r="G292" s="24"/>
      <c r="H292" s="24"/>
      <c r="I292" s="24"/>
      <c r="J292" s="24"/>
      <c r="K292" s="24"/>
      <c r="L292" s="4"/>
      <c r="M292" s="4"/>
      <c r="N292" s="4"/>
      <c r="O292" s="5"/>
    </row>
    <row r="293" spans="1:15" ht="15">
      <c r="A293" s="5"/>
      <c r="B293" s="24" t="s">
        <v>244</v>
      </c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5"/>
    </row>
    <row r="294" spans="1:15" ht="15">
      <c r="A294" s="5"/>
      <c r="B294" s="24" t="s">
        <v>245</v>
      </c>
      <c r="C294" s="24"/>
      <c r="D294" s="24"/>
      <c r="E294" s="24"/>
      <c r="F294" s="24"/>
      <c r="G294" s="24"/>
      <c r="H294" s="24"/>
      <c r="I294" s="24"/>
      <c r="J294" s="24"/>
      <c r="K294" s="24"/>
      <c r="L294" s="4"/>
      <c r="M294" s="4"/>
      <c r="N294" s="4"/>
      <c r="O294" s="5"/>
    </row>
    <row r="295" spans="1:15" ht="15">
      <c r="A295" s="5"/>
      <c r="B295" s="24" t="s">
        <v>246</v>
      </c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5"/>
    </row>
    <row r="296" spans="1:15" ht="15">
      <c r="A296" s="5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5"/>
    </row>
    <row r="297" spans="1:15" ht="15">
      <c r="A297" s="5"/>
      <c r="B297" s="24" t="s">
        <v>170</v>
      </c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5"/>
    </row>
    <row r="298" spans="1:15" ht="15">
      <c r="A298" s="5"/>
      <c r="B298" s="71" t="s">
        <v>81</v>
      </c>
      <c r="C298" s="87" t="s">
        <v>219</v>
      </c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5"/>
    </row>
    <row r="299" spans="1:15" ht="15">
      <c r="A299" s="5"/>
      <c r="B299" s="24"/>
      <c r="C299" s="87" t="s">
        <v>220</v>
      </c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5"/>
    </row>
    <row r="300" spans="1:15" ht="15">
      <c r="A300" s="5"/>
      <c r="B300" s="24"/>
      <c r="C300" s="87" t="s">
        <v>171</v>
      </c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5"/>
    </row>
    <row r="301" spans="3:15" ht="15">
      <c r="C301" s="2" t="s">
        <v>172</v>
      </c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5"/>
    </row>
    <row r="302" spans="3:15" ht="15">
      <c r="C302" s="2" t="s">
        <v>221</v>
      </c>
      <c r="D302" s="4"/>
      <c r="E302" s="4"/>
      <c r="F302" s="4"/>
      <c r="G302" s="4"/>
      <c r="H302" s="4"/>
      <c r="I302" s="4"/>
      <c r="J302" s="4"/>
      <c r="K302" s="4"/>
      <c r="L302" s="24"/>
      <c r="M302" s="24"/>
      <c r="N302" s="24"/>
      <c r="O302" s="5"/>
    </row>
    <row r="303" spans="3:15" ht="15">
      <c r="C303" s="2" t="s">
        <v>212</v>
      </c>
      <c r="D303" s="4"/>
      <c r="E303" s="4"/>
      <c r="F303" s="4"/>
      <c r="G303" s="4"/>
      <c r="H303" s="4"/>
      <c r="I303" s="4"/>
      <c r="J303" s="4"/>
      <c r="K303" s="4"/>
      <c r="L303" s="24"/>
      <c r="M303" s="24"/>
      <c r="N303" s="24"/>
      <c r="O303" s="5"/>
    </row>
    <row r="304" spans="3:15" ht="15">
      <c r="C304" s="2" t="s">
        <v>218</v>
      </c>
      <c r="D304" s="4"/>
      <c r="E304" s="4"/>
      <c r="F304" s="4"/>
      <c r="G304" s="4"/>
      <c r="H304" s="4"/>
      <c r="I304" s="4"/>
      <c r="J304" s="4"/>
      <c r="K304" s="4"/>
      <c r="L304" s="24"/>
      <c r="M304" s="24"/>
      <c r="N304" s="24"/>
      <c r="O304" s="5"/>
    </row>
    <row r="305" spans="1:15" ht="15">
      <c r="A305" s="5"/>
      <c r="B305" s="24"/>
      <c r="C305" s="87" t="s">
        <v>213</v>
      </c>
      <c r="D305" s="4"/>
      <c r="E305" s="4"/>
      <c r="F305" s="4"/>
      <c r="G305" s="4"/>
      <c r="H305" s="4"/>
      <c r="I305" s="4"/>
      <c r="J305" s="4"/>
      <c r="K305" s="4"/>
      <c r="L305" s="24"/>
      <c r="M305" s="24"/>
      <c r="N305" s="24"/>
      <c r="O305" s="5"/>
    </row>
    <row r="306" spans="1:15" ht="15">
      <c r="A306" s="5"/>
      <c r="B306" s="71" t="s">
        <v>138</v>
      </c>
      <c r="C306" s="24" t="s">
        <v>222</v>
      </c>
      <c r="D306" s="4"/>
      <c r="E306" s="4"/>
      <c r="F306" s="4"/>
      <c r="G306" s="4"/>
      <c r="H306" s="4"/>
      <c r="I306" s="4"/>
      <c r="J306" s="4"/>
      <c r="K306" s="4"/>
      <c r="L306" s="24"/>
      <c r="M306" s="24"/>
      <c r="N306" s="24"/>
      <c r="O306" s="5"/>
    </row>
    <row r="307" spans="1:15" ht="15">
      <c r="A307" s="5"/>
      <c r="B307" s="24"/>
      <c r="C307" s="24" t="s">
        <v>223</v>
      </c>
      <c r="D307" s="4"/>
      <c r="E307" s="4"/>
      <c r="F307" s="4"/>
      <c r="G307" s="4"/>
      <c r="H307" s="4"/>
      <c r="I307" s="4"/>
      <c r="J307" s="4"/>
      <c r="K307" s="4"/>
      <c r="L307" s="24"/>
      <c r="M307" s="24"/>
      <c r="N307" s="24"/>
      <c r="O307" s="5"/>
    </row>
    <row r="308" spans="1:15" ht="15">
      <c r="A308" s="5"/>
      <c r="B308" s="24"/>
      <c r="C308" s="24" t="s">
        <v>224</v>
      </c>
      <c r="D308" s="4"/>
      <c r="E308" s="4"/>
      <c r="F308" s="4"/>
      <c r="G308" s="4"/>
      <c r="H308" s="4"/>
      <c r="I308" s="4"/>
      <c r="J308" s="4"/>
      <c r="K308" s="4"/>
      <c r="L308" s="24"/>
      <c r="M308" s="24"/>
      <c r="N308" s="24"/>
      <c r="O308" s="5"/>
    </row>
    <row r="309" spans="1:15" ht="15">
      <c r="A309" s="5"/>
      <c r="B309" s="24"/>
      <c r="C309" s="24" t="s">
        <v>225</v>
      </c>
      <c r="D309" s="4"/>
      <c r="E309" s="4"/>
      <c r="F309" s="4"/>
      <c r="G309" s="4"/>
      <c r="H309" s="4"/>
      <c r="I309" s="4"/>
      <c r="J309" s="4"/>
      <c r="K309" s="4"/>
      <c r="L309" s="24"/>
      <c r="M309" s="24"/>
      <c r="N309" s="24"/>
      <c r="O309" s="5"/>
    </row>
    <row r="310" spans="1:15" ht="15">
      <c r="A310" s="5"/>
      <c r="B310" s="2" t="s">
        <v>139</v>
      </c>
      <c r="C310" s="24" t="s">
        <v>226</v>
      </c>
      <c r="D310" s="4"/>
      <c r="E310" s="4"/>
      <c r="F310" s="4"/>
      <c r="G310" s="4"/>
      <c r="H310" s="4"/>
      <c r="I310" s="4"/>
      <c r="J310" s="4"/>
      <c r="K310" s="4"/>
      <c r="L310" s="24"/>
      <c r="M310" s="24"/>
      <c r="N310" s="24"/>
      <c r="O310" s="5"/>
    </row>
    <row r="311" spans="1:15" ht="15">
      <c r="A311" s="5"/>
      <c r="C311" s="24" t="s">
        <v>227</v>
      </c>
      <c r="D311" s="4"/>
      <c r="E311" s="4"/>
      <c r="F311" s="4"/>
      <c r="G311" s="4"/>
      <c r="H311" s="4"/>
      <c r="I311" s="4"/>
      <c r="J311" s="4"/>
      <c r="K311" s="4"/>
      <c r="L311" s="24"/>
      <c r="M311" s="24"/>
      <c r="N311" s="24"/>
      <c r="O311" s="5"/>
    </row>
    <row r="312" spans="1:15" ht="15">
      <c r="A312" s="5"/>
      <c r="C312" s="24" t="s">
        <v>228</v>
      </c>
      <c r="D312" s="4"/>
      <c r="E312" s="4"/>
      <c r="F312" s="4"/>
      <c r="G312" s="4"/>
      <c r="H312" s="4"/>
      <c r="I312" s="4"/>
      <c r="J312" s="4"/>
      <c r="K312" s="4"/>
      <c r="L312" s="24"/>
      <c r="M312" s="24"/>
      <c r="N312" s="24"/>
      <c r="O312" s="5"/>
    </row>
    <row r="313" spans="1:15" ht="15">
      <c r="A313" s="5"/>
      <c r="B313" s="24"/>
      <c r="C313" s="87"/>
      <c r="D313" s="4"/>
      <c r="E313" s="4"/>
      <c r="F313" s="4"/>
      <c r="G313" s="4"/>
      <c r="H313" s="4"/>
      <c r="I313" s="4"/>
      <c r="J313" s="4"/>
      <c r="K313" s="4"/>
      <c r="L313" s="24"/>
      <c r="M313" s="24"/>
      <c r="N313" s="24"/>
      <c r="O313" s="5"/>
    </row>
    <row r="314" spans="1:15" ht="15">
      <c r="A314" s="5"/>
      <c r="B314" s="24"/>
      <c r="C314" s="87"/>
      <c r="D314" s="4"/>
      <c r="E314" s="4"/>
      <c r="F314" s="4"/>
      <c r="G314" s="4"/>
      <c r="H314" s="4"/>
      <c r="I314" s="4"/>
      <c r="J314" s="4"/>
      <c r="K314" s="4"/>
      <c r="L314" s="24"/>
      <c r="M314" s="24"/>
      <c r="N314" s="24"/>
      <c r="O314" s="5"/>
    </row>
    <row r="315" spans="1:15" ht="15">
      <c r="A315" s="5"/>
      <c r="B315" s="24"/>
      <c r="C315" s="87"/>
      <c r="D315" s="4"/>
      <c r="E315" s="4"/>
      <c r="F315" s="4"/>
      <c r="G315" s="4"/>
      <c r="H315" s="4"/>
      <c r="I315" s="4"/>
      <c r="J315" s="4"/>
      <c r="K315" s="4"/>
      <c r="L315" s="24"/>
      <c r="M315" s="24"/>
      <c r="N315" s="24"/>
      <c r="O315" s="5"/>
    </row>
    <row r="316" spans="1:15" ht="15">
      <c r="A316" s="5"/>
      <c r="B316" s="24"/>
      <c r="C316" s="87"/>
      <c r="D316" s="4"/>
      <c r="E316" s="4"/>
      <c r="F316" s="4"/>
      <c r="G316" s="4"/>
      <c r="H316" s="4"/>
      <c r="I316" s="4"/>
      <c r="J316" s="4"/>
      <c r="K316" s="4"/>
      <c r="L316" s="24"/>
      <c r="M316" s="24"/>
      <c r="N316" s="24"/>
      <c r="O316" s="5"/>
    </row>
    <row r="317" spans="1:15" ht="15">
      <c r="A317" s="82" t="str">
        <f>+A5</f>
        <v>BERJAYA LAND BERHAD</v>
      </c>
      <c r="B317" s="24"/>
      <c r="C317" s="87"/>
      <c r="D317" s="4"/>
      <c r="E317" s="4"/>
      <c r="F317" s="4"/>
      <c r="G317" s="4"/>
      <c r="H317" s="4"/>
      <c r="I317" s="4"/>
      <c r="J317" s="4"/>
      <c r="K317" s="4"/>
      <c r="L317" s="24"/>
      <c r="M317" s="24"/>
      <c r="N317" s="24"/>
      <c r="O317" s="5"/>
    </row>
    <row r="318" spans="1:15" ht="15">
      <c r="A318" s="191" t="str">
        <f>+A6</f>
        <v>(COMPANY NO: 201765-A)</v>
      </c>
      <c r="B318" s="24"/>
      <c r="C318" s="87"/>
      <c r="D318" s="4"/>
      <c r="E318" s="4"/>
      <c r="F318" s="4"/>
      <c r="G318" s="4"/>
      <c r="H318" s="4"/>
      <c r="I318" s="4"/>
      <c r="J318" s="4"/>
      <c r="K318" s="4"/>
      <c r="L318" s="253" t="str">
        <f>+L6</f>
        <v>Quarterly report 31-01-03</v>
      </c>
      <c r="M318" s="24"/>
      <c r="N318" s="24"/>
      <c r="O318" s="5"/>
    </row>
    <row r="319" spans="1:15" ht="15">
      <c r="A319" s="189"/>
      <c r="B319" s="196"/>
      <c r="C319" s="221"/>
      <c r="D319" s="193"/>
      <c r="E319" s="193"/>
      <c r="F319" s="193"/>
      <c r="G319" s="193"/>
      <c r="H319" s="193"/>
      <c r="I319" s="193"/>
      <c r="J319" s="193"/>
      <c r="K319" s="193"/>
      <c r="L319" s="196"/>
      <c r="M319" s="196"/>
      <c r="N319" s="196"/>
      <c r="O319" s="5"/>
    </row>
    <row r="320" spans="1:15" ht="15">
      <c r="A320" s="5"/>
      <c r="B320" s="24"/>
      <c r="C320" s="87"/>
      <c r="D320" s="4"/>
      <c r="E320" s="4"/>
      <c r="F320" s="4"/>
      <c r="G320" s="4"/>
      <c r="H320" s="4"/>
      <c r="I320" s="4"/>
      <c r="J320" s="4"/>
      <c r="K320" s="4"/>
      <c r="L320" s="24"/>
      <c r="M320" s="24"/>
      <c r="N320" s="24"/>
      <c r="O320" s="5"/>
    </row>
    <row r="321" spans="1:15" ht="15">
      <c r="A321" s="82" t="str">
        <f>+A61</f>
        <v>NOTES (Continued)</v>
      </c>
      <c r="B321" s="24"/>
      <c r="C321" s="87"/>
      <c r="D321" s="4"/>
      <c r="E321" s="4"/>
      <c r="F321" s="4"/>
      <c r="G321" s="4"/>
      <c r="H321" s="4"/>
      <c r="I321" s="4"/>
      <c r="J321" s="4"/>
      <c r="K321" s="4"/>
      <c r="L321" s="24"/>
      <c r="M321" s="24"/>
      <c r="N321" s="24"/>
      <c r="O321" s="5"/>
    </row>
    <row r="322" spans="1:15" ht="15">
      <c r="A322" s="5"/>
      <c r="B322" s="24"/>
      <c r="C322" s="87"/>
      <c r="D322" s="4"/>
      <c r="E322" s="4"/>
      <c r="F322" s="4"/>
      <c r="G322" s="4"/>
      <c r="H322" s="4"/>
      <c r="I322" s="4"/>
      <c r="J322" s="4"/>
      <c r="K322" s="4"/>
      <c r="L322" s="24"/>
      <c r="M322" s="24"/>
      <c r="N322" s="24"/>
      <c r="O322" s="5"/>
    </row>
    <row r="323" spans="1:15" ht="15">
      <c r="A323" s="5" t="s">
        <v>328</v>
      </c>
      <c r="B323" s="24" t="s">
        <v>173</v>
      </c>
      <c r="C323" s="4"/>
      <c r="D323" s="4"/>
      <c r="E323" s="4"/>
      <c r="F323" s="4"/>
      <c r="G323" s="4"/>
      <c r="H323" s="4"/>
      <c r="I323" s="4"/>
      <c r="J323" s="4"/>
      <c r="K323" s="4"/>
      <c r="L323" s="24"/>
      <c r="M323" s="24"/>
      <c r="N323" s="24"/>
      <c r="O323" s="5"/>
    </row>
    <row r="324" spans="1:15" ht="15">
      <c r="A324" s="5"/>
      <c r="B324" s="24" t="s">
        <v>81</v>
      </c>
      <c r="C324" s="24" t="s">
        <v>174</v>
      </c>
      <c r="D324" s="4"/>
      <c r="E324" s="4"/>
      <c r="F324" s="4"/>
      <c r="G324" s="4"/>
      <c r="H324" s="4"/>
      <c r="I324" s="4"/>
      <c r="J324" s="4"/>
      <c r="K324" s="4"/>
      <c r="L324" s="24"/>
      <c r="M324" s="24"/>
      <c r="N324" s="24"/>
      <c r="O324" s="5"/>
    </row>
    <row r="325" spans="1:15" ht="15">
      <c r="A325" s="5"/>
      <c r="B325" s="24" t="s">
        <v>175</v>
      </c>
      <c r="C325" s="24" t="s">
        <v>176</v>
      </c>
      <c r="D325" s="4"/>
      <c r="E325" s="4"/>
      <c r="F325" s="4"/>
      <c r="G325" s="4"/>
      <c r="H325" s="4"/>
      <c r="I325" s="4"/>
      <c r="J325" s="4"/>
      <c r="K325" s="4"/>
      <c r="L325" s="24"/>
      <c r="M325" s="24"/>
      <c r="N325" s="24"/>
      <c r="O325" s="5"/>
    </row>
    <row r="326" spans="1:15" ht="15">
      <c r="A326" s="5"/>
      <c r="B326" s="24" t="s">
        <v>139</v>
      </c>
      <c r="C326" s="24" t="s">
        <v>177</v>
      </c>
      <c r="D326" s="4"/>
      <c r="E326" s="4"/>
      <c r="F326" s="4"/>
      <c r="G326" s="4"/>
      <c r="H326" s="4"/>
      <c r="I326" s="4"/>
      <c r="J326" s="4"/>
      <c r="K326" s="4"/>
      <c r="L326" s="24"/>
      <c r="M326" s="24"/>
      <c r="N326" s="24"/>
      <c r="O326" s="5"/>
    </row>
    <row r="327" spans="1:15" ht="15">
      <c r="A327" s="5"/>
      <c r="B327" s="24" t="s">
        <v>178</v>
      </c>
      <c r="C327" s="24" t="s">
        <v>187</v>
      </c>
      <c r="D327" s="4"/>
      <c r="E327" s="4"/>
      <c r="F327" s="4"/>
      <c r="G327" s="4"/>
      <c r="H327" s="4"/>
      <c r="I327" s="4"/>
      <c r="J327" s="4"/>
      <c r="K327" s="4"/>
      <c r="L327" s="24"/>
      <c r="M327" s="24"/>
      <c r="N327" s="24"/>
      <c r="O327" s="5"/>
    </row>
    <row r="328" spans="1:15" ht="15">
      <c r="A328" s="5"/>
      <c r="B328" s="24" t="s">
        <v>179</v>
      </c>
      <c r="C328" s="24" t="s">
        <v>180</v>
      </c>
      <c r="D328" s="4"/>
      <c r="E328" s="4"/>
      <c r="F328" s="4"/>
      <c r="G328" s="4"/>
      <c r="H328" s="4"/>
      <c r="I328" s="4"/>
      <c r="J328" s="4"/>
      <c r="K328" s="4"/>
      <c r="L328" s="24"/>
      <c r="M328" s="24"/>
      <c r="N328" s="24"/>
      <c r="O328" s="5"/>
    </row>
    <row r="329" spans="1:15" ht="15">
      <c r="A329" s="5"/>
      <c r="B329" s="24" t="s">
        <v>181</v>
      </c>
      <c r="C329" s="24" t="s">
        <v>182</v>
      </c>
      <c r="D329" s="4"/>
      <c r="E329" s="4"/>
      <c r="F329" s="4"/>
      <c r="G329" s="4"/>
      <c r="H329" s="4"/>
      <c r="I329" s="4"/>
      <c r="J329" s="4"/>
      <c r="K329" s="4"/>
      <c r="L329" s="24"/>
      <c r="M329" s="24"/>
      <c r="N329" s="24"/>
      <c r="O329" s="5"/>
    </row>
    <row r="330" spans="1:15" ht="15">
      <c r="A330" s="5"/>
      <c r="B330" s="24" t="s">
        <v>183</v>
      </c>
      <c r="C330" s="24" t="s">
        <v>184</v>
      </c>
      <c r="D330" s="4"/>
      <c r="E330" s="4"/>
      <c r="F330" s="4"/>
      <c r="G330" s="4"/>
      <c r="H330" s="4"/>
      <c r="I330" s="4"/>
      <c r="J330" s="4"/>
      <c r="K330" s="4"/>
      <c r="L330" s="24"/>
      <c r="M330" s="24"/>
      <c r="N330" s="24"/>
      <c r="O330" s="5"/>
    </row>
    <row r="331" spans="1:15" ht="15">
      <c r="A331" s="5"/>
      <c r="B331" s="24"/>
      <c r="C331" s="87"/>
      <c r="D331" s="4"/>
      <c r="E331" s="4"/>
      <c r="F331" s="4"/>
      <c r="G331" s="4"/>
      <c r="H331" s="4"/>
      <c r="I331" s="4"/>
      <c r="J331" s="4"/>
      <c r="K331" s="4"/>
      <c r="L331" s="24"/>
      <c r="M331" s="24"/>
      <c r="N331" s="24"/>
      <c r="O331" s="5"/>
    </row>
    <row r="332" spans="2:15" ht="15">
      <c r="B332" s="24" t="s">
        <v>185</v>
      </c>
      <c r="C332" s="4"/>
      <c r="D332" s="4"/>
      <c r="E332" s="4"/>
      <c r="F332" s="4"/>
      <c r="G332" s="4"/>
      <c r="H332" s="4"/>
      <c r="I332" s="4"/>
      <c r="J332" s="4"/>
      <c r="K332" s="4"/>
      <c r="L332" s="24"/>
      <c r="M332" s="24"/>
      <c r="N332" s="24"/>
      <c r="O332" s="5"/>
    </row>
    <row r="333" spans="1:15" ht="15">
      <c r="A333" s="5"/>
      <c r="B333" s="24" t="s">
        <v>186</v>
      </c>
      <c r="C333" s="4"/>
      <c r="D333" s="4"/>
      <c r="E333" s="4"/>
      <c r="F333" s="4"/>
      <c r="G333" s="4"/>
      <c r="H333" s="4"/>
      <c r="I333" s="4"/>
      <c r="J333" s="4"/>
      <c r="K333" s="4"/>
      <c r="L333" s="24"/>
      <c r="M333" s="24"/>
      <c r="N333" s="24"/>
      <c r="O333" s="5"/>
    </row>
    <row r="334" spans="1:15" ht="11.25" customHeight="1">
      <c r="A334" s="5"/>
      <c r="B334" s="24"/>
      <c r="C334" s="4"/>
      <c r="D334" s="4"/>
      <c r="E334" s="4"/>
      <c r="F334" s="4"/>
      <c r="G334" s="4"/>
      <c r="H334" s="4"/>
      <c r="I334" s="4"/>
      <c r="J334" s="4"/>
      <c r="K334" s="4"/>
      <c r="L334" s="24"/>
      <c r="M334" s="24"/>
      <c r="N334" s="24"/>
      <c r="O334" s="5"/>
    </row>
    <row r="335" spans="1:15" ht="15">
      <c r="A335" s="5"/>
      <c r="B335" s="24" t="s">
        <v>458</v>
      </c>
      <c r="C335" s="4"/>
      <c r="D335" s="4"/>
      <c r="E335" s="4"/>
      <c r="F335" s="4"/>
      <c r="G335" s="4"/>
      <c r="H335" s="4"/>
      <c r="I335" s="4"/>
      <c r="J335" s="4"/>
      <c r="K335" s="4"/>
      <c r="L335" s="24"/>
      <c r="M335" s="24"/>
      <c r="N335" s="24"/>
      <c r="O335" s="5"/>
    </row>
    <row r="336" spans="1:15" ht="15">
      <c r="A336" s="5"/>
      <c r="B336" s="24" t="s">
        <v>459</v>
      </c>
      <c r="C336" s="4"/>
      <c r="D336" s="4"/>
      <c r="E336" s="4"/>
      <c r="F336" s="4"/>
      <c r="G336" s="4"/>
      <c r="H336" s="4"/>
      <c r="I336" s="4"/>
      <c r="J336" s="4"/>
      <c r="K336" s="4"/>
      <c r="L336" s="24"/>
      <c r="M336" s="24"/>
      <c r="N336" s="24"/>
      <c r="O336" s="5"/>
    </row>
    <row r="337" spans="1:15" ht="15">
      <c r="A337" s="5"/>
      <c r="B337" s="24" t="s">
        <v>460</v>
      </c>
      <c r="C337" s="4"/>
      <c r="D337" s="4"/>
      <c r="E337" s="4"/>
      <c r="F337" s="4"/>
      <c r="G337" s="4"/>
      <c r="H337" s="4"/>
      <c r="I337" s="4"/>
      <c r="J337" s="4"/>
      <c r="K337" s="4"/>
      <c r="L337" s="24"/>
      <c r="M337" s="24"/>
      <c r="N337" s="24"/>
      <c r="O337" s="5"/>
    </row>
    <row r="338" spans="1:15" ht="15">
      <c r="A338" s="5"/>
      <c r="B338" s="24" t="s">
        <v>461</v>
      </c>
      <c r="C338" s="4"/>
      <c r="D338" s="4"/>
      <c r="E338" s="4"/>
      <c r="F338" s="4"/>
      <c r="G338" s="4"/>
      <c r="H338" s="4"/>
      <c r="I338" s="4"/>
      <c r="J338" s="4"/>
      <c r="K338" s="4"/>
      <c r="L338" s="24"/>
      <c r="M338" s="24"/>
      <c r="N338" s="24"/>
      <c r="O338" s="5"/>
    </row>
    <row r="339" spans="1:15" ht="9.75" customHeight="1">
      <c r="A339" s="5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24"/>
      <c r="M339" s="24"/>
      <c r="N339" s="24"/>
      <c r="O339" s="5"/>
    </row>
    <row r="340" spans="1:15" ht="15">
      <c r="A340" s="5"/>
      <c r="B340" s="24" t="s">
        <v>229</v>
      </c>
      <c r="C340" s="4"/>
      <c r="D340" s="4"/>
      <c r="E340" s="4"/>
      <c r="F340" s="4"/>
      <c r="G340" s="4"/>
      <c r="H340" s="4"/>
      <c r="I340" s="4"/>
      <c r="J340" s="4"/>
      <c r="K340" s="4"/>
      <c r="L340" s="24"/>
      <c r="M340" s="24"/>
      <c r="N340" s="24"/>
      <c r="O340" s="5"/>
    </row>
    <row r="341" spans="2:15" ht="15">
      <c r="B341" s="24" t="s">
        <v>230</v>
      </c>
      <c r="E341" s="4"/>
      <c r="F341" s="4"/>
      <c r="G341" s="4"/>
      <c r="H341" s="4"/>
      <c r="I341" s="4"/>
      <c r="J341" s="4"/>
      <c r="K341" s="4"/>
      <c r="L341" s="24"/>
      <c r="M341" s="24"/>
      <c r="N341" s="24"/>
      <c r="O341" s="5"/>
    </row>
    <row r="342" spans="2:15" ht="15">
      <c r="B342" s="24" t="s">
        <v>53</v>
      </c>
      <c r="E342" s="4"/>
      <c r="F342" s="4"/>
      <c r="G342" s="4"/>
      <c r="H342" s="4"/>
      <c r="I342" s="4"/>
      <c r="J342" s="4"/>
      <c r="K342" s="4"/>
      <c r="L342" s="24"/>
      <c r="M342" s="24"/>
      <c r="N342" s="24"/>
      <c r="O342" s="5"/>
    </row>
    <row r="343" spans="5:15" ht="15" customHeight="1">
      <c r="E343" s="4"/>
      <c r="F343" s="4"/>
      <c r="G343" s="4"/>
      <c r="H343" s="4"/>
      <c r="I343" s="4"/>
      <c r="J343" s="4"/>
      <c r="K343" s="4"/>
      <c r="L343" s="24"/>
      <c r="M343" s="24"/>
      <c r="N343" s="24"/>
      <c r="O343" s="5"/>
    </row>
    <row r="344" spans="2:15" ht="15">
      <c r="B344" s="24" t="s">
        <v>231</v>
      </c>
      <c r="E344" s="4"/>
      <c r="F344" s="4"/>
      <c r="G344" s="4"/>
      <c r="H344" s="4"/>
      <c r="I344" s="4"/>
      <c r="J344" s="4"/>
      <c r="K344" s="4"/>
      <c r="L344" s="24"/>
      <c r="M344" s="24"/>
      <c r="N344" s="24"/>
      <c r="O344" s="5"/>
    </row>
    <row r="345" spans="2:15" ht="15">
      <c r="B345" s="24" t="s">
        <v>400</v>
      </c>
      <c r="E345" s="4"/>
      <c r="F345" s="4"/>
      <c r="G345" s="4"/>
      <c r="H345" s="4"/>
      <c r="I345" s="4"/>
      <c r="J345" s="4"/>
      <c r="K345" s="4"/>
      <c r="L345" s="24"/>
      <c r="M345" s="24"/>
      <c r="N345" s="24"/>
      <c r="O345" s="5"/>
    </row>
    <row r="346" spans="2:15" ht="15">
      <c r="B346" s="24" t="s">
        <v>51</v>
      </c>
      <c r="E346" s="4"/>
      <c r="F346" s="4"/>
      <c r="G346" s="4"/>
      <c r="H346" s="4"/>
      <c r="I346" s="4"/>
      <c r="J346" s="4"/>
      <c r="K346" s="4"/>
      <c r="L346" s="24"/>
      <c r="M346" s="24"/>
      <c r="N346" s="24"/>
      <c r="O346" s="5"/>
    </row>
    <row r="347" spans="1:15" ht="15">
      <c r="A347" s="5"/>
      <c r="B347" s="24" t="s">
        <v>52</v>
      </c>
      <c r="C347" s="4"/>
      <c r="D347" s="4"/>
      <c r="E347" s="4"/>
      <c r="F347" s="4"/>
      <c r="G347" s="4"/>
      <c r="H347" s="4"/>
      <c r="I347" s="4"/>
      <c r="J347" s="4"/>
      <c r="K347" s="4"/>
      <c r="L347" s="24"/>
      <c r="M347" s="24"/>
      <c r="N347" s="24"/>
      <c r="O347" s="5"/>
    </row>
    <row r="348" spans="1:15" ht="10.5" customHeight="1">
      <c r="A348" s="5"/>
      <c r="B348" s="24"/>
      <c r="C348" s="4"/>
      <c r="D348" s="4"/>
      <c r="E348" s="4"/>
      <c r="F348" s="4"/>
      <c r="G348" s="4"/>
      <c r="H348" s="4"/>
      <c r="I348" s="4"/>
      <c r="J348" s="4"/>
      <c r="K348" s="4"/>
      <c r="L348" s="24"/>
      <c r="M348" s="24"/>
      <c r="N348" s="24"/>
      <c r="O348" s="5"/>
    </row>
    <row r="349" spans="1:15" ht="15" customHeight="1">
      <c r="A349" s="5"/>
      <c r="B349" s="24" t="s">
        <v>401</v>
      </c>
      <c r="C349" s="4"/>
      <c r="D349" s="4"/>
      <c r="E349" s="4"/>
      <c r="F349" s="4"/>
      <c r="G349" s="4"/>
      <c r="H349" s="4"/>
      <c r="I349" s="4"/>
      <c r="J349" s="4"/>
      <c r="K349" s="4"/>
      <c r="L349" s="24"/>
      <c r="M349" s="24"/>
      <c r="N349" s="24"/>
      <c r="O349" s="5"/>
    </row>
    <row r="350" spans="1:15" ht="15" customHeight="1">
      <c r="A350" s="5"/>
      <c r="B350" s="24" t="s">
        <v>402</v>
      </c>
      <c r="C350" s="4"/>
      <c r="D350" s="4"/>
      <c r="E350" s="4"/>
      <c r="F350" s="4"/>
      <c r="G350" s="4"/>
      <c r="H350" s="4"/>
      <c r="I350" s="4"/>
      <c r="J350" s="4"/>
      <c r="K350" s="4"/>
      <c r="L350" s="24"/>
      <c r="M350" s="24"/>
      <c r="N350" s="24"/>
      <c r="O350" s="5"/>
    </row>
    <row r="351" spans="1:15" ht="15" customHeight="1">
      <c r="A351" s="5"/>
      <c r="B351" s="24" t="s">
        <v>403</v>
      </c>
      <c r="C351" s="4"/>
      <c r="D351" s="4"/>
      <c r="E351" s="4"/>
      <c r="F351" s="4"/>
      <c r="G351" s="4"/>
      <c r="H351" s="4"/>
      <c r="I351" s="4"/>
      <c r="J351" s="4"/>
      <c r="K351" s="4"/>
      <c r="L351" s="24"/>
      <c r="M351" s="24"/>
      <c r="N351" s="24"/>
      <c r="O351" s="5"/>
    </row>
    <row r="352" spans="1:15" ht="15" customHeight="1">
      <c r="A352" s="5"/>
      <c r="B352" s="24" t="s">
        <v>405</v>
      </c>
      <c r="C352" s="4"/>
      <c r="D352" s="4"/>
      <c r="E352" s="4"/>
      <c r="F352" s="4"/>
      <c r="G352" s="4"/>
      <c r="H352" s="4"/>
      <c r="I352" s="4"/>
      <c r="J352" s="4"/>
      <c r="K352" s="4"/>
      <c r="L352" s="24"/>
      <c r="M352" s="24"/>
      <c r="N352" s="24"/>
      <c r="O352" s="5"/>
    </row>
    <row r="353" spans="1:15" ht="15" customHeight="1">
      <c r="A353" s="5"/>
      <c r="B353" s="24" t="s">
        <v>404</v>
      </c>
      <c r="C353" s="4"/>
      <c r="D353" s="4"/>
      <c r="E353" s="4"/>
      <c r="F353" s="4"/>
      <c r="G353" s="4"/>
      <c r="H353" s="4"/>
      <c r="I353" s="4"/>
      <c r="J353" s="4"/>
      <c r="K353" s="4"/>
      <c r="L353" s="24"/>
      <c r="M353" s="24"/>
      <c r="N353" s="24"/>
      <c r="O353" s="5"/>
    </row>
    <row r="354" spans="1:15" ht="15" customHeight="1">
      <c r="A354" s="5"/>
      <c r="B354" s="24"/>
      <c r="C354" s="4"/>
      <c r="D354" s="4"/>
      <c r="E354" s="4"/>
      <c r="F354" s="4"/>
      <c r="G354" s="4"/>
      <c r="H354" s="4"/>
      <c r="I354" s="4"/>
      <c r="J354" s="4"/>
      <c r="K354" s="4"/>
      <c r="L354" s="24"/>
      <c r="M354" s="24"/>
      <c r="N354" s="24"/>
      <c r="O354" s="5"/>
    </row>
    <row r="355" spans="1:15" ht="15">
      <c r="A355" s="20" t="s">
        <v>351</v>
      </c>
      <c r="B355" s="24" t="s">
        <v>163</v>
      </c>
      <c r="C355" s="4"/>
      <c r="D355" s="4"/>
      <c r="E355" s="4"/>
      <c r="F355" s="4"/>
      <c r="G355" s="4"/>
      <c r="H355" s="4"/>
      <c r="I355" s="4"/>
      <c r="J355" s="4"/>
      <c r="K355" s="4"/>
      <c r="L355" s="24"/>
      <c r="M355" s="24"/>
      <c r="N355" s="24"/>
      <c r="O355" s="5"/>
    </row>
    <row r="356" spans="1:15" ht="15">
      <c r="A356" s="5"/>
      <c r="B356" s="24" t="s">
        <v>81</v>
      </c>
      <c r="C356" s="24" t="s">
        <v>188</v>
      </c>
      <c r="D356" s="4"/>
      <c r="E356" s="4"/>
      <c r="F356" s="4"/>
      <c r="G356" s="4"/>
      <c r="H356" s="4"/>
      <c r="I356" s="4"/>
      <c r="J356" s="4"/>
      <c r="K356" s="4"/>
      <c r="L356" s="24"/>
      <c r="M356" s="24"/>
      <c r="N356" s="24"/>
      <c r="O356" s="5"/>
    </row>
    <row r="357" spans="1:15" ht="15">
      <c r="A357" s="5"/>
      <c r="B357" s="24" t="s">
        <v>138</v>
      </c>
      <c r="C357" s="24" t="s">
        <v>189</v>
      </c>
      <c r="D357" s="4"/>
      <c r="E357" s="4"/>
      <c r="F357" s="4"/>
      <c r="G357" s="4"/>
      <c r="H357" s="4"/>
      <c r="I357" s="4"/>
      <c r="J357" s="4"/>
      <c r="K357" s="4"/>
      <c r="L357" s="24"/>
      <c r="M357" s="24"/>
      <c r="N357" s="24"/>
      <c r="O357" s="5"/>
    </row>
    <row r="358" spans="1:15" ht="15">
      <c r="A358" s="5"/>
      <c r="B358" s="24"/>
      <c r="C358" s="24" t="s">
        <v>190</v>
      </c>
      <c r="D358" s="4"/>
      <c r="E358" s="4"/>
      <c r="F358" s="4"/>
      <c r="G358" s="4"/>
      <c r="H358" s="4"/>
      <c r="I358" s="4"/>
      <c r="J358" s="4"/>
      <c r="K358" s="4"/>
      <c r="L358" s="24"/>
      <c r="M358" s="24"/>
      <c r="N358" s="24"/>
      <c r="O358" s="5"/>
    </row>
    <row r="359" spans="1:15" ht="15">
      <c r="A359" s="5"/>
      <c r="B359" s="24"/>
      <c r="C359" s="24" t="s">
        <v>191</v>
      </c>
      <c r="D359" s="4"/>
      <c r="E359" s="4"/>
      <c r="F359" s="4"/>
      <c r="G359" s="4"/>
      <c r="H359" s="4"/>
      <c r="I359" s="4"/>
      <c r="J359" s="4"/>
      <c r="K359" s="4"/>
      <c r="L359" s="24"/>
      <c r="M359" s="24"/>
      <c r="N359" s="24"/>
      <c r="O359" s="5"/>
    </row>
    <row r="360" spans="1:15" ht="15">
      <c r="A360" s="5"/>
      <c r="B360" s="24"/>
      <c r="C360" s="24" t="s">
        <v>192</v>
      </c>
      <c r="D360" s="4"/>
      <c r="E360" s="4"/>
      <c r="F360" s="4"/>
      <c r="G360" s="4"/>
      <c r="H360" s="4"/>
      <c r="I360" s="4"/>
      <c r="J360" s="4"/>
      <c r="K360" s="4"/>
      <c r="L360" s="24"/>
      <c r="M360" s="24"/>
      <c r="N360" s="24"/>
      <c r="O360" s="5"/>
    </row>
    <row r="361" spans="1:15" ht="15">
      <c r="A361" s="5"/>
      <c r="B361" s="24" t="s">
        <v>139</v>
      </c>
      <c r="C361" s="24" t="s">
        <v>193</v>
      </c>
      <c r="D361" s="4"/>
      <c r="E361" s="4"/>
      <c r="F361" s="4"/>
      <c r="G361" s="4"/>
      <c r="H361" s="4"/>
      <c r="I361" s="4"/>
      <c r="J361" s="4"/>
      <c r="K361" s="4"/>
      <c r="L361" s="24"/>
      <c r="M361" s="24"/>
      <c r="N361" s="24"/>
      <c r="O361" s="5"/>
    </row>
    <row r="362" spans="1:15" ht="15">
      <c r="A362" s="5"/>
      <c r="B362" s="24"/>
      <c r="C362" s="24" t="s">
        <v>194</v>
      </c>
      <c r="D362" s="4"/>
      <c r="E362" s="4"/>
      <c r="F362" s="4"/>
      <c r="G362" s="4"/>
      <c r="H362" s="4"/>
      <c r="I362" s="4"/>
      <c r="J362" s="4"/>
      <c r="K362" s="4"/>
      <c r="L362" s="24"/>
      <c r="M362" s="24"/>
      <c r="N362" s="24"/>
      <c r="O362" s="5"/>
    </row>
    <row r="363" spans="1:15" ht="15">
      <c r="A363" s="5"/>
      <c r="B363" s="24"/>
      <c r="C363" s="24" t="s">
        <v>195</v>
      </c>
      <c r="D363" s="4"/>
      <c r="E363" s="4"/>
      <c r="F363" s="4"/>
      <c r="G363" s="4"/>
      <c r="H363" s="4"/>
      <c r="I363" s="4"/>
      <c r="J363" s="4"/>
      <c r="K363" s="4"/>
      <c r="L363" s="24"/>
      <c r="M363" s="24"/>
      <c r="N363" s="24"/>
      <c r="O363" s="5"/>
    </row>
    <row r="364" spans="1:15" ht="15">
      <c r="A364" s="5"/>
      <c r="B364" s="24"/>
      <c r="C364" s="24" t="s">
        <v>196</v>
      </c>
      <c r="D364" s="4"/>
      <c r="E364" s="4"/>
      <c r="F364" s="4"/>
      <c r="G364" s="4"/>
      <c r="H364" s="4"/>
      <c r="I364" s="4"/>
      <c r="J364" s="4"/>
      <c r="K364" s="4"/>
      <c r="L364" s="24"/>
      <c r="M364" s="24"/>
      <c r="N364" s="24"/>
      <c r="O364" s="5"/>
    </row>
    <row r="365" spans="1:15" ht="13.5" customHeight="1">
      <c r="A365" s="5"/>
      <c r="B365" s="24"/>
      <c r="C365" s="4"/>
      <c r="D365" s="4"/>
      <c r="E365" s="4"/>
      <c r="F365" s="4"/>
      <c r="G365" s="4"/>
      <c r="H365" s="4"/>
      <c r="I365" s="4"/>
      <c r="J365" s="4"/>
      <c r="K365" s="4"/>
      <c r="L365" s="24"/>
      <c r="M365" s="24"/>
      <c r="N365" s="24"/>
      <c r="O365" s="5"/>
    </row>
    <row r="366" spans="1:15" ht="13.5" customHeight="1">
      <c r="A366" s="5"/>
      <c r="B366" s="24"/>
      <c r="C366" s="4"/>
      <c r="D366" s="4"/>
      <c r="E366" s="4"/>
      <c r="F366" s="4"/>
      <c r="G366" s="4"/>
      <c r="H366" s="4"/>
      <c r="I366" s="4"/>
      <c r="J366" s="4"/>
      <c r="K366" s="4"/>
      <c r="L366" s="24"/>
      <c r="M366" s="24"/>
      <c r="N366" s="24"/>
      <c r="O366" s="5"/>
    </row>
    <row r="367" spans="1:15" ht="13.5" customHeight="1">
      <c r="A367" s="5"/>
      <c r="B367" s="24"/>
      <c r="C367" s="4"/>
      <c r="D367" s="4"/>
      <c r="E367" s="4"/>
      <c r="F367" s="4"/>
      <c r="G367" s="4"/>
      <c r="H367" s="4"/>
      <c r="I367" s="4"/>
      <c r="J367" s="4"/>
      <c r="K367" s="4"/>
      <c r="L367" s="24"/>
      <c r="M367" s="24"/>
      <c r="N367" s="24"/>
      <c r="O367" s="5"/>
    </row>
    <row r="368" spans="1:15" ht="13.5" customHeight="1">
      <c r="A368" s="5"/>
      <c r="B368" s="24"/>
      <c r="C368" s="4"/>
      <c r="D368" s="4"/>
      <c r="E368" s="4"/>
      <c r="F368" s="4"/>
      <c r="G368" s="4"/>
      <c r="H368" s="4"/>
      <c r="I368" s="4"/>
      <c r="J368" s="4"/>
      <c r="K368" s="4"/>
      <c r="L368" s="24"/>
      <c r="M368" s="24"/>
      <c r="N368" s="24"/>
      <c r="O368" s="5"/>
    </row>
    <row r="369" spans="1:15" ht="13.5" customHeight="1">
      <c r="A369" s="5"/>
      <c r="B369" s="24"/>
      <c r="C369" s="4"/>
      <c r="D369" s="4"/>
      <c r="E369" s="4"/>
      <c r="F369" s="4"/>
      <c r="G369" s="4"/>
      <c r="H369" s="4"/>
      <c r="I369" s="4"/>
      <c r="J369" s="4"/>
      <c r="K369" s="4"/>
      <c r="L369" s="24"/>
      <c r="M369" s="24"/>
      <c r="N369" s="24"/>
      <c r="O369" s="5"/>
    </row>
    <row r="370" spans="1:15" ht="13.5" customHeight="1">
      <c r="A370" s="82" t="str">
        <f>+A5</f>
        <v>BERJAYA LAND BERHAD</v>
      </c>
      <c r="B370" s="24"/>
      <c r="C370" s="4"/>
      <c r="D370" s="4"/>
      <c r="E370" s="4"/>
      <c r="F370" s="4"/>
      <c r="G370" s="4"/>
      <c r="H370" s="4"/>
      <c r="I370" s="4"/>
      <c r="J370" s="4"/>
      <c r="K370" s="4"/>
      <c r="L370" s="24"/>
      <c r="M370" s="24"/>
      <c r="N370" s="24"/>
      <c r="O370" s="5"/>
    </row>
    <row r="371" spans="1:15" ht="13.5" customHeight="1">
      <c r="A371" s="191" t="str">
        <f>+A6</f>
        <v>(COMPANY NO: 201765-A)</v>
      </c>
      <c r="B371" s="24"/>
      <c r="C371" s="4"/>
      <c r="D371" s="4"/>
      <c r="E371" s="4"/>
      <c r="F371" s="4"/>
      <c r="G371" s="4"/>
      <c r="H371" s="4"/>
      <c r="I371" s="4"/>
      <c r="J371" s="4"/>
      <c r="K371" s="4"/>
      <c r="L371" s="253" t="str">
        <f>+L6</f>
        <v>Quarterly report 31-01-03</v>
      </c>
      <c r="M371" s="24"/>
      <c r="N371" s="24"/>
      <c r="O371" s="5"/>
    </row>
    <row r="372" spans="1:15" ht="13.5" customHeight="1">
      <c r="A372" s="189"/>
      <c r="B372" s="196"/>
      <c r="C372" s="193"/>
      <c r="D372" s="193"/>
      <c r="E372" s="193"/>
      <c r="F372" s="193"/>
      <c r="G372" s="193"/>
      <c r="H372" s="193"/>
      <c r="I372" s="193"/>
      <c r="J372" s="193"/>
      <c r="K372" s="193"/>
      <c r="L372" s="196"/>
      <c r="M372" s="196"/>
      <c r="N372" s="196"/>
      <c r="O372" s="5"/>
    </row>
    <row r="373" spans="1:15" ht="13.5" customHeight="1">
      <c r="A373" s="5"/>
      <c r="B373" s="24"/>
      <c r="C373" s="4"/>
      <c r="D373" s="4"/>
      <c r="E373" s="4"/>
      <c r="F373" s="4"/>
      <c r="G373" s="4"/>
      <c r="H373" s="4"/>
      <c r="I373" s="4"/>
      <c r="J373" s="4"/>
      <c r="K373" s="4"/>
      <c r="L373" s="24"/>
      <c r="M373" s="24"/>
      <c r="N373" s="24"/>
      <c r="O373" s="5"/>
    </row>
    <row r="374" spans="1:15" ht="13.5" customHeight="1">
      <c r="A374" s="82" t="str">
        <f>+A61</f>
        <v>NOTES (Continued)</v>
      </c>
      <c r="B374" s="24"/>
      <c r="C374" s="4"/>
      <c r="D374" s="4"/>
      <c r="E374" s="4"/>
      <c r="F374" s="4"/>
      <c r="G374" s="4"/>
      <c r="H374" s="4"/>
      <c r="I374" s="4"/>
      <c r="J374" s="4"/>
      <c r="K374" s="4"/>
      <c r="L374" s="24"/>
      <c r="M374" s="24"/>
      <c r="N374" s="24"/>
      <c r="O374" s="5"/>
    </row>
    <row r="375" spans="1:15" ht="13.5" customHeight="1">
      <c r="A375" s="5"/>
      <c r="B375" s="24"/>
      <c r="C375" s="4"/>
      <c r="D375" s="4"/>
      <c r="E375" s="4"/>
      <c r="F375" s="4"/>
      <c r="G375" s="4"/>
      <c r="H375" s="4"/>
      <c r="I375" s="4"/>
      <c r="J375" s="4"/>
      <c r="K375" s="4"/>
      <c r="L375" s="24"/>
      <c r="M375" s="24"/>
      <c r="N375" s="24"/>
      <c r="O375" s="5"/>
    </row>
    <row r="376" spans="1:15" ht="13.5" customHeight="1">
      <c r="A376" s="5" t="s">
        <v>352</v>
      </c>
      <c r="B376" s="24" t="s">
        <v>197</v>
      </c>
      <c r="C376" s="4"/>
      <c r="D376" s="4"/>
      <c r="E376" s="4"/>
      <c r="F376" s="4"/>
      <c r="G376" s="4"/>
      <c r="H376" s="4"/>
      <c r="I376" s="4"/>
      <c r="J376" s="4"/>
      <c r="K376" s="4"/>
      <c r="L376" s="24"/>
      <c r="M376" s="24"/>
      <c r="N376" s="24"/>
      <c r="O376" s="5"/>
    </row>
    <row r="377" spans="1:15" ht="13.5" customHeight="1">
      <c r="A377" s="5"/>
      <c r="B377" s="24" t="s">
        <v>198</v>
      </c>
      <c r="C377" s="4"/>
      <c r="D377" s="4"/>
      <c r="E377" s="4"/>
      <c r="F377" s="4"/>
      <c r="G377" s="4"/>
      <c r="H377" s="4"/>
      <c r="I377" s="4"/>
      <c r="J377" s="4"/>
      <c r="K377" s="4"/>
      <c r="L377" s="24"/>
      <c r="M377" s="24"/>
      <c r="N377" s="24"/>
      <c r="O377" s="5"/>
    </row>
    <row r="378" spans="1:15" ht="13.5" customHeight="1">
      <c r="A378" s="5"/>
      <c r="B378" s="24" t="s">
        <v>199</v>
      </c>
      <c r="C378" s="4"/>
      <c r="D378" s="4"/>
      <c r="E378" s="4"/>
      <c r="F378" s="4"/>
      <c r="G378" s="4"/>
      <c r="H378" s="4"/>
      <c r="I378" s="4"/>
      <c r="J378" s="4"/>
      <c r="K378" s="4"/>
      <c r="L378" s="24"/>
      <c r="M378" s="24"/>
      <c r="N378" s="24"/>
      <c r="O378" s="5"/>
    </row>
    <row r="379" spans="1:15" ht="13.5" customHeight="1">
      <c r="A379" s="5"/>
      <c r="B379" s="24" t="s">
        <v>200</v>
      </c>
      <c r="C379" s="4"/>
      <c r="D379" s="4"/>
      <c r="E379" s="4"/>
      <c r="F379" s="4"/>
      <c r="G379" s="4"/>
      <c r="H379" s="4"/>
      <c r="I379" s="4"/>
      <c r="J379" s="4"/>
      <c r="K379" s="4"/>
      <c r="L379" s="24"/>
      <c r="M379" s="24"/>
      <c r="N379" s="24"/>
      <c r="O379" s="5"/>
    </row>
    <row r="380" spans="1:15" ht="13.5" customHeight="1">
      <c r="A380" s="5"/>
      <c r="B380" s="24" t="s">
        <v>201</v>
      </c>
      <c r="C380" s="4"/>
      <c r="D380" s="4"/>
      <c r="E380" s="4"/>
      <c r="F380" s="4"/>
      <c r="G380" s="4"/>
      <c r="H380" s="4"/>
      <c r="I380" s="4"/>
      <c r="J380" s="4"/>
      <c r="K380" s="4"/>
      <c r="L380" s="24"/>
      <c r="M380" s="24"/>
      <c r="N380" s="24"/>
      <c r="O380" s="5"/>
    </row>
    <row r="381" spans="1:15" ht="13.5" customHeight="1">
      <c r="A381" s="5"/>
      <c r="B381" s="24" t="s">
        <v>202</v>
      </c>
      <c r="C381" s="4"/>
      <c r="D381" s="4"/>
      <c r="E381" s="4"/>
      <c r="F381" s="4"/>
      <c r="G381" s="4"/>
      <c r="H381" s="4"/>
      <c r="I381" s="4"/>
      <c r="J381" s="4"/>
      <c r="K381" s="4"/>
      <c r="L381" s="24"/>
      <c r="M381" s="24"/>
      <c r="N381" s="24"/>
      <c r="O381" s="5"/>
    </row>
    <row r="382" spans="1:15" ht="13.5" customHeight="1">
      <c r="A382" s="5"/>
      <c r="B382" s="24" t="s">
        <v>81</v>
      </c>
      <c r="C382" s="24" t="s">
        <v>203</v>
      </c>
      <c r="D382" s="4"/>
      <c r="E382" s="4"/>
      <c r="F382" s="4"/>
      <c r="G382" s="4"/>
      <c r="H382" s="4"/>
      <c r="I382" s="4"/>
      <c r="J382" s="4"/>
      <c r="K382" s="4"/>
      <c r="L382" s="24"/>
      <c r="M382" s="24"/>
      <c r="N382" s="24"/>
      <c r="O382" s="5"/>
    </row>
    <row r="383" spans="1:15" ht="13.5" customHeight="1">
      <c r="A383" s="5"/>
      <c r="B383" s="24"/>
      <c r="C383" s="24" t="s">
        <v>204</v>
      </c>
      <c r="D383" s="4"/>
      <c r="E383" s="4"/>
      <c r="F383" s="4"/>
      <c r="G383" s="4"/>
      <c r="H383" s="4"/>
      <c r="I383" s="4"/>
      <c r="J383" s="4"/>
      <c r="K383" s="4"/>
      <c r="L383" s="24"/>
      <c r="M383" s="24"/>
      <c r="N383" s="24"/>
      <c r="O383" s="5"/>
    </row>
    <row r="384" spans="1:15" ht="13.5" customHeight="1">
      <c r="A384" s="5"/>
      <c r="B384" s="24" t="s">
        <v>138</v>
      </c>
      <c r="C384" s="24" t="s">
        <v>205</v>
      </c>
      <c r="D384" s="4"/>
      <c r="E384" s="4"/>
      <c r="F384" s="4"/>
      <c r="G384" s="4"/>
      <c r="H384" s="4"/>
      <c r="I384" s="4"/>
      <c r="J384" s="4"/>
      <c r="K384" s="4"/>
      <c r="L384" s="24"/>
      <c r="M384" s="24"/>
      <c r="N384" s="24"/>
      <c r="O384" s="5"/>
    </row>
    <row r="385" spans="1:15" ht="13.5" customHeight="1">
      <c r="A385" s="5"/>
      <c r="B385" s="24"/>
      <c r="C385" s="24" t="s">
        <v>206</v>
      </c>
      <c r="D385" s="4"/>
      <c r="E385" s="4"/>
      <c r="F385" s="4"/>
      <c r="G385" s="4"/>
      <c r="H385" s="4"/>
      <c r="I385" s="4"/>
      <c r="J385" s="4"/>
      <c r="K385" s="4"/>
      <c r="L385" s="24"/>
      <c r="M385" s="24"/>
      <c r="N385" s="24"/>
      <c r="O385" s="5"/>
    </row>
    <row r="386" spans="1:15" ht="13.5" customHeight="1">
      <c r="A386" s="5"/>
      <c r="B386" s="24"/>
      <c r="C386" s="4" t="s">
        <v>77</v>
      </c>
      <c r="D386" s="24" t="s">
        <v>207</v>
      </c>
      <c r="E386" s="4"/>
      <c r="F386" s="4"/>
      <c r="G386" s="4"/>
      <c r="H386" s="4"/>
      <c r="I386" s="4"/>
      <c r="J386" s="4"/>
      <c r="K386" s="4"/>
      <c r="L386" s="24"/>
      <c r="M386" s="24"/>
      <c r="N386" s="24"/>
      <c r="O386" s="5"/>
    </row>
    <row r="387" spans="1:15" ht="13.5" customHeight="1">
      <c r="A387" s="5"/>
      <c r="B387" s="24"/>
      <c r="C387" s="4" t="s">
        <v>74</v>
      </c>
      <c r="D387" s="24" t="s">
        <v>208</v>
      </c>
      <c r="E387" s="4"/>
      <c r="F387" s="4"/>
      <c r="G387" s="4"/>
      <c r="H387" s="4"/>
      <c r="I387" s="4"/>
      <c r="J387" s="4"/>
      <c r="K387" s="4"/>
      <c r="L387" s="24"/>
      <c r="M387" s="24"/>
      <c r="N387" s="24"/>
      <c r="O387" s="5"/>
    </row>
    <row r="388" spans="1:15" ht="13.5" customHeight="1">
      <c r="A388" s="5"/>
      <c r="B388" s="24"/>
      <c r="C388" s="4" t="s">
        <v>78</v>
      </c>
      <c r="D388" s="24" t="s">
        <v>209</v>
      </c>
      <c r="E388" s="4"/>
      <c r="F388" s="4"/>
      <c r="G388" s="4"/>
      <c r="H388" s="4"/>
      <c r="I388" s="4"/>
      <c r="J388" s="4"/>
      <c r="K388" s="4"/>
      <c r="L388" s="24"/>
      <c r="M388" s="24"/>
      <c r="N388" s="24"/>
      <c r="O388" s="5"/>
    </row>
    <row r="389" spans="1:15" ht="13.5" customHeight="1">
      <c r="A389" s="5"/>
      <c r="B389" s="24"/>
      <c r="C389" s="4" t="s">
        <v>74</v>
      </c>
      <c r="D389" s="24" t="s">
        <v>210</v>
      </c>
      <c r="E389" s="4"/>
      <c r="F389" s="4"/>
      <c r="G389" s="4"/>
      <c r="H389" s="4"/>
      <c r="I389" s="4"/>
      <c r="J389" s="4"/>
      <c r="K389" s="4"/>
      <c r="L389" s="24"/>
      <c r="M389" s="24"/>
      <c r="N389" s="24"/>
      <c r="O389" s="5"/>
    </row>
    <row r="390" spans="1:15" ht="13.5" customHeight="1">
      <c r="A390" s="5"/>
      <c r="B390" s="24"/>
      <c r="C390" s="4" t="s">
        <v>74</v>
      </c>
      <c r="D390" s="24" t="s">
        <v>211</v>
      </c>
      <c r="E390" s="4"/>
      <c r="F390" s="4"/>
      <c r="G390" s="4"/>
      <c r="H390" s="4"/>
      <c r="I390" s="4"/>
      <c r="J390" s="4"/>
      <c r="K390" s="4"/>
      <c r="L390" s="24"/>
      <c r="M390" s="24"/>
      <c r="N390" s="24"/>
      <c r="O390" s="5"/>
    </row>
    <row r="391" spans="1:15" ht="13.5" customHeight="1">
      <c r="A391" s="5"/>
      <c r="B391" s="24"/>
      <c r="C391" s="4" t="s">
        <v>79</v>
      </c>
      <c r="D391" s="24" t="s">
        <v>58</v>
      </c>
      <c r="E391" s="4"/>
      <c r="F391" s="4"/>
      <c r="G391" s="4"/>
      <c r="H391" s="4"/>
      <c r="I391" s="4"/>
      <c r="J391" s="4"/>
      <c r="K391" s="4"/>
      <c r="L391" s="24"/>
      <c r="M391" s="24"/>
      <c r="N391" s="24"/>
      <c r="O391" s="5"/>
    </row>
    <row r="392" spans="1:15" ht="13.5" customHeight="1">
      <c r="A392" s="5"/>
      <c r="B392" s="24"/>
      <c r="C392" s="4" t="s">
        <v>74</v>
      </c>
      <c r="D392" s="24" t="s">
        <v>59</v>
      </c>
      <c r="E392" s="4"/>
      <c r="F392" s="4"/>
      <c r="G392" s="4"/>
      <c r="H392" s="4"/>
      <c r="I392" s="4"/>
      <c r="J392" s="4"/>
      <c r="K392" s="4"/>
      <c r="L392" s="24"/>
      <c r="M392" s="24"/>
      <c r="N392" s="24"/>
      <c r="O392" s="5"/>
    </row>
    <row r="393" spans="1:15" ht="13.5" customHeight="1">
      <c r="A393" s="5"/>
      <c r="B393" s="24"/>
      <c r="C393" s="4"/>
      <c r="D393" s="4"/>
      <c r="E393" s="4"/>
      <c r="F393" s="4"/>
      <c r="G393" s="4"/>
      <c r="H393" s="4"/>
      <c r="I393" s="4"/>
      <c r="J393" s="4"/>
      <c r="K393" s="4"/>
      <c r="L393" s="24"/>
      <c r="M393" s="24"/>
      <c r="N393" s="24"/>
      <c r="O393" s="5"/>
    </row>
    <row r="394" spans="2:15" ht="15">
      <c r="B394" s="24" t="s">
        <v>60</v>
      </c>
      <c r="C394" s="4"/>
      <c r="D394" s="4"/>
      <c r="E394" s="4"/>
      <c r="F394" s="4"/>
      <c r="G394" s="4"/>
      <c r="H394" s="4"/>
      <c r="I394" s="4"/>
      <c r="J394" s="4"/>
      <c r="K394" s="4"/>
      <c r="L394" s="24"/>
      <c r="M394" s="24"/>
      <c r="N394" s="24"/>
      <c r="O394" s="5"/>
    </row>
    <row r="395" spans="1:15" ht="15">
      <c r="A395" s="5"/>
      <c r="B395" s="24" t="s">
        <v>81</v>
      </c>
      <c r="C395" s="24" t="s">
        <v>61</v>
      </c>
      <c r="D395" s="4"/>
      <c r="E395" s="4"/>
      <c r="F395" s="4"/>
      <c r="G395" s="4"/>
      <c r="H395" s="4"/>
      <c r="I395" s="4"/>
      <c r="J395" s="4"/>
      <c r="K395" s="4"/>
      <c r="L395" s="24"/>
      <c r="M395" s="24"/>
      <c r="N395" s="24"/>
      <c r="O395" s="5"/>
    </row>
    <row r="396" spans="1:15" ht="15">
      <c r="A396" s="5"/>
      <c r="B396" s="24" t="s">
        <v>138</v>
      </c>
      <c r="C396" s="24" t="s">
        <v>62</v>
      </c>
      <c r="D396" s="4"/>
      <c r="E396" s="4"/>
      <c r="F396" s="4"/>
      <c r="G396" s="4"/>
      <c r="H396" s="4"/>
      <c r="I396" s="4"/>
      <c r="J396" s="4"/>
      <c r="K396" s="4"/>
      <c r="L396" s="24"/>
      <c r="M396" s="24"/>
      <c r="N396" s="24"/>
      <c r="O396" s="5"/>
    </row>
    <row r="397" spans="1:15" ht="15">
      <c r="A397" s="5"/>
      <c r="B397" s="24" t="s">
        <v>139</v>
      </c>
      <c r="C397" s="24" t="s">
        <v>63</v>
      </c>
      <c r="D397" s="4"/>
      <c r="E397" s="4"/>
      <c r="F397" s="4"/>
      <c r="G397" s="4"/>
      <c r="H397" s="4"/>
      <c r="I397" s="4"/>
      <c r="J397" s="4"/>
      <c r="K397" s="4"/>
      <c r="L397" s="24"/>
      <c r="M397" s="24"/>
      <c r="N397" s="24"/>
      <c r="O397" s="5"/>
    </row>
    <row r="398" spans="1:15" ht="15">
      <c r="A398" s="5"/>
      <c r="B398" s="24" t="s">
        <v>64</v>
      </c>
      <c r="C398" s="24" t="s">
        <v>65</v>
      </c>
      <c r="D398" s="4"/>
      <c r="E398" s="4"/>
      <c r="F398" s="4"/>
      <c r="G398" s="4"/>
      <c r="H398" s="4"/>
      <c r="I398" s="4"/>
      <c r="J398" s="4"/>
      <c r="K398" s="4"/>
      <c r="L398" s="24"/>
      <c r="M398" s="24"/>
      <c r="N398" s="24"/>
      <c r="O398" s="5"/>
    </row>
    <row r="399" spans="1:15" ht="15">
      <c r="A399" s="5"/>
      <c r="B399" s="24" t="s">
        <v>66</v>
      </c>
      <c r="C399" s="24" t="s">
        <v>184</v>
      </c>
      <c r="D399" s="4"/>
      <c r="E399" s="4"/>
      <c r="F399" s="4"/>
      <c r="G399" s="4"/>
      <c r="H399" s="4"/>
      <c r="I399" s="4"/>
      <c r="J399" s="4"/>
      <c r="K399" s="4"/>
      <c r="L399" s="24"/>
      <c r="M399" s="24"/>
      <c r="N399" s="24"/>
      <c r="O399" s="5"/>
    </row>
    <row r="400" spans="1:15" ht="9.75" customHeight="1">
      <c r="A400" s="5"/>
      <c r="B400" s="24"/>
      <c r="C400" s="4"/>
      <c r="D400" s="4"/>
      <c r="E400" s="4"/>
      <c r="F400" s="4"/>
      <c r="G400" s="4"/>
      <c r="H400" s="4"/>
      <c r="I400" s="4"/>
      <c r="J400" s="4"/>
      <c r="K400" s="4"/>
      <c r="L400" s="24"/>
      <c r="M400" s="24"/>
      <c r="N400" s="24"/>
      <c r="O400" s="5"/>
    </row>
    <row r="401" spans="1:15" ht="15">
      <c r="A401" s="5"/>
      <c r="B401" s="24" t="s">
        <v>67</v>
      </c>
      <c r="C401" s="4"/>
      <c r="D401" s="4"/>
      <c r="E401" s="4"/>
      <c r="F401" s="4"/>
      <c r="G401" s="4"/>
      <c r="H401" s="4"/>
      <c r="I401" s="4"/>
      <c r="J401" s="4"/>
      <c r="K401" s="4"/>
      <c r="L401" s="24"/>
      <c r="M401" s="24"/>
      <c r="N401" s="24"/>
      <c r="O401" s="5"/>
    </row>
    <row r="402" spans="1:15" ht="15">
      <c r="A402" s="5"/>
      <c r="B402" s="24" t="s">
        <v>353</v>
      </c>
      <c r="C402" s="4"/>
      <c r="D402" s="4"/>
      <c r="E402" s="4"/>
      <c r="F402" s="4"/>
      <c r="G402" s="4"/>
      <c r="H402" s="4"/>
      <c r="I402" s="4"/>
      <c r="J402" s="4"/>
      <c r="K402" s="4"/>
      <c r="L402" s="24"/>
      <c r="M402" s="24"/>
      <c r="N402" s="24"/>
      <c r="O402" s="5"/>
    </row>
    <row r="403" spans="1:15" ht="15">
      <c r="A403" s="5"/>
      <c r="B403" s="24" t="s">
        <v>54</v>
      </c>
      <c r="C403" s="4"/>
      <c r="D403" s="4"/>
      <c r="E403" s="4"/>
      <c r="F403" s="4"/>
      <c r="G403" s="4"/>
      <c r="H403" s="4"/>
      <c r="I403" s="4"/>
      <c r="J403" s="4"/>
      <c r="K403" s="4"/>
      <c r="L403" s="24"/>
      <c r="M403" s="24"/>
      <c r="N403" s="24"/>
      <c r="O403" s="5"/>
    </row>
    <row r="404" spans="1:15" ht="15">
      <c r="A404" s="5"/>
      <c r="B404" s="24" t="s">
        <v>55</v>
      </c>
      <c r="C404" s="4"/>
      <c r="D404" s="4"/>
      <c r="E404" s="4"/>
      <c r="F404" s="4"/>
      <c r="G404" s="4"/>
      <c r="H404" s="4"/>
      <c r="I404" s="4"/>
      <c r="J404" s="4"/>
      <c r="K404" s="4"/>
      <c r="L404" s="24"/>
      <c r="M404" s="24"/>
      <c r="N404" s="24"/>
      <c r="O404" s="5"/>
    </row>
    <row r="405" spans="1:15" ht="15">
      <c r="A405" s="5"/>
      <c r="B405" s="24"/>
      <c r="C405" s="4"/>
      <c r="D405" s="4"/>
      <c r="E405" s="4"/>
      <c r="F405" s="4"/>
      <c r="G405" s="4"/>
      <c r="H405" s="4"/>
      <c r="I405" s="4"/>
      <c r="J405" s="4"/>
      <c r="K405" s="4"/>
      <c r="L405" s="24"/>
      <c r="M405" s="24"/>
      <c r="N405" s="24"/>
      <c r="O405" s="5"/>
    </row>
    <row r="406" spans="1:15" ht="15">
      <c r="A406" s="5"/>
      <c r="B406" s="24" t="s">
        <v>396</v>
      </c>
      <c r="C406" s="4"/>
      <c r="D406" s="4"/>
      <c r="E406" s="4"/>
      <c r="F406" s="4"/>
      <c r="G406" s="4"/>
      <c r="H406" s="4"/>
      <c r="I406" s="4"/>
      <c r="J406" s="4"/>
      <c r="K406" s="4"/>
      <c r="L406" s="24"/>
      <c r="M406" s="24"/>
      <c r="N406" s="24"/>
      <c r="O406" s="5"/>
    </row>
    <row r="407" spans="1:15" ht="15">
      <c r="A407" s="5"/>
      <c r="B407" s="24" t="s">
        <v>397</v>
      </c>
      <c r="C407" s="4"/>
      <c r="D407" s="4"/>
      <c r="E407" s="4"/>
      <c r="F407" s="4"/>
      <c r="G407" s="4"/>
      <c r="H407" s="4"/>
      <c r="I407" s="4"/>
      <c r="J407" s="4"/>
      <c r="K407" s="4"/>
      <c r="L407" s="24"/>
      <c r="M407" s="24"/>
      <c r="N407" s="24"/>
      <c r="O407" s="5"/>
    </row>
    <row r="408" spans="1:15" ht="15">
      <c r="A408" s="5"/>
      <c r="B408" s="24" t="s">
        <v>398</v>
      </c>
      <c r="C408" s="4"/>
      <c r="D408" s="4"/>
      <c r="E408" s="4"/>
      <c r="F408" s="4"/>
      <c r="G408" s="4"/>
      <c r="H408" s="4"/>
      <c r="I408" s="4"/>
      <c r="J408" s="4"/>
      <c r="K408" s="4"/>
      <c r="L408" s="24"/>
      <c r="M408" s="24"/>
      <c r="N408" s="24"/>
      <c r="O408" s="5"/>
    </row>
    <row r="409" spans="1:15" ht="15">
      <c r="A409" s="5"/>
      <c r="B409" s="24" t="s">
        <v>462</v>
      </c>
      <c r="C409" s="4"/>
      <c r="D409" s="4"/>
      <c r="E409" s="4"/>
      <c r="F409" s="4"/>
      <c r="G409" s="4"/>
      <c r="H409" s="4"/>
      <c r="I409" s="4"/>
      <c r="J409" s="4"/>
      <c r="K409" s="4"/>
      <c r="L409" s="24"/>
      <c r="M409" s="24"/>
      <c r="N409" s="24"/>
      <c r="O409" s="5"/>
    </row>
    <row r="410" spans="1:15" ht="15">
      <c r="A410" s="5"/>
      <c r="B410" s="24" t="s">
        <v>399</v>
      </c>
      <c r="C410" s="4"/>
      <c r="D410" s="4"/>
      <c r="E410" s="4"/>
      <c r="F410" s="4"/>
      <c r="G410" s="4"/>
      <c r="H410" s="4"/>
      <c r="I410" s="4"/>
      <c r="J410" s="4"/>
      <c r="K410" s="4"/>
      <c r="L410" s="24"/>
      <c r="M410" s="24"/>
      <c r="N410" s="24"/>
      <c r="O410" s="5"/>
    </row>
    <row r="411" spans="1:15" ht="15">
      <c r="A411" s="5"/>
      <c r="B411" s="24" t="s">
        <v>419</v>
      </c>
      <c r="C411" s="4"/>
      <c r="D411" s="4"/>
      <c r="E411" s="4"/>
      <c r="F411" s="4"/>
      <c r="G411" s="4"/>
      <c r="H411" s="4"/>
      <c r="I411" s="4"/>
      <c r="J411" s="4"/>
      <c r="K411" s="4"/>
      <c r="L411" s="24"/>
      <c r="M411" s="24"/>
      <c r="N411" s="24"/>
      <c r="O411" s="5"/>
    </row>
    <row r="412" spans="1:15" ht="15">
      <c r="A412" s="5"/>
      <c r="B412" s="24"/>
      <c r="C412" s="4"/>
      <c r="D412" s="4"/>
      <c r="E412" s="4"/>
      <c r="F412" s="4"/>
      <c r="G412" s="4"/>
      <c r="H412" s="4"/>
      <c r="I412" s="4"/>
      <c r="J412" s="4"/>
      <c r="K412" s="4"/>
      <c r="L412" s="24"/>
      <c r="M412" s="24"/>
      <c r="N412" s="24"/>
      <c r="O412" s="5"/>
    </row>
    <row r="413" spans="1:15" ht="15">
      <c r="A413" s="5"/>
      <c r="B413" s="24"/>
      <c r="C413" s="4"/>
      <c r="D413" s="4"/>
      <c r="E413" s="4"/>
      <c r="F413" s="4"/>
      <c r="G413" s="4"/>
      <c r="H413" s="4"/>
      <c r="I413" s="4"/>
      <c r="J413" s="4"/>
      <c r="K413" s="4"/>
      <c r="L413" s="24"/>
      <c r="M413" s="24"/>
      <c r="N413" s="24"/>
      <c r="O413" s="5"/>
    </row>
    <row r="414" spans="1:15" ht="15">
      <c r="A414" s="5"/>
      <c r="B414" s="24"/>
      <c r="C414" s="4"/>
      <c r="D414" s="4"/>
      <c r="E414" s="4"/>
      <c r="F414" s="4"/>
      <c r="G414" s="4"/>
      <c r="H414" s="4"/>
      <c r="I414" s="4"/>
      <c r="J414" s="4"/>
      <c r="K414" s="4"/>
      <c r="L414" s="24"/>
      <c r="M414" s="24"/>
      <c r="N414" s="24"/>
      <c r="O414" s="5"/>
    </row>
    <row r="415" spans="1:15" ht="15">
      <c r="A415" s="5"/>
      <c r="B415" s="24"/>
      <c r="C415" s="4"/>
      <c r="D415" s="4"/>
      <c r="E415" s="4"/>
      <c r="F415" s="4"/>
      <c r="G415" s="4"/>
      <c r="H415" s="4"/>
      <c r="I415" s="4"/>
      <c r="J415" s="4"/>
      <c r="K415" s="4"/>
      <c r="L415" s="24"/>
      <c r="M415" s="24"/>
      <c r="N415" s="24"/>
      <c r="O415" s="5"/>
    </row>
    <row r="416" spans="1:15" ht="15">
      <c r="A416" s="5"/>
      <c r="B416" s="24"/>
      <c r="C416" s="4"/>
      <c r="D416" s="4"/>
      <c r="E416" s="4"/>
      <c r="F416" s="4"/>
      <c r="G416" s="4"/>
      <c r="H416" s="4"/>
      <c r="I416" s="4"/>
      <c r="J416" s="4"/>
      <c r="K416" s="4"/>
      <c r="L416" s="24"/>
      <c r="M416" s="24"/>
      <c r="N416" s="24"/>
      <c r="O416" s="5"/>
    </row>
    <row r="417" spans="1:15" ht="15">
      <c r="A417" s="5"/>
      <c r="B417" s="24"/>
      <c r="C417" s="4"/>
      <c r="D417" s="4"/>
      <c r="E417" s="4"/>
      <c r="F417" s="4"/>
      <c r="G417" s="4"/>
      <c r="H417" s="4"/>
      <c r="I417" s="4"/>
      <c r="J417" s="4"/>
      <c r="K417" s="4"/>
      <c r="L417" s="24"/>
      <c r="M417" s="24"/>
      <c r="N417" s="24"/>
      <c r="O417" s="5"/>
    </row>
    <row r="418" spans="1:15" ht="15">
      <c r="A418" s="5"/>
      <c r="B418" s="24"/>
      <c r="C418" s="4"/>
      <c r="D418" s="4"/>
      <c r="E418" s="4"/>
      <c r="F418" s="4"/>
      <c r="G418" s="4"/>
      <c r="H418" s="4"/>
      <c r="I418" s="4"/>
      <c r="J418" s="4"/>
      <c r="K418" s="4"/>
      <c r="L418" s="24"/>
      <c r="M418" s="24"/>
      <c r="N418" s="24"/>
      <c r="O418" s="5"/>
    </row>
    <row r="419" spans="1:15" ht="15">
      <c r="A419" s="5"/>
      <c r="B419" s="24"/>
      <c r="C419" s="4"/>
      <c r="D419" s="4"/>
      <c r="E419" s="4"/>
      <c r="F419" s="4"/>
      <c r="G419" s="4"/>
      <c r="H419" s="4"/>
      <c r="I419" s="4"/>
      <c r="J419" s="4"/>
      <c r="K419" s="4"/>
      <c r="L419" s="24"/>
      <c r="M419" s="24"/>
      <c r="N419" s="24"/>
      <c r="O419" s="5"/>
    </row>
    <row r="420" spans="1:15" ht="15">
      <c r="A420" s="5"/>
      <c r="B420" s="24"/>
      <c r="C420" s="4"/>
      <c r="D420" s="4"/>
      <c r="E420" s="4"/>
      <c r="F420" s="4"/>
      <c r="G420" s="4"/>
      <c r="H420" s="4"/>
      <c r="I420" s="4"/>
      <c r="J420" s="4"/>
      <c r="K420" s="4"/>
      <c r="L420" s="24"/>
      <c r="M420" s="24"/>
      <c r="N420" s="24"/>
      <c r="O420" s="5"/>
    </row>
    <row r="421" spans="1:15" ht="15">
      <c r="A421" s="5"/>
      <c r="B421" s="24"/>
      <c r="C421" s="4"/>
      <c r="D421" s="4"/>
      <c r="E421" s="4"/>
      <c r="F421" s="4"/>
      <c r="G421" s="4"/>
      <c r="H421" s="4"/>
      <c r="I421" s="4"/>
      <c r="J421" s="4"/>
      <c r="K421" s="4"/>
      <c r="L421" s="24"/>
      <c r="M421" s="24"/>
      <c r="N421" s="24"/>
      <c r="O421" s="5"/>
    </row>
    <row r="422" spans="1:15" ht="15">
      <c r="A422" s="5"/>
      <c r="B422" s="24"/>
      <c r="C422" s="4"/>
      <c r="D422" s="4"/>
      <c r="E422" s="4"/>
      <c r="F422" s="4"/>
      <c r="G422" s="4"/>
      <c r="H422" s="4"/>
      <c r="I422" s="4"/>
      <c r="J422" s="4"/>
      <c r="K422" s="4"/>
      <c r="L422" s="24"/>
      <c r="M422" s="24"/>
      <c r="N422" s="24"/>
      <c r="O422" s="5"/>
    </row>
    <row r="423" spans="1:15" ht="15">
      <c r="A423" s="5"/>
      <c r="B423" s="24"/>
      <c r="C423" s="4"/>
      <c r="D423" s="4"/>
      <c r="E423" s="4"/>
      <c r="F423" s="4"/>
      <c r="G423" s="4"/>
      <c r="H423" s="4"/>
      <c r="I423" s="4"/>
      <c r="J423" s="4"/>
      <c r="K423" s="4"/>
      <c r="L423" s="24"/>
      <c r="M423" s="24"/>
      <c r="N423" s="24"/>
      <c r="O423" s="5"/>
    </row>
    <row r="424" spans="1:15" ht="15">
      <c r="A424" s="5"/>
      <c r="B424" s="24"/>
      <c r="C424" s="4"/>
      <c r="D424" s="4"/>
      <c r="E424" s="4"/>
      <c r="F424" s="4"/>
      <c r="G424" s="4"/>
      <c r="H424" s="4"/>
      <c r="I424" s="4"/>
      <c r="J424" s="4"/>
      <c r="K424" s="4"/>
      <c r="L424" s="24"/>
      <c r="M424" s="24"/>
      <c r="N424" s="24"/>
      <c r="O424" s="5"/>
    </row>
    <row r="425" spans="1:15" ht="15">
      <c r="A425" s="82" t="str">
        <f>+A5</f>
        <v>BERJAYA LAND BERHAD</v>
      </c>
      <c r="B425" s="24"/>
      <c r="C425" s="4"/>
      <c r="D425" s="4"/>
      <c r="E425" s="4"/>
      <c r="F425" s="4"/>
      <c r="G425" s="4"/>
      <c r="H425" s="4"/>
      <c r="I425" s="4"/>
      <c r="J425" s="4"/>
      <c r="K425" s="4"/>
      <c r="L425" s="24"/>
      <c r="M425" s="24"/>
      <c r="N425" s="24"/>
      <c r="O425" s="5"/>
    </row>
    <row r="426" spans="1:15" ht="15">
      <c r="A426" s="191" t="str">
        <f>+A6</f>
        <v>(COMPANY NO: 201765-A)</v>
      </c>
      <c r="B426" s="24"/>
      <c r="C426" s="4"/>
      <c r="D426" s="4"/>
      <c r="E426" s="4"/>
      <c r="F426" s="4"/>
      <c r="G426" s="4"/>
      <c r="H426" s="4"/>
      <c r="I426" s="4"/>
      <c r="J426" s="4"/>
      <c r="K426" s="4"/>
      <c r="L426" s="253" t="str">
        <f>+L6</f>
        <v>Quarterly report 31-01-03</v>
      </c>
      <c r="M426" s="24"/>
      <c r="N426" s="24"/>
      <c r="O426" s="5"/>
    </row>
    <row r="427" spans="1:15" ht="15">
      <c r="A427" s="189"/>
      <c r="B427" s="196"/>
      <c r="C427" s="193"/>
      <c r="D427" s="193"/>
      <c r="E427" s="193"/>
      <c r="F427" s="193"/>
      <c r="G427" s="193"/>
      <c r="H427" s="193"/>
      <c r="I427" s="193"/>
      <c r="J427" s="193"/>
      <c r="K427" s="193"/>
      <c r="L427" s="196"/>
      <c r="M427" s="196"/>
      <c r="N427" s="196"/>
      <c r="O427" s="5"/>
    </row>
    <row r="428" spans="1:15" ht="15">
      <c r="A428" s="5"/>
      <c r="B428" s="24"/>
      <c r="C428" s="4"/>
      <c r="D428" s="4"/>
      <c r="E428" s="4"/>
      <c r="F428" s="4"/>
      <c r="G428" s="4"/>
      <c r="H428" s="4"/>
      <c r="I428" s="4"/>
      <c r="J428" s="4"/>
      <c r="K428" s="4"/>
      <c r="L428" s="24"/>
      <c r="M428" s="24"/>
      <c r="N428" s="24"/>
      <c r="O428" s="5"/>
    </row>
    <row r="429" spans="1:15" ht="15">
      <c r="A429" s="82" t="str">
        <f>+A61</f>
        <v>NOTES (Continued)</v>
      </c>
      <c r="B429" s="24"/>
      <c r="C429" s="4"/>
      <c r="D429" s="4"/>
      <c r="E429" s="4"/>
      <c r="F429" s="4"/>
      <c r="G429" s="4"/>
      <c r="H429" s="4"/>
      <c r="I429" s="4"/>
      <c r="J429" s="4"/>
      <c r="K429" s="4"/>
      <c r="L429" s="24"/>
      <c r="M429" s="24"/>
      <c r="N429" s="24"/>
      <c r="O429" s="5"/>
    </row>
    <row r="430" spans="1:15" ht="15">
      <c r="A430" s="5"/>
      <c r="B430" s="24"/>
      <c r="C430" s="4"/>
      <c r="D430" s="4"/>
      <c r="E430" s="4"/>
      <c r="F430" s="4"/>
      <c r="G430" s="4"/>
      <c r="H430" s="4"/>
      <c r="I430" s="4"/>
      <c r="J430" s="4"/>
      <c r="K430" s="4"/>
      <c r="L430" s="24"/>
      <c r="M430" s="24"/>
      <c r="N430" s="24"/>
      <c r="O430" s="5"/>
    </row>
    <row r="431" spans="1:15" ht="15">
      <c r="A431" s="206" t="s">
        <v>447</v>
      </c>
      <c r="B431" s="2" t="s">
        <v>34</v>
      </c>
      <c r="C431" s="4"/>
      <c r="D431" s="4"/>
      <c r="E431" s="4"/>
      <c r="F431" s="4"/>
      <c r="G431" s="4"/>
      <c r="H431" s="4"/>
      <c r="I431" s="4"/>
      <c r="J431" s="4"/>
      <c r="K431" s="4"/>
      <c r="L431" s="24"/>
      <c r="M431" s="24"/>
      <c r="N431" s="24"/>
      <c r="O431" s="5"/>
    </row>
    <row r="432" spans="1:15" ht="15">
      <c r="A432" s="5"/>
      <c r="B432" s="2" t="s">
        <v>406</v>
      </c>
      <c r="C432" s="4"/>
      <c r="D432" s="4"/>
      <c r="E432" s="4"/>
      <c r="F432" s="4"/>
      <c r="G432" s="4"/>
      <c r="H432" s="4"/>
      <c r="I432" s="4"/>
      <c r="J432" s="4"/>
      <c r="K432" s="4"/>
      <c r="L432" s="24"/>
      <c r="M432" s="24"/>
      <c r="N432" s="24"/>
      <c r="O432" s="5"/>
    </row>
    <row r="433" spans="1:15" ht="15">
      <c r="A433" s="5"/>
      <c r="B433" s="2"/>
      <c r="C433" s="4"/>
      <c r="D433" s="4"/>
      <c r="E433" s="4"/>
      <c r="F433" s="4"/>
      <c r="G433" s="4"/>
      <c r="H433" s="4"/>
      <c r="I433" s="4"/>
      <c r="J433" s="4"/>
      <c r="K433" s="4"/>
      <c r="L433" s="24"/>
      <c r="M433" s="24"/>
      <c r="N433" s="24"/>
      <c r="O433" s="5"/>
    </row>
    <row r="434" spans="1:15" ht="15">
      <c r="A434" s="5"/>
      <c r="B434" s="2" t="s">
        <v>407</v>
      </c>
      <c r="C434" s="4"/>
      <c r="D434" s="4"/>
      <c r="E434" s="4"/>
      <c r="F434" s="4"/>
      <c r="G434" s="4"/>
      <c r="H434" s="4"/>
      <c r="I434" s="4"/>
      <c r="J434" s="4"/>
      <c r="K434" s="4"/>
      <c r="L434" s="24"/>
      <c r="M434" s="24"/>
      <c r="N434" s="24"/>
      <c r="O434" s="5"/>
    </row>
    <row r="435" spans="1:15" ht="15">
      <c r="A435" s="5"/>
      <c r="B435" s="2" t="s">
        <v>408</v>
      </c>
      <c r="C435" s="4"/>
      <c r="D435" s="4"/>
      <c r="E435" s="4"/>
      <c r="F435" s="4"/>
      <c r="G435" s="4"/>
      <c r="H435" s="4"/>
      <c r="I435" s="4"/>
      <c r="J435" s="4"/>
      <c r="K435" s="4"/>
      <c r="L435" s="24"/>
      <c r="M435" s="24"/>
      <c r="N435" s="24"/>
      <c r="O435" s="5"/>
    </row>
    <row r="436" spans="1:15" ht="15">
      <c r="A436" s="5"/>
      <c r="B436" s="2" t="s">
        <v>409</v>
      </c>
      <c r="C436" s="4"/>
      <c r="D436" s="4"/>
      <c r="E436" s="4"/>
      <c r="F436" s="4"/>
      <c r="G436" s="4"/>
      <c r="H436" s="4"/>
      <c r="I436" s="4"/>
      <c r="J436" s="4"/>
      <c r="K436" s="4"/>
      <c r="L436" s="24"/>
      <c r="M436" s="24"/>
      <c r="N436" s="24"/>
      <c r="O436" s="5"/>
    </row>
    <row r="437" spans="1:15" ht="15">
      <c r="A437" s="5"/>
      <c r="B437" s="2" t="s">
        <v>410</v>
      </c>
      <c r="C437" s="4"/>
      <c r="D437" s="4"/>
      <c r="E437" s="4"/>
      <c r="F437" s="4"/>
      <c r="G437" s="4"/>
      <c r="H437" s="4"/>
      <c r="I437" s="4"/>
      <c r="J437" s="4"/>
      <c r="K437" s="4"/>
      <c r="L437" s="24"/>
      <c r="M437" s="24"/>
      <c r="N437" s="24"/>
      <c r="O437" s="5"/>
    </row>
    <row r="438" spans="1:15" ht="15">
      <c r="A438" s="5"/>
      <c r="B438" s="2" t="s">
        <v>411</v>
      </c>
      <c r="C438" s="4"/>
      <c r="D438" s="4"/>
      <c r="E438" s="4"/>
      <c r="F438" s="4"/>
      <c r="G438" s="4"/>
      <c r="H438" s="4"/>
      <c r="I438" s="4"/>
      <c r="J438" s="4"/>
      <c r="K438" s="4"/>
      <c r="L438" s="24"/>
      <c r="M438" s="24"/>
      <c r="N438" s="24"/>
      <c r="O438" s="5"/>
    </row>
    <row r="439" spans="1:15" ht="15">
      <c r="A439" s="5"/>
      <c r="B439" s="2" t="s">
        <v>412</v>
      </c>
      <c r="C439" s="4"/>
      <c r="D439" s="4"/>
      <c r="E439" s="4"/>
      <c r="F439" s="4"/>
      <c r="G439" s="4"/>
      <c r="H439" s="4"/>
      <c r="I439" s="4"/>
      <c r="J439" s="4"/>
      <c r="K439" s="4"/>
      <c r="L439" s="24"/>
      <c r="M439" s="24"/>
      <c r="N439" s="24"/>
      <c r="O439" s="5"/>
    </row>
    <row r="440" spans="1:15" ht="15">
      <c r="A440" s="5"/>
      <c r="B440" s="2" t="s">
        <v>413</v>
      </c>
      <c r="C440" s="4"/>
      <c r="D440" s="4"/>
      <c r="E440" s="4"/>
      <c r="F440" s="4"/>
      <c r="G440" s="4"/>
      <c r="H440" s="4"/>
      <c r="I440" s="4"/>
      <c r="J440" s="4"/>
      <c r="K440" s="4"/>
      <c r="L440" s="24"/>
      <c r="M440" s="24"/>
      <c r="N440" s="24"/>
      <c r="O440" s="5"/>
    </row>
    <row r="441" spans="1:15" ht="15">
      <c r="A441" s="5"/>
      <c r="B441" s="2" t="s">
        <v>414</v>
      </c>
      <c r="C441" s="4"/>
      <c r="D441" s="4"/>
      <c r="E441" s="4"/>
      <c r="F441" s="4"/>
      <c r="G441" s="4"/>
      <c r="H441" s="4"/>
      <c r="I441" s="4"/>
      <c r="J441" s="4"/>
      <c r="K441" s="4"/>
      <c r="L441" s="24"/>
      <c r="M441" s="24"/>
      <c r="N441" s="24"/>
      <c r="O441" s="5"/>
    </row>
    <row r="442" spans="1:15" ht="15">
      <c r="A442" s="5"/>
      <c r="B442" s="2" t="s">
        <v>415</v>
      </c>
      <c r="C442" s="4"/>
      <c r="D442" s="4"/>
      <c r="E442" s="4"/>
      <c r="F442" s="4"/>
      <c r="G442" s="4"/>
      <c r="H442" s="4"/>
      <c r="I442" s="4"/>
      <c r="J442" s="4"/>
      <c r="K442" s="4"/>
      <c r="L442" s="24"/>
      <c r="M442" s="24"/>
      <c r="N442" s="24"/>
      <c r="O442" s="5"/>
    </row>
    <row r="443" spans="1:15" ht="15" customHeight="1">
      <c r="A443" s="5"/>
      <c r="B443" s="24"/>
      <c r="C443" s="4"/>
      <c r="D443" s="4"/>
      <c r="E443" s="4"/>
      <c r="F443" s="4"/>
      <c r="G443" s="4"/>
      <c r="H443" s="4"/>
      <c r="I443" s="4"/>
      <c r="J443" s="4"/>
      <c r="K443" s="4"/>
      <c r="L443" s="24"/>
      <c r="M443" s="24"/>
      <c r="N443" s="24"/>
      <c r="O443" s="5"/>
    </row>
    <row r="444" spans="1:15" ht="15">
      <c r="A444" s="5"/>
      <c r="B444" s="2" t="s">
        <v>364</v>
      </c>
      <c r="C444" s="4"/>
      <c r="D444" s="4"/>
      <c r="E444" s="4"/>
      <c r="F444" s="4"/>
      <c r="G444" s="4"/>
      <c r="H444" s="4"/>
      <c r="I444" s="4"/>
      <c r="J444" s="4"/>
      <c r="K444" s="4"/>
      <c r="L444" s="24"/>
      <c r="M444" s="24"/>
      <c r="N444" s="24"/>
      <c r="O444" s="5"/>
    </row>
    <row r="445" spans="1:15" ht="15">
      <c r="A445" s="5"/>
      <c r="B445" s="2" t="s">
        <v>363</v>
      </c>
      <c r="C445" s="4"/>
      <c r="D445" s="4"/>
      <c r="E445" s="4"/>
      <c r="F445" s="4"/>
      <c r="G445" s="4"/>
      <c r="H445" s="4"/>
      <c r="I445" s="4"/>
      <c r="J445" s="4"/>
      <c r="K445" s="4"/>
      <c r="L445" s="24"/>
      <c r="M445" s="24"/>
      <c r="N445" s="24"/>
      <c r="O445" s="5"/>
    </row>
    <row r="446" spans="1:15" ht="15">
      <c r="A446" s="5"/>
      <c r="B446" s="2" t="s">
        <v>362</v>
      </c>
      <c r="C446" s="4"/>
      <c r="D446" s="4"/>
      <c r="E446" s="4"/>
      <c r="F446" s="4"/>
      <c r="G446" s="4"/>
      <c r="H446" s="4"/>
      <c r="I446" s="4"/>
      <c r="J446" s="4"/>
      <c r="K446" s="4"/>
      <c r="L446" s="24"/>
      <c r="M446" s="24"/>
      <c r="N446" s="24"/>
      <c r="O446" s="5"/>
    </row>
    <row r="447" spans="1:15" ht="15">
      <c r="A447" s="5"/>
      <c r="B447" s="2" t="s">
        <v>35</v>
      </c>
      <c r="C447" s="4"/>
      <c r="D447" s="4"/>
      <c r="E447" s="4"/>
      <c r="F447" s="4"/>
      <c r="G447" s="4"/>
      <c r="H447" s="4"/>
      <c r="I447" s="4"/>
      <c r="J447" s="4"/>
      <c r="K447" s="4"/>
      <c r="L447" s="24"/>
      <c r="M447" s="24"/>
      <c r="N447" s="24"/>
      <c r="O447" s="5"/>
    </row>
    <row r="448" spans="1:15" ht="15">
      <c r="A448" s="5"/>
      <c r="B448" s="2" t="s">
        <v>416</v>
      </c>
      <c r="C448" s="4"/>
      <c r="D448" s="4"/>
      <c r="E448" s="4"/>
      <c r="F448" s="4"/>
      <c r="G448" s="4"/>
      <c r="H448" s="4"/>
      <c r="I448" s="4"/>
      <c r="J448" s="4"/>
      <c r="K448" s="4"/>
      <c r="L448" s="24"/>
      <c r="M448" s="24"/>
      <c r="N448" s="24"/>
      <c r="O448" s="5"/>
    </row>
    <row r="449" spans="1:15" ht="15" customHeight="1">
      <c r="A449" s="5"/>
      <c r="B449" s="24"/>
      <c r="C449" s="4"/>
      <c r="D449" s="4"/>
      <c r="E449" s="4"/>
      <c r="F449" s="4"/>
      <c r="G449" s="4"/>
      <c r="H449" s="4"/>
      <c r="I449" s="4"/>
      <c r="J449" s="4"/>
      <c r="K449" s="4"/>
      <c r="L449" s="24"/>
      <c r="M449" s="24"/>
      <c r="N449" s="24"/>
      <c r="O449" s="5"/>
    </row>
    <row r="450" spans="1:15" ht="15" customHeight="1">
      <c r="A450" s="5"/>
      <c r="B450" s="24" t="s">
        <v>463</v>
      </c>
      <c r="C450" s="4"/>
      <c r="D450" s="4"/>
      <c r="E450" s="4"/>
      <c r="F450" s="4"/>
      <c r="G450" s="4"/>
      <c r="H450" s="4"/>
      <c r="I450" s="4"/>
      <c r="J450" s="4"/>
      <c r="K450" s="4"/>
      <c r="L450" s="24"/>
      <c r="M450" s="24"/>
      <c r="N450" s="24"/>
      <c r="O450" s="5"/>
    </row>
    <row r="451" spans="1:15" ht="15" customHeight="1">
      <c r="A451" s="5"/>
      <c r="B451" s="24" t="s">
        <v>418</v>
      </c>
      <c r="C451" s="4"/>
      <c r="D451" s="4"/>
      <c r="E451" s="4"/>
      <c r="F451" s="4"/>
      <c r="G451" s="4"/>
      <c r="H451" s="4"/>
      <c r="I451" s="4"/>
      <c r="J451" s="4"/>
      <c r="K451" s="4"/>
      <c r="L451" s="24"/>
      <c r="M451" s="24"/>
      <c r="N451" s="24"/>
      <c r="O451" s="5"/>
    </row>
    <row r="452" spans="1:15" ht="15" customHeight="1">
      <c r="A452" s="5"/>
      <c r="B452" s="24" t="s">
        <v>417</v>
      </c>
      <c r="C452" s="4"/>
      <c r="D452" s="4"/>
      <c r="E452" s="4"/>
      <c r="F452" s="4"/>
      <c r="G452" s="4"/>
      <c r="H452" s="4"/>
      <c r="I452" s="4"/>
      <c r="J452" s="4"/>
      <c r="K452" s="4"/>
      <c r="L452" s="24"/>
      <c r="M452" s="24"/>
      <c r="N452" s="24"/>
      <c r="O452" s="5"/>
    </row>
    <row r="453" spans="1:15" ht="15" customHeight="1">
      <c r="A453" s="5"/>
      <c r="B453" s="24"/>
      <c r="C453" s="4"/>
      <c r="D453" s="4"/>
      <c r="E453" s="4"/>
      <c r="F453" s="4"/>
      <c r="G453" s="4"/>
      <c r="H453" s="4"/>
      <c r="I453" s="4"/>
      <c r="J453" s="4"/>
      <c r="K453" s="4"/>
      <c r="L453" s="24"/>
      <c r="M453" s="24"/>
      <c r="N453" s="24"/>
      <c r="O453" s="5"/>
    </row>
    <row r="454" spans="1:15" ht="15" customHeight="1">
      <c r="A454" s="5"/>
      <c r="B454" s="24" t="s">
        <v>420</v>
      </c>
      <c r="C454" s="4"/>
      <c r="D454" s="4"/>
      <c r="E454" s="4"/>
      <c r="F454" s="4"/>
      <c r="G454" s="4"/>
      <c r="H454" s="4"/>
      <c r="I454" s="4"/>
      <c r="J454" s="4"/>
      <c r="K454" s="4"/>
      <c r="L454" s="24"/>
      <c r="M454" s="24"/>
      <c r="N454" s="24"/>
      <c r="O454" s="5"/>
    </row>
    <row r="455" spans="1:15" ht="15" customHeight="1">
      <c r="A455" s="5"/>
      <c r="B455" s="24" t="s">
        <v>421</v>
      </c>
      <c r="C455" s="4"/>
      <c r="D455" s="4"/>
      <c r="E455" s="4"/>
      <c r="F455" s="4"/>
      <c r="G455" s="4"/>
      <c r="H455" s="4"/>
      <c r="I455" s="4"/>
      <c r="J455" s="4"/>
      <c r="K455" s="4"/>
      <c r="L455" s="24"/>
      <c r="M455" s="24"/>
      <c r="N455" s="24"/>
      <c r="O455" s="5"/>
    </row>
    <row r="456" spans="1:15" ht="15" customHeight="1">
      <c r="A456" s="5"/>
      <c r="B456" s="24" t="s">
        <v>513</v>
      </c>
      <c r="C456" s="4"/>
      <c r="D456" s="4"/>
      <c r="E456" s="4"/>
      <c r="F456" s="4"/>
      <c r="G456" s="4"/>
      <c r="H456" s="4"/>
      <c r="I456" s="4"/>
      <c r="J456" s="4"/>
      <c r="K456" s="4"/>
      <c r="L456" s="24"/>
      <c r="M456" s="24"/>
      <c r="N456" s="24"/>
      <c r="O456" s="5"/>
    </row>
    <row r="457" spans="1:15" ht="15" customHeight="1">
      <c r="A457" s="5"/>
      <c r="B457" s="24" t="s">
        <v>512</v>
      </c>
      <c r="C457" s="4"/>
      <c r="D457" s="4"/>
      <c r="E457" s="4"/>
      <c r="F457" s="4"/>
      <c r="G457" s="4"/>
      <c r="H457" s="4"/>
      <c r="I457" s="4"/>
      <c r="J457" s="4"/>
      <c r="K457" s="4"/>
      <c r="L457" s="24"/>
      <c r="M457" s="24"/>
      <c r="N457" s="24"/>
      <c r="O457" s="5"/>
    </row>
    <row r="458" spans="1:15" ht="15" customHeight="1">
      <c r="A458" s="5"/>
      <c r="B458" s="24"/>
      <c r="C458" s="4"/>
      <c r="D458" s="4"/>
      <c r="E458" s="4"/>
      <c r="F458" s="4"/>
      <c r="G458" s="4"/>
      <c r="H458" s="4"/>
      <c r="I458" s="4"/>
      <c r="J458" s="4"/>
      <c r="K458" s="4"/>
      <c r="L458" s="24"/>
      <c r="M458" s="24"/>
      <c r="N458" s="24"/>
      <c r="O458" s="5"/>
    </row>
    <row r="459" spans="1:15" ht="15">
      <c r="A459" s="5"/>
      <c r="B459" s="2" t="s">
        <v>422</v>
      </c>
      <c r="C459" s="4"/>
      <c r="D459" s="4"/>
      <c r="E459" s="4"/>
      <c r="F459" s="4"/>
      <c r="G459" s="4"/>
      <c r="H459" s="4"/>
      <c r="I459" s="4"/>
      <c r="J459" s="4"/>
      <c r="K459" s="4"/>
      <c r="L459" s="24"/>
      <c r="M459" s="24"/>
      <c r="N459" s="24"/>
      <c r="O459" s="5"/>
    </row>
    <row r="460" spans="1:15" ht="15">
      <c r="A460" s="5"/>
      <c r="B460" s="2" t="s">
        <v>514</v>
      </c>
      <c r="C460" s="4"/>
      <c r="D460" s="4"/>
      <c r="E460" s="4"/>
      <c r="F460" s="4"/>
      <c r="G460" s="4"/>
      <c r="H460" s="4"/>
      <c r="I460" s="4"/>
      <c r="J460" s="4"/>
      <c r="K460" s="4"/>
      <c r="L460" s="24"/>
      <c r="M460" s="24"/>
      <c r="N460" s="24"/>
      <c r="O460" s="5"/>
    </row>
    <row r="461" spans="1:15" ht="15">
      <c r="A461" s="5"/>
      <c r="B461" s="2" t="s">
        <v>423</v>
      </c>
      <c r="C461" s="4"/>
      <c r="D461" s="4"/>
      <c r="E461" s="4"/>
      <c r="F461" s="4"/>
      <c r="G461" s="4"/>
      <c r="H461" s="4"/>
      <c r="I461" s="4"/>
      <c r="J461" s="4"/>
      <c r="K461" s="4"/>
      <c r="L461" s="24"/>
      <c r="M461" s="24"/>
      <c r="N461" s="24"/>
      <c r="O461" s="5"/>
    </row>
    <row r="462" spans="1:15" ht="15">
      <c r="A462" s="5"/>
      <c r="B462" s="24"/>
      <c r="C462" s="4"/>
      <c r="D462" s="4"/>
      <c r="E462" s="4"/>
      <c r="F462" s="4"/>
      <c r="G462" s="4"/>
      <c r="H462" s="4"/>
      <c r="I462" s="4"/>
      <c r="J462" s="4"/>
      <c r="K462" s="4"/>
      <c r="L462" s="24"/>
      <c r="M462" s="24"/>
      <c r="N462" s="24"/>
      <c r="O462" s="5"/>
    </row>
    <row r="463" spans="1:15" ht="15">
      <c r="A463" s="5"/>
      <c r="B463" s="24"/>
      <c r="C463" s="4"/>
      <c r="D463" s="4"/>
      <c r="E463" s="4"/>
      <c r="F463" s="4"/>
      <c r="G463" s="4"/>
      <c r="H463" s="4"/>
      <c r="I463" s="4"/>
      <c r="J463" s="4"/>
      <c r="K463" s="4"/>
      <c r="L463" s="24"/>
      <c r="M463" s="24"/>
      <c r="N463" s="24"/>
      <c r="O463" s="5"/>
    </row>
    <row r="464" spans="1:15" ht="15">
      <c r="A464" s="5"/>
      <c r="B464" s="24"/>
      <c r="C464" s="4"/>
      <c r="D464" s="4"/>
      <c r="E464" s="4"/>
      <c r="F464" s="4"/>
      <c r="G464" s="4"/>
      <c r="H464" s="4"/>
      <c r="I464" s="4"/>
      <c r="J464" s="4"/>
      <c r="K464" s="4"/>
      <c r="L464" s="24"/>
      <c r="M464" s="24"/>
      <c r="N464" s="24"/>
      <c r="O464" s="5"/>
    </row>
    <row r="465" spans="1:15" ht="15">
      <c r="A465" s="5"/>
      <c r="B465" s="24"/>
      <c r="C465" s="4"/>
      <c r="D465" s="4"/>
      <c r="E465" s="4"/>
      <c r="F465" s="4"/>
      <c r="G465" s="4"/>
      <c r="H465" s="4"/>
      <c r="I465" s="4"/>
      <c r="J465" s="4"/>
      <c r="K465" s="4"/>
      <c r="L465" s="24"/>
      <c r="M465" s="24"/>
      <c r="N465" s="24"/>
      <c r="O465" s="5"/>
    </row>
    <row r="466" spans="1:15" ht="15">
      <c r="A466" s="5"/>
      <c r="B466" s="24"/>
      <c r="C466" s="4"/>
      <c r="D466" s="4"/>
      <c r="E466" s="4"/>
      <c r="F466" s="4"/>
      <c r="G466" s="4"/>
      <c r="H466" s="4"/>
      <c r="I466" s="4"/>
      <c r="J466" s="4"/>
      <c r="K466" s="4"/>
      <c r="L466" s="24"/>
      <c r="M466" s="24"/>
      <c r="N466" s="24"/>
      <c r="O466" s="5"/>
    </row>
    <row r="467" ht="15">
      <c r="O467" s="5"/>
    </row>
    <row r="468" ht="15">
      <c r="O468" s="5"/>
    </row>
    <row r="469" ht="15">
      <c r="O469" s="5"/>
    </row>
    <row r="470" ht="15">
      <c r="O470" s="5"/>
    </row>
    <row r="471" ht="15">
      <c r="O471" s="5"/>
    </row>
    <row r="472" spans="1:15" ht="15">
      <c r="A472" s="5"/>
      <c r="B472" s="24"/>
      <c r="C472" s="4"/>
      <c r="D472" s="4"/>
      <c r="E472" s="4"/>
      <c r="F472" s="4"/>
      <c r="G472" s="4"/>
      <c r="H472" s="4"/>
      <c r="I472" s="4"/>
      <c r="J472" s="4"/>
      <c r="K472" s="4"/>
      <c r="L472" s="24"/>
      <c r="M472" s="24"/>
      <c r="N472" s="24"/>
      <c r="O472" s="5"/>
    </row>
    <row r="473" spans="1:15" ht="15">
      <c r="A473" s="5"/>
      <c r="B473" s="24"/>
      <c r="C473" s="4"/>
      <c r="D473" s="4"/>
      <c r="E473" s="4"/>
      <c r="F473" s="4"/>
      <c r="G473" s="4"/>
      <c r="H473" s="4"/>
      <c r="I473" s="4"/>
      <c r="J473" s="4"/>
      <c r="K473" s="4"/>
      <c r="L473" s="24"/>
      <c r="M473" s="24"/>
      <c r="N473" s="24"/>
      <c r="O473" s="5"/>
    </row>
    <row r="474" spans="1:15" ht="15">
      <c r="A474" s="5"/>
      <c r="B474" s="24"/>
      <c r="C474" s="4"/>
      <c r="D474" s="4"/>
      <c r="E474" s="4"/>
      <c r="F474" s="4"/>
      <c r="G474" s="4"/>
      <c r="H474" s="4"/>
      <c r="I474" s="4"/>
      <c r="J474" s="4"/>
      <c r="K474" s="4"/>
      <c r="L474" s="24"/>
      <c r="M474" s="24"/>
      <c r="N474" s="24"/>
      <c r="O474" s="5"/>
    </row>
    <row r="475" spans="1:15" ht="15">
      <c r="A475" s="5"/>
      <c r="B475" s="24"/>
      <c r="C475" s="4"/>
      <c r="D475" s="4"/>
      <c r="E475" s="4"/>
      <c r="F475" s="4"/>
      <c r="G475" s="4"/>
      <c r="H475" s="4"/>
      <c r="I475" s="4"/>
      <c r="J475" s="4"/>
      <c r="K475" s="4"/>
      <c r="L475" s="24"/>
      <c r="M475" s="24"/>
      <c r="N475" s="24"/>
      <c r="O475" s="5"/>
    </row>
    <row r="476" spans="1:15" ht="15">
      <c r="A476" s="5"/>
      <c r="B476" s="24"/>
      <c r="C476" s="4"/>
      <c r="D476" s="4"/>
      <c r="E476" s="4"/>
      <c r="F476" s="4"/>
      <c r="G476" s="4"/>
      <c r="H476" s="4"/>
      <c r="I476" s="4"/>
      <c r="J476" s="4"/>
      <c r="K476" s="4"/>
      <c r="L476" s="24"/>
      <c r="M476" s="24"/>
      <c r="N476" s="24"/>
      <c r="O476" s="5"/>
    </row>
    <row r="477" spans="1:15" ht="15">
      <c r="A477" s="82" t="str">
        <f>+A57</f>
        <v>BERJAYA LAND BERHAD</v>
      </c>
      <c r="B477" s="24"/>
      <c r="C477" s="4"/>
      <c r="D477" s="4"/>
      <c r="E477" s="4"/>
      <c r="F477" s="4"/>
      <c r="G477" s="4"/>
      <c r="H477" s="4"/>
      <c r="I477" s="4"/>
      <c r="J477" s="4"/>
      <c r="K477" s="4"/>
      <c r="L477" s="24"/>
      <c r="M477" s="24"/>
      <c r="N477" s="24"/>
      <c r="O477" s="5"/>
    </row>
    <row r="478" spans="1:15" ht="15">
      <c r="A478" s="191" t="str">
        <f>+A58</f>
        <v>(COMPANY NO: 201765-A)</v>
      </c>
      <c r="B478" s="24"/>
      <c r="C478" s="4"/>
      <c r="D478" s="4"/>
      <c r="E478" s="4"/>
      <c r="F478" s="4"/>
      <c r="G478" s="4"/>
      <c r="H478" s="4"/>
      <c r="I478" s="4"/>
      <c r="J478" s="4"/>
      <c r="K478" s="4"/>
      <c r="L478" s="253" t="str">
        <f>+L58</f>
        <v>Quarterly report 31-01-03</v>
      </c>
      <c r="M478" s="24"/>
      <c r="N478" s="24"/>
      <c r="O478" s="5"/>
    </row>
    <row r="479" spans="1:15" ht="15">
      <c r="A479" s="189"/>
      <c r="B479" s="196"/>
      <c r="C479" s="193"/>
      <c r="D479" s="193"/>
      <c r="E479" s="193"/>
      <c r="F479" s="193"/>
      <c r="G479" s="193"/>
      <c r="H479" s="193"/>
      <c r="I479" s="193"/>
      <c r="J479" s="193"/>
      <c r="K479" s="193"/>
      <c r="L479" s="196"/>
      <c r="M479" s="196"/>
      <c r="N479" s="196"/>
      <c r="O479" s="5"/>
    </row>
    <row r="480" spans="1:15" ht="15">
      <c r="A480" s="5"/>
      <c r="B480" s="24"/>
      <c r="C480" s="4"/>
      <c r="D480" s="4"/>
      <c r="E480" s="4"/>
      <c r="F480" s="4"/>
      <c r="G480" s="4"/>
      <c r="H480" s="4"/>
      <c r="I480" s="4"/>
      <c r="J480" s="4"/>
      <c r="K480" s="4"/>
      <c r="L480" s="24"/>
      <c r="M480" s="24"/>
      <c r="N480" s="24"/>
      <c r="O480" s="5"/>
    </row>
    <row r="481" spans="1:15" ht="15">
      <c r="A481" s="82" t="str">
        <f>+A113</f>
        <v>NOTES (Continued)</v>
      </c>
      <c r="B481" s="24"/>
      <c r="C481" s="4"/>
      <c r="D481" s="4"/>
      <c r="E481" s="4"/>
      <c r="F481" s="4"/>
      <c r="G481" s="4"/>
      <c r="H481" s="4"/>
      <c r="I481" s="4"/>
      <c r="J481" s="4"/>
      <c r="K481" s="4"/>
      <c r="L481" s="24"/>
      <c r="M481" s="24"/>
      <c r="N481" s="24"/>
      <c r="O481" s="5"/>
    </row>
    <row r="482" spans="1:15" ht="15">
      <c r="A482" s="5"/>
      <c r="B482" s="24"/>
      <c r="C482" s="4"/>
      <c r="D482" s="4"/>
      <c r="E482" s="4"/>
      <c r="F482" s="4"/>
      <c r="G482" s="4"/>
      <c r="H482" s="4"/>
      <c r="I482" s="4"/>
      <c r="J482" s="4"/>
      <c r="K482" s="4"/>
      <c r="L482" s="24"/>
      <c r="M482" s="24"/>
      <c r="N482" s="24"/>
      <c r="O482" s="5"/>
    </row>
    <row r="483" spans="1:15" ht="15">
      <c r="A483" s="6" t="s">
        <v>330</v>
      </c>
      <c r="B483" s="24" t="s">
        <v>390</v>
      </c>
      <c r="C483" s="4"/>
      <c r="D483" s="4"/>
      <c r="E483" s="4"/>
      <c r="F483" s="4"/>
      <c r="G483" s="4"/>
      <c r="H483" s="4"/>
      <c r="I483" s="4"/>
      <c r="J483" s="4"/>
      <c r="K483" s="4"/>
      <c r="L483" s="24"/>
      <c r="M483" s="24"/>
      <c r="N483" s="24"/>
      <c r="O483" s="5"/>
    </row>
    <row r="484" spans="1:15" ht="15">
      <c r="A484" s="5"/>
      <c r="B484" s="5" t="s">
        <v>119</v>
      </c>
      <c r="C484" s="5"/>
      <c r="D484" s="5"/>
      <c r="E484" s="5"/>
      <c r="F484" s="5"/>
      <c r="G484" s="5"/>
      <c r="H484" s="5"/>
      <c r="I484" s="5"/>
      <c r="J484" s="5"/>
      <c r="K484" s="5"/>
      <c r="L484" s="20" t="s">
        <v>76</v>
      </c>
      <c r="M484" s="24"/>
      <c r="N484" s="24"/>
      <c r="O484" s="5"/>
    </row>
    <row r="485" spans="1:15" ht="15">
      <c r="A485" s="5"/>
      <c r="B485" s="5"/>
      <c r="C485" s="5" t="s">
        <v>120</v>
      </c>
      <c r="D485" s="5"/>
      <c r="E485" s="5"/>
      <c r="F485" s="5"/>
      <c r="G485" s="5"/>
      <c r="H485" s="5"/>
      <c r="I485" s="5"/>
      <c r="J485" s="5"/>
      <c r="K485" s="5"/>
      <c r="L485" s="5"/>
      <c r="M485" s="24"/>
      <c r="N485" s="24"/>
      <c r="O485" s="5"/>
    </row>
    <row r="486" spans="1:15" ht="15">
      <c r="A486" s="5"/>
      <c r="B486" s="5"/>
      <c r="C486" s="5"/>
      <c r="D486" s="5" t="s">
        <v>121</v>
      </c>
      <c r="E486" s="5"/>
      <c r="F486" s="5"/>
      <c r="G486" s="5"/>
      <c r="H486" s="5"/>
      <c r="I486" s="5"/>
      <c r="J486" s="5"/>
      <c r="K486" s="5"/>
      <c r="L486" s="41">
        <v>204066</v>
      </c>
      <c r="M486" s="24"/>
      <c r="N486" s="24"/>
      <c r="O486" s="5"/>
    </row>
    <row r="487" spans="1:15" ht="15">
      <c r="A487" s="5"/>
      <c r="B487" s="5"/>
      <c r="C487" s="5"/>
      <c r="D487" s="5" t="s">
        <v>443</v>
      </c>
      <c r="E487" s="5"/>
      <c r="F487" s="5"/>
      <c r="G487" s="5"/>
      <c r="H487" s="5"/>
      <c r="I487" s="5"/>
      <c r="J487" s="38" t="s">
        <v>82</v>
      </c>
      <c r="K487" s="38"/>
      <c r="L487" s="42">
        <v>38098</v>
      </c>
      <c r="M487" s="24"/>
      <c r="N487" s="24"/>
      <c r="O487" s="5"/>
    </row>
    <row r="488" spans="1:15" ht="15">
      <c r="A488" s="5"/>
      <c r="B488" s="5"/>
      <c r="C488" s="5"/>
      <c r="D488" s="5" t="s">
        <v>444</v>
      </c>
      <c r="E488" s="5"/>
      <c r="F488" s="5"/>
      <c r="G488" s="5"/>
      <c r="H488" s="5"/>
      <c r="I488" s="5"/>
      <c r="J488" s="38" t="s">
        <v>82</v>
      </c>
      <c r="K488" s="38"/>
      <c r="L488" s="42">
        <v>1827</v>
      </c>
      <c r="M488" s="24"/>
      <c r="N488" s="24"/>
      <c r="O488" s="5"/>
    </row>
    <row r="489" spans="1:15" ht="15">
      <c r="A489" s="5"/>
      <c r="B489" s="5"/>
      <c r="C489" s="5"/>
      <c r="D489" s="5" t="s">
        <v>56</v>
      </c>
      <c r="E489" s="5"/>
      <c r="F489" s="5"/>
      <c r="G489" s="5"/>
      <c r="H489" s="5"/>
      <c r="I489" s="5"/>
      <c r="J489" s="38" t="s">
        <v>82</v>
      </c>
      <c r="K489" s="38"/>
      <c r="L489" s="42">
        <v>2950</v>
      </c>
      <c r="M489" s="24"/>
      <c r="N489" s="24"/>
      <c r="O489" s="5"/>
    </row>
    <row r="490" spans="1:15" ht="1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44">
        <v>246941</v>
      </c>
      <c r="M490" s="24"/>
      <c r="N490" s="24"/>
      <c r="O490" s="5"/>
    </row>
    <row r="491" spans="1:15" ht="15">
      <c r="A491" s="5"/>
      <c r="B491" s="5"/>
      <c r="C491" s="5" t="s">
        <v>122</v>
      </c>
      <c r="D491" s="5"/>
      <c r="E491" s="5"/>
      <c r="F491" s="5"/>
      <c r="G491" s="5"/>
      <c r="H491" s="5"/>
      <c r="I491" s="5"/>
      <c r="J491" s="5"/>
      <c r="K491" s="5"/>
      <c r="L491" s="42"/>
      <c r="M491" s="24"/>
      <c r="N491" s="24"/>
      <c r="O491" s="5"/>
    </row>
    <row r="492" spans="1:15" ht="15">
      <c r="A492" s="5"/>
      <c r="B492" s="5"/>
      <c r="C492" s="5"/>
      <c r="D492" s="5" t="s">
        <v>121</v>
      </c>
      <c r="E492" s="5"/>
      <c r="F492" s="5"/>
      <c r="G492" s="5"/>
      <c r="H492" s="5"/>
      <c r="I492" s="5"/>
      <c r="J492" s="5"/>
      <c r="K492" s="5"/>
      <c r="L492" s="42">
        <v>831</v>
      </c>
      <c r="M492" s="24"/>
      <c r="N492" s="24"/>
      <c r="O492" s="5"/>
    </row>
    <row r="493" spans="1:15" ht="1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43"/>
      <c r="M493" s="24"/>
      <c r="N493" s="24"/>
      <c r="O493" s="5"/>
    </row>
    <row r="494" spans="1:15" ht="1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44">
        <v>831</v>
      </c>
      <c r="M494" s="24"/>
      <c r="N494" s="24"/>
      <c r="O494" s="5"/>
    </row>
    <row r="495" spans="1:15" ht="1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81">
        <v>247772</v>
      </c>
      <c r="M495" s="24"/>
      <c r="N495" s="24"/>
      <c r="O495" s="5"/>
    </row>
    <row r="496" spans="1:15" ht="15">
      <c r="A496" s="5"/>
      <c r="B496" s="5" t="s">
        <v>123</v>
      </c>
      <c r="C496" s="5"/>
      <c r="D496" s="5"/>
      <c r="E496" s="5"/>
      <c r="F496" s="5"/>
      <c r="G496" s="5"/>
      <c r="H496" s="5"/>
      <c r="I496" s="5"/>
      <c r="J496" s="5"/>
      <c r="K496" s="5"/>
      <c r="L496" s="40"/>
      <c r="M496" s="40"/>
      <c r="N496" s="4"/>
      <c r="O496" s="5"/>
    </row>
    <row r="497" spans="1:15" ht="15">
      <c r="A497" s="5"/>
      <c r="B497" s="5"/>
      <c r="C497" s="5" t="s">
        <v>120</v>
      </c>
      <c r="D497" s="5"/>
      <c r="E497" s="5"/>
      <c r="F497" s="5"/>
      <c r="G497" s="5"/>
      <c r="H497" s="5"/>
      <c r="I497" s="5"/>
      <c r="J497" s="5"/>
      <c r="K497" s="5"/>
      <c r="L497" s="40"/>
      <c r="M497" s="40"/>
      <c r="N497" s="4"/>
      <c r="O497" s="5"/>
    </row>
    <row r="498" spans="1:15" ht="15">
      <c r="A498" s="5"/>
      <c r="B498" s="5"/>
      <c r="C498" s="5"/>
      <c r="D498" s="5" t="s">
        <v>121</v>
      </c>
      <c r="E498" s="5"/>
      <c r="F498" s="5"/>
      <c r="G498" s="5"/>
      <c r="H498" s="5"/>
      <c r="I498" s="5"/>
      <c r="J498" s="5"/>
      <c r="K498" s="5"/>
      <c r="L498" s="41">
        <v>697913</v>
      </c>
      <c r="M498" s="81"/>
      <c r="N498" s="4"/>
      <c r="O498" s="5"/>
    </row>
    <row r="499" spans="1:15" ht="15">
      <c r="A499" s="5"/>
      <c r="B499" s="5"/>
      <c r="C499" s="5"/>
      <c r="D499" s="5" t="s">
        <v>445</v>
      </c>
      <c r="E499" s="5"/>
      <c r="F499" s="5"/>
      <c r="G499" s="5"/>
      <c r="H499" s="5"/>
      <c r="I499" s="5"/>
      <c r="J499" s="5" t="s">
        <v>82</v>
      </c>
      <c r="K499" s="5"/>
      <c r="L499" s="42">
        <v>17112</v>
      </c>
      <c r="M499" s="81"/>
      <c r="N499" s="4"/>
      <c r="O499" s="5"/>
    </row>
    <row r="500" spans="1:15" ht="15">
      <c r="A500" s="5"/>
      <c r="B500" s="5"/>
      <c r="C500" s="5"/>
      <c r="D500" s="5" t="s">
        <v>57</v>
      </c>
      <c r="E500" s="5"/>
      <c r="F500" s="5"/>
      <c r="G500" s="5"/>
      <c r="H500" s="5"/>
      <c r="I500" s="5"/>
      <c r="J500" s="38" t="s">
        <v>82</v>
      </c>
      <c r="K500" s="38"/>
      <c r="L500" s="42">
        <v>1759</v>
      </c>
      <c r="M500" s="81"/>
      <c r="N500" s="4"/>
      <c r="O500" s="5"/>
    </row>
    <row r="501" spans="1:15" ht="15">
      <c r="A501" s="5"/>
      <c r="B501" s="5"/>
      <c r="C501" s="5"/>
      <c r="D501" s="5" t="s">
        <v>464</v>
      </c>
      <c r="E501" s="5"/>
      <c r="F501" s="5"/>
      <c r="G501" s="5"/>
      <c r="H501" s="5"/>
      <c r="I501" s="5"/>
      <c r="J501" s="38" t="s">
        <v>82</v>
      </c>
      <c r="K501" s="38"/>
      <c r="L501" s="43">
        <v>19634</v>
      </c>
      <c r="M501" s="81"/>
      <c r="N501" s="4"/>
      <c r="O501" s="5"/>
    </row>
    <row r="502" spans="1:15" ht="1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43">
        <v>736418</v>
      </c>
      <c r="M502" s="81"/>
      <c r="N502" s="4"/>
      <c r="O502" s="5"/>
    </row>
    <row r="503" spans="1:15" ht="15.75" thickBot="1">
      <c r="A503" s="5"/>
      <c r="B503" s="5" t="s">
        <v>124</v>
      </c>
      <c r="C503" s="5"/>
      <c r="D503" s="5"/>
      <c r="E503" s="5"/>
      <c r="F503" s="5"/>
      <c r="G503" s="5"/>
      <c r="H503" s="5"/>
      <c r="I503" s="5"/>
      <c r="J503" s="5"/>
      <c r="K503" s="5"/>
      <c r="L503" s="230">
        <v>984190</v>
      </c>
      <c r="M503" s="81"/>
      <c r="N503" s="4"/>
      <c r="O503" s="5"/>
    </row>
    <row r="504" spans="1:15" ht="11.25" customHeight="1" thickTop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81"/>
      <c r="M504" s="81"/>
      <c r="N504" s="4"/>
      <c r="O504" s="5"/>
    </row>
    <row r="505" spans="1:15" ht="15">
      <c r="A505" s="5"/>
      <c r="B505" s="48" t="s">
        <v>391</v>
      </c>
      <c r="C505" s="5"/>
      <c r="D505" s="5"/>
      <c r="E505" s="5"/>
      <c r="F505" s="5"/>
      <c r="G505" s="5"/>
      <c r="H505" s="5"/>
      <c r="I505" s="5"/>
      <c r="J505" s="5"/>
      <c r="K505" s="5"/>
      <c r="L505" s="81"/>
      <c r="M505" s="81"/>
      <c r="N505" s="4"/>
      <c r="O505" s="5"/>
    </row>
    <row r="506" spans="1:15" ht="10.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81"/>
      <c r="M506" s="81"/>
      <c r="N506" s="4"/>
      <c r="O506" s="5"/>
    </row>
    <row r="507" spans="1:15" ht="15">
      <c r="A507" s="6" t="s">
        <v>331</v>
      </c>
      <c r="B507" s="6" t="s">
        <v>36</v>
      </c>
      <c r="C507" s="2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5"/>
    </row>
    <row r="508" spans="1:15" ht="15">
      <c r="A508" s="5"/>
      <c r="B508" s="6" t="s">
        <v>151</v>
      </c>
      <c r="C508" s="2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5"/>
    </row>
    <row r="509" spans="1:15" ht="10.5" customHeight="1">
      <c r="A509" s="5"/>
      <c r="B509" s="6"/>
      <c r="C509" s="2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5"/>
    </row>
    <row r="510" spans="1:15" ht="15">
      <c r="A510" s="6" t="s">
        <v>332</v>
      </c>
      <c r="B510" s="6" t="s">
        <v>133</v>
      </c>
      <c r="C510" s="2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5"/>
    </row>
    <row r="511" spans="1:15" ht="15">
      <c r="A511" s="5"/>
      <c r="B511" s="6"/>
      <c r="C511" s="2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5"/>
    </row>
    <row r="512" spans="1:14" ht="15">
      <c r="A512" s="6" t="s">
        <v>333</v>
      </c>
      <c r="B512" s="6" t="s">
        <v>392</v>
      </c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</row>
    <row r="513" spans="1:14" ht="15">
      <c r="A513" s="5"/>
      <c r="B513" s="5" t="s">
        <v>393</v>
      </c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</row>
    <row r="514" spans="1:14" ht="1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</row>
    <row r="515" spans="1:14" ht="1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</row>
    <row r="516" spans="1:14" ht="1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</row>
    <row r="517" spans="1:14" ht="1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</row>
    <row r="518" spans="1:14" ht="1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</row>
    <row r="519" spans="1:14" ht="1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</row>
    <row r="520" spans="1:14" ht="1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</row>
    <row r="521" spans="1:14" ht="1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</row>
    <row r="522" spans="1:14" ht="1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</row>
    <row r="523" spans="1:14" ht="1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</row>
    <row r="524" spans="1:14" ht="1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</row>
    <row r="525" spans="1:14" ht="1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</row>
    <row r="526" spans="1:14" ht="1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</row>
    <row r="527" spans="1:14" ht="1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</row>
    <row r="528" spans="1:14" ht="1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</row>
    <row r="529" spans="1:14" ht="1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</row>
    <row r="530" spans="1:14" ht="15" customHeight="1">
      <c r="A530" s="82" t="str">
        <f>+A5</f>
        <v>BERJAYA LAND BERHAD</v>
      </c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</row>
    <row r="531" spans="1:14" ht="15" customHeight="1">
      <c r="A531" s="191" t="str">
        <f>+A6</f>
        <v>(COMPANY NO: 201765-A)</v>
      </c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250" t="str">
        <f>+L6</f>
        <v>Quarterly report 31-01-03</v>
      </c>
      <c r="M531" s="5"/>
      <c r="N531" s="5"/>
    </row>
    <row r="532" spans="1:14" ht="15" customHeight="1">
      <c r="A532" s="190"/>
      <c r="B532" s="189"/>
      <c r="C532" s="189"/>
      <c r="D532" s="189"/>
      <c r="E532" s="189"/>
      <c r="F532" s="189"/>
      <c r="G532" s="189"/>
      <c r="H532" s="189"/>
      <c r="I532" s="189"/>
      <c r="J532" s="189"/>
      <c r="K532" s="189"/>
      <c r="L532" s="189"/>
      <c r="M532" s="189"/>
      <c r="N532" s="189"/>
    </row>
    <row r="533" spans="2:14" ht="10.5" customHeight="1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</row>
    <row r="534" spans="1:14" ht="15" customHeight="1">
      <c r="A534" s="82" t="str">
        <f>A61</f>
        <v>NOTES (Continued)</v>
      </c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</row>
    <row r="535" spans="1:14" ht="1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</row>
    <row r="536" spans="1:16" ht="15.75">
      <c r="A536" s="2" t="s">
        <v>277</v>
      </c>
      <c r="B536" s="2" t="s">
        <v>37</v>
      </c>
      <c r="C536" s="108"/>
      <c r="D536" s="108"/>
      <c r="E536" s="108"/>
      <c r="F536" s="108"/>
      <c r="G536" s="108"/>
      <c r="H536" s="108"/>
      <c r="I536" s="108"/>
      <c r="J536" s="108"/>
      <c r="K536" s="108"/>
      <c r="L536" s="108"/>
      <c r="M536" s="108"/>
      <c r="N536" s="108"/>
      <c r="O536" s="108"/>
      <c r="P536" s="108"/>
    </row>
    <row r="537" spans="2:16" ht="12" customHeight="1">
      <c r="B537" s="108"/>
      <c r="C537" s="108"/>
      <c r="D537" s="108"/>
      <c r="E537" s="108"/>
      <c r="F537" s="108"/>
      <c r="G537" s="108"/>
      <c r="H537" s="108"/>
      <c r="I537" s="108"/>
      <c r="O537" s="108"/>
      <c r="P537" s="108"/>
    </row>
    <row r="538" spans="2:16" ht="15.75">
      <c r="B538" s="108"/>
      <c r="C538" s="108"/>
      <c r="D538" s="108"/>
      <c r="E538" s="108"/>
      <c r="F538" s="108"/>
      <c r="G538" s="108"/>
      <c r="H538" s="208"/>
      <c r="I538" s="208"/>
      <c r="J538" s="271" t="s">
        <v>38</v>
      </c>
      <c r="K538" s="272"/>
      <c r="L538" s="272"/>
      <c r="M538" s="190"/>
      <c r="N538" s="190"/>
      <c r="O538" s="108"/>
      <c r="P538" s="108"/>
    </row>
    <row r="539" spans="2:16" ht="15.75">
      <c r="B539" s="108"/>
      <c r="C539" s="108"/>
      <c r="D539" s="108"/>
      <c r="E539" s="108"/>
      <c r="F539" s="108"/>
      <c r="G539" s="108"/>
      <c r="H539" s="273" t="s">
        <v>39</v>
      </c>
      <c r="I539" s="273"/>
      <c r="J539" s="273"/>
      <c r="L539" s="273" t="s">
        <v>40</v>
      </c>
      <c r="M539" s="273"/>
      <c r="N539" s="273"/>
      <c r="O539" s="108"/>
      <c r="P539" s="108"/>
    </row>
    <row r="540" spans="2:16" ht="15.75">
      <c r="B540" s="108"/>
      <c r="C540" s="108"/>
      <c r="D540" s="108"/>
      <c r="E540" s="108"/>
      <c r="F540" s="108"/>
      <c r="G540" s="108"/>
      <c r="H540" s="207" t="s">
        <v>376</v>
      </c>
      <c r="I540" s="2"/>
      <c r="J540" s="207" t="s">
        <v>377</v>
      </c>
      <c r="K540" s="2"/>
      <c r="L540" s="207" t="s">
        <v>376</v>
      </c>
      <c r="M540" s="2"/>
      <c r="N540" s="207" t="s">
        <v>377</v>
      </c>
      <c r="O540" s="108"/>
      <c r="P540" s="108"/>
    </row>
    <row r="541" spans="2:16" ht="11.25" customHeight="1">
      <c r="B541" s="108"/>
      <c r="C541" s="108"/>
      <c r="D541" s="108"/>
      <c r="E541" s="108"/>
      <c r="F541" s="108"/>
      <c r="G541" s="108"/>
      <c r="H541" s="108"/>
      <c r="I541" s="108"/>
      <c r="O541" s="108"/>
      <c r="P541" s="108"/>
    </row>
    <row r="542" spans="2:16" ht="15.75">
      <c r="B542" s="2" t="s">
        <v>465</v>
      </c>
      <c r="C542" s="108"/>
      <c r="D542" s="108"/>
      <c r="E542" s="108"/>
      <c r="F542" s="108"/>
      <c r="G542" s="108"/>
      <c r="H542" s="50">
        <v>30223</v>
      </c>
      <c r="I542" s="50"/>
      <c r="J542" s="50">
        <v>20416</v>
      </c>
      <c r="K542" s="50"/>
      <c r="L542" s="50"/>
      <c r="M542" s="50"/>
      <c r="N542" s="50"/>
      <c r="O542" s="108"/>
      <c r="P542" s="108"/>
    </row>
    <row r="543" spans="2:16" ht="15.75">
      <c r="B543" s="2" t="s">
        <v>42</v>
      </c>
      <c r="C543" s="108"/>
      <c r="D543" s="108"/>
      <c r="E543" s="108"/>
      <c r="F543" s="108"/>
      <c r="G543" s="108"/>
      <c r="H543" s="215"/>
      <c r="I543" s="50"/>
      <c r="J543" s="50"/>
      <c r="K543" s="50"/>
      <c r="L543" s="50"/>
      <c r="M543" s="50"/>
      <c r="N543" s="50"/>
      <c r="O543" s="108"/>
      <c r="P543" s="108"/>
    </row>
    <row r="544" spans="2:16" ht="15.75">
      <c r="B544" s="91" t="s">
        <v>43</v>
      </c>
      <c r="C544" s="108"/>
      <c r="D544" s="108"/>
      <c r="E544" s="108"/>
      <c r="F544" s="108"/>
      <c r="G544" s="108"/>
      <c r="H544" s="50"/>
      <c r="I544" s="50"/>
      <c r="J544" s="50"/>
      <c r="K544" s="50"/>
      <c r="L544" s="50"/>
      <c r="M544" s="50"/>
      <c r="N544" s="50"/>
      <c r="O544" s="108"/>
      <c r="P544" s="108"/>
    </row>
    <row r="545" spans="2:16" ht="15.75">
      <c r="B545" s="91" t="s">
        <v>354</v>
      </c>
      <c r="C545" s="108"/>
      <c r="D545" s="108"/>
      <c r="E545" s="108"/>
      <c r="F545" s="108"/>
      <c r="G545" s="108"/>
      <c r="H545" s="50">
        <v>8050</v>
      </c>
      <c r="I545" s="50"/>
      <c r="J545" s="50">
        <v>8061</v>
      </c>
      <c r="K545" s="50"/>
      <c r="L545" s="50"/>
      <c r="M545" s="50"/>
      <c r="N545" s="50"/>
      <c r="O545" s="108"/>
      <c r="P545" s="108"/>
    </row>
    <row r="546" spans="2:16" ht="16.5" thickBot="1">
      <c r="B546" s="2" t="s">
        <v>466</v>
      </c>
      <c r="C546" s="108"/>
      <c r="D546" s="108"/>
      <c r="E546" s="108"/>
      <c r="F546" s="108"/>
      <c r="G546" s="108"/>
      <c r="H546" s="231">
        <v>38273</v>
      </c>
      <c r="I546" s="231"/>
      <c r="J546" s="231">
        <v>28477</v>
      </c>
      <c r="K546" s="50"/>
      <c r="L546" s="50"/>
      <c r="M546" s="50"/>
      <c r="N546" s="50"/>
      <c r="O546" s="108"/>
      <c r="P546" s="108"/>
    </row>
    <row r="547" spans="2:14" ht="9" customHeight="1" thickTop="1">
      <c r="B547" s="2"/>
      <c r="H547" s="50"/>
      <c r="I547" s="50"/>
      <c r="J547" s="50"/>
      <c r="K547" s="50"/>
      <c r="L547" s="50"/>
      <c r="M547" s="50"/>
      <c r="N547" s="50"/>
    </row>
    <row r="548" spans="2:15" ht="15.75" thickBot="1">
      <c r="B548" s="2" t="s">
        <v>334</v>
      </c>
      <c r="H548" s="210"/>
      <c r="I548" s="210"/>
      <c r="J548" s="210"/>
      <c r="K548" s="211"/>
      <c r="L548" s="232">
        <v>3.4853576461525337</v>
      </c>
      <c r="M548" s="233"/>
      <c r="N548" s="232">
        <v>2.3854563809439235</v>
      </c>
      <c r="O548" s="197"/>
    </row>
    <row r="549" spans="2:14" ht="11.25" customHeight="1" thickTop="1">
      <c r="B549" s="2"/>
      <c r="H549" s="212"/>
      <c r="I549" s="50"/>
      <c r="J549" s="212"/>
      <c r="K549" s="213"/>
      <c r="L549" s="214"/>
      <c r="M549" s="214"/>
      <c r="N549" s="214"/>
    </row>
    <row r="550" spans="2:14" ht="15.75">
      <c r="B550" s="2" t="s">
        <v>45</v>
      </c>
      <c r="C550" s="108"/>
      <c r="D550" s="108"/>
      <c r="E550" s="108"/>
      <c r="F550" s="108"/>
      <c r="G550" s="108"/>
      <c r="H550" s="50"/>
      <c r="I550" s="50"/>
      <c r="J550" s="50"/>
      <c r="K550" s="50"/>
      <c r="L550" s="50"/>
      <c r="M550" s="50"/>
      <c r="N550" s="50"/>
    </row>
    <row r="551" spans="2:14" ht="15.75">
      <c r="B551" s="91" t="s">
        <v>46</v>
      </c>
      <c r="C551" s="108"/>
      <c r="D551" s="108"/>
      <c r="E551" s="108"/>
      <c r="H551" s="209">
        <v>867142</v>
      </c>
      <c r="I551" s="50"/>
      <c r="J551" s="216">
        <v>855853</v>
      </c>
      <c r="K551" s="209"/>
      <c r="L551" s="209"/>
      <c r="M551" s="50"/>
      <c r="N551" s="215"/>
    </row>
    <row r="552" spans="2:14" ht="15.75">
      <c r="B552" s="2" t="s">
        <v>355</v>
      </c>
      <c r="C552" s="108"/>
      <c r="D552" s="108"/>
      <c r="E552" s="108"/>
      <c r="K552" s="50"/>
      <c r="L552" s="50"/>
      <c r="M552" s="50"/>
      <c r="N552" s="50"/>
    </row>
    <row r="553" spans="2:14" ht="15.75">
      <c r="B553" s="91" t="s">
        <v>354</v>
      </c>
      <c r="C553" s="108"/>
      <c r="D553" s="108"/>
      <c r="E553" s="108"/>
      <c r="H553" s="50">
        <v>557010</v>
      </c>
      <c r="I553" s="50"/>
      <c r="J553" s="50">
        <v>557783</v>
      </c>
      <c r="K553" s="50"/>
      <c r="L553" s="50"/>
      <c r="M553" s="50"/>
      <c r="N553" s="50"/>
    </row>
    <row r="554" spans="2:14" ht="16.5" thickBot="1">
      <c r="B554" s="108"/>
      <c r="C554" s="108"/>
      <c r="D554" s="108"/>
      <c r="E554" s="108"/>
      <c r="H554" s="231">
        <v>1424152</v>
      </c>
      <c r="I554" s="231"/>
      <c r="J554" s="234">
        <v>1413636</v>
      </c>
      <c r="K554" s="50"/>
      <c r="L554" s="50"/>
      <c r="M554" s="50"/>
      <c r="N554" s="215"/>
    </row>
    <row r="555" spans="2:14" ht="8.25" customHeight="1" thickTop="1">
      <c r="B555" s="108"/>
      <c r="C555" s="108"/>
      <c r="D555" s="108"/>
      <c r="E555" s="108"/>
      <c r="H555" s="209"/>
      <c r="I555" s="50"/>
      <c r="J555" s="215"/>
      <c r="K555" s="209"/>
      <c r="L555" s="209"/>
      <c r="M555" s="50"/>
      <c r="N555" s="215"/>
    </row>
    <row r="556" spans="2:14" ht="16.5" thickBot="1">
      <c r="B556" s="2" t="s">
        <v>47</v>
      </c>
      <c r="C556" s="108"/>
      <c r="D556" s="108"/>
      <c r="E556" s="108"/>
      <c r="H556" s="50"/>
      <c r="I556" s="50"/>
      <c r="J556" s="50"/>
      <c r="K556" s="50"/>
      <c r="L556" s="235">
        <v>2.6874238143119555</v>
      </c>
      <c r="M556" s="235"/>
      <c r="N556" s="235">
        <v>2.014450678958374</v>
      </c>
    </row>
    <row r="557" spans="2:14" ht="16.5" thickTop="1">
      <c r="B557" s="108"/>
      <c r="C557" s="108"/>
      <c r="D557" s="108"/>
      <c r="E557" s="108"/>
      <c r="H557" s="142"/>
      <c r="I557" s="108"/>
      <c r="J557" s="122"/>
      <c r="K557" s="142"/>
      <c r="L557" s="142"/>
      <c r="M557" s="108"/>
      <c r="N557" s="122"/>
    </row>
    <row r="558" spans="2:16" ht="15.75">
      <c r="B558" s="108"/>
      <c r="C558" s="108"/>
      <c r="D558" s="108"/>
      <c r="E558" s="108"/>
      <c r="F558" s="108"/>
      <c r="G558" s="108"/>
      <c r="H558" s="208"/>
      <c r="I558" s="208"/>
      <c r="J558" s="271" t="s">
        <v>467</v>
      </c>
      <c r="K558" s="272"/>
      <c r="L558" s="272"/>
      <c r="M558" s="190"/>
      <c r="N558" s="190"/>
      <c r="O558" s="108"/>
      <c r="P558" s="108"/>
    </row>
    <row r="559" spans="2:16" ht="15.75">
      <c r="B559" s="108"/>
      <c r="C559" s="108"/>
      <c r="D559" s="108"/>
      <c r="E559" s="108"/>
      <c r="F559" s="108"/>
      <c r="G559" s="108"/>
      <c r="H559" s="273" t="s">
        <v>39</v>
      </c>
      <c r="I559" s="273"/>
      <c r="J559" s="273"/>
      <c r="L559" s="273" t="s">
        <v>40</v>
      </c>
      <c r="M559" s="273"/>
      <c r="N559" s="273"/>
      <c r="O559" s="108"/>
      <c r="P559" s="108"/>
    </row>
    <row r="560" spans="2:16" ht="15.75">
      <c r="B560" s="108"/>
      <c r="C560" s="108"/>
      <c r="D560" s="108"/>
      <c r="E560" s="108"/>
      <c r="F560" s="108"/>
      <c r="G560" s="108"/>
      <c r="H560" s="207" t="s">
        <v>376</v>
      </c>
      <c r="I560" s="2"/>
      <c r="J560" s="207" t="s">
        <v>377</v>
      </c>
      <c r="K560" s="2"/>
      <c r="L560" s="207" t="s">
        <v>376</v>
      </c>
      <c r="M560" s="2"/>
      <c r="N560" s="207" t="s">
        <v>377</v>
      </c>
      <c r="O560" s="108"/>
      <c r="P560" s="108"/>
    </row>
    <row r="561" spans="2:16" ht="8.25" customHeight="1">
      <c r="B561" s="108"/>
      <c r="C561" s="108"/>
      <c r="D561" s="108"/>
      <c r="E561" s="108"/>
      <c r="F561" s="108"/>
      <c r="G561" s="108"/>
      <c r="H561" s="108"/>
      <c r="I561" s="108"/>
      <c r="O561" s="108"/>
      <c r="P561" s="108"/>
    </row>
    <row r="562" spans="2:14" ht="15.75">
      <c r="B562" s="2" t="s">
        <v>41</v>
      </c>
      <c r="C562" s="2"/>
      <c r="D562" s="108"/>
      <c r="E562" s="108"/>
      <c r="F562" s="108"/>
      <c r="G562" s="108"/>
      <c r="H562" s="50">
        <v>125710</v>
      </c>
      <c r="I562" s="50"/>
      <c r="J562" s="50">
        <v>74954</v>
      </c>
      <c r="K562" s="50"/>
      <c r="L562" s="50"/>
      <c r="M562" s="50"/>
      <c r="N562" s="50"/>
    </row>
    <row r="563" spans="2:14" ht="15.75">
      <c r="B563" s="2" t="s">
        <v>42</v>
      </c>
      <c r="C563" s="2"/>
      <c r="D563" s="108"/>
      <c r="E563" s="108"/>
      <c r="F563" s="108"/>
      <c r="G563" s="108"/>
      <c r="H563" s="50"/>
      <c r="I563" s="50"/>
      <c r="J563" s="50"/>
      <c r="K563" s="50"/>
      <c r="L563" s="50"/>
      <c r="M563" s="50"/>
      <c r="N563" s="50"/>
    </row>
    <row r="564" spans="2:14" ht="15.75">
      <c r="B564" s="91" t="s">
        <v>43</v>
      </c>
      <c r="C564" s="2"/>
      <c r="D564" s="108"/>
      <c r="E564" s="108"/>
      <c r="F564" s="108"/>
      <c r="G564" s="108"/>
      <c r="H564" s="50"/>
      <c r="I564" s="50"/>
      <c r="J564" s="50"/>
      <c r="K564" s="50"/>
      <c r="L564" s="50"/>
      <c r="M564" s="50"/>
      <c r="N564" s="50"/>
    </row>
    <row r="565" spans="2:14" ht="15.75">
      <c r="B565" s="91" t="s">
        <v>354</v>
      </c>
      <c r="C565" s="2"/>
      <c r="D565" s="108"/>
      <c r="E565" s="108"/>
      <c r="F565" s="108"/>
      <c r="G565" s="108"/>
      <c r="H565" s="50">
        <v>24150</v>
      </c>
      <c r="I565" s="50"/>
      <c r="J565" s="50">
        <v>16123</v>
      </c>
      <c r="K565" s="50"/>
      <c r="L565" s="50"/>
      <c r="M565" s="50"/>
      <c r="N565" s="50"/>
    </row>
    <row r="566" spans="2:14" ht="16.5" thickBot="1">
      <c r="B566" s="2" t="s">
        <v>44</v>
      </c>
      <c r="C566" s="2"/>
      <c r="D566" s="108"/>
      <c r="E566" s="108"/>
      <c r="F566" s="108"/>
      <c r="G566" s="108"/>
      <c r="H566" s="231">
        <v>149860</v>
      </c>
      <c r="I566" s="231"/>
      <c r="J566" s="231">
        <v>91077</v>
      </c>
      <c r="K566" s="50"/>
      <c r="L566" s="50"/>
      <c r="M566" s="50"/>
      <c r="N566" s="50"/>
    </row>
    <row r="567" spans="2:14" ht="9.75" customHeight="1" thickTop="1">
      <c r="B567" s="2"/>
      <c r="C567" s="2"/>
      <c r="H567" s="50"/>
      <c r="I567" s="50"/>
      <c r="J567" s="50"/>
      <c r="K567" s="50"/>
      <c r="L567" s="50"/>
      <c r="M567" s="50"/>
      <c r="N567" s="50"/>
    </row>
    <row r="568" spans="2:14" ht="15.75" thickBot="1">
      <c r="B568" s="2" t="s">
        <v>334</v>
      </c>
      <c r="C568" s="2"/>
      <c r="H568" s="210"/>
      <c r="I568" s="210"/>
      <c r="J568" s="210"/>
      <c r="K568" s="211"/>
      <c r="L568" s="232">
        <v>14.497048926242762</v>
      </c>
      <c r="M568" s="233"/>
      <c r="N568" s="232">
        <v>8.75781238133184</v>
      </c>
    </row>
    <row r="569" spans="2:14" ht="12.75" customHeight="1" thickTop="1">
      <c r="B569" s="2"/>
      <c r="C569" s="2"/>
      <c r="H569" s="212"/>
      <c r="I569" s="50"/>
      <c r="J569" s="212"/>
      <c r="K569" s="213"/>
      <c r="L569" s="214"/>
      <c r="M569" s="214"/>
      <c r="N569" s="214"/>
    </row>
    <row r="570" spans="2:14" ht="15.75">
      <c r="B570" s="2" t="s">
        <v>45</v>
      </c>
      <c r="C570" s="2"/>
      <c r="D570" s="108"/>
      <c r="E570" s="108"/>
      <c r="F570" s="108"/>
      <c r="G570" s="108"/>
      <c r="H570" s="50"/>
      <c r="I570" s="50"/>
      <c r="J570" s="50"/>
      <c r="K570" s="50"/>
      <c r="L570" s="50"/>
      <c r="M570" s="50"/>
      <c r="N570" s="50"/>
    </row>
    <row r="571" spans="2:14" ht="15.75">
      <c r="B571" s="91" t="s">
        <v>46</v>
      </c>
      <c r="C571" s="2"/>
      <c r="D571" s="108"/>
      <c r="E571" s="108"/>
      <c r="H571" s="209">
        <v>867142</v>
      </c>
      <c r="I571" s="50"/>
      <c r="J571" s="216">
        <v>855853</v>
      </c>
      <c r="K571" s="209"/>
      <c r="L571" s="209"/>
      <c r="M571" s="50"/>
      <c r="N571" s="215"/>
    </row>
    <row r="572" spans="2:14" ht="15.75">
      <c r="B572" s="2" t="s">
        <v>355</v>
      </c>
      <c r="C572" s="2"/>
      <c r="D572" s="108"/>
      <c r="E572" s="108"/>
      <c r="K572" s="50"/>
      <c r="L572" s="50"/>
      <c r="M572" s="50"/>
      <c r="N572" s="50"/>
    </row>
    <row r="573" spans="2:14" ht="15.75">
      <c r="B573" s="91" t="s">
        <v>354</v>
      </c>
      <c r="C573" s="108"/>
      <c r="D573" s="108"/>
      <c r="E573" s="108"/>
      <c r="H573" s="50">
        <v>557010</v>
      </c>
      <c r="I573" s="50"/>
      <c r="J573" s="50">
        <v>557783</v>
      </c>
      <c r="K573" s="50"/>
      <c r="L573" s="50"/>
      <c r="M573" s="50"/>
      <c r="N573" s="50"/>
    </row>
    <row r="574" spans="2:14" ht="16.5" thickBot="1">
      <c r="B574" s="108"/>
      <c r="C574" s="108"/>
      <c r="D574" s="108"/>
      <c r="E574" s="108"/>
      <c r="H574" s="231">
        <v>1424152</v>
      </c>
      <c r="I574" s="231"/>
      <c r="J574" s="234">
        <v>1413636</v>
      </c>
      <c r="K574" s="50"/>
      <c r="L574" s="50"/>
      <c r="M574" s="50"/>
      <c r="N574" s="215"/>
    </row>
    <row r="575" spans="2:14" ht="9" customHeight="1" thickTop="1">
      <c r="B575" s="108"/>
      <c r="C575" s="108"/>
      <c r="D575" s="108"/>
      <c r="E575" s="108"/>
      <c r="H575" s="209"/>
      <c r="I575" s="50"/>
      <c r="J575" s="215"/>
      <c r="K575" s="209"/>
      <c r="L575" s="209"/>
      <c r="M575" s="50"/>
      <c r="N575" s="215"/>
    </row>
    <row r="576" spans="2:14" ht="16.5" thickBot="1">
      <c r="B576" s="2" t="s">
        <v>47</v>
      </c>
      <c r="C576" s="108"/>
      <c r="D576" s="108"/>
      <c r="E576" s="108"/>
      <c r="H576" s="50"/>
      <c r="I576" s="50"/>
      <c r="J576" s="50"/>
      <c r="K576" s="50"/>
      <c r="L576" s="235">
        <v>10.522753189266314</v>
      </c>
      <c r="M576" s="235"/>
      <c r="N576" s="235">
        <v>6.442747638005823</v>
      </c>
    </row>
    <row r="577" ht="13.5" thickTop="1"/>
    <row r="579" ht="15">
      <c r="A579" s="2" t="s">
        <v>136</v>
      </c>
    </row>
  </sheetData>
  <mergeCells count="6">
    <mergeCell ref="J538:L538"/>
    <mergeCell ref="J558:L558"/>
    <mergeCell ref="H559:J559"/>
    <mergeCell ref="L559:N559"/>
    <mergeCell ref="L539:N539"/>
    <mergeCell ref="H539:J539"/>
  </mergeCells>
  <printOptions/>
  <pageMargins left="0.6" right="0.3" top="0.5" bottom="0.5" header="0.5" footer="0.25"/>
  <pageSetup firstPageNumber="6" useFirstPageNumber="1" horizontalDpi="600" verticalDpi="600" orientation="portrait" paperSize="9" scale="95" r:id="rId1"/>
  <headerFooter alignWithMargins="0">
    <oddFooter>&amp;R&amp;P 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</dc:creator>
  <cp:keywords/>
  <dc:description/>
  <cp:lastModifiedBy>Berjaya Group Berhad</cp:lastModifiedBy>
  <cp:lastPrinted>2003-03-26T08:52:58Z</cp:lastPrinted>
  <dcterms:created xsi:type="dcterms:W3CDTF">1999-12-03T07:39:59Z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