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'BS'!$A$1:$J$60</definedName>
    <definedName name="_xlnm.Print_Area" localSheetId="4">'CF'!$A$1:$H$46</definedName>
    <definedName name="_xlnm.Print_Area" localSheetId="5">'NOTES'!$A$1:$N$529</definedName>
    <definedName name="_xlnm.Print_Area" localSheetId="2">'P&amp;L'!$A$1:$L$57</definedName>
    <definedName name="_xlnm.Print_Area" localSheetId="3">'SCIE'!$A$1:$K$46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<sst xmlns="http://schemas.openxmlformats.org/spreadsheetml/2006/main" count="595" uniqueCount="447">
  <si>
    <t>NOTES (Continued)</t>
  </si>
  <si>
    <t>A11</t>
  </si>
  <si>
    <t>External</t>
  </si>
  <si>
    <t>Total revenue</t>
  </si>
  <si>
    <t>Segmental revenue and results for the financial period ended 31 October 2002 :</t>
  </si>
  <si>
    <t>Results</t>
  </si>
  <si>
    <t>Unallocated corporate expenses</t>
  </si>
  <si>
    <t>Operating profit</t>
  </si>
  <si>
    <t>Interest income</t>
  </si>
  <si>
    <t>Other non-operating income</t>
  </si>
  <si>
    <t>Share of results of associated companies</t>
  </si>
  <si>
    <t>Income taxes</t>
  </si>
  <si>
    <t>long term investments, restructuring and discontinuing operations except for:</t>
  </si>
  <si>
    <t>the cessation of the business operated by Sports Toto (Fiji) Limited and its subsidiary</t>
  </si>
  <si>
    <t>company Waidroka Trust Estate Limited following the completion of the disposal of the</t>
  </si>
  <si>
    <t>the dilution of the Group's equity interest in Berjaya Sports Toto Berhad ("BToto") from 51.4%</t>
  </si>
  <si>
    <t>Berjaya Hotel, Suva, Fiji on 8 July 2002; and</t>
  </si>
  <si>
    <t>Balance as at 31 October 2002</t>
  </si>
  <si>
    <t>Balance as at 30 April 2002/31 October 2002</t>
  </si>
  <si>
    <t xml:space="preserve">The taxation charge for the current quarter and the financial period ended 31 October 2002 is detailed </t>
  </si>
  <si>
    <t>Overprovision in prior years</t>
  </si>
  <si>
    <t>There were no acquisition or disposal of quoted shares in the quarter and financial period ended 31 October</t>
  </si>
  <si>
    <t xml:space="preserve">Investments in quoted shares as at 31 October 2002 are as follows: </t>
  </si>
  <si>
    <t>Quoted shares, at market value</t>
  </si>
  <si>
    <t>2002 except for:</t>
  </si>
  <si>
    <t>Cost of purchase</t>
  </si>
  <si>
    <t>On 23 January 2002, the Company gave BToto a written undertaking relating to the settlement</t>
  </si>
  <si>
    <t>repayment, in cash, of the inter-company loans to BToto.</t>
  </si>
  <si>
    <t>lenders of BGB group of companies within 60 days after the listing of and quotation for the BToto ICULS</t>
  </si>
  <si>
    <t>on the KLSE.</t>
  </si>
  <si>
    <t>Group borrowings and debt securities as at 31 October 2002:</t>
  </si>
  <si>
    <t>* Converted at the respective exchange rate prevailing as at 31 October 2002</t>
  </si>
  <si>
    <t>Saved as disclosed in Note A11, there were no financial instruments with off balance sheet risk as at the</t>
  </si>
  <si>
    <t>The Board does not recommend the payment of any dividend for the financial quarter ended 31 October 2002</t>
  </si>
  <si>
    <t>(31 October 2001 : Nil%).</t>
  </si>
  <si>
    <t>Denominated in USD (USD10,281,000)</t>
  </si>
  <si>
    <t>Denominated in GBP (GBP198,000)</t>
  </si>
  <si>
    <t>Denominated in USD (USD4,704,000)</t>
  </si>
  <si>
    <t>Denominated in SD$ (SD$8,985,000)</t>
  </si>
  <si>
    <t>The basic and diluted earnings per share are calculated as follows:</t>
  </si>
  <si>
    <t>Group (3-month period)</t>
  </si>
  <si>
    <t>Income (RM'000)</t>
  </si>
  <si>
    <t>Earnings per share (sen)</t>
  </si>
  <si>
    <t>Net profit for the period</t>
  </si>
  <si>
    <t>Increase in net profit as a result of interest</t>
  </si>
  <si>
    <t xml:space="preserve">  expense saved from potential ICULS</t>
  </si>
  <si>
    <t>Adjusted net profit for the period</t>
  </si>
  <si>
    <t xml:space="preserve">Weighted average number of shares </t>
  </si>
  <si>
    <t xml:space="preserve">  outstanding ('000)</t>
  </si>
  <si>
    <t>Diluted earnings per share (sen)</t>
  </si>
  <si>
    <t>Group (6-month period)</t>
  </si>
  <si>
    <t>ended 31 October 2002 except for the issuance of 524,000 ordinary shares of RM1.00 each under its</t>
  </si>
  <si>
    <t xml:space="preserve">explained in Note A10(b) above. </t>
  </si>
  <si>
    <t>The Group achieved a revenue of RM453.1 million and a pre-tax profit of RM130.7 million as compared</t>
  </si>
  <si>
    <t xml:space="preserve">quarter ended 31 July 2002. The decrease of approximately 37% in revenue was mainly due to the </t>
  </si>
  <si>
    <t>Net cash generated from operating activities</t>
  </si>
  <si>
    <t>NET CASH OUTFLOW</t>
  </si>
  <si>
    <t>EFFECTS OF EXCHANGE RATES CHANGES</t>
  </si>
  <si>
    <t xml:space="preserve">  Bank overdraft</t>
  </si>
  <si>
    <t>banking facilities granted to a subsidiary company.</t>
  </si>
  <si>
    <t>Included in the Group's deposits with licensed banks is an amount of RM376,000 which is pledged for</t>
  </si>
  <si>
    <t>5 - 7</t>
  </si>
  <si>
    <t>8 - 14</t>
  </si>
  <si>
    <t>ICULS 1999/2009 to be offered for sale by ICSB and FIs will be reduced by RM0.694 million to</t>
  </si>
  <si>
    <t>RM798.211 million.</t>
  </si>
  <si>
    <t>institution concerned and its internally generated funds.</t>
  </si>
  <si>
    <t>Settlement and the Proposed Capital Distribution Scheme are conditional upon the proposed BGB</t>
  </si>
  <si>
    <t>members' scheme to be implemented pursuant to BGB restructuring proposals.</t>
  </si>
  <si>
    <t>Denominated in S$ (S$1,346,000)</t>
  </si>
  <si>
    <t>Denominated in SLRs (SLR44,950,000)</t>
  </si>
  <si>
    <t>the consolidation of approximately 1.667 ordinary shares of RM0.60 each held after (a)</t>
  </si>
  <si>
    <t>and (b) into one share of the Company of RM1.00 each.</t>
  </si>
  <si>
    <t>The aforesaid proposals are conditional upon the approvals from the following:-</t>
  </si>
  <si>
    <t>SC;</t>
  </si>
  <si>
    <t>KLSE;</t>
  </si>
  <si>
    <t>shareholders of the Company at EGMs to be convened;</t>
  </si>
  <si>
    <t>(iv)</t>
  </si>
  <si>
    <t>the Orders of the High Court of Malaya sanctioning the Proposed Capital Distribution Scheme; and</t>
  </si>
  <si>
    <t>(v)</t>
  </si>
  <si>
    <t>The Proposed Capital Distribution Scheme is conditional upon the Proposed Bonus Issue mentioned in</t>
  </si>
  <si>
    <t>Employees' Share Option Scheme.</t>
  </si>
  <si>
    <t>Long Term Receivables</t>
  </si>
  <si>
    <t>Inventories</t>
  </si>
  <si>
    <t>Receivables</t>
  </si>
  <si>
    <t>Payables</t>
  </si>
  <si>
    <t>cancellation, shares held as treasury shares and resale of treasury shares for the current financial period</t>
  </si>
  <si>
    <t xml:space="preserve"> </t>
  </si>
  <si>
    <t>PRECEDING</t>
  </si>
  <si>
    <t>RM'000</t>
  </si>
  <si>
    <t>(a)</t>
  </si>
  <si>
    <t>(b)</t>
  </si>
  <si>
    <t>(c)</t>
  </si>
  <si>
    <t>Taxation</t>
  </si>
  <si>
    <t>(i)</t>
  </si>
  <si>
    <t>*</t>
  </si>
  <si>
    <t>AS AT</t>
  </si>
  <si>
    <t>FINANCIAL</t>
  </si>
  <si>
    <t>YEAR END</t>
  </si>
  <si>
    <t>Current Assets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</si>
  <si>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</si>
  <si>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</si>
  <si>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</si>
  <si>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</si>
  <si>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</si>
  <si>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</si>
  <si>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</si>
  <si>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</si>
  <si>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</si>
  <si>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</si>
  <si>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</si>
  <si>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</si>
  <si>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Long Term Borrowings</t>
  </si>
  <si>
    <t>check</t>
  </si>
  <si>
    <t>There were no issuances and repayment of debts and equity securities, share buy-backs, share</t>
  </si>
  <si>
    <t>(audited)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</si>
  <si>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</si>
  <si>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</si>
  <si>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</si>
  <si>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</si>
  <si>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</si>
  <si>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</si>
  <si>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</si>
  <si>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</si>
  <si>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</si>
  <si>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</si>
  <si>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</si>
  <si>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</si>
  <si>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</si>
  <si>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</si>
  <si>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</si>
  <si>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</si>
  <si>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</si>
  <si>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</si>
  <si>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</si>
  <si>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</si>
  <si>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</si>
  <si>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</si>
  <si>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Toto betting and related activities</t>
  </si>
  <si>
    <t>Property development and investment</t>
  </si>
  <si>
    <t>Hotel, resort and recreation</t>
  </si>
  <si>
    <t>+/(-)</t>
  </si>
  <si>
    <t>Net tangible assets per share (sen)</t>
  </si>
  <si>
    <t xml:space="preserve">Quarter </t>
  </si>
  <si>
    <t>ended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</si>
  <si>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</si>
  <si>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</si>
  <si>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</si>
  <si>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</si>
  <si>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</si>
  <si>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</si>
  <si>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</si>
  <si>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</si>
  <si>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</si>
  <si>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</si>
  <si>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</si>
  <si>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</si>
  <si>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USD'000</t>
  </si>
  <si>
    <t>Granted by a subsidiary company:</t>
  </si>
  <si>
    <t>Unsecured</t>
  </si>
  <si>
    <t>Guarantee given to Noteholders for Secured Floating</t>
  </si>
  <si>
    <t xml:space="preserve">  Rate Notes issued by a related company</t>
  </si>
  <si>
    <t>Granted by the Company:</t>
  </si>
  <si>
    <t>Guarantee given to financial institution for credit facilities</t>
  </si>
  <si>
    <t>date of this announcement.</t>
  </si>
  <si>
    <t>Intangible Assets</t>
  </si>
  <si>
    <t>as follows:</t>
  </si>
  <si>
    <t>Financial</t>
  </si>
  <si>
    <t>There were no material changes in the composition of the Group for the current quarter and the financial</t>
  </si>
  <si>
    <t>except for: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</si>
  <si>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</si>
  <si>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</si>
  <si>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</si>
  <si>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by the North-East monsoon season during the third quarter of the financial year; and</t>
  </si>
  <si>
    <t>Tax Recoverable</t>
  </si>
  <si>
    <t>period ended</t>
  </si>
  <si>
    <t>On 23 May 2001, the Company announced the following proposals :-</t>
  </si>
  <si>
    <t>Property, Plant and Equipment</t>
  </si>
  <si>
    <t xml:space="preserve">  granted to a related company.</t>
  </si>
  <si>
    <t>Balance as at 30 April 2002</t>
  </si>
  <si>
    <t>30/4/02</t>
  </si>
  <si>
    <t xml:space="preserve">period ended 31 July 2002 including business combination, acquisition or disposal of subsidiaries and </t>
  </si>
  <si>
    <t>Loan Stocks 1999/2009 ("ICULS 1999/2009) completed in 1999, the Company entered into several put</t>
  </si>
  <si>
    <t>option agreements with financial institutions ("FIs") wherein the FIs are entitled to put to the Company the</t>
  </si>
  <si>
    <t>On 11 July 2002, the Company announced a proposal as follows:</t>
  </si>
  <si>
    <t>ICULS 1999/2009, to all shareholders of the Company (excluding BGB and its wholly owned</t>
  </si>
  <si>
    <t>subsidiary companies), all ICULS 1999/2009 holders (excluding the FIs who are holding the</t>
  </si>
  <si>
    <t>The aforesaid proposals are conditional upon the approvals from the following:</t>
  </si>
  <si>
    <t>the Securities Commission ("SC");</t>
  </si>
  <si>
    <t xml:space="preserve">(ii) </t>
  </si>
  <si>
    <t>FIC;</t>
  </si>
  <si>
    <t>Kuala Lumpur Stock Exchange ("KLSE");</t>
  </si>
  <si>
    <t xml:space="preserve">(iv) </t>
  </si>
  <si>
    <t xml:space="preserve">(v) </t>
  </si>
  <si>
    <t>shareholders of  BGB at an EGM to be convened;</t>
  </si>
  <si>
    <t xml:space="preserve">(vi) </t>
  </si>
  <si>
    <t>the FIs in respect of the Proposed OFS of their respective portion of ICULS 1999/2009; and</t>
  </si>
  <si>
    <t>(vii)</t>
  </si>
  <si>
    <t>any other relevant authorities.</t>
  </si>
  <si>
    <t>The Proposed OFS, Proposed ICULS 1999/2009 Early Conversion and Proposed Bonus Issue are not</t>
  </si>
  <si>
    <t>inter-conditional.</t>
  </si>
  <si>
    <t>shareholders of the Company at an extraordinary general meeting ("EGM") to be convened;</t>
  </si>
  <si>
    <t>The proposed bonus issue (of 2 for 3) by the Company;</t>
  </si>
  <si>
    <t>The proposed voluntary general offers ("VGOs") to be undertaken by the Company to acquire</t>
  </si>
  <si>
    <t>the remaining ordinary shares of RM1.00 each in Berjaya Capital Berhad ("BCap") and in</t>
  </si>
  <si>
    <t xml:space="preserve">Cosway Corporation Berhad ("CCB") not held by BGB and the parties acting in concert </t>
  </si>
  <si>
    <t>("Proposed VGOs"); and</t>
  </si>
  <si>
    <t>The proposed transfer of Berjaya General Insurance Berhad, Inter-Pacific Capital Sdn Bhd,</t>
  </si>
  <si>
    <t>Cosway (M) Sdn Bhd, by BGB to the Company and pursuant thereof, the proposed transfer by</t>
  </si>
  <si>
    <t>the Company of its entire interests in BCap and CCB (obtained pursuant to the proposed VGOs)</t>
  </si>
  <si>
    <t>to a new company to be incorporated ("Newco") ("Proposed Assets Transfer").</t>
  </si>
  <si>
    <t>On 11 July 2002, the Company has announced that it has aborted the Proposed VGOs and the Proposed</t>
  </si>
  <si>
    <t>Assets Transfer in line with the BGB revised restructuring proposals made on 28 June 2002. Amongst</t>
  </si>
  <si>
    <t>others, BGB has announced the proposed settlement of its entire inter-company balance due to the</t>
  </si>
  <si>
    <t>Company through the issuance of 2% 10-year Irredeemable Convertible Unsecured Loan Stocks of</t>
  </si>
  <si>
    <t>RM1.00 nominal value each in Newco ("2% Newco ICULS"). As such, the Company also made the</t>
  </si>
  <si>
    <t>following proposals:-</t>
  </si>
  <si>
    <t>The proposed inter-company settlement ("Proposed Inter-Company Settlement") by BGB</t>
  </si>
  <si>
    <t>through the issuance of approximately RM1.436 billion nominal value of 2% Newco ICULS;</t>
  </si>
  <si>
    <t>The proposed capital distribution scheme ("Proposed Capital Distribution Scheme") to be under-</t>
  </si>
  <si>
    <t>taken as follows:-</t>
  </si>
  <si>
    <t>a capital repayment of 40 sen for every share of the Company held will be satisfied</t>
  </si>
  <si>
    <t>through the distribution of 2% Newco ICULS;</t>
  </si>
  <si>
    <t>an intermediate bonus issue of up to 2.385 billion new ordinary shares of RM0.60 each</t>
  </si>
  <si>
    <t>in the Company on the basis of two new ordinary shares of RM0.60 each for every</t>
  </si>
  <si>
    <t xml:space="preserve">three ordinary shares of RM0.60 each held after (a); and </t>
  </si>
  <si>
    <t>Convertible Unsecured Loan Stocks of BGB. The offerors for the Proposed OFS will be ICSB</t>
  </si>
  <si>
    <t>1999/2009.</t>
  </si>
  <si>
    <t xml:space="preserve">The changes in contingent liabilities since the last audited balance sheet as at 30 April 2002 are as </t>
  </si>
  <si>
    <t>follows:</t>
  </si>
  <si>
    <t>Pursuant to a debt conversion exercise involving the issue of 5% Irredeemable Convertible Unsecured</t>
  </si>
  <si>
    <t>ICULS 1999/ 2009 at a pre-determined option price for a period of 3 years commencing from 31</t>
  </si>
  <si>
    <t>for approximately RM184.213 million and 15 FIs for RM614.692 million nominal value of ICULS</t>
  </si>
  <si>
    <t>BGB has conceptually proposed a total of up to RM798.905 million ICULS 1999/2009 be offered</t>
  </si>
  <si>
    <t>for sale ("Proposed OFS"), at an indicative offer price of RM1.20 per RM1.00 nominal value of</t>
  </si>
  <si>
    <t>ICULS 1999/2009 under the put options) and all the shareholders and holders of Irredeemable</t>
  </si>
  <si>
    <t>It was also proposed that conversion of the entire RM894.5 million ICULS 1999/2009 during a</t>
  </si>
  <si>
    <t>specific conversion period would entitle the holder of one new ordinary share of the Company</t>
  </si>
  <si>
    <t>issued pursuant to the conversion to one free Warrant of the Company ("Proposed ICULS</t>
  </si>
  <si>
    <t>1999/2009 Early Conversion").</t>
  </si>
  <si>
    <t>It was also proposed that a bonus issue of a maximum of 1.789 billion new ordinary shares of</t>
  </si>
  <si>
    <t>RM1.00 each of the Company ("BLB Share") on the basis of one new BLB share for every one</t>
  </si>
  <si>
    <t>existing BLB share held be undertaken ("Proposed Bonus Issue").</t>
  </si>
  <si>
    <t>On 14 August 2002, the Company announced that ICSB will purchase a further RM28.523 million</t>
  </si>
  <si>
    <t>nominal value of ICULS 1999/2009 from one of the FIs. As such, ICSB will offer approximately</t>
  </si>
  <si>
    <t>RM212.736 million ICULS 1999/2009 for sale pursuant to the Proposed OFS.</t>
  </si>
  <si>
    <t>In addition, BGB has notified the Company that it has exercised its call option to acquire RM0.694 million</t>
  </si>
  <si>
    <t>ICULS 1999/2009, by liquidating and utilising its fixed deposits presently pledged with the financial</t>
  </si>
  <si>
    <t>Accordingly, the quantum of ICULS 1999/2009 proposed to be offered for sale by the FIs pursuant to the</t>
  </si>
  <si>
    <t>Proposed OFS will be reduced by RM29.217 million to RM585.475 million. Hence, the total amount of</t>
  </si>
  <si>
    <t>Reserves :</t>
  </si>
  <si>
    <t>Feed and wheat flour</t>
  </si>
  <si>
    <t>December 2001. Berjaya Group Berhad ("BGB") had agreed with the Company to assume the put</t>
  </si>
  <si>
    <t>options ("BGB Put Options"). In July 2002, several FIs exercised their options for approximately RM184.2</t>
  </si>
  <si>
    <t>million ("Put Options"). BGB informed the Company that it would not be able to meet its obligation</t>
  </si>
  <si>
    <t>pursuant to BGB Put Options. In view of this, the Company made arrangements for Immediate Capital</t>
  </si>
  <si>
    <t>Sdn Bhd ("ICSB"), a wholly owned subsidiary company of the Company, to take up the Put Options of</t>
  </si>
  <si>
    <t>approximately RM184.2 million. This was financed through the Group's internally generated funds and</t>
  </si>
  <si>
    <t>external borrowings. BGB has undertaken to indemnify the Company and/or its subsidiary companies all</t>
  </si>
  <si>
    <t>Premium on ICULS 1999/2009 Purchased (Note 9)</t>
  </si>
  <si>
    <t>Shareholders' Funds Before Premium on ICULS 1999/2009 Purchased</t>
  </si>
  <si>
    <t>Shareholders' Funds After Premium on ICULS 1999/2009 Purchased</t>
  </si>
  <si>
    <t>Options. Notwithstanding BGB's proposal to indemnify the Company, BGB continues to be liable to the</t>
  </si>
  <si>
    <t>Company for its failure to assume the Put Options. As such, the Company will reserve all legal rights</t>
  </si>
  <si>
    <t>against BGB and/or pursue other appropriate actions.</t>
  </si>
  <si>
    <t>The premium on ICULS 1999/2009 purchased as disclosed in the balance sheet refers to the premium</t>
  </si>
  <si>
    <t>costs incurred in relation to any funding obtained to fulfill the Company's obligations under the Put</t>
  </si>
  <si>
    <t>The Directors envisage that the Group's revenue and pre-tax profit for the remaining quarters of this</t>
  </si>
  <si>
    <t>UNAUDITED INTERIM FINANCIAL REPORT</t>
  </si>
  <si>
    <t>FOR THE PERIOD ENDED 31 OCTOBER 2002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</si>
  <si>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</si>
  <si>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</si>
  <si>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</si>
  <si>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</si>
  <si>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</si>
  <si>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</si>
  <si>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</si>
  <si>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>Additional Information Required by the KLSE's Listing Requirements</t>
  </si>
  <si>
    <t xml:space="preserve">UNAUDITED INTERIM FINANCIAL REPORT </t>
  </si>
  <si>
    <t>CONDENSED CONSOLIDATED BALANCE SHEET</t>
  </si>
  <si>
    <t>3 MONTHS ENDED</t>
  </si>
  <si>
    <t>6 MONTHS ENDED</t>
  </si>
  <si>
    <t>31/10/02</t>
  </si>
  <si>
    <t>31/10/01</t>
  </si>
  <si>
    <t>Note</t>
  </si>
  <si>
    <t>(COMPANY NO : 3907-W)</t>
  </si>
  <si>
    <t xml:space="preserve">CONDENSED CONSOLIDATED INCOME STATEMENT </t>
  </si>
  <si>
    <t>REVENUE</t>
  </si>
  <si>
    <t>PROFIT FROM OPERATIONS</t>
  </si>
  <si>
    <t>Non-operating income</t>
  </si>
  <si>
    <t>Finance costs</t>
  </si>
  <si>
    <t>PROFIT BEFORE TAXATION</t>
  </si>
  <si>
    <t>TAXATION</t>
  </si>
  <si>
    <t>B5</t>
  </si>
  <si>
    <t>PROFIT AFTER TAXATION</t>
  </si>
  <si>
    <t>Minority Interest</t>
  </si>
  <si>
    <t xml:space="preserve">PROFIT ATTRIBUTABLE TO </t>
  </si>
  <si>
    <t>SHAREHOLDERS OF THE COMPANY</t>
  </si>
  <si>
    <t>EARNINGS PER SHARE (SEN)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</si>
  <si>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</si>
  <si>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</si>
  <si>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</si>
  <si>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</si>
  <si>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</si>
  <si>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</si>
  <si>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</si>
  <si>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</si>
  <si>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</si>
  <si>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</si>
  <si>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</si>
  <si>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</si>
  <si>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</si>
  <si>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</si>
  <si>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</si>
  <si>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</si>
  <si>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>At 1 May 2002</t>
  </si>
  <si>
    <t>Net profit for the six months period</t>
  </si>
  <si>
    <t>At 31 October 2002</t>
  </si>
  <si>
    <t xml:space="preserve">CONDENSED CONSOLIDATED CASH FLOW STATEMENT </t>
  </si>
  <si>
    <t>period to date</t>
  </si>
  <si>
    <t>Net cash used in investing activities</t>
  </si>
  <si>
    <t>Net cash generated from financing activities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</si>
  <si>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</si>
  <si>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</si>
  <si>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</si>
  <si>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</si>
  <si>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</si>
  <si>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There are no comparative figures for the same period of the preceding year as this is the first time</t>
  </si>
  <si>
    <t>a condensed consolidated cash flow statement is presented.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</si>
  <si>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</si>
  <si>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</si>
  <si>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</si>
  <si>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</si>
  <si>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 xml:space="preserve">The audit report of the Group's most recent annual audited financial statements did not contain any </t>
  </si>
  <si>
    <t>qualification.</t>
  </si>
  <si>
    <t>A1</t>
  </si>
  <si>
    <t>A2</t>
  </si>
  <si>
    <t>A3</t>
  </si>
  <si>
    <t>A4</t>
  </si>
  <si>
    <t>There was no extraordinary item for the current quarter and financial period ended 31 October 2002.</t>
  </si>
  <si>
    <t>A5</t>
  </si>
  <si>
    <t>A6</t>
  </si>
  <si>
    <t>The valuation of land and building have been brought forward without amendment from the previous</t>
  </si>
  <si>
    <t>annual report.</t>
  </si>
  <si>
    <t>A8</t>
  </si>
  <si>
    <t>There were no material events subsequent to the end of this current quarter that have not been reflected</t>
  </si>
  <si>
    <t>in the financial statements for this interim period.</t>
  </si>
  <si>
    <t>A9</t>
  </si>
  <si>
    <t>A10</t>
  </si>
  <si>
    <t>ADDITIONAL INFORMATION REQUIRED BY THE KLSE'S LISTING REQUIREMENTS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</si>
  <si>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</si>
  <si>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</si>
  <si>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</si>
  <si>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</si>
  <si>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</si>
  <si>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</si>
  <si>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</si>
  <si>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</si>
  <si>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</si>
  <si>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</si>
  <si>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</si>
  <si>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</si>
  <si>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 xml:space="preserve">  interest in subsidiary company</t>
  </si>
  <si>
    <t>Currency translation differences</t>
  </si>
  <si>
    <t>Issuance pursuant to exercise of</t>
  </si>
  <si>
    <t xml:space="preserve">  Employees' Share Option Scheme</t>
  </si>
  <si>
    <t>Premium on ICULS 1999/2009</t>
  </si>
  <si>
    <t xml:space="preserve">  purchased</t>
  </si>
  <si>
    <t>5% Irredeemable Convertible Unsecured Loan Stocks ("ICULS") 1999/2009</t>
  </si>
  <si>
    <t xml:space="preserve">Loss arising from dilution of equity </t>
  </si>
  <si>
    <t>There are no comparative figures for the same period of the preceding year as this is the first time a</t>
  </si>
  <si>
    <t>condensed consolidated statement of changes in equity is presented.</t>
  </si>
  <si>
    <t>Company for the year ended 30 April 2002.</t>
  </si>
  <si>
    <t>the gaming business that may be positively impacted by the festive seasons.</t>
  </si>
  <si>
    <t>Inter segment</t>
  </si>
  <si>
    <t>consolidation of only 1 month results of BToto in the current quarter following the dilution of the Group's</t>
  </si>
  <si>
    <t>The disproportionate tax charge for the Group was mainly due to certain expenses (mainly interest</t>
  </si>
  <si>
    <t>expenses) being disallowed for tax purposes and non-availability of Group tax relief in respect of losses</t>
  </si>
  <si>
    <t>incurred by certain subsidiary companies.</t>
  </si>
  <si>
    <t>B8(a)</t>
  </si>
  <si>
    <t xml:space="preserve"> (b)</t>
  </si>
  <si>
    <t>B8(b)</t>
  </si>
  <si>
    <t>Note B8(a)(iii) above and the Proposed Inter-Company Settlement. The Proposed Inter-Company</t>
  </si>
  <si>
    <t>As of todate, the Group beneficially owns RM174.767 million nominal value of BToto ICULS</t>
  </si>
  <si>
    <t>representing approximately 91% of the RM192.374 million nominal value of BToto ICULS which are</t>
  </si>
  <si>
    <t xml:space="preserve">  1999/2009 conversion</t>
  </si>
  <si>
    <t xml:space="preserve">Number of shares from potential ICULS </t>
  </si>
  <si>
    <t>There is no profit forecast for the financial period under review.</t>
  </si>
  <si>
    <t>free of encumbrances pursuant to the abovementioned written undertaking.</t>
  </si>
  <si>
    <t>Reduction during the period due to the deconsolidation</t>
  </si>
  <si>
    <t>For the 6-month financial period ended 31 October 2002, the Group achieved a revenue of RM1.17</t>
  </si>
  <si>
    <t>billion and a pre-tax profit of RM233.6 million as compared to a revenue of RM1.51 billion and pre-tax</t>
  </si>
  <si>
    <t>profit of RM208.8 million achieved in the previous corresponding period. As compared to the</t>
  </si>
  <si>
    <t>million, showing a decrease of 39% whereas the pre-tax profit achieved was RM130.7 million,</t>
  </si>
  <si>
    <t>representing an increase of 24%.</t>
  </si>
  <si>
    <t>revenue achieved by the property development and the resort and recreation divisions. The property</t>
  </si>
  <si>
    <t>to a revenue of RM714.3 million and a pre-tax profit of RM102.9 million reported in the preceding</t>
  </si>
  <si>
    <t>equity interest in BToto which resulted in BToto becoming a 42.14% associated company of the Group as</t>
  </si>
  <si>
    <t xml:space="preserve">The increase in pre-tax profit of approximately 27% was mainly due to the higher profit contribution </t>
  </si>
  <si>
    <t>owned by the Group. The Group's share of associated companies' results has increased due to the</t>
  </si>
  <si>
    <t>equity accounting of about 2 months' of BToto results as mentioned earlier.</t>
  </si>
  <si>
    <t>The higher pre-tax profit in the current quarter under review was mainly contributed by the higher</t>
  </si>
  <si>
    <t>Investments in quoted shares as at 31 October 2002 are as follows: (Continued)</t>
  </si>
  <si>
    <t xml:space="preserve">arising from the purchase of RM184.2 million nominal value of ICULS 1999/2009 under the put option </t>
  </si>
  <si>
    <t>taken up by Immediate Capital Sdn Bhd ("ICSB") as explained in Note B8(b) below.</t>
  </si>
  <si>
    <t>as at 31 July 2002 to 42.14% as at 31 October 2002. The increase in the issued and paid-up</t>
  </si>
  <si>
    <t>share capital of BToto was due to the conversion of RM112.17 million nominal value of 8%</t>
  </si>
  <si>
    <t>Irredeemable Convertible Unsecured Loan Stocks 2002/2012 ("BToto ICULS") into BToto</t>
  </si>
  <si>
    <t>shares during the quarter ended 31 October 2002. Following the dilution, BToto became a</t>
  </si>
  <si>
    <t>42.14% associated company of the Group.</t>
  </si>
  <si>
    <t xml:space="preserve">   of a subsidiary company</t>
  </si>
  <si>
    <t>The lower revenue was mainly attributed to the deconsolidation of BToto as a subsidiary company</t>
  </si>
  <si>
    <t>contribution as a result of a successful aggressive marketing campaign to promote the island resorts</t>
  </si>
  <si>
    <t>the dilution of the Group's interest in BToto as disclosed in Note A10(b).</t>
  </si>
  <si>
    <t xml:space="preserve">financial year ending 30 April 2003 will show a reduction due to the deconsolidation of BToto following </t>
  </si>
  <si>
    <t>Profit before taxation</t>
  </si>
  <si>
    <t>Profit after taxation</t>
  </si>
  <si>
    <t xml:space="preserve">arrangement for the inter-company advances.  As at 31 October 2002, the outstanding inter-company </t>
  </si>
  <si>
    <t>are no dealings in the BToto ICULS, pursuant to the written undertaking provided by the Company for</t>
  </si>
  <si>
    <t xml:space="preserve">balance due to BToto from the Group was RM1,140.6 million.  As at the date of this announcement, there </t>
  </si>
  <si>
    <t>at least 50% of the BToto ICULS beneficially owned by the Group will be redeemed from the relevant</t>
  </si>
  <si>
    <t xml:space="preserve">6 months extension of time for the Company to fulfil the SC's condition that the Company will ensure that </t>
  </si>
  <si>
    <t xml:space="preserve">On 24 September 2002, BToto announced that an application has been submitted to the SC for a further </t>
  </si>
  <si>
    <t xml:space="preserve">The same accounting policies and methods of computation used in the preparation of the financial </t>
  </si>
  <si>
    <t xml:space="preserve">statements for the year ended 30 April 2002 have been applied in the preparation of the quarterly financial </t>
  </si>
  <si>
    <t>of MASB 22, Segment Reporting.</t>
  </si>
  <si>
    <t>statements except for the change in presentation of segmental information resulting from the adoption</t>
  </si>
  <si>
    <t>from the property development sector. The resort and recreation division has reported higher profit</t>
  </si>
  <si>
    <t>The improvement in the pre-tax profit for both the second quarter and the first half of the financial year</t>
  </si>
  <si>
    <t>ended 31 October 2002 was mainly contributed by the higher revenue achieved by the property</t>
  </si>
  <si>
    <t>development and the resort and recreation divisions. The property development division has disposed of</t>
  </si>
  <si>
    <t>a major piece of property in Johor of which the gain was realised in the second quarter whilst the</t>
  </si>
  <si>
    <t>resort and recreation division enjoyed a higher rate of occupancy in its island resorts. Following the</t>
  </si>
  <si>
    <t>dilution of the Group's equity interest in BToto in the second quarter under review, the Group has</t>
  </si>
  <si>
    <t>equity accounted 2 months' results of BToto and this has improved the Group's share of associated</t>
  </si>
  <si>
    <t>companies' results.</t>
  </si>
  <si>
    <t>development division has disposed of a major piece of property in Johor of which the gain on disposal</t>
  </si>
  <si>
    <t>was realised in the current quarter whilst the resort and recreation division enjoyed a higher rate of</t>
  </si>
  <si>
    <t>occupancy in its island resorts. Following the dilution of the Group's equity interest in BToto, 2 months'</t>
  </si>
  <si>
    <t>results of BToto was equity accounted for and this has improved the Group's share of associated</t>
  </si>
  <si>
    <t>corresponding second quarter ended 31 October 2001, the Group registered a revenue of RM453.1</t>
  </si>
  <si>
    <t>In the current quarter and the financial period ended 31 October 2002, a subsidiary company of the Group</t>
  </si>
  <si>
    <t>disposed of an investment property and made a gain of approximately RM2.4 million whilst there was</t>
  </si>
  <si>
    <t>no gain on disposal of unquoted investments in the financial period under review.</t>
  </si>
  <si>
    <t>following the dilution of the Group's equity interest in BToto as explained in Note A10(b) above. The</t>
  </si>
  <si>
    <t xml:space="preserve">Group had consolidated only 4 months' results of BToto in the current 6-month financial period ended </t>
  </si>
  <si>
    <t>31 October 2002 and 1 month's results of BToto in the current second quarter under review as the</t>
  </si>
  <si>
    <t>abovementioned dilution has resulted in BToto becoming a 42.14% associated company of the Group.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</si>
</sst>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168" fontId="4" fillId="0" borderId="8" xfId="15" applyNumberFormat="1" applyFont="1" applyBorder="1" applyAlignment="1" applyProtection="1">
      <alignment horizontal="right"/>
      <protection/>
    </xf>
    <xf numFmtId="0" fontId="9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7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7" fontId="4" fillId="0" borderId="6" xfId="0" applyNumberFormat="1" applyFont="1" applyBorder="1" applyAlignment="1">
      <alignment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center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Continuous"/>
    </xf>
    <xf numFmtId="39" fontId="11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3" fontId="4" fillId="0" borderId="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7" fontId="11" fillId="0" borderId="12" xfId="0" applyNumberFormat="1" applyFont="1" applyBorder="1" applyAlignment="1">
      <alignment horizontal="center"/>
    </xf>
    <xf numFmtId="37" fontId="11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right"/>
    </xf>
    <xf numFmtId="37" fontId="11" fillId="0" borderId="4" xfId="15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>
      <alignment/>
      <protection/>
    </xf>
    <xf numFmtId="37" fontId="11" fillId="0" borderId="4" xfId="15" applyNumberFormat="1" applyFont="1" applyBorder="1" applyAlignment="1" applyProtection="1">
      <alignment/>
      <protection locked="0"/>
    </xf>
    <xf numFmtId="37" fontId="11" fillId="0" borderId="0" xfId="15" applyNumberFormat="1" applyFont="1" applyAlignment="1">
      <alignment/>
    </xf>
    <xf numFmtId="37" fontId="11" fillId="0" borderId="0" xfId="15" applyNumberFormat="1" applyFont="1" applyAlignment="1" applyProtection="1">
      <alignment/>
      <protection locked="0"/>
    </xf>
    <xf numFmtId="37" fontId="11" fillId="0" borderId="0" xfId="15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Border="1" applyAlignment="1">
      <alignment horizontal="center"/>
    </xf>
    <xf numFmtId="37" fontId="11" fillId="0" borderId="0" xfId="15" applyNumberFormat="1" applyFont="1" applyBorder="1" applyAlignment="1" applyProtection="1">
      <alignment horizontal="right"/>
      <protection/>
    </xf>
    <xf numFmtId="37" fontId="11" fillId="0" borderId="0" xfId="15" applyNumberFormat="1" applyFont="1" applyBorder="1" applyAlignment="1">
      <alignment/>
    </xf>
    <xf numFmtId="37" fontId="11" fillId="0" borderId="0" xfId="15" applyNumberFormat="1" applyFont="1" applyBorder="1" applyAlignment="1">
      <alignment horizontal="right"/>
    </xf>
    <xf numFmtId="37" fontId="11" fillId="0" borderId="0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 applyProtection="1">
      <alignment/>
      <protection/>
    </xf>
    <xf numFmtId="37" fontId="11" fillId="0" borderId="6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>
      <alignment/>
    </xf>
    <xf numFmtId="37" fontId="11" fillId="0" borderId="14" xfId="15" applyNumberFormat="1" applyFont="1" applyBorder="1" applyAlignment="1">
      <alignment/>
    </xf>
    <xf numFmtId="37" fontId="11" fillId="0" borderId="14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Alignment="1" applyProtection="1">
      <alignment horizontal="right"/>
      <protection/>
    </xf>
    <xf numFmtId="37" fontId="11" fillId="0" borderId="0" xfId="15" applyNumberFormat="1" applyFont="1" applyAlignment="1" applyProtection="1">
      <alignment/>
      <protection/>
    </xf>
    <xf numFmtId="37" fontId="11" fillId="0" borderId="14" xfId="15" applyNumberFormat="1" applyFont="1" applyBorder="1" applyAlignment="1" applyProtection="1">
      <alignment/>
      <protection locked="0"/>
    </xf>
    <xf numFmtId="37" fontId="11" fillId="0" borderId="12" xfId="15" applyNumberFormat="1" applyFont="1" applyBorder="1" applyAlignment="1" applyProtection="1">
      <alignment/>
      <protection locked="0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>
      <alignment horizontal="center"/>
    </xf>
    <xf numFmtId="37" fontId="11" fillId="0" borderId="12" xfId="15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39" fontId="11" fillId="0" borderId="4" xfId="0" applyNumberFormat="1" applyFont="1" applyBorder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10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 quotePrefix="1">
      <alignment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11" fillId="0" borderId="6" xfId="0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Alignment="1" applyProtection="1">
      <alignment horizontal="right"/>
      <protection locked="0"/>
    </xf>
    <xf numFmtId="39" fontId="11" fillId="0" borderId="4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/>
    </xf>
    <xf numFmtId="0" fontId="4" fillId="0" borderId="6" xfId="0" applyFont="1" applyBorder="1" applyAlignment="1">
      <alignment horizontal="left"/>
    </xf>
    <xf numFmtId="37" fontId="4" fillId="0" borderId="0" xfId="15" applyNumberFormat="1" applyFont="1" applyAlignment="1" applyProtection="1">
      <alignment/>
      <protection locked="0"/>
    </xf>
    <xf numFmtId="37" fontId="2" fillId="0" borderId="0" xfId="15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168" fontId="4" fillId="0" borderId="13" xfId="15" applyNumberFormat="1" applyFont="1" applyBorder="1" applyAlignment="1" applyProtection="1">
      <alignment/>
      <protection locked="0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168" fontId="4" fillId="0" borderId="13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7" fontId="4" fillId="0" borderId="13" xfId="0" applyNumberFormat="1" applyFont="1" applyBorder="1" applyAlignment="1">
      <alignment horizontal="center"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172" fontId="4" fillId="0" borderId="0" xfId="0" applyNumberFormat="1" applyFont="1" applyAlignment="1">
      <alignment/>
    </xf>
    <xf numFmtId="167" fontId="4" fillId="0" borderId="16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centerContinuous"/>
    </xf>
    <xf numFmtId="167" fontId="4" fillId="0" borderId="0" xfId="0" applyNumberFormat="1" applyFont="1" applyBorder="1" applyAlignment="1">
      <alignment horizontal="right"/>
    </xf>
    <xf numFmtId="0" fontId="4" fillId="0" borderId="6" xfId="0" applyFont="1" applyBorder="1" applyAlignment="1" quotePrefix="1">
      <alignment/>
    </xf>
    <xf numFmtId="37" fontId="4" fillId="0" borderId="0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2" fillId="0" borderId="0" xfId="0" applyFont="1" applyAlignment="1">
      <alignment horizontal="center"/>
    </xf>
    <xf numFmtId="0" fontId="10" fillId="0" borderId="0" xfId="0" applyFont="1" applyAlignment="1" applyProtection="1" quotePrefix="1">
      <alignment horizontal="center"/>
      <protection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8" sqref="A18"/>
    </sheetView>
  </sheetViews>
  <sheetFormatPr defaultColWidth="9.33203125" defaultRowHeight="12.75"/>
  <cols>
    <col min="1" max="1" width="9.66015625" style="0" customWidth="1"/>
    <col min="6" max="6" width="15.5" style="0" customWidth="1"/>
    <col min="8" max="8" width="13.83203125" style="0" customWidth="1"/>
    <col min="9" max="9" width="10.16015625" style="0" customWidth="1"/>
  </cols>
  <sheetData>
    <row r="4" spans="1:10" ht="15">
      <c r="A4" s="257" t="s">
        <v>116</v>
      </c>
      <c r="B4" s="257"/>
      <c r="C4" s="257"/>
      <c r="D4" s="257"/>
      <c r="E4" s="257"/>
      <c r="F4" s="257"/>
      <c r="G4" s="257"/>
      <c r="H4" s="257"/>
      <c r="I4" s="90" t="s">
        <v>86</v>
      </c>
      <c r="J4" s="2"/>
    </row>
    <row r="5" spans="1:10" ht="15">
      <c r="A5" s="258" t="s">
        <v>304</v>
      </c>
      <c r="B5" s="258"/>
      <c r="C5" s="258"/>
      <c r="D5" s="258"/>
      <c r="E5" s="258"/>
      <c r="F5" s="258"/>
      <c r="G5" s="258"/>
      <c r="H5" s="258"/>
      <c r="I5" s="24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56" t="s">
        <v>267</v>
      </c>
      <c r="B10" s="256"/>
      <c r="C10" s="256"/>
      <c r="D10" s="256"/>
      <c r="E10" s="256"/>
      <c r="F10" s="256"/>
      <c r="G10" s="256"/>
      <c r="H10" s="256"/>
      <c r="I10" s="256"/>
      <c r="J10" s="2"/>
    </row>
    <row r="11" spans="1:10" ht="15">
      <c r="A11" s="256" t="s">
        <v>268</v>
      </c>
      <c r="B11" s="256"/>
      <c r="C11" s="256"/>
      <c r="D11" s="256"/>
      <c r="E11" s="256"/>
      <c r="F11" s="256"/>
      <c r="G11" s="256"/>
      <c r="H11" s="256"/>
      <c r="I11" s="256"/>
      <c r="J11" s="2"/>
    </row>
    <row r="12" spans="1:10" ht="15">
      <c r="A12" s="92"/>
      <c r="B12" s="92"/>
      <c r="C12" s="92"/>
      <c r="D12" s="92"/>
      <c r="E12" s="92"/>
      <c r="F12" s="92"/>
      <c r="G12" s="92"/>
      <c r="H12" s="92"/>
      <c r="I12" s="9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6" t="s">
        <v>269</v>
      </c>
      <c r="B16" s="2"/>
      <c r="C16" s="2"/>
      <c r="D16" s="2"/>
      <c r="F16" s="2"/>
      <c r="G16" s="2"/>
      <c r="H16" s="93" t="s">
        <v>270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271</v>
      </c>
      <c r="B18" s="2"/>
      <c r="C18" s="2"/>
      <c r="D18" s="2"/>
      <c r="F18" s="2"/>
      <c r="G18" s="2"/>
      <c r="H18" s="93">
        <v>1</v>
      </c>
      <c r="J18" s="2"/>
    </row>
    <row r="19" spans="1:10" ht="15">
      <c r="A19" s="2"/>
      <c r="B19" s="2"/>
      <c r="C19" s="2"/>
      <c r="D19" s="2"/>
      <c r="F19" s="2"/>
      <c r="G19" s="2"/>
      <c r="H19" s="93"/>
      <c r="J19" s="2"/>
    </row>
    <row r="20" spans="1:10" ht="15">
      <c r="A20" s="2" t="s">
        <v>272</v>
      </c>
      <c r="B20" s="2"/>
      <c r="C20" s="2"/>
      <c r="D20" s="2"/>
      <c r="F20" s="2"/>
      <c r="G20" s="2"/>
      <c r="H20" s="93">
        <v>2</v>
      </c>
      <c r="J20" s="2"/>
    </row>
    <row r="21" spans="1:10" ht="15">
      <c r="A21" s="2"/>
      <c r="B21" s="2"/>
      <c r="C21" s="2"/>
      <c r="D21" s="2"/>
      <c r="F21" s="2"/>
      <c r="G21" s="2"/>
      <c r="H21" s="93"/>
      <c r="J21" s="2"/>
    </row>
    <row r="22" spans="1:10" ht="15">
      <c r="A22" s="2" t="s">
        <v>273</v>
      </c>
      <c r="B22" s="2"/>
      <c r="C22" s="2"/>
      <c r="D22" s="2"/>
      <c r="F22" s="2"/>
      <c r="G22" s="2"/>
      <c r="H22" s="93">
        <v>3</v>
      </c>
      <c r="J22" s="2"/>
    </row>
    <row r="23" spans="1:10" ht="15">
      <c r="A23" s="2"/>
      <c r="B23" s="2"/>
      <c r="C23" s="2"/>
      <c r="D23" s="2"/>
      <c r="F23" s="2"/>
      <c r="G23" s="2"/>
      <c r="H23" s="93"/>
      <c r="J23" s="2"/>
    </row>
    <row r="24" spans="1:10" ht="15">
      <c r="A24" s="2" t="s">
        <v>274</v>
      </c>
      <c r="B24" s="2"/>
      <c r="C24" s="2"/>
      <c r="D24" s="2"/>
      <c r="F24" s="2"/>
      <c r="G24" s="2"/>
      <c r="H24" s="93">
        <v>4</v>
      </c>
      <c r="J24" s="2"/>
    </row>
    <row r="25" spans="1:10" ht="15">
      <c r="A25" s="2"/>
      <c r="B25" s="2"/>
      <c r="C25" s="2"/>
      <c r="D25" s="2"/>
      <c r="F25" s="2"/>
      <c r="G25" s="2"/>
      <c r="H25" s="93"/>
      <c r="J25" s="2"/>
    </row>
    <row r="26" spans="1:10" ht="15">
      <c r="A26" s="2" t="s">
        <v>275</v>
      </c>
      <c r="B26" s="2"/>
      <c r="C26" s="2"/>
      <c r="D26" s="2"/>
      <c r="F26" s="2"/>
      <c r="G26" s="2"/>
      <c r="H26" s="94" t="s">
        <v>61</v>
      </c>
      <c r="J26" s="2"/>
    </row>
    <row r="27" spans="1:10" ht="15">
      <c r="A27" s="2"/>
      <c r="B27" s="2"/>
      <c r="C27" s="2"/>
      <c r="D27" s="2"/>
      <c r="F27" s="2"/>
      <c r="G27" s="2"/>
      <c r="H27" s="93"/>
      <c r="J27" s="2"/>
    </row>
    <row r="28" spans="1:10" ht="15">
      <c r="A28" s="2" t="s">
        <v>276</v>
      </c>
      <c r="B28" s="2"/>
      <c r="C28" s="2"/>
      <c r="D28" s="2"/>
      <c r="F28" s="2"/>
      <c r="G28" s="2"/>
      <c r="H28" s="95" t="s">
        <v>62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A10:I10"/>
    <mergeCell ref="A11:I11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16015625" style="5" customWidth="1"/>
    <col min="9" max="9" width="1.171875" style="5" customWidth="1"/>
    <col min="10" max="10" width="15.83203125" style="5" customWidth="1"/>
    <col min="11" max="16384" width="11.33203125" style="5" customWidth="1"/>
  </cols>
  <sheetData>
    <row r="1" spans="1:10" ht="15" customHeight="1">
      <c r="A1" s="257" t="s">
        <v>116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5" customHeight="1">
      <c r="A2" s="260" t="s">
        <v>303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9.75" customHeigh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3.5" customHeight="1">
      <c r="A4" s="257" t="s">
        <v>277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3.5" customHeight="1">
      <c r="A5" s="257" t="s">
        <v>268</v>
      </c>
      <c r="B5" s="257"/>
      <c r="C5" s="257"/>
      <c r="D5" s="257"/>
      <c r="E5" s="257"/>
      <c r="F5" s="257"/>
      <c r="G5" s="257"/>
      <c r="H5" s="257"/>
      <c r="I5" s="257"/>
      <c r="J5" s="257"/>
    </row>
    <row r="6" spans="1:10" ht="13.5" customHeight="1">
      <c r="A6" s="259" t="s">
        <v>278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8" t="s">
        <v>95</v>
      </c>
    </row>
    <row r="9" spans="1:10" ht="13.5" customHeight="1">
      <c r="A9" s="4"/>
      <c r="B9" s="4"/>
      <c r="C9" s="4"/>
      <c r="D9" s="4"/>
      <c r="E9" s="4"/>
      <c r="H9" s="9"/>
      <c r="J9" s="9" t="s">
        <v>87</v>
      </c>
    </row>
    <row r="10" spans="1:10" ht="13.5" customHeight="1">
      <c r="A10" s="4"/>
      <c r="B10" s="4"/>
      <c r="C10" s="4"/>
      <c r="D10" s="4"/>
      <c r="E10" s="4"/>
      <c r="H10" s="9"/>
      <c r="J10" s="9" t="s">
        <v>96</v>
      </c>
    </row>
    <row r="11" spans="1:10" ht="13.5" customHeight="1">
      <c r="A11" s="4"/>
      <c r="B11" s="4"/>
      <c r="C11" s="4"/>
      <c r="D11" s="4"/>
      <c r="E11" s="4"/>
      <c r="H11" s="9" t="s">
        <v>95</v>
      </c>
      <c r="J11" s="9" t="s">
        <v>97</v>
      </c>
    </row>
    <row r="12" spans="1:10" ht="13.5" customHeight="1">
      <c r="A12" s="4"/>
      <c r="B12" s="4"/>
      <c r="C12" s="4"/>
      <c r="D12" s="4"/>
      <c r="E12" s="4"/>
      <c r="H12" s="9" t="s">
        <v>281</v>
      </c>
      <c r="J12" s="9" t="s">
        <v>179</v>
      </c>
    </row>
    <row r="13" spans="1:10" ht="13.5" customHeight="1">
      <c r="A13" s="4"/>
      <c r="B13" s="4"/>
      <c r="C13" s="4"/>
      <c r="D13" s="4"/>
      <c r="E13" s="4"/>
      <c r="H13" s="30"/>
      <c r="J13" s="31" t="s">
        <v>114</v>
      </c>
    </row>
    <row r="14" spans="1:10" ht="13.5" customHeight="1">
      <c r="A14" s="4"/>
      <c r="B14" s="4"/>
      <c r="C14" s="4"/>
      <c r="D14" s="4"/>
      <c r="E14" s="4"/>
      <c r="G14" s="20" t="s">
        <v>283</v>
      </c>
      <c r="H14" s="10" t="s">
        <v>88</v>
      </c>
      <c r="J14" s="10" t="s">
        <v>88</v>
      </c>
    </row>
    <row r="15" spans="1:5" ht="9.75" customHeight="1">
      <c r="A15" s="4"/>
      <c r="B15" s="4"/>
      <c r="C15" s="4"/>
      <c r="D15" s="4"/>
      <c r="E15" s="4"/>
    </row>
    <row r="16" spans="1:10" ht="13.5" customHeight="1">
      <c r="A16" s="12"/>
      <c r="B16" s="6" t="s">
        <v>176</v>
      </c>
      <c r="C16" s="1"/>
      <c r="D16" s="4"/>
      <c r="E16" s="4"/>
      <c r="H16" s="16">
        <v>1673252</v>
      </c>
      <c r="I16" s="15"/>
      <c r="J16" s="16">
        <v>1800521</v>
      </c>
    </row>
    <row r="17" spans="1:10" ht="13.5" customHeight="1">
      <c r="A17" s="12"/>
      <c r="B17" s="6" t="s">
        <v>117</v>
      </c>
      <c r="H17" s="16">
        <v>495897</v>
      </c>
      <c r="I17" s="15"/>
      <c r="J17" s="16">
        <v>498446</v>
      </c>
    </row>
    <row r="18" spans="1:10" ht="13.5" customHeight="1">
      <c r="A18" s="12"/>
      <c r="B18" s="6" t="s">
        <v>118</v>
      </c>
      <c r="H18" s="16">
        <v>170494</v>
      </c>
      <c r="I18" s="15"/>
      <c r="J18" s="16">
        <v>176410</v>
      </c>
    </row>
    <row r="19" spans="1:10" ht="13.5" customHeight="1">
      <c r="A19" s="12"/>
      <c r="B19" s="6" t="s">
        <v>119</v>
      </c>
      <c r="H19" s="16">
        <v>1378073</v>
      </c>
      <c r="I19" s="15"/>
      <c r="J19" s="16">
        <v>171093</v>
      </c>
    </row>
    <row r="20" spans="1:10" ht="13.5" customHeight="1">
      <c r="A20" s="12"/>
      <c r="B20" s="6" t="s">
        <v>120</v>
      </c>
      <c r="H20" s="16">
        <v>428208</v>
      </c>
      <c r="I20" s="15"/>
      <c r="J20" s="16">
        <v>49854</v>
      </c>
    </row>
    <row r="21" spans="1:10" ht="13.5" customHeight="1">
      <c r="A21" s="12"/>
      <c r="B21" s="6" t="s">
        <v>81</v>
      </c>
      <c r="H21" s="16">
        <v>1386138</v>
      </c>
      <c r="I21" s="15"/>
      <c r="J21" s="16">
        <v>1339182</v>
      </c>
    </row>
    <row r="22" spans="1:10" ht="13.5" customHeight="1">
      <c r="A22" s="12"/>
      <c r="B22" s="6" t="s">
        <v>98</v>
      </c>
      <c r="H22" s="28"/>
      <c r="I22" s="15"/>
      <c r="J22" s="28"/>
    </row>
    <row r="23" spans="1:10" ht="13.5" customHeight="1">
      <c r="A23" s="12"/>
      <c r="B23" s="6"/>
      <c r="C23" s="5" t="s">
        <v>121</v>
      </c>
      <c r="H23" s="33">
        <v>562163</v>
      </c>
      <c r="I23" s="15"/>
      <c r="J23" s="33">
        <v>657235</v>
      </c>
    </row>
    <row r="24" spans="1:10" ht="13.5" customHeight="1">
      <c r="A24" s="20"/>
      <c r="C24" s="6" t="s">
        <v>82</v>
      </c>
      <c r="H24" s="34">
        <v>44884</v>
      </c>
      <c r="I24" s="15"/>
      <c r="J24" s="34">
        <v>65410</v>
      </c>
    </row>
    <row r="25" spans="1:10" ht="13.5" customHeight="1">
      <c r="A25" s="20"/>
      <c r="C25" s="6" t="s">
        <v>83</v>
      </c>
      <c r="H25" s="34">
        <v>520766</v>
      </c>
      <c r="I25" s="15"/>
      <c r="J25" s="34">
        <v>374310</v>
      </c>
    </row>
    <row r="26" spans="1:10" ht="13.5" customHeight="1">
      <c r="A26" s="20"/>
      <c r="C26" s="6" t="s">
        <v>173</v>
      </c>
      <c r="H26" s="34">
        <v>38644</v>
      </c>
      <c r="I26" s="15"/>
      <c r="J26" s="34">
        <v>68581</v>
      </c>
    </row>
    <row r="27" spans="1:10" ht="13.5" customHeight="1">
      <c r="A27" s="20"/>
      <c r="C27" s="6" t="s">
        <v>122</v>
      </c>
      <c r="H27" s="34">
        <v>19942</v>
      </c>
      <c r="I27" s="15"/>
      <c r="J27" s="34">
        <v>120203</v>
      </c>
    </row>
    <row r="28" spans="1:10" ht="13.5" customHeight="1">
      <c r="A28" s="20"/>
      <c r="C28" s="6" t="s">
        <v>99</v>
      </c>
      <c r="H28" s="35">
        <v>110356</v>
      </c>
      <c r="I28" s="15"/>
      <c r="J28" s="35">
        <v>164844</v>
      </c>
    </row>
    <row r="29" spans="1:10" ht="15">
      <c r="A29" s="20"/>
      <c r="H29" s="36">
        <f>SUM(H23:H28)</f>
        <v>1296755</v>
      </c>
      <c r="I29" s="15"/>
      <c r="J29" s="36">
        <f>SUM(J23:J28)</f>
        <v>1450583</v>
      </c>
    </row>
    <row r="30" spans="1:10" ht="13.5" customHeight="1">
      <c r="A30" s="12"/>
      <c r="B30" s="6" t="s">
        <v>100</v>
      </c>
      <c r="H30" s="33"/>
      <c r="I30" s="15"/>
      <c r="J30" s="33"/>
    </row>
    <row r="31" spans="1:10" ht="13.5" customHeight="1">
      <c r="A31" s="12"/>
      <c r="B31" s="6"/>
      <c r="C31" s="5" t="s">
        <v>84</v>
      </c>
      <c r="H31" s="33">
        <v>333511</v>
      </c>
      <c r="I31" s="15"/>
      <c r="J31" s="33">
        <v>792998</v>
      </c>
    </row>
    <row r="32" spans="1:10" ht="13.5" customHeight="1">
      <c r="A32" s="20"/>
      <c r="C32" s="6" t="s">
        <v>101</v>
      </c>
      <c r="G32" s="20" t="s">
        <v>356</v>
      </c>
      <c r="H32" s="34">
        <v>366254</v>
      </c>
      <c r="I32" s="15"/>
      <c r="J32" s="34">
        <v>329050</v>
      </c>
    </row>
    <row r="33" spans="1:10" ht="13.5" customHeight="1">
      <c r="A33" s="20"/>
      <c r="C33" s="6" t="s">
        <v>102</v>
      </c>
      <c r="H33" s="34">
        <v>0</v>
      </c>
      <c r="I33" s="15"/>
      <c r="J33" s="34">
        <v>15599</v>
      </c>
    </row>
    <row r="34" spans="1:10" ht="13.5" customHeight="1">
      <c r="A34" s="20"/>
      <c r="C34" s="5" t="s">
        <v>92</v>
      </c>
      <c r="H34" s="79">
        <v>30461</v>
      </c>
      <c r="I34" s="15"/>
      <c r="J34" s="36">
        <v>28196</v>
      </c>
    </row>
    <row r="35" spans="1:10" ht="15">
      <c r="A35" s="20"/>
      <c r="H35" s="36">
        <f>SUM(H31:H34)</f>
        <v>730226</v>
      </c>
      <c r="I35" s="15"/>
      <c r="J35" s="36">
        <f>SUM(J31:J34)</f>
        <v>1165843</v>
      </c>
    </row>
    <row r="36" spans="1:10" ht="14.25" customHeight="1">
      <c r="A36" s="12"/>
      <c r="B36" s="6" t="s">
        <v>103</v>
      </c>
      <c r="H36" s="14">
        <f>H29-H35</f>
        <v>566529</v>
      </c>
      <c r="I36" s="32"/>
      <c r="J36" s="14">
        <f>J29-J35</f>
        <v>284740</v>
      </c>
    </row>
    <row r="37" spans="1:10" ht="14.25" customHeight="1">
      <c r="A37" s="12"/>
      <c r="B37" s="6" t="s">
        <v>123</v>
      </c>
      <c r="H37" s="14">
        <v>201297</v>
      </c>
      <c r="I37" s="32"/>
      <c r="J37" s="14">
        <v>1401020</v>
      </c>
    </row>
    <row r="38" spans="1:10" ht="14.25" customHeight="1">
      <c r="A38" s="12"/>
      <c r="B38" s="6" t="s">
        <v>164</v>
      </c>
      <c r="H38" s="18">
        <v>0</v>
      </c>
      <c r="I38" s="15"/>
      <c r="J38" s="18">
        <v>11</v>
      </c>
    </row>
    <row r="39" spans="1:10" ht="15.75" thickBot="1">
      <c r="A39" s="20"/>
      <c r="H39" s="13">
        <f>SUM(H16:H21)+H36+H37+H38</f>
        <v>6299888</v>
      </c>
      <c r="I39" s="15"/>
      <c r="J39" s="13">
        <f>SUM(J16:J21)+J36+J37+J38</f>
        <v>5721277</v>
      </c>
    </row>
    <row r="40" spans="1:10" ht="6" customHeight="1" thickTop="1">
      <c r="A40" s="20"/>
      <c r="H40" s="15"/>
      <c r="I40" s="15"/>
      <c r="J40" s="15"/>
    </row>
    <row r="41" spans="1:10" ht="13.5" customHeight="1">
      <c r="A41" s="12"/>
      <c r="B41" s="6" t="s">
        <v>104</v>
      </c>
      <c r="H41" s="16">
        <v>867170</v>
      </c>
      <c r="I41" s="15"/>
      <c r="J41" s="16">
        <v>866646</v>
      </c>
    </row>
    <row r="42" spans="1:10" ht="13.5" customHeight="1">
      <c r="A42" s="12"/>
      <c r="B42" s="6" t="s">
        <v>105</v>
      </c>
      <c r="H42" s="16">
        <v>934142</v>
      </c>
      <c r="I42" s="15"/>
      <c r="J42" s="16">
        <v>934105</v>
      </c>
    </row>
    <row r="43" spans="1:10" ht="13.5" customHeight="1">
      <c r="A43" s="20"/>
      <c r="B43" s="6" t="s">
        <v>249</v>
      </c>
      <c r="D43" s="6" t="s">
        <v>124</v>
      </c>
      <c r="F43" s="29"/>
      <c r="H43" s="89">
        <v>44748</v>
      </c>
      <c r="I43" s="15"/>
      <c r="J43" s="89">
        <v>19770</v>
      </c>
    </row>
    <row r="44" spans="1:10" ht="13.5" customHeight="1">
      <c r="A44" s="20"/>
      <c r="D44" s="6" t="s">
        <v>126</v>
      </c>
      <c r="H44" s="34">
        <v>53630</v>
      </c>
      <c r="I44" s="15"/>
      <c r="J44" s="34">
        <v>53630</v>
      </c>
    </row>
    <row r="45" spans="1:10" ht="13.5" customHeight="1">
      <c r="A45" s="20"/>
      <c r="D45" s="6" t="s">
        <v>106</v>
      </c>
      <c r="H45" s="36">
        <v>1569851</v>
      </c>
      <c r="I45" s="15"/>
      <c r="J45" s="36">
        <v>1591306</v>
      </c>
    </row>
    <row r="46" spans="1:10" ht="15">
      <c r="A46" s="20"/>
      <c r="H46" s="17">
        <f>SUM(H43:H45)</f>
        <v>1668229</v>
      </c>
      <c r="I46" s="15"/>
      <c r="J46" s="17">
        <f>SUM(J43:J45)</f>
        <v>1664706</v>
      </c>
    </row>
    <row r="47" spans="1:10" ht="14.25" customHeight="1">
      <c r="A47" s="20"/>
      <c r="B47" s="11" t="s">
        <v>259</v>
      </c>
      <c r="H47" s="16">
        <f>H41+H46+H42</f>
        <v>3469541</v>
      </c>
      <c r="I47" s="15"/>
      <c r="J47" s="16">
        <f>J41+J46+J42</f>
        <v>3465457</v>
      </c>
    </row>
    <row r="48" spans="1:10" ht="14.25" customHeight="1">
      <c r="A48" s="20"/>
      <c r="B48" s="6" t="s">
        <v>258</v>
      </c>
      <c r="H48" s="18">
        <v>-33021</v>
      </c>
      <c r="I48" s="15"/>
      <c r="J48" s="18">
        <v>0</v>
      </c>
    </row>
    <row r="49" spans="1:10" ht="14.25" customHeight="1">
      <c r="A49" s="20"/>
      <c r="B49" s="11" t="s">
        <v>260</v>
      </c>
      <c r="H49" s="16">
        <f>+H47+H48</f>
        <v>3436520</v>
      </c>
      <c r="I49" s="15"/>
      <c r="J49" s="16">
        <f>+J47+J48</f>
        <v>3465457</v>
      </c>
    </row>
    <row r="50" spans="1:10" ht="13.5" customHeight="1">
      <c r="A50" s="20"/>
      <c r="B50" s="11" t="s">
        <v>367</v>
      </c>
      <c r="H50" s="16">
        <v>681721</v>
      </c>
      <c r="I50" s="15"/>
      <c r="J50" s="16">
        <v>894458</v>
      </c>
    </row>
    <row r="51" spans="1:10" ht="13.5" customHeight="1">
      <c r="A51" s="19"/>
      <c r="B51" s="6" t="s">
        <v>107</v>
      </c>
      <c r="H51" s="18">
        <v>129163</v>
      </c>
      <c r="I51" s="15"/>
      <c r="J51" s="18">
        <v>610179</v>
      </c>
    </row>
    <row r="52" spans="1:10" ht="13.5" customHeight="1">
      <c r="A52" s="19"/>
      <c r="B52" s="6" t="s">
        <v>125</v>
      </c>
      <c r="H52" s="16">
        <f>SUM(H49:H51)</f>
        <v>4247404</v>
      </c>
      <c r="I52" s="15"/>
      <c r="J52" s="16">
        <f>SUM(J49:J51)</f>
        <v>4970094</v>
      </c>
    </row>
    <row r="53" spans="1:10" ht="13.5" customHeight="1">
      <c r="A53" s="19"/>
      <c r="B53" s="6" t="s">
        <v>111</v>
      </c>
      <c r="G53" s="20" t="s">
        <v>356</v>
      </c>
      <c r="H53" s="14">
        <v>616944</v>
      </c>
      <c r="I53" s="15"/>
      <c r="J53" s="14">
        <f>185020+241539</f>
        <v>426559</v>
      </c>
    </row>
    <row r="54" spans="1:10" ht="13.5" customHeight="1">
      <c r="A54" s="19"/>
      <c r="B54" s="6" t="s">
        <v>108</v>
      </c>
      <c r="H54" s="14">
        <v>1358616</v>
      </c>
      <c r="I54" s="32"/>
      <c r="J54" s="14">
        <f>663360-185020-241539</f>
        <v>236801</v>
      </c>
    </row>
    <row r="55" spans="1:10" ht="13.5" customHeight="1">
      <c r="A55" s="19"/>
      <c r="B55" s="6" t="s">
        <v>127</v>
      </c>
      <c r="H55" s="18">
        <v>76924</v>
      </c>
      <c r="I55" s="15"/>
      <c r="J55" s="18">
        <v>87823</v>
      </c>
    </row>
    <row r="56" spans="1:10" ht="15.75" thickBot="1">
      <c r="A56" s="20"/>
      <c r="H56" s="13">
        <f>SUM(H52:H55)</f>
        <v>6299888</v>
      </c>
      <c r="I56" s="15"/>
      <c r="J56" s="13">
        <f>SUM(J52:J55)</f>
        <v>5721277</v>
      </c>
    </row>
    <row r="57" spans="1:10" ht="13.5" customHeight="1" thickTop="1">
      <c r="A57" s="20"/>
      <c r="B57" s="48" t="s">
        <v>147</v>
      </c>
      <c r="C57" s="48"/>
      <c r="D57" s="48"/>
      <c r="E57" s="48"/>
      <c r="F57" s="48"/>
      <c r="G57" s="48"/>
      <c r="H57" s="58">
        <v>396.29138461893285</v>
      </c>
      <c r="I57" s="58"/>
      <c r="J57" s="58">
        <f>+J47/J41*100</f>
        <v>399.8699584374704</v>
      </c>
    </row>
    <row r="58" spans="1:10" ht="13.5" customHeight="1" thickBot="1">
      <c r="A58" s="20"/>
      <c r="B58" s="59" t="s">
        <v>141</v>
      </c>
      <c r="C58" s="48"/>
      <c r="D58" s="48"/>
      <c r="E58" s="48"/>
      <c r="F58" s="48"/>
      <c r="G58" s="48"/>
      <c r="H58" s="60">
        <v>373.07828914745664</v>
      </c>
      <c r="I58" s="61"/>
      <c r="J58" s="60">
        <f>+(J47-J37-J38)/J41*100</f>
        <v>238.20868036083937</v>
      </c>
    </row>
    <row r="59" spans="1:10" ht="13.5" customHeight="1" thickTop="1">
      <c r="A59" s="20"/>
      <c r="B59" s="59"/>
      <c r="C59" s="48"/>
      <c r="D59" s="48"/>
      <c r="E59" s="48"/>
      <c r="F59" s="48"/>
      <c r="G59" s="48"/>
      <c r="H59" s="227"/>
      <c r="I59" s="61"/>
      <c r="J59" s="227"/>
    </row>
    <row r="60" spans="1:2" ht="14.25" customHeight="1">
      <c r="A60" s="19"/>
      <c r="B60" s="5" t="s">
        <v>301</v>
      </c>
    </row>
    <row r="62" spans="6:10" ht="15">
      <c r="F62" s="5" t="s">
        <v>112</v>
      </c>
      <c r="H62" s="29">
        <f>+H56-H39</f>
        <v>0</v>
      </c>
      <c r="J62" s="29">
        <f>+J56-J39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4"/>
      <c r="C218" s="4"/>
      <c r="D218" s="4"/>
      <c r="E218" s="4"/>
      <c r="F218" s="4"/>
      <c r="G218" s="4"/>
      <c r="H218" s="4"/>
      <c r="I218" s="4"/>
      <c r="J218" s="4"/>
    </row>
    <row r="219" ht="10.5" customHeight="1"/>
    <row r="222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102" customWidth="1"/>
    <col min="12" max="12" width="15.5" style="102" customWidth="1"/>
    <col min="13" max="13" width="13.83203125" style="103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9"/>
      <c r="L1" s="100"/>
      <c r="M1" s="101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104"/>
      <c r="L3" s="104"/>
      <c r="M3" s="105"/>
    </row>
    <row r="4" spans="1:12" ht="13.5" customHeight="1">
      <c r="A4" s="262" t="s">
        <v>116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3.5" customHeight="1">
      <c r="A5" s="266" t="s">
        <v>302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ht="13.5" customHeight="1">
      <c r="A6" s="106"/>
      <c r="B6" s="107"/>
      <c r="C6" s="107"/>
      <c r="D6" s="107"/>
      <c r="E6" s="107"/>
      <c r="F6" s="107"/>
      <c r="G6" s="108"/>
      <c r="H6" s="108"/>
      <c r="I6" s="108"/>
      <c r="J6" s="108"/>
      <c r="K6" s="109"/>
      <c r="L6" s="109"/>
    </row>
    <row r="7" spans="1:12" ht="13.5" customHeight="1">
      <c r="A7" s="106"/>
      <c r="B7" s="107"/>
      <c r="C7" s="107"/>
      <c r="D7" s="107"/>
      <c r="E7" s="107"/>
      <c r="F7" s="107"/>
      <c r="G7" s="108"/>
      <c r="H7" s="108"/>
      <c r="I7" s="108"/>
      <c r="J7" s="108"/>
      <c r="K7" s="109"/>
      <c r="L7" s="109"/>
    </row>
    <row r="8" spans="1:14" ht="16.5" customHeight="1">
      <c r="A8" s="108"/>
      <c r="B8" s="267" t="s">
        <v>277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N8" s="5" t="s">
        <v>86</v>
      </c>
    </row>
    <row r="9" spans="1:14" ht="15" customHeight="1">
      <c r="A9" s="108"/>
      <c r="B9" s="267" t="s">
        <v>268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N9" s="5" t="s">
        <v>86</v>
      </c>
    </row>
    <row r="10" spans="1:12" ht="13.5" customHeight="1">
      <c r="A10" s="262" t="s">
        <v>285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</row>
    <row r="11" spans="1:13" ht="10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10"/>
      <c r="L11" s="110"/>
      <c r="M11" s="111"/>
    </row>
    <row r="12" spans="1:13" ht="10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10"/>
      <c r="L12" s="110"/>
      <c r="M12" s="111"/>
    </row>
    <row r="13" spans="1:13" ht="10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10"/>
      <c r="L13" s="110"/>
      <c r="M13" s="111"/>
    </row>
    <row r="14" spans="1:15" ht="10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10"/>
      <c r="L14" s="110"/>
      <c r="M14" s="111"/>
      <c r="O14" s="113"/>
    </row>
    <row r="15" spans="1:15" ht="19.5" customHeight="1">
      <c r="A15" s="98"/>
      <c r="B15" s="98"/>
      <c r="C15" s="98"/>
      <c r="D15" s="98"/>
      <c r="E15" s="98"/>
      <c r="F15" s="1"/>
      <c r="G15" s="178" t="s">
        <v>279</v>
      </c>
      <c r="H15" s="179"/>
      <c r="I15" s="179"/>
      <c r="J15" s="92"/>
      <c r="K15" s="263" t="s">
        <v>280</v>
      </c>
      <c r="L15" s="263"/>
      <c r="M15" s="114"/>
      <c r="O15" s="113"/>
    </row>
    <row r="16" spans="1:15" ht="19.5" customHeight="1">
      <c r="A16" s="98"/>
      <c r="B16" s="98"/>
      <c r="C16" s="98"/>
      <c r="D16" s="98"/>
      <c r="E16" s="98"/>
      <c r="F16" s="1"/>
      <c r="G16" s="181" t="s">
        <v>281</v>
      </c>
      <c r="H16" s="181" t="s">
        <v>282</v>
      </c>
      <c r="I16" s="182" t="s">
        <v>140</v>
      </c>
      <c r="J16" s="180"/>
      <c r="K16" s="183" t="str">
        <f>G16</f>
        <v>31/10/02</v>
      </c>
      <c r="L16" s="183" t="str">
        <f>H16</f>
        <v>31/10/01</v>
      </c>
      <c r="M16" s="115" t="s">
        <v>140</v>
      </c>
      <c r="O16" s="113"/>
    </row>
    <row r="17" spans="1:15" ht="19.5" customHeight="1">
      <c r="A17" s="98"/>
      <c r="B17" s="98"/>
      <c r="C17" s="98"/>
      <c r="D17" s="98"/>
      <c r="E17" s="98"/>
      <c r="F17" s="180" t="s">
        <v>283</v>
      </c>
      <c r="G17" s="180" t="s">
        <v>88</v>
      </c>
      <c r="H17" s="180" t="s">
        <v>88</v>
      </c>
      <c r="I17" s="182" t="s">
        <v>115</v>
      </c>
      <c r="J17" s="180"/>
      <c r="K17" s="184" t="s">
        <v>88</v>
      </c>
      <c r="L17" s="184" t="s">
        <v>88</v>
      </c>
      <c r="M17" s="115" t="s">
        <v>115</v>
      </c>
      <c r="O17" s="113"/>
    </row>
    <row r="18" spans="1:15" ht="12" customHeight="1">
      <c r="A18" s="98"/>
      <c r="B18" s="98"/>
      <c r="C18" s="98"/>
      <c r="D18" s="98"/>
      <c r="E18" s="98"/>
      <c r="F18" s="98"/>
      <c r="G18" s="108"/>
      <c r="H18" s="108"/>
      <c r="I18" s="108"/>
      <c r="J18" s="108"/>
      <c r="K18" s="109"/>
      <c r="L18" s="109"/>
      <c r="O18" s="113"/>
    </row>
    <row r="19" spans="1:15" ht="12" customHeight="1">
      <c r="A19" s="98"/>
      <c r="B19" s="98"/>
      <c r="C19" s="98"/>
      <c r="D19" s="98"/>
      <c r="E19" s="98"/>
      <c r="F19" s="98"/>
      <c r="G19" s="108"/>
      <c r="H19" s="108"/>
      <c r="I19" s="108"/>
      <c r="J19" s="108"/>
      <c r="K19" s="109"/>
      <c r="L19" s="109"/>
      <c r="O19" s="113"/>
    </row>
    <row r="20" spans="1:15" ht="12" customHeight="1">
      <c r="A20" s="98"/>
      <c r="B20" s="98"/>
      <c r="C20" s="98"/>
      <c r="D20" s="98"/>
      <c r="E20" s="98"/>
      <c r="F20" s="98"/>
      <c r="G20" s="108"/>
      <c r="H20" s="108"/>
      <c r="I20" s="108"/>
      <c r="J20" s="108"/>
      <c r="K20" s="109"/>
      <c r="L20" s="109"/>
      <c r="O20" s="113"/>
    </row>
    <row r="21" spans="1:15" ht="17.25" customHeight="1" thickBot="1">
      <c r="A21" s="116"/>
      <c r="B21" s="116" t="s">
        <v>286</v>
      </c>
      <c r="C21" s="108"/>
      <c r="D21" s="117"/>
      <c r="E21" s="98"/>
      <c r="F21" s="98"/>
      <c r="G21" s="152">
        <v>453092</v>
      </c>
      <c r="H21" s="149">
        <v>744441</v>
      </c>
      <c r="I21" s="148" t="s">
        <v>146</v>
      </c>
      <c r="J21" s="153"/>
      <c r="K21" s="154">
        <v>1167435</v>
      </c>
      <c r="L21" s="149">
        <v>1505995</v>
      </c>
      <c r="M21" s="118" t="s">
        <v>146</v>
      </c>
      <c r="O21" s="113"/>
    </row>
    <row r="22" spans="1:15" ht="8.25" customHeight="1" thickTop="1">
      <c r="A22" s="98"/>
      <c r="B22" s="98"/>
      <c r="C22" s="98"/>
      <c r="D22" s="98"/>
      <c r="E22" s="98"/>
      <c r="F22" s="98"/>
      <c r="G22" s="155"/>
      <c r="H22" s="155"/>
      <c r="I22" s="155"/>
      <c r="J22" s="155"/>
      <c r="K22" s="156"/>
      <c r="L22" s="155"/>
      <c r="O22" s="113"/>
    </row>
    <row r="23" spans="1:15" ht="17.25" customHeight="1" thickBot="1">
      <c r="A23" s="98" t="s">
        <v>86</v>
      </c>
      <c r="B23" s="116" t="s">
        <v>287</v>
      </c>
      <c r="C23" s="116"/>
      <c r="D23" s="98"/>
      <c r="E23" s="98"/>
      <c r="F23" s="98"/>
      <c r="G23" s="157">
        <v>101308</v>
      </c>
      <c r="H23" s="150">
        <v>108741</v>
      </c>
      <c r="I23" s="158"/>
      <c r="J23" s="159"/>
      <c r="K23" s="157">
        <v>209319</v>
      </c>
      <c r="L23" s="150">
        <v>219287</v>
      </c>
      <c r="M23" s="118" t="s">
        <v>146</v>
      </c>
      <c r="O23" s="113"/>
    </row>
    <row r="24" spans="1:15" ht="8.25" customHeight="1" thickTop="1">
      <c r="A24" s="98"/>
      <c r="B24" s="98"/>
      <c r="C24" s="98"/>
      <c r="D24" s="98"/>
      <c r="E24" s="98"/>
      <c r="F24" s="98"/>
      <c r="G24" s="160"/>
      <c r="H24" s="161"/>
      <c r="I24" s="160"/>
      <c r="J24" s="160"/>
      <c r="K24" s="162"/>
      <c r="L24" s="161"/>
      <c r="O24" s="113"/>
    </row>
    <row r="25" spans="1:15" ht="17.25" customHeight="1" thickBot="1">
      <c r="A25" s="98"/>
      <c r="B25" s="116" t="s">
        <v>288</v>
      </c>
      <c r="C25" s="116"/>
      <c r="D25" s="98"/>
      <c r="E25" s="98"/>
      <c r="F25" s="98"/>
      <c r="G25" s="153">
        <v>49003</v>
      </c>
      <c r="H25" s="150">
        <v>26184</v>
      </c>
      <c r="I25" s="158"/>
      <c r="J25" s="153"/>
      <c r="K25" s="162">
        <v>74146</v>
      </c>
      <c r="L25" s="150">
        <v>51705</v>
      </c>
      <c r="M25" s="118" t="s">
        <v>146</v>
      </c>
      <c r="O25" s="113"/>
    </row>
    <row r="26" spans="1:15" ht="17.25" customHeight="1" thickTop="1">
      <c r="A26" s="98"/>
      <c r="B26" s="116" t="s">
        <v>289</v>
      </c>
      <c r="C26" s="116"/>
      <c r="D26" s="98"/>
      <c r="E26" s="98"/>
      <c r="F26" s="98"/>
      <c r="G26" s="153">
        <v>-48875</v>
      </c>
      <c r="H26" s="150">
        <v>-32702</v>
      </c>
      <c r="I26" s="158"/>
      <c r="J26" s="153"/>
      <c r="K26" s="162">
        <v>-78988</v>
      </c>
      <c r="L26" s="150">
        <v>-66462</v>
      </c>
      <c r="M26" s="119"/>
      <c r="O26" s="113"/>
    </row>
    <row r="27" spans="1:15" ht="17.25" customHeight="1">
      <c r="A27" s="98"/>
      <c r="B27" s="116" t="s">
        <v>328</v>
      </c>
      <c r="C27" s="116"/>
      <c r="D27" s="98"/>
      <c r="E27" s="98"/>
      <c r="F27" s="98"/>
      <c r="G27" s="153">
        <v>29230</v>
      </c>
      <c r="H27" s="150">
        <v>3225</v>
      </c>
      <c r="I27" s="158"/>
      <c r="J27" s="153"/>
      <c r="K27" s="162">
        <v>29114</v>
      </c>
      <c r="L27" s="150">
        <v>4278</v>
      </c>
      <c r="M27" s="119"/>
      <c r="O27" s="113"/>
    </row>
    <row r="28" spans="1:15" ht="7.5" customHeight="1">
      <c r="A28" s="116"/>
      <c r="B28" s="116"/>
      <c r="C28" s="116"/>
      <c r="D28" s="98"/>
      <c r="E28" s="98"/>
      <c r="F28" s="98"/>
      <c r="G28" s="165"/>
      <c r="H28" s="165"/>
      <c r="I28" s="155"/>
      <c r="J28" s="155"/>
      <c r="K28" s="164"/>
      <c r="L28" s="165"/>
      <c r="O28" s="113"/>
    </row>
    <row r="29" spans="1:15" ht="17.25" customHeight="1">
      <c r="A29" s="116"/>
      <c r="B29" s="116" t="s">
        <v>290</v>
      </c>
      <c r="C29" s="116"/>
      <c r="D29" s="98"/>
      <c r="E29" s="98"/>
      <c r="F29" s="98"/>
      <c r="G29" s="156">
        <f>SUM(G23:G27)</f>
        <v>130666</v>
      </c>
      <c r="H29" s="156">
        <f>SUM(H23:H27)</f>
        <v>105448</v>
      </c>
      <c r="I29" s="155"/>
      <c r="J29" s="155"/>
      <c r="K29" s="156">
        <f>SUM(K23:K27)</f>
        <v>233591</v>
      </c>
      <c r="L29" s="156">
        <f>SUM(L23:L27)</f>
        <v>208808</v>
      </c>
      <c r="O29" s="113"/>
    </row>
    <row r="30" spans="1:15" ht="7.5" customHeight="1">
      <c r="A30" s="98"/>
      <c r="B30" s="98"/>
      <c r="C30" s="116"/>
      <c r="D30" s="98"/>
      <c r="E30" s="98"/>
      <c r="F30" s="98"/>
      <c r="G30" s="155"/>
      <c r="H30" s="155"/>
      <c r="I30" s="155"/>
      <c r="J30" s="155"/>
      <c r="K30" s="156"/>
      <c r="L30" s="155"/>
      <c r="O30" s="113"/>
    </row>
    <row r="31" spans="1:15" ht="17.25" customHeight="1">
      <c r="A31" s="98"/>
      <c r="B31" s="117" t="s">
        <v>291</v>
      </c>
      <c r="C31" s="116"/>
      <c r="D31" s="98"/>
      <c r="E31" s="98"/>
      <c r="F31" s="98" t="s">
        <v>292</v>
      </c>
      <c r="G31" s="165">
        <v>-47723</v>
      </c>
      <c r="H31" s="150">
        <v>-43169</v>
      </c>
      <c r="I31" s="155"/>
      <c r="J31" s="155"/>
      <c r="K31" s="164">
        <v>-87309</v>
      </c>
      <c r="L31" s="150">
        <v>-80494</v>
      </c>
      <c r="O31" s="113"/>
    </row>
    <row r="32" spans="1:15" ht="8.25" customHeight="1">
      <c r="A32" s="98"/>
      <c r="B32" s="98"/>
      <c r="C32" s="98"/>
      <c r="D32" s="98"/>
      <c r="E32" s="98"/>
      <c r="F32" s="98"/>
      <c r="G32" s="166"/>
      <c r="H32" s="167"/>
      <c r="I32" s="168"/>
      <c r="J32" s="155"/>
      <c r="K32" s="156"/>
      <c r="L32" s="167"/>
      <c r="O32" s="113"/>
    </row>
    <row r="33" spans="1:15" ht="17.25" customHeight="1">
      <c r="A33" s="98"/>
      <c r="B33" s="116" t="s">
        <v>293</v>
      </c>
      <c r="C33" s="116"/>
      <c r="D33" s="98"/>
      <c r="E33" s="98"/>
      <c r="F33" s="98"/>
      <c r="G33" s="156">
        <f>+G29+G31</f>
        <v>82943</v>
      </c>
      <c r="H33" s="156">
        <f>+H29+H31</f>
        <v>62279</v>
      </c>
      <c r="I33" s="158" t="s">
        <v>146</v>
      </c>
      <c r="J33" s="169"/>
      <c r="K33" s="156">
        <f>+K29+K31</f>
        <v>146282</v>
      </c>
      <c r="L33" s="156">
        <f>+L29+L31</f>
        <v>128314</v>
      </c>
      <c r="M33" s="119" t="s">
        <v>146</v>
      </c>
      <c r="O33" s="113"/>
    </row>
    <row r="34" spans="1:15" ht="8.25" customHeight="1">
      <c r="A34" s="98"/>
      <c r="B34" s="98"/>
      <c r="C34" s="98"/>
      <c r="D34" s="98"/>
      <c r="E34" s="98"/>
      <c r="F34" s="98"/>
      <c r="G34" s="155"/>
      <c r="H34" s="168"/>
      <c r="I34" s="168"/>
      <c r="J34" s="155"/>
      <c r="K34" s="156"/>
      <c r="L34" s="168"/>
      <c r="O34" s="113"/>
    </row>
    <row r="35" spans="1:15" ht="17.25" customHeight="1">
      <c r="A35" s="98"/>
      <c r="B35" s="116" t="s">
        <v>294</v>
      </c>
      <c r="C35" s="116"/>
      <c r="D35" s="98"/>
      <c r="E35" s="98"/>
      <c r="F35" s="98"/>
      <c r="G35" s="163">
        <v>-15416</v>
      </c>
      <c r="H35" s="151">
        <v>-38657</v>
      </c>
      <c r="I35" s="158" t="s">
        <v>146</v>
      </c>
      <c r="J35" s="170"/>
      <c r="K35" s="164">
        <v>-50796</v>
      </c>
      <c r="L35" s="151">
        <v>-73776</v>
      </c>
      <c r="M35" s="119" t="s">
        <v>146</v>
      </c>
      <c r="O35" s="113"/>
    </row>
    <row r="36" spans="1:15" ht="8.25" customHeight="1">
      <c r="A36" s="98"/>
      <c r="B36" s="98"/>
      <c r="C36" s="98"/>
      <c r="D36" s="98"/>
      <c r="E36" s="98"/>
      <c r="F36" s="98"/>
      <c r="G36" s="166"/>
      <c r="H36" s="166"/>
      <c r="I36" s="165"/>
      <c r="J36" s="155"/>
      <c r="K36" s="171"/>
      <c r="L36" s="166"/>
      <c r="M36" s="120"/>
      <c r="O36" s="113"/>
    </row>
    <row r="37" spans="1:15" ht="17.25" customHeight="1">
      <c r="A37" s="98"/>
      <c r="B37" s="117" t="s">
        <v>295</v>
      </c>
      <c r="C37" s="108"/>
      <c r="D37" s="98"/>
      <c r="E37" s="98"/>
      <c r="F37" s="98"/>
      <c r="G37" s="155"/>
      <c r="H37" s="155"/>
      <c r="I37" s="155"/>
      <c r="J37" s="155"/>
      <c r="K37" s="156"/>
      <c r="L37" s="155"/>
      <c r="O37" s="113"/>
    </row>
    <row r="38" spans="1:15" ht="17.25" customHeight="1" thickBot="1">
      <c r="A38" s="98"/>
      <c r="B38" s="98"/>
      <c r="C38" s="117" t="s">
        <v>296</v>
      </c>
      <c r="D38" s="98"/>
      <c r="E38" s="98"/>
      <c r="F38" s="98"/>
      <c r="G38" s="172">
        <f>SUM(G32:G36)</f>
        <v>67527</v>
      </c>
      <c r="H38" s="172">
        <f>SUM(H32:H36)</f>
        <v>23622</v>
      </c>
      <c r="I38" s="158" t="s">
        <v>146</v>
      </c>
      <c r="J38" s="155"/>
      <c r="K38" s="172">
        <f>SUM(K32:K36)</f>
        <v>95486</v>
      </c>
      <c r="L38" s="172">
        <f>SUM(L32:L36)</f>
        <v>54538</v>
      </c>
      <c r="M38" s="119" t="s">
        <v>146</v>
      </c>
      <c r="O38" s="113"/>
    </row>
    <row r="39" spans="1:15" ht="12" customHeight="1" thickTop="1">
      <c r="A39" s="98"/>
      <c r="B39" s="98"/>
      <c r="C39" s="117"/>
      <c r="D39" s="98"/>
      <c r="E39" s="98"/>
      <c r="F39" s="98"/>
      <c r="G39" s="155"/>
      <c r="H39" s="155"/>
      <c r="I39" s="155"/>
      <c r="J39" s="155"/>
      <c r="K39" s="156"/>
      <c r="L39" s="155"/>
      <c r="O39" s="113"/>
    </row>
    <row r="40" spans="1:15" ht="17.25" customHeight="1">
      <c r="A40" s="108"/>
      <c r="B40" s="108" t="s">
        <v>297</v>
      </c>
      <c r="C40" s="121"/>
      <c r="D40" s="108"/>
      <c r="E40" s="108"/>
      <c r="F40" s="108"/>
      <c r="G40" s="173"/>
      <c r="H40" s="173" t="s">
        <v>86</v>
      </c>
      <c r="I40" s="173"/>
      <c r="J40" s="173"/>
      <c r="K40" s="174"/>
      <c r="L40" s="173" t="s">
        <v>86</v>
      </c>
      <c r="O40" s="113"/>
    </row>
    <row r="41" spans="1:15" ht="8.25" customHeight="1">
      <c r="A41" s="108"/>
      <c r="B41" s="108"/>
      <c r="C41" s="108"/>
      <c r="D41" s="108"/>
      <c r="E41" s="108"/>
      <c r="F41" s="108"/>
      <c r="G41" s="173"/>
      <c r="H41" s="173"/>
      <c r="I41" s="173"/>
      <c r="J41" s="173"/>
      <c r="K41" s="174"/>
      <c r="L41" s="173"/>
      <c r="O41" s="113"/>
    </row>
    <row r="42" spans="1:15" ht="17.25" customHeight="1" thickBot="1">
      <c r="A42" s="108"/>
      <c r="B42" s="108"/>
      <c r="C42" s="116" t="s">
        <v>298</v>
      </c>
      <c r="D42" s="108"/>
      <c r="E42" s="108"/>
      <c r="F42" s="122" t="s">
        <v>299</v>
      </c>
      <c r="G42" s="223">
        <v>7.79</v>
      </c>
      <c r="H42" s="189">
        <v>2.78</v>
      </c>
      <c r="I42" s="175" t="s">
        <v>146</v>
      </c>
      <c r="J42" s="173"/>
      <c r="K42" s="221">
        <v>11.01</v>
      </c>
      <c r="L42" s="189">
        <v>6.41</v>
      </c>
      <c r="M42" s="123" t="s">
        <v>146</v>
      </c>
      <c r="O42" s="113"/>
    </row>
    <row r="43" spans="1:15" ht="6.75" customHeight="1" thickTop="1">
      <c r="A43" s="108"/>
      <c r="B43" s="108"/>
      <c r="C43" s="121"/>
      <c r="D43" s="108"/>
      <c r="E43" s="108" t="s">
        <v>86</v>
      </c>
      <c r="F43" s="108"/>
      <c r="G43" s="224"/>
      <c r="H43" s="173"/>
      <c r="I43" s="173"/>
      <c r="J43" s="173"/>
      <c r="K43" s="222"/>
      <c r="L43" s="191"/>
      <c r="O43" s="113"/>
    </row>
    <row r="44" spans="1:15" ht="17.25" customHeight="1" thickBot="1">
      <c r="A44" s="108"/>
      <c r="B44" s="108"/>
      <c r="C44" s="264" t="s">
        <v>300</v>
      </c>
      <c r="D44" s="265"/>
      <c r="E44" s="265"/>
      <c r="F44" s="122" t="s">
        <v>299</v>
      </c>
      <c r="G44" s="190">
        <v>5.31</v>
      </c>
      <c r="H44" s="190">
        <v>2.24</v>
      </c>
      <c r="I44" s="176" t="s">
        <v>146</v>
      </c>
      <c r="J44" s="177"/>
      <c r="K44" s="221">
        <v>7.84</v>
      </c>
      <c r="L44" s="190">
        <v>5.01</v>
      </c>
      <c r="M44" s="124" t="s">
        <v>146</v>
      </c>
      <c r="O44" s="113"/>
    </row>
    <row r="45" spans="1:15" ht="11.25" customHeight="1" thickTop="1">
      <c r="A45" s="108"/>
      <c r="B45" s="108"/>
      <c r="C45" s="121"/>
      <c r="D45" s="108"/>
      <c r="E45" s="108"/>
      <c r="F45" s="108"/>
      <c r="G45" s="188"/>
      <c r="H45" s="186"/>
      <c r="I45" s="186"/>
      <c r="J45" s="50"/>
      <c r="K45" s="185"/>
      <c r="L45" s="186"/>
      <c r="M45" s="125"/>
      <c r="O45" s="113"/>
    </row>
    <row r="46" spans="1:15" ht="11.25" customHeight="1">
      <c r="A46" s="108"/>
      <c r="B46" s="108"/>
      <c r="C46" s="126"/>
      <c r="D46" s="108"/>
      <c r="E46" s="108"/>
      <c r="F46" s="108"/>
      <c r="G46" s="50"/>
      <c r="H46" s="50"/>
      <c r="I46" s="50"/>
      <c r="J46" s="50"/>
      <c r="K46" s="187"/>
      <c r="L46" s="50"/>
      <c r="O46" s="113"/>
    </row>
    <row r="47" spans="1:15" ht="17.25" customHeight="1">
      <c r="A47" s="108"/>
      <c r="B47" s="108"/>
      <c r="C47" s="126"/>
      <c r="D47" s="108"/>
      <c r="E47" s="108"/>
      <c r="F47" s="108"/>
      <c r="G47" s="50"/>
      <c r="H47" s="50"/>
      <c r="I47" s="50"/>
      <c r="J47" s="50"/>
      <c r="K47" s="187"/>
      <c r="L47" s="50"/>
      <c r="O47" s="113"/>
    </row>
    <row r="48" spans="1:15" ht="17.25" customHeight="1">
      <c r="A48" s="108"/>
      <c r="B48" s="108"/>
      <c r="C48" s="121"/>
      <c r="D48" s="108"/>
      <c r="E48" s="108"/>
      <c r="F48" s="108"/>
      <c r="G48" s="245"/>
      <c r="H48" s="245"/>
      <c r="I48" s="186"/>
      <c r="J48" s="55"/>
      <c r="K48" s="246"/>
      <c r="L48" s="245"/>
      <c r="O48" s="113"/>
    </row>
    <row r="49" spans="3:15" ht="16.5" customHeight="1">
      <c r="C49" s="80"/>
      <c r="L49" s="5"/>
      <c r="O49" s="113"/>
    </row>
    <row r="50" spans="3:15" ht="17.25" customHeight="1">
      <c r="C50" s="80"/>
      <c r="O50" s="113"/>
    </row>
    <row r="51" spans="3:15" ht="11.25" customHeight="1">
      <c r="C51" s="80"/>
      <c r="O51" s="113"/>
    </row>
    <row r="52" spans="3:15" ht="17.25" customHeight="1">
      <c r="C52" s="80"/>
      <c r="O52" s="113"/>
    </row>
    <row r="53" spans="2:15" ht="15.75" customHeight="1">
      <c r="B53" s="127"/>
      <c r="O53" s="113"/>
    </row>
    <row r="54" spans="2:15" ht="16.5" customHeight="1">
      <c r="B54" s="127"/>
      <c r="O54" s="113"/>
    </row>
    <row r="55" spans="3:15" ht="17.25" customHeight="1">
      <c r="C55" s="80"/>
      <c r="O55" s="113"/>
    </row>
    <row r="56" spans="2:15" ht="18.75" customHeight="1">
      <c r="B56" s="247" t="s">
        <v>301</v>
      </c>
      <c r="C56" s="80"/>
      <c r="O56" s="113"/>
    </row>
    <row r="57" spans="3:15" ht="11.25" customHeight="1">
      <c r="C57" s="80"/>
      <c r="O57" s="113"/>
    </row>
    <row r="58" spans="3:15" ht="18.75">
      <c r="C58" s="57"/>
      <c r="O58" s="113"/>
    </row>
    <row r="59" ht="18.75">
      <c r="O59" s="113"/>
    </row>
    <row r="61" ht="15">
      <c r="N61" s="5" t="s">
        <v>86</v>
      </c>
    </row>
    <row r="62" spans="7:12" ht="15">
      <c r="G62" s="15"/>
      <c r="L62" s="128"/>
    </row>
    <row r="63" spans="7:12" ht="15">
      <c r="G63" s="32"/>
      <c r="L63" s="129"/>
    </row>
    <row r="64" spans="7:12" ht="15">
      <c r="G64" s="32"/>
      <c r="H64" s="37"/>
      <c r="I64" s="37"/>
      <c r="J64" s="37"/>
      <c r="K64" s="130"/>
      <c r="L64" s="129"/>
    </row>
    <row r="65" spans="7:12" ht="15">
      <c r="G65" s="37"/>
      <c r="H65" s="37"/>
      <c r="I65" s="37"/>
      <c r="J65" s="37"/>
      <c r="K65" s="130"/>
      <c r="L65" s="130"/>
    </row>
    <row r="66" spans="7:12" ht="15">
      <c r="G66" s="37"/>
      <c r="H66" s="37"/>
      <c r="I66" s="37"/>
      <c r="J66" s="37"/>
      <c r="K66" s="130"/>
      <c r="L66" s="130"/>
    </row>
    <row r="67" spans="7:12" ht="15">
      <c r="G67" s="37"/>
      <c r="H67" s="37"/>
      <c r="I67" s="37"/>
      <c r="J67" s="37"/>
      <c r="K67" s="130"/>
      <c r="L67" s="130"/>
    </row>
    <row r="68" spans="7:12" ht="15">
      <c r="G68" s="37"/>
      <c r="H68" s="37"/>
      <c r="I68" s="37"/>
      <c r="J68" s="37"/>
      <c r="K68" s="130"/>
      <c r="L68" s="130"/>
    </row>
    <row r="69" spans="7:12" ht="15">
      <c r="G69" s="39"/>
      <c r="H69" s="37"/>
      <c r="I69" s="37"/>
      <c r="J69" s="37"/>
      <c r="K69" s="130"/>
      <c r="L69" s="130"/>
    </row>
    <row r="70" spans="7:12" ht="15">
      <c r="G70" s="37"/>
      <c r="H70" s="37"/>
      <c r="I70" s="37"/>
      <c r="J70" s="37"/>
      <c r="K70" s="130"/>
      <c r="L70" s="130"/>
    </row>
    <row r="71" spans="7:12" ht="15">
      <c r="G71" s="37"/>
      <c r="H71" s="37"/>
      <c r="I71" s="37"/>
      <c r="J71" s="37"/>
      <c r="K71" s="130"/>
      <c r="L71" s="130"/>
    </row>
    <row r="72" spans="7:12" ht="15">
      <c r="G72" s="37"/>
      <c r="H72" s="37"/>
      <c r="I72" s="37"/>
      <c r="J72" s="37"/>
      <c r="K72" s="130"/>
      <c r="L72" s="130"/>
    </row>
    <row r="73" spans="7:12" ht="15">
      <c r="G73" s="37"/>
      <c r="H73" s="37"/>
      <c r="I73" s="37"/>
      <c r="J73" s="37"/>
      <c r="K73" s="130"/>
      <c r="L73" s="130"/>
    </row>
    <row r="74" spans="7:12" ht="15">
      <c r="G74" s="37"/>
      <c r="H74" s="37"/>
      <c r="I74" s="37"/>
      <c r="J74" s="37"/>
      <c r="K74" s="130"/>
      <c r="L74" s="130"/>
    </row>
    <row r="75" spans="7:12" ht="15">
      <c r="G75" s="37"/>
      <c r="H75" s="37"/>
      <c r="I75" s="37"/>
      <c r="J75" s="37"/>
      <c r="K75" s="130"/>
      <c r="L75" s="130"/>
    </row>
    <row r="76" spans="7:12" ht="15">
      <c r="G76" s="37"/>
      <c r="H76" s="37"/>
      <c r="I76" s="37"/>
      <c r="J76" s="37"/>
      <c r="K76" s="130"/>
      <c r="L76" s="131"/>
    </row>
  </sheetData>
  <mergeCells count="7">
    <mergeCell ref="A10:L10"/>
    <mergeCell ref="K15:L15"/>
    <mergeCell ref="C44:E44"/>
    <mergeCell ref="A4:L4"/>
    <mergeCell ref="A5:L5"/>
    <mergeCell ref="B8:L8"/>
    <mergeCell ref="B9:L9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17"/>
  <sheetViews>
    <sheetView workbookViewId="0" topLeftCell="B1">
      <selection activeCell="B1" sqref="B1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262" t="s">
        <v>116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132"/>
      <c r="M4" s="132"/>
      <c r="N4" s="132"/>
      <c r="O4" s="132"/>
    </row>
    <row r="5" spans="1:15" ht="12.75">
      <c r="A5" s="266" t="s">
        <v>284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133"/>
      <c r="M5" s="133"/>
      <c r="N5" s="133"/>
      <c r="O5" s="133"/>
    </row>
    <row r="6" spans="1:15" ht="15">
      <c r="A6" s="134"/>
      <c r="B6" s="135"/>
      <c r="C6" s="135"/>
      <c r="D6" s="135"/>
      <c r="E6" s="135"/>
      <c r="F6" s="135"/>
      <c r="G6" s="135"/>
      <c r="H6" s="135"/>
      <c r="I6" s="135"/>
      <c r="J6" s="136"/>
      <c r="K6" s="136"/>
      <c r="L6" s="136"/>
      <c r="M6" s="136"/>
      <c r="N6" s="137"/>
      <c r="O6" s="138"/>
    </row>
    <row r="7" spans="1:15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38"/>
    </row>
    <row r="8" spans="1:15" ht="15.75">
      <c r="A8" s="267" t="s">
        <v>277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97"/>
      <c r="M8" s="97"/>
      <c r="N8" s="97"/>
      <c r="O8" s="97"/>
    </row>
    <row r="9" spans="1:15" ht="15.75">
      <c r="A9" s="267" t="s">
        <v>268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97"/>
      <c r="M9" s="97"/>
      <c r="N9" s="97"/>
      <c r="O9" s="97"/>
    </row>
    <row r="10" spans="1:15" ht="15.75">
      <c r="A10" s="262" t="s">
        <v>305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139"/>
      <c r="M10" s="139"/>
      <c r="N10" s="139"/>
      <c r="O10" s="139"/>
    </row>
    <row r="11" spans="1:15" ht="15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O11" s="108"/>
    </row>
    <row r="12" ht="15.75">
      <c r="O12" s="108"/>
    </row>
    <row r="13" spans="9:15" ht="15.75">
      <c r="I13" s="257" t="s">
        <v>306</v>
      </c>
      <c r="J13" s="257"/>
      <c r="O13" s="108"/>
    </row>
    <row r="14" spans="7:15" ht="15.75">
      <c r="G14" s="90" t="s">
        <v>307</v>
      </c>
      <c r="H14" s="90" t="s">
        <v>307</v>
      </c>
      <c r="I14" s="90" t="s">
        <v>308</v>
      </c>
      <c r="O14" s="108"/>
    </row>
    <row r="15" spans="7:15" ht="15.75">
      <c r="G15" s="90" t="s">
        <v>309</v>
      </c>
      <c r="H15" s="90" t="s">
        <v>310</v>
      </c>
      <c r="I15" s="90" t="s">
        <v>311</v>
      </c>
      <c r="J15" s="90" t="s">
        <v>312</v>
      </c>
      <c r="K15" s="90" t="s">
        <v>136</v>
      </c>
      <c r="O15" s="108"/>
    </row>
    <row r="16" spans="7:15" ht="15.75">
      <c r="G16" s="90"/>
      <c r="H16" s="90"/>
      <c r="J16" s="90"/>
      <c r="K16" s="90"/>
      <c r="O16" s="108"/>
    </row>
    <row r="17" spans="7:15" ht="18.75">
      <c r="G17" s="90"/>
      <c r="H17" s="90"/>
      <c r="I17" s="90"/>
      <c r="J17" s="90"/>
      <c r="K17" s="90"/>
      <c r="O17" s="113"/>
    </row>
    <row r="18" spans="7:15" ht="18.75">
      <c r="G18" s="90" t="s">
        <v>313</v>
      </c>
      <c r="H18" s="90" t="s">
        <v>313</v>
      </c>
      <c r="I18" s="90" t="s">
        <v>313</v>
      </c>
      <c r="J18" s="90" t="s">
        <v>88</v>
      </c>
      <c r="K18" s="90" t="s">
        <v>88</v>
      </c>
      <c r="O18" s="113"/>
    </row>
    <row r="19" ht="18.75">
      <c r="O19" s="113"/>
    </row>
    <row r="20" spans="2:15" ht="9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O20" s="113"/>
    </row>
    <row r="21" spans="2:15" ht="18.75">
      <c r="B21" s="108" t="s">
        <v>314</v>
      </c>
      <c r="C21" s="2"/>
      <c r="D21" s="2"/>
      <c r="E21" s="2"/>
      <c r="F21" s="2"/>
      <c r="G21" s="14">
        <v>866646</v>
      </c>
      <c r="H21" s="14">
        <v>934105</v>
      </c>
      <c r="I21" s="14">
        <f>53630+19770</f>
        <v>73400</v>
      </c>
      <c r="J21" s="14">
        <v>1591306</v>
      </c>
      <c r="K21" s="14">
        <f>SUM(G21:J21)</f>
        <v>3465457</v>
      </c>
      <c r="O21" s="113"/>
    </row>
    <row r="22" spans="2:15" ht="18.75">
      <c r="B22" s="108" t="s">
        <v>368</v>
      </c>
      <c r="C22" s="2"/>
      <c r="D22" s="2"/>
      <c r="E22" s="2"/>
      <c r="F22" s="2"/>
      <c r="G22" s="14"/>
      <c r="H22" s="14"/>
      <c r="I22" s="14"/>
      <c r="J22" s="14"/>
      <c r="K22" s="14"/>
      <c r="O22" s="113"/>
    </row>
    <row r="23" spans="2:15" ht="18.75">
      <c r="B23" s="205" t="s">
        <v>361</v>
      </c>
      <c r="C23" s="2"/>
      <c r="D23" s="2"/>
      <c r="E23" s="2"/>
      <c r="F23" s="2"/>
      <c r="G23" s="14"/>
      <c r="H23" s="14"/>
      <c r="I23" s="14"/>
      <c r="J23" s="14">
        <v>-116941</v>
      </c>
      <c r="K23" s="14">
        <f>SUM(G23:J23)</f>
        <v>-116941</v>
      </c>
      <c r="O23" s="113"/>
    </row>
    <row r="24" spans="2:15" ht="18.75">
      <c r="B24" s="108" t="s">
        <v>315</v>
      </c>
      <c r="C24" s="2"/>
      <c r="D24" s="2"/>
      <c r="E24" s="2"/>
      <c r="F24" s="2"/>
      <c r="G24" s="14">
        <v>0</v>
      </c>
      <c r="H24" s="14">
        <v>0</v>
      </c>
      <c r="I24" s="14">
        <v>0</v>
      </c>
      <c r="J24" s="14">
        <v>95486</v>
      </c>
      <c r="K24" s="14">
        <f>SUM(G24:J24)</f>
        <v>95486</v>
      </c>
      <c r="O24" s="113"/>
    </row>
    <row r="25" spans="2:15" ht="18.75">
      <c r="B25" s="108" t="s">
        <v>362</v>
      </c>
      <c r="C25" s="2"/>
      <c r="D25" s="2"/>
      <c r="E25" s="2"/>
      <c r="F25" s="2"/>
      <c r="G25" s="14">
        <v>0</v>
      </c>
      <c r="H25" s="14">
        <v>0</v>
      </c>
      <c r="I25" s="14">
        <v>24978</v>
      </c>
      <c r="J25" s="14">
        <v>0</v>
      </c>
      <c r="K25" s="14">
        <f>SUM(G25:J25)</f>
        <v>24978</v>
      </c>
      <c r="O25" s="113"/>
    </row>
    <row r="26" spans="2:15" ht="18.75">
      <c r="B26" s="108" t="s">
        <v>365</v>
      </c>
      <c r="C26" s="2"/>
      <c r="D26" s="2"/>
      <c r="E26" s="2"/>
      <c r="F26" s="2"/>
      <c r="G26" s="14"/>
      <c r="H26" s="14"/>
      <c r="I26" s="14"/>
      <c r="J26" s="14"/>
      <c r="K26" s="14"/>
      <c r="O26" s="113"/>
    </row>
    <row r="27" spans="2:15" ht="18.75">
      <c r="B27" s="205" t="s">
        <v>366</v>
      </c>
      <c r="C27" s="2"/>
      <c r="D27" s="2"/>
      <c r="E27" s="2"/>
      <c r="F27" s="2"/>
      <c r="G27" s="14">
        <v>0</v>
      </c>
      <c r="H27" s="14">
        <v>0</v>
      </c>
      <c r="I27" s="14">
        <v>-33021</v>
      </c>
      <c r="J27" s="14">
        <v>0</v>
      </c>
      <c r="K27" s="14">
        <f>SUM(G27:J27)</f>
        <v>-33021</v>
      </c>
      <c r="O27" s="113"/>
    </row>
    <row r="28" spans="2:15" ht="18.75">
      <c r="B28" s="108" t="s">
        <v>363</v>
      </c>
      <c r="C28" s="2"/>
      <c r="D28" s="2"/>
      <c r="E28" s="2"/>
      <c r="F28" s="2"/>
      <c r="G28" s="14"/>
      <c r="H28" s="14"/>
      <c r="I28" s="14"/>
      <c r="J28" s="14"/>
      <c r="K28" s="14">
        <f>SUM(G28:J28)</f>
        <v>0</v>
      </c>
      <c r="O28" s="113"/>
    </row>
    <row r="29" spans="2:15" ht="18.75">
      <c r="B29" s="205" t="s">
        <v>364</v>
      </c>
      <c r="C29" s="2"/>
      <c r="D29" s="2"/>
      <c r="E29" s="2"/>
      <c r="F29" s="2"/>
      <c r="G29" s="14">
        <v>524</v>
      </c>
      <c r="H29" s="14">
        <v>37</v>
      </c>
      <c r="I29" s="14">
        <v>0</v>
      </c>
      <c r="J29" s="14">
        <v>0</v>
      </c>
      <c r="K29" s="14">
        <f>SUM(G29:J29)</f>
        <v>561</v>
      </c>
      <c r="O29" s="113"/>
    </row>
    <row r="30" spans="2:15" ht="18.75">
      <c r="B30" s="2"/>
      <c r="C30" s="2"/>
      <c r="D30" s="2"/>
      <c r="E30" s="2"/>
      <c r="F30" s="2"/>
      <c r="G30" s="14"/>
      <c r="H30" s="14"/>
      <c r="I30" s="14"/>
      <c r="J30" s="14"/>
      <c r="K30" s="14"/>
      <c r="O30" s="113"/>
    </row>
    <row r="31" spans="2:15" ht="19.5" thickBot="1">
      <c r="B31" s="108" t="s">
        <v>316</v>
      </c>
      <c r="C31" s="2"/>
      <c r="D31" s="2"/>
      <c r="E31" s="2"/>
      <c r="F31" s="2"/>
      <c r="G31" s="140">
        <f>SUM(G21:G29)</f>
        <v>867170</v>
      </c>
      <c r="H31" s="140">
        <f>SUM(H21:H29)</f>
        <v>934142</v>
      </c>
      <c r="I31" s="140">
        <f>SUM(I21:I29)</f>
        <v>65357</v>
      </c>
      <c r="J31" s="140">
        <f>SUM(J21:J29)</f>
        <v>1569851</v>
      </c>
      <c r="K31" s="140">
        <f>SUM(K21:K29)</f>
        <v>3436520</v>
      </c>
      <c r="O31" s="113"/>
    </row>
    <row r="32" spans="2:15" ht="19.5" thickTop="1">
      <c r="B32" s="2"/>
      <c r="C32" s="2"/>
      <c r="D32" s="2"/>
      <c r="E32" s="2"/>
      <c r="F32" s="2"/>
      <c r="G32" s="2"/>
      <c r="H32" s="2"/>
      <c r="I32" s="2"/>
      <c r="J32" s="2"/>
      <c r="K32" s="2"/>
      <c r="O32" s="113"/>
    </row>
    <row r="33" spans="2:15" ht="18.75">
      <c r="B33" s="2"/>
      <c r="C33" s="2"/>
      <c r="D33" s="2"/>
      <c r="E33" s="2"/>
      <c r="F33" s="2"/>
      <c r="G33" s="2"/>
      <c r="H33" s="2"/>
      <c r="I33" s="2"/>
      <c r="J33" s="2"/>
      <c r="K33" s="2"/>
      <c r="O33" s="113"/>
    </row>
    <row r="34" spans="2:15" ht="18.75">
      <c r="B34" s="228" t="s">
        <v>369</v>
      </c>
      <c r="C34" s="2"/>
      <c r="D34" s="2"/>
      <c r="E34" s="2"/>
      <c r="F34" s="2"/>
      <c r="G34" s="2"/>
      <c r="H34" s="2"/>
      <c r="I34" s="2"/>
      <c r="J34" s="2"/>
      <c r="K34" s="2"/>
      <c r="O34" s="113"/>
    </row>
    <row r="35" spans="2:15" ht="18.75">
      <c r="B35" s="228" t="s">
        <v>370</v>
      </c>
      <c r="C35" s="2"/>
      <c r="D35" s="2"/>
      <c r="E35" s="2"/>
      <c r="F35" s="2"/>
      <c r="G35" s="2"/>
      <c r="H35" s="2"/>
      <c r="I35" s="2"/>
      <c r="J35" s="2"/>
      <c r="K35" s="2"/>
      <c r="O35" s="113"/>
    </row>
    <row r="36" spans="2:15" ht="18.75">
      <c r="B36" s="2"/>
      <c r="C36" s="2"/>
      <c r="D36" s="2"/>
      <c r="E36" s="2"/>
      <c r="F36" s="2"/>
      <c r="G36" s="2"/>
      <c r="H36" s="2"/>
      <c r="I36" s="2"/>
      <c r="J36" s="2"/>
      <c r="K36" s="2"/>
      <c r="O36" s="113"/>
    </row>
    <row r="37" spans="2:15" ht="18.75">
      <c r="B37" s="2"/>
      <c r="C37" s="2"/>
      <c r="D37" s="2"/>
      <c r="E37" s="2"/>
      <c r="F37" s="2"/>
      <c r="G37" s="2"/>
      <c r="H37" s="2"/>
      <c r="I37" s="2"/>
      <c r="J37" s="2"/>
      <c r="K37" s="2"/>
      <c r="O37" s="113"/>
    </row>
    <row r="38" spans="2:15" ht="18.75">
      <c r="B38" s="2"/>
      <c r="C38" s="2"/>
      <c r="D38" s="2"/>
      <c r="E38" s="2"/>
      <c r="F38" s="2"/>
      <c r="G38" s="2"/>
      <c r="H38" s="2"/>
      <c r="I38" s="2"/>
      <c r="J38" s="2"/>
      <c r="K38" s="2"/>
      <c r="O38" s="113"/>
    </row>
    <row r="39" spans="2:15" ht="18.75">
      <c r="B39" s="2"/>
      <c r="C39" s="2"/>
      <c r="D39" s="2"/>
      <c r="E39" s="2"/>
      <c r="F39" s="2"/>
      <c r="G39" s="2"/>
      <c r="H39" s="2"/>
      <c r="I39" s="2"/>
      <c r="J39" s="2"/>
      <c r="K39" s="2"/>
      <c r="O39" s="113"/>
    </row>
    <row r="40" spans="2:15" ht="18.75">
      <c r="B40" s="2"/>
      <c r="C40" s="2"/>
      <c r="D40" s="2"/>
      <c r="E40" s="2"/>
      <c r="F40" s="2"/>
      <c r="G40" s="2"/>
      <c r="H40" s="2"/>
      <c r="I40" s="2"/>
      <c r="J40" s="2"/>
      <c r="K40" s="2"/>
      <c r="O40" s="113"/>
    </row>
    <row r="41" spans="2:15" ht="18.75">
      <c r="B41" s="2"/>
      <c r="C41" s="2"/>
      <c r="D41" s="2"/>
      <c r="E41" s="2"/>
      <c r="F41" s="2"/>
      <c r="G41" s="2"/>
      <c r="H41" s="2"/>
      <c r="I41" s="2"/>
      <c r="J41" s="2"/>
      <c r="K41" s="2"/>
      <c r="O41" s="113"/>
    </row>
    <row r="42" spans="2:15" ht="18.75">
      <c r="B42" s="2"/>
      <c r="C42" s="2"/>
      <c r="D42" s="2"/>
      <c r="E42" s="2"/>
      <c r="F42" s="2"/>
      <c r="G42" s="2"/>
      <c r="H42" s="2"/>
      <c r="I42" s="2"/>
      <c r="J42" s="2"/>
      <c r="K42" s="2"/>
      <c r="O42" s="113"/>
    </row>
    <row r="43" spans="2:15" ht="18.75">
      <c r="B43" s="2"/>
      <c r="C43" s="2"/>
      <c r="D43" s="2"/>
      <c r="E43" s="2"/>
      <c r="F43" s="2"/>
      <c r="G43" s="2"/>
      <c r="H43" s="2"/>
      <c r="I43" s="2"/>
      <c r="J43" s="2"/>
      <c r="K43" s="2"/>
      <c r="O43" s="113"/>
    </row>
    <row r="44" spans="2:15" ht="18.75">
      <c r="B44" s="247" t="s">
        <v>301</v>
      </c>
      <c r="C44" s="2"/>
      <c r="D44" s="2"/>
      <c r="E44" s="2"/>
      <c r="F44" s="2"/>
      <c r="G44" s="2"/>
      <c r="H44" s="2"/>
      <c r="I44" s="2"/>
      <c r="J44" s="2"/>
      <c r="K44" s="2"/>
      <c r="O44" s="113"/>
    </row>
    <row r="45" spans="3:15" ht="18.75">
      <c r="C45" s="2"/>
      <c r="D45" s="2"/>
      <c r="E45" s="2"/>
      <c r="F45" s="2"/>
      <c r="G45" s="2"/>
      <c r="H45" s="2"/>
      <c r="I45" s="2"/>
      <c r="J45" s="2"/>
      <c r="K45" s="2"/>
      <c r="O45" s="113"/>
    </row>
    <row r="46" spans="2:15" ht="18.75">
      <c r="B46" s="2"/>
      <c r="C46" s="2"/>
      <c r="D46" s="2"/>
      <c r="E46" s="2"/>
      <c r="F46" s="2"/>
      <c r="G46" s="2"/>
      <c r="H46" s="2"/>
      <c r="I46" s="2"/>
      <c r="J46" s="2"/>
      <c r="K46" s="2"/>
      <c r="O46" s="113"/>
    </row>
    <row r="47" spans="2:15" ht="18.75">
      <c r="B47" s="2"/>
      <c r="C47" s="2"/>
      <c r="D47" s="2"/>
      <c r="E47" s="2"/>
      <c r="F47" s="2"/>
      <c r="G47" s="2"/>
      <c r="H47" s="2"/>
      <c r="I47" s="2"/>
      <c r="J47" s="2"/>
      <c r="K47" s="2"/>
      <c r="O47" s="113"/>
    </row>
    <row r="48" spans="2:15" ht="18.75">
      <c r="B48" s="2"/>
      <c r="C48" s="2"/>
      <c r="D48" s="2"/>
      <c r="E48" s="2"/>
      <c r="F48" s="2"/>
      <c r="G48" s="2"/>
      <c r="H48" s="2"/>
      <c r="I48" s="2"/>
      <c r="J48" s="2"/>
      <c r="K48" s="2"/>
      <c r="O48" s="113"/>
    </row>
    <row r="49" spans="2:15" ht="18.75">
      <c r="B49" s="2"/>
      <c r="C49" s="2"/>
      <c r="D49" s="2"/>
      <c r="E49" s="2"/>
      <c r="F49" s="2"/>
      <c r="G49" s="2"/>
      <c r="H49" s="2"/>
      <c r="I49" s="2"/>
      <c r="J49" s="2"/>
      <c r="K49" s="2"/>
      <c r="O49" s="113"/>
    </row>
    <row r="50" spans="2:11" ht="1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mergeCells count="6">
    <mergeCell ref="A10:K10"/>
    <mergeCell ref="I13:J13"/>
    <mergeCell ref="A4:K4"/>
    <mergeCell ref="A5:K5"/>
    <mergeCell ref="A8:K8"/>
    <mergeCell ref="A9:K9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58"/>
  <sheetViews>
    <sheetView workbookViewId="0" topLeftCell="A1">
      <selection activeCell="A2" sqref="A2"/>
    </sheetView>
  </sheetViews>
  <sheetFormatPr defaultColWidth="9.33203125" defaultRowHeight="12.75"/>
  <cols>
    <col min="1" max="1" width="3.5" style="0" customWidth="1"/>
    <col min="4" max="4" width="16.66015625" style="0" customWidth="1"/>
    <col min="5" max="5" width="13.83203125" style="0" customWidth="1"/>
    <col min="6" max="6" width="12.66015625" style="0" customWidth="1"/>
    <col min="7" max="7" width="14.5" style="0" customWidth="1"/>
    <col min="8" max="8" width="16.33203125" style="0" customWidth="1"/>
  </cols>
  <sheetData>
    <row r="1" ht="13.5" customHeight="1"/>
    <row r="2" ht="13.5" customHeight="1"/>
    <row r="3" ht="13.5" customHeight="1"/>
    <row r="4" spans="1:8" ht="13.5" customHeight="1">
      <c r="A4" s="259" t="s">
        <v>116</v>
      </c>
      <c r="B4" s="259"/>
      <c r="C4" s="259"/>
      <c r="D4" s="259"/>
      <c r="E4" s="259"/>
      <c r="F4" s="259"/>
      <c r="G4" s="259"/>
      <c r="H4" s="259"/>
    </row>
    <row r="5" spans="1:8" ht="13.5" customHeight="1">
      <c r="A5" s="268" t="s">
        <v>284</v>
      </c>
      <c r="B5" s="268"/>
      <c r="C5" s="268"/>
      <c r="D5" s="268"/>
      <c r="E5" s="268"/>
      <c r="F5" s="268"/>
      <c r="G5" s="268"/>
      <c r="H5" s="268"/>
    </row>
    <row r="6" spans="1:8" ht="13.5" customHeight="1">
      <c r="A6" s="134"/>
      <c r="B6" s="135"/>
      <c r="C6" s="135"/>
      <c r="D6" s="135"/>
      <c r="E6" s="135"/>
      <c r="F6" s="135"/>
      <c r="G6" s="135"/>
      <c r="H6" s="135"/>
    </row>
    <row r="7" spans="1:8" ht="13.5" customHeight="1">
      <c r="A7" s="257" t="s">
        <v>277</v>
      </c>
      <c r="B7" s="257"/>
      <c r="C7" s="257"/>
      <c r="D7" s="257"/>
      <c r="E7" s="257"/>
      <c r="F7" s="257"/>
      <c r="G7" s="257"/>
      <c r="H7" s="257"/>
    </row>
    <row r="8" spans="1:8" ht="13.5" customHeight="1">
      <c r="A8" s="257" t="s">
        <v>268</v>
      </c>
      <c r="B8" s="257"/>
      <c r="C8" s="257"/>
      <c r="D8" s="257"/>
      <c r="E8" s="257"/>
      <c r="F8" s="257"/>
      <c r="G8" s="257"/>
      <c r="H8" s="257"/>
    </row>
    <row r="9" spans="1:8" ht="13.5" customHeight="1">
      <c r="A9" s="259" t="s">
        <v>317</v>
      </c>
      <c r="B9" s="259"/>
      <c r="C9" s="259"/>
      <c r="D9" s="259"/>
      <c r="E9" s="259"/>
      <c r="F9" s="259"/>
      <c r="G9" s="259"/>
      <c r="H9" s="259"/>
    </row>
    <row r="10" spans="1:8" ht="13.5" customHeight="1">
      <c r="A10" s="259"/>
      <c r="B10" s="259"/>
      <c r="C10" s="259"/>
      <c r="D10" s="259"/>
      <c r="E10" s="259"/>
      <c r="F10" s="259"/>
      <c r="G10" s="259"/>
      <c r="H10" s="259"/>
    </row>
    <row r="11" spans="1:8" ht="13.5" customHeight="1">
      <c r="A11" s="144"/>
      <c r="B11" s="2"/>
      <c r="C11" s="2"/>
      <c r="D11" s="2"/>
      <c r="E11" s="2"/>
      <c r="F11" s="2"/>
      <c r="G11" s="2"/>
      <c r="H11" s="90" t="s">
        <v>166</v>
      </c>
    </row>
    <row r="12" spans="1:8" ht="13.5" customHeight="1">
      <c r="A12" s="144"/>
      <c r="B12" s="2"/>
      <c r="C12" s="2"/>
      <c r="D12" s="2"/>
      <c r="E12" s="2"/>
      <c r="F12" s="2"/>
      <c r="G12" s="2"/>
      <c r="H12" s="90" t="s">
        <v>318</v>
      </c>
    </row>
    <row r="13" spans="1:8" ht="13.5" customHeight="1">
      <c r="A13" s="144"/>
      <c r="B13" s="2"/>
      <c r="C13" s="2"/>
      <c r="D13" s="2"/>
      <c r="E13" s="2"/>
      <c r="F13" s="2"/>
      <c r="G13" s="2"/>
      <c r="H13" s="90" t="s">
        <v>313</v>
      </c>
    </row>
    <row r="14" spans="1:8" ht="10.5" customHeight="1">
      <c r="A14" s="144"/>
      <c r="B14" s="2"/>
      <c r="C14" s="2"/>
      <c r="D14" s="2"/>
      <c r="E14" s="2"/>
      <c r="F14" s="2"/>
      <c r="G14" s="2"/>
      <c r="H14" s="2"/>
    </row>
    <row r="15" spans="1:8" ht="13.5" customHeight="1">
      <c r="A15" s="144"/>
      <c r="B15" s="2" t="s">
        <v>55</v>
      </c>
      <c r="C15" s="2"/>
      <c r="D15" s="2"/>
      <c r="E15" s="2"/>
      <c r="F15" s="2"/>
      <c r="G15" s="2"/>
      <c r="H15" s="128">
        <v>204558</v>
      </c>
    </row>
    <row r="16" spans="1:8" ht="8.25" customHeight="1">
      <c r="A16" s="144"/>
      <c r="B16" s="2"/>
      <c r="C16" s="2"/>
      <c r="D16" s="2"/>
      <c r="E16" s="2"/>
      <c r="F16" s="2"/>
      <c r="G16" s="2"/>
      <c r="H16" s="85"/>
    </row>
    <row r="17" spans="1:8" ht="13.5" customHeight="1">
      <c r="A17" s="144"/>
      <c r="B17" s="2" t="s">
        <v>319</v>
      </c>
      <c r="C17" s="2"/>
      <c r="D17" s="2"/>
      <c r="E17" s="2"/>
      <c r="F17" s="2"/>
      <c r="G17" s="2"/>
      <c r="H17" s="128">
        <v>-548973</v>
      </c>
    </row>
    <row r="18" spans="1:8" ht="7.5" customHeight="1">
      <c r="A18" s="144"/>
      <c r="B18" s="2"/>
      <c r="C18" s="2"/>
      <c r="D18" s="2"/>
      <c r="E18" s="2"/>
      <c r="F18" s="2"/>
      <c r="G18" s="2"/>
      <c r="H18" s="85"/>
    </row>
    <row r="19" spans="1:8" ht="13.5" customHeight="1">
      <c r="A19" s="144"/>
      <c r="B19" s="2" t="s">
        <v>320</v>
      </c>
      <c r="C19" s="2"/>
      <c r="D19" s="2"/>
      <c r="E19" s="2"/>
      <c r="F19" s="2"/>
      <c r="G19" s="2"/>
      <c r="H19" s="128">
        <v>182867</v>
      </c>
    </row>
    <row r="20" spans="1:8" ht="5.25" customHeight="1">
      <c r="A20" s="144"/>
      <c r="B20" s="2"/>
      <c r="C20" s="2"/>
      <c r="D20" s="2"/>
      <c r="E20" s="2"/>
      <c r="F20" s="2"/>
      <c r="G20" s="2"/>
      <c r="H20" s="145"/>
    </row>
    <row r="21" spans="1:8" ht="8.25" customHeight="1">
      <c r="A21" s="144"/>
      <c r="B21" s="2"/>
      <c r="C21" s="2"/>
      <c r="D21" s="2"/>
      <c r="E21" s="2"/>
      <c r="F21" s="2"/>
      <c r="G21" s="2"/>
      <c r="H21" s="85"/>
    </row>
    <row r="22" spans="1:8" ht="13.5" customHeight="1">
      <c r="A22" s="144"/>
      <c r="B22" s="2" t="s">
        <v>56</v>
      </c>
      <c r="C22" s="2"/>
      <c r="D22" s="2"/>
      <c r="E22" s="2"/>
      <c r="F22" s="2"/>
      <c r="G22" s="2"/>
      <c r="H22" s="128">
        <f>SUM(H15:H19)</f>
        <v>-161548</v>
      </c>
    </row>
    <row r="23" spans="1:8" ht="13.5" customHeight="1">
      <c r="A23" s="144"/>
      <c r="B23" s="2" t="s">
        <v>57</v>
      </c>
      <c r="C23" s="2"/>
      <c r="D23" s="2"/>
      <c r="E23" s="2"/>
      <c r="F23" s="2"/>
      <c r="G23" s="2"/>
      <c r="H23" s="50">
        <v>-433</v>
      </c>
    </row>
    <row r="24" spans="1:8" ht="13.5" customHeight="1">
      <c r="A24" s="144"/>
      <c r="B24" s="2" t="s">
        <v>321</v>
      </c>
      <c r="C24" s="2"/>
      <c r="D24" s="2"/>
      <c r="E24" s="2"/>
      <c r="F24" s="2"/>
      <c r="G24" s="2"/>
      <c r="H24" s="226">
        <v>212352</v>
      </c>
    </row>
    <row r="25" spans="1:8" ht="5.25" customHeight="1">
      <c r="A25" s="144"/>
      <c r="B25" s="2"/>
      <c r="C25" s="2"/>
      <c r="D25" s="2"/>
      <c r="E25" s="2"/>
      <c r="F25" s="2"/>
      <c r="G25" s="2"/>
      <c r="H25" s="56"/>
    </row>
    <row r="26" spans="1:8" ht="15.75" customHeight="1" thickBot="1">
      <c r="A26" s="144"/>
      <c r="B26" s="2" t="s">
        <v>322</v>
      </c>
      <c r="C26" s="2"/>
      <c r="D26" s="2"/>
      <c r="E26" s="2"/>
      <c r="F26" s="2"/>
      <c r="G26" s="2"/>
      <c r="H26" s="229">
        <f>SUM(H22:H25)</f>
        <v>50371</v>
      </c>
    </row>
    <row r="27" spans="1:8" ht="13.5" customHeight="1" thickTop="1">
      <c r="A27" s="144"/>
      <c r="B27" s="2"/>
      <c r="C27" s="2"/>
      <c r="D27" s="2"/>
      <c r="E27" s="2"/>
      <c r="F27" s="2"/>
      <c r="G27" s="2"/>
      <c r="H27" s="85"/>
    </row>
    <row r="28" spans="1:8" ht="13.5" customHeight="1">
      <c r="A28" s="144"/>
      <c r="B28" s="2"/>
      <c r="C28" s="2"/>
      <c r="D28" s="2"/>
      <c r="E28" s="2"/>
      <c r="F28" s="2"/>
      <c r="G28" s="2"/>
      <c r="H28" s="85"/>
    </row>
    <row r="29" spans="1:8" ht="13.5" customHeight="1">
      <c r="A29" s="144"/>
      <c r="B29" s="2"/>
      <c r="C29" s="2"/>
      <c r="D29" s="2"/>
      <c r="E29" s="2"/>
      <c r="F29" s="2"/>
      <c r="G29" s="2"/>
      <c r="H29" s="85"/>
    </row>
    <row r="30" spans="1:8" ht="13.5" customHeight="1">
      <c r="A30" s="144"/>
      <c r="B30" s="2" t="s">
        <v>323</v>
      </c>
      <c r="C30" s="2"/>
      <c r="D30" s="2"/>
      <c r="E30" s="2"/>
      <c r="F30" s="2"/>
      <c r="G30" s="2"/>
      <c r="H30" s="85"/>
    </row>
    <row r="31" spans="1:8" ht="13.5" customHeight="1">
      <c r="A31" s="144"/>
      <c r="B31" s="91" t="s">
        <v>324</v>
      </c>
      <c r="C31" s="2"/>
      <c r="D31" s="2"/>
      <c r="E31" s="2"/>
      <c r="F31" s="2"/>
      <c r="G31" s="2"/>
      <c r="H31" s="50">
        <v>19942</v>
      </c>
    </row>
    <row r="32" spans="1:8" ht="13.5" customHeight="1">
      <c r="A32" s="144"/>
      <c r="B32" s="91" t="s">
        <v>325</v>
      </c>
      <c r="C32" s="2"/>
      <c r="D32" s="2"/>
      <c r="E32" s="2"/>
      <c r="F32" s="2"/>
      <c r="G32" s="2"/>
      <c r="H32" s="50">
        <v>110356</v>
      </c>
    </row>
    <row r="33" spans="1:8" ht="13.5" customHeight="1">
      <c r="A33" s="144"/>
      <c r="B33" s="91" t="s">
        <v>58</v>
      </c>
      <c r="C33" s="2"/>
      <c r="D33" s="2"/>
      <c r="E33" s="2"/>
      <c r="F33" s="2"/>
      <c r="G33" s="2"/>
      <c r="H33" s="50">
        <v>-79927</v>
      </c>
    </row>
    <row r="34" spans="1:8" ht="13.5" customHeight="1">
      <c r="A34" s="144"/>
      <c r="B34" s="91"/>
      <c r="C34" s="2"/>
      <c r="D34" s="2"/>
      <c r="E34" s="2"/>
      <c r="F34" s="2"/>
      <c r="G34" s="2"/>
      <c r="H34" s="50"/>
    </row>
    <row r="35" spans="1:8" ht="17.25" customHeight="1" thickBot="1">
      <c r="A35" s="144"/>
      <c r="B35" s="91"/>
      <c r="C35" s="2"/>
      <c r="D35" s="2"/>
      <c r="E35" s="2"/>
      <c r="F35" s="2"/>
      <c r="G35" s="2"/>
      <c r="H35" s="146">
        <f>SUM(H31:H34)</f>
        <v>50371</v>
      </c>
    </row>
    <row r="36" spans="1:8" ht="14.25" customHeight="1" thickTop="1">
      <c r="A36" s="144"/>
      <c r="B36" s="2"/>
      <c r="C36" s="2"/>
      <c r="D36" s="2"/>
      <c r="E36" s="2"/>
      <c r="F36" s="2"/>
      <c r="G36" s="2"/>
      <c r="H36" s="85"/>
    </row>
    <row r="37" spans="1:8" ht="13.5" customHeight="1">
      <c r="A37" s="144"/>
      <c r="B37" s="2"/>
      <c r="C37" s="2"/>
      <c r="D37" s="2"/>
      <c r="E37" s="2"/>
      <c r="F37" s="2"/>
      <c r="G37" s="2"/>
      <c r="H37" s="85"/>
    </row>
    <row r="38" spans="1:8" ht="13.5" customHeight="1">
      <c r="A38" s="144"/>
      <c r="B38" s="2" t="s">
        <v>60</v>
      </c>
      <c r="C38" s="2"/>
      <c r="D38" s="2"/>
      <c r="E38" s="2"/>
      <c r="F38" s="2"/>
      <c r="G38" s="2"/>
      <c r="H38" s="85"/>
    </row>
    <row r="39" spans="1:8" ht="13.5" customHeight="1">
      <c r="A39" s="144"/>
      <c r="B39" s="2" t="s">
        <v>59</v>
      </c>
      <c r="C39" s="2"/>
      <c r="D39" s="2"/>
      <c r="E39" s="2"/>
      <c r="F39" s="2"/>
      <c r="G39" s="2"/>
      <c r="H39" s="85"/>
    </row>
    <row r="40" spans="1:8" ht="13.5" customHeight="1">
      <c r="A40" s="144"/>
      <c r="B40" s="2"/>
      <c r="C40" s="2"/>
      <c r="D40" s="2"/>
      <c r="E40" s="2"/>
      <c r="F40" s="2"/>
      <c r="G40" s="2"/>
      <c r="H40" s="85"/>
    </row>
    <row r="41" spans="1:8" ht="13.5" customHeight="1">
      <c r="A41" s="144"/>
      <c r="B41" s="2"/>
      <c r="C41" s="2"/>
      <c r="D41" s="2"/>
      <c r="E41" s="2"/>
      <c r="F41" s="2"/>
      <c r="G41" s="2"/>
      <c r="H41" s="85"/>
    </row>
    <row r="42" spans="1:8" ht="13.5" customHeight="1">
      <c r="A42" s="144"/>
      <c r="B42" s="2"/>
      <c r="C42" s="2"/>
      <c r="D42" s="2"/>
      <c r="E42" s="2"/>
      <c r="F42" s="2"/>
      <c r="G42" s="2"/>
      <c r="H42" s="85"/>
    </row>
    <row r="43" spans="1:8" ht="13.5" customHeight="1">
      <c r="A43" s="144"/>
      <c r="B43" s="127" t="s">
        <v>326</v>
      </c>
      <c r="C43" s="2"/>
      <c r="D43" s="2"/>
      <c r="E43" s="2"/>
      <c r="F43" s="2"/>
      <c r="G43" s="2"/>
      <c r="H43" s="85"/>
    </row>
    <row r="44" spans="1:8" ht="13.5" customHeight="1">
      <c r="A44" s="144"/>
      <c r="B44" s="127" t="s">
        <v>327</v>
      </c>
      <c r="C44" s="2"/>
      <c r="D44" s="2"/>
      <c r="E44" s="2"/>
      <c r="F44" s="2"/>
      <c r="G44" s="2"/>
      <c r="H44" s="85"/>
    </row>
    <row r="45" spans="1:8" ht="13.5" customHeight="1">
      <c r="A45" s="144"/>
      <c r="B45" s="2"/>
      <c r="C45" s="2"/>
      <c r="D45" s="2"/>
      <c r="E45" s="2"/>
      <c r="F45" s="2"/>
      <c r="G45" s="2"/>
      <c r="H45" s="85"/>
    </row>
    <row r="46" spans="1:8" ht="13.5" customHeight="1">
      <c r="A46" s="144"/>
      <c r="B46" s="5" t="s">
        <v>301</v>
      </c>
      <c r="C46" s="2"/>
      <c r="D46" s="2"/>
      <c r="E46" s="2"/>
      <c r="F46" s="2"/>
      <c r="G46" s="2"/>
      <c r="H46" s="85"/>
    </row>
    <row r="47" spans="1:8" ht="13.5" customHeight="1">
      <c r="A47" s="144"/>
      <c r="B47" s="2"/>
      <c r="C47" s="2"/>
      <c r="D47" s="2"/>
      <c r="E47" s="2"/>
      <c r="F47" s="2"/>
      <c r="G47" s="2"/>
      <c r="H47" s="85"/>
    </row>
    <row r="48" spans="1:8" ht="13.5" customHeight="1">
      <c r="A48" s="144"/>
      <c r="H48" s="147"/>
    </row>
    <row r="49" ht="13.5" customHeight="1">
      <c r="A49" s="144"/>
    </row>
    <row r="50" ht="13.5" customHeight="1">
      <c r="A50" s="144"/>
    </row>
    <row r="51" ht="13.5" customHeight="1">
      <c r="A51" s="144"/>
    </row>
    <row r="52" ht="13.5" customHeight="1">
      <c r="A52" s="144"/>
    </row>
    <row r="53" ht="13.5" customHeight="1">
      <c r="A53" s="144"/>
    </row>
    <row r="54" ht="13.5" customHeight="1">
      <c r="A54" s="144"/>
    </row>
    <row r="55" ht="13.5" customHeight="1">
      <c r="A55" s="144"/>
    </row>
    <row r="56" ht="13.5" customHeight="1">
      <c r="A56" s="144"/>
    </row>
    <row r="57" ht="13.5" customHeight="1">
      <c r="A57" s="144"/>
    </row>
    <row r="58" ht="13.5" customHeight="1">
      <c r="A58" s="144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6">
    <mergeCell ref="A9:H9"/>
    <mergeCell ref="A10:H10"/>
    <mergeCell ref="A4:H4"/>
    <mergeCell ref="A5:H5"/>
    <mergeCell ref="A7:H7"/>
    <mergeCell ref="A8:H8"/>
  </mergeCells>
  <printOptions/>
  <pageMargins left="0.75" right="0.75" top="1" bottom="1" header="0.5" footer="0.5"/>
  <pageSetup firstPageNumber="4" useFirstPageNumber="1" horizontalDpi="600" verticalDpi="600" orientation="portrait" paperSize="9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29"/>
  <sheetViews>
    <sheetView workbookViewId="0" topLeftCell="A1">
      <selection activeCell="B2" sqref="B2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26" t="s">
        <v>116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</row>
    <row r="6" spans="1:13" ht="15">
      <c r="A6" s="134" t="s">
        <v>303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4" ht="15">
      <c r="A7" s="112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4"/>
    </row>
    <row r="8" spans="1:13" ht="12.75" customHeight="1">
      <c r="A8" s="2"/>
      <c r="B8" s="2"/>
      <c r="C8" s="2"/>
      <c r="D8" s="2"/>
      <c r="E8" s="2"/>
      <c r="F8" s="2"/>
      <c r="G8" s="2"/>
      <c r="H8" s="2"/>
      <c r="I8" s="2"/>
      <c r="J8" s="5"/>
      <c r="K8" s="5"/>
      <c r="L8" s="5"/>
      <c r="M8" s="5"/>
    </row>
    <row r="9" spans="1:13" ht="15">
      <c r="A9" s="26" t="s">
        <v>109</v>
      </c>
      <c r="B9" s="2"/>
      <c r="C9" s="2"/>
      <c r="D9" s="2"/>
      <c r="E9" s="2"/>
      <c r="F9" s="2"/>
      <c r="G9" s="2"/>
      <c r="H9" s="2"/>
      <c r="I9" s="2"/>
      <c r="J9" s="5"/>
      <c r="K9" s="5"/>
      <c r="L9" s="5"/>
      <c r="M9" s="5"/>
    </row>
    <row r="10" spans="1:13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5" ht="15">
      <c r="A11" s="6" t="s">
        <v>334</v>
      </c>
      <c r="B11" s="7" t="s">
        <v>329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 t="s">
        <v>86</v>
      </c>
      <c r="B12" s="7" t="s">
        <v>330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15">
      <c r="A14" s="5"/>
      <c r="B14" s="7" t="s">
        <v>331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371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422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 t="s">
        <v>423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/>
      <c r="B19" s="7" t="s">
        <v>425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7" t="s">
        <v>424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5">
      <c r="A21" s="5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 t="s">
        <v>335</v>
      </c>
      <c r="B22" s="244" t="s">
        <v>332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244" t="s">
        <v>333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 t="s">
        <v>336</v>
      </c>
      <c r="B25" s="6" t="s">
        <v>144</v>
      </c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6" t="s">
        <v>168</v>
      </c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6" t="s">
        <v>93</v>
      </c>
      <c r="C27" s="6" t="s">
        <v>169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>
      <c r="A28" s="5"/>
      <c r="B28" s="6"/>
      <c r="C28" s="5" t="s">
        <v>170</v>
      </c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">
      <c r="A29" s="5"/>
      <c r="B29" s="6" t="s">
        <v>150</v>
      </c>
      <c r="C29" s="6" t="s">
        <v>171</v>
      </c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</row>
    <row r="30" spans="1:15" ht="15">
      <c r="A30" s="5"/>
      <c r="B30" s="6"/>
      <c r="C30" s="6" t="s">
        <v>172</v>
      </c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ht="15">
      <c r="A31" s="5"/>
      <c r="B31" s="6" t="s">
        <v>151</v>
      </c>
      <c r="C31" s="5" t="s">
        <v>372</v>
      </c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ht="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5.75" customHeight="1">
      <c r="A33" s="5" t="s">
        <v>337</v>
      </c>
      <c r="B33" s="6" t="s">
        <v>338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5.75" customHeight="1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 customHeight="1">
      <c r="A35" s="5" t="s">
        <v>339</v>
      </c>
      <c r="B35" s="6" t="s">
        <v>113</v>
      </c>
      <c r="C35" s="4"/>
      <c r="D35" s="4"/>
      <c r="E35" s="5"/>
      <c r="F35" s="5"/>
      <c r="G35" s="5"/>
      <c r="H35" s="5"/>
      <c r="I35" s="5"/>
      <c r="J35" s="20"/>
      <c r="K35" s="20"/>
      <c r="L35" s="20"/>
      <c r="O35" s="5"/>
    </row>
    <row r="36" spans="1:15" ht="15.75" customHeight="1">
      <c r="A36" s="5"/>
      <c r="B36" s="6" t="s">
        <v>85</v>
      </c>
      <c r="C36" s="4"/>
      <c r="D36" s="4"/>
      <c r="E36" s="5"/>
      <c r="F36" s="5"/>
      <c r="G36" s="5"/>
      <c r="H36" s="5"/>
      <c r="I36" s="5"/>
      <c r="J36" s="20"/>
      <c r="K36" s="20"/>
      <c r="L36" s="20"/>
      <c r="O36" s="5"/>
    </row>
    <row r="37" spans="1:15" ht="15.75" customHeight="1">
      <c r="A37" s="5"/>
      <c r="B37" s="6" t="s">
        <v>51</v>
      </c>
      <c r="C37" s="4"/>
      <c r="D37" s="4"/>
      <c r="E37" s="5"/>
      <c r="F37" s="5"/>
      <c r="G37" s="5"/>
      <c r="H37" s="5"/>
      <c r="I37" s="5"/>
      <c r="J37" s="53"/>
      <c r="K37" s="53"/>
      <c r="L37" s="53"/>
      <c r="O37" s="5"/>
    </row>
    <row r="38" spans="1:15" ht="15">
      <c r="A38" s="5"/>
      <c r="B38" s="85" t="s">
        <v>80</v>
      </c>
      <c r="C38" s="4"/>
      <c r="D38" s="4"/>
      <c r="E38" s="5"/>
      <c r="F38" s="5"/>
      <c r="G38" s="5"/>
      <c r="H38" s="5"/>
      <c r="I38" s="5"/>
      <c r="J38" s="12"/>
      <c r="K38" s="12"/>
      <c r="L38" s="20"/>
      <c r="O38" s="5"/>
    </row>
    <row r="39" spans="1:15" ht="15">
      <c r="A39" s="5"/>
      <c r="B39" s="4"/>
      <c r="C39" s="4"/>
      <c r="D39" s="4"/>
      <c r="E39" s="5"/>
      <c r="F39" s="5"/>
      <c r="G39" s="5"/>
      <c r="H39" s="5"/>
      <c r="I39" s="5"/>
      <c r="J39" s="5"/>
      <c r="K39" s="5"/>
      <c r="L39" s="5"/>
      <c r="O39" s="5"/>
    </row>
    <row r="40" spans="1:15" ht="15">
      <c r="A40" s="5"/>
      <c r="B40" s="85" t="s">
        <v>264</v>
      </c>
      <c r="C40" s="4"/>
      <c r="D40" s="4"/>
      <c r="E40" s="5"/>
      <c r="F40" s="5"/>
      <c r="G40" s="5"/>
      <c r="H40" s="5"/>
      <c r="I40" s="5"/>
      <c r="J40" s="51"/>
      <c r="K40" s="51"/>
      <c r="L40" s="51"/>
      <c r="O40" s="5"/>
    </row>
    <row r="41" spans="1:15" ht="15">
      <c r="A41" s="5"/>
      <c r="B41" s="85" t="s">
        <v>402</v>
      </c>
      <c r="C41" s="4"/>
      <c r="D41" s="4"/>
      <c r="E41" s="5"/>
      <c r="F41" s="5"/>
      <c r="G41" s="5"/>
      <c r="H41" s="5"/>
      <c r="I41" s="5"/>
      <c r="J41" s="51"/>
      <c r="K41" s="51"/>
      <c r="L41" s="51"/>
      <c r="O41" s="5"/>
    </row>
    <row r="42" spans="1:15" ht="15">
      <c r="A42" s="5"/>
      <c r="B42" s="85" t="s">
        <v>403</v>
      </c>
      <c r="C42" s="4"/>
      <c r="D42" s="4"/>
      <c r="E42" s="5"/>
      <c r="F42" s="5"/>
      <c r="G42" s="5"/>
      <c r="H42" s="5"/>
      <c r="I42" s="5"/>
      <c r="J42" s="51"/>
      <c r="K42" s="51"/>
      <c r="L42" s="51"/>
      <c r="O42" s="5"/>
    </row>
    <row r="43" spans="1:15" ht="15">
      <c r="A43" s="5"/>
      <c r="B43" s="6"/>
      <c r="C43" s="5"/>
      <c r="D43" s="5"/>
      <c r="E43" s="5"/>
      <c r="F43" s="5"/>
      <c r="G43" s="5"/>
      <c r="H43" s="5"/>
      <c r="I43" s="5"/>
      <c r="J43" s="51"/>
      <c r="K43" s="51"/>
      <c r="L43" s="51"/>
      <c r="O43" s="5"/>
    </row>
    <row r="44" spans="1:15" ht="15">
      <c r="A44" s="5"/>
      <c r="B44" s="6"/>
      <c r="C44" s="5"/>
      <c r="D44" s="5"/>
      <c r="E44" s="5"/>
      <c r="F44" s="5"/>
      <c r="G44" s="5"/>
      <c r="H44" s="5"/>
      <c r="I44" s="5"/>
      <c r="J44" s="248"/>
      <c r="K44" s="51"/>
      <c r="L44" s="51"/>
      <c r="O44" s="5"/>
    </row>
    <row r="45" spans="1:15" ht="15">
      <c r="A45" s="5"/>
      <c r="B45" s="6"/>
      <c r="C45" s="5"/>
      <c r="D45" s="5"/>
      <c r="E45" s="5"/>
      <c r="F45" s="5"/>
      <c r="G45" s="5"/>
      <c r="H45" s="5"/>
      <c r="I45" s="5"/>
      <c r="J45" s="255"/>
      <c r="K45" s="70"/>
      <c r="L45" s="70"/>
      <c r="O45" s="5"/>
    </row>
    <row r="46" spans="1:15" ht="15">
      <c r="A46" s="5"/>
      <c r="B46" s="6"/>
      <c r="C46" s="5"/>
      <c r="D46" s="5"/>
      <c r="E46" s="5"/>
      <c r="F46" s="5"/>
      <c r="G46" s="5"/>
      <c r="H46" s="5"/>
      <c r="I46" s="5"/>
      <c r="J46" s="70"/>
      <c r="K46" s="70"/>
      <c r="L46" s="70"/>
      <c r="O46" s="5"/>
    </row>
    <row r="47" spans="1:15" ht="1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42"/>
      <c r="N47" s="4"/>
      <c r="O47" s="5"/>
    </row>
    <row r="48" spans="1:15" ht="15">
      <c r="A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</row>
    <row r="49" spans="1:15" ht="1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</row>
    <row r="50" spans="1:15" ht="1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</row>
    <row r="51" spans="1:15" ht="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</row>
    <row r="52" spans="1:15" ht="1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</row>
    <row r="53" spans="1:15" ht="1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</row>
    <row r="54" spans="1:15" ht="1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</row>
    <row r="55" spans="1:15" ht="1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</row>
    <row r="56" spans="1:15" ht="1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</row>
    <row r="57" spans="1:15" ht="15">
      <c r="A57" s="82" t="str">
        <f>+A5</f>
        <v>BERJAYA LAND BERHAD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ht="15">
      <c r="A58" s="195" t="str">
        <f>+A6</f>
        <v>(COMPANY NO: 201765-A)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</row>
    <row r="59" spans="1:15" ht="15">
      <c r="A59" s="196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5"/>
    </row>
    <row r="60" spans="1:15" ht="15">
      <c r="A60" s="19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5">
      <c r="A61" s="82" t="s">
        <v>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>
      <c r="A62" s="8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">
      <c r="A63" s="5" t="s">
        <v>340</v>
      </c>
      <c r="B63" s="6" t="s">
        <v>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5"/>
    </row>
    <row r="64" spans="1:15" ht="15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5"/>
    </row>
    <row r="65" spans="1:15" ht="15">
      <c r="A65" s="5"/>
      <c r="B65" s="73" t="s">
        <v>149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5"/>
    </row>
    <row r="66" spans="1:15" ht="15">
      <c r="A66" s="5"/>
      <c r="B66" s="73"/>
      <c r="C66" s="5"/>
      <c r="D66" s="5"/>
      <c r="E66" s="5"/>
      <c r="F66" s="5"/>
      <c r="G66" s="5"/>
      <c r="H66" s="5"/>
      <c r="I66" s="5"/>
      <c r="J66" s="20" t="s">
        <v>2</v>
      </c>
      <c r="K66" s="5"/>
      <c r="L66" s="20" t="s">
        <v>373</v>
      </c>
      <c r="M66" s="5"/>
      <c r="N66" s="4" t="s">
        <v>136</v>
      </c>
      <c r="O66" s="5"/>
    </row>
    <row r="67" spans="1:15" ht="15">
      <c r="A67" s="5"/>
      <c r="B67" s="46"/>
      <c r="C67" s="2"/>
      <c r="D67" s="2"/>
      <c r="E67" s="2"/>
      <c r="G67" s="46"/>
      <c r="H67" s="47"/>
      <c r="I67" s="47"/>
      <c r="J67" s="47" t="s">
        <v>88</v>
      </c>
      <c r="K67" s="45"/>
      <c r="L67" s="47" t="s">
        <v>88</v>
      </c>
      <c r="M67" s="47"/>
      <c r="N67" s="47" t="s">
        <v>88</v>
      </c>
      <c r="O67" s="5"/>
    </row>
    <row r="68" spans="1:15" ht="15">
      <c r="A68" s="5"/>
      <c r="B68" s="2"/>
      <c r="C68" s="2"/>
      <c r="D68" s="2"/>
      <c r="E68" s="2"/>
      <c r="G68" s="2"/>
      <c r="H68" s="45"/>
      <c r="I68" s="45"/>
      <c r="J68" s="45"/>
      <c r="K68" s="2"/>
      <c r="L68" s="45"/>
      <c r="M68" s="45"/>
      <c r="O68" s="5"/>
    </row>
    <row r="69" spans="1:15" ht="15">
      <c r="A69" s="5"/>
      <c r="B69" s="2" t="s">
        <v>137</v>
      </c>
      <c r="C69" s="2"/>
      <c r="D69" s="2"/>
      <c r="E69" s="2"/>
      <c r="G69" s="2"/>
      <c r="H69" s="2"/>
      <c r="I69" s="2"/>
      <c r="J69" s="50">
        <v>765173</v>
      </c>
      <c r="K69" s="50"/>
      <c r="L69" s="230">
        <v>0</v>
      </c>
      <c r="M69" s="2"/>
      <c r="N69" s="50">
        <f>+J69+L69</f>
        <v>765173</v>
      </c>
      <c r="O69" s="5"/>
    </row>
    <row r="70" spans="1:15" ht="15">
      <c r="A70" s="5"/>
      <c r="B70" s="7" t="s">
        <v>138</v>
      </c>
      <c r="C70" s="2"/>
      <c r="D70" s="2"/>
      <c r="E70" s="2"/>
      <c r="G70" s="50"/>
      <c r="H70" s="50"/>
      <c r="I70" s="52"/>
      <c r="J70" s="52">
        <v>212589</v>
      </c>
      <c r="K70" s="50"/>
      <c r="L70" s="231">
        <v>0</v>
      </c>
      <c r="M70" s="52"/>
      <c r="N70" s="50">
        <f>+J70+L70</f>
        <v>212589</v>
      </c>
      <c r="O70" s="5"/>
    </row>
    <row r="71" spans="1:15" ht="15">
      <c r="A71" s="5"/>
      <c r="B71" s="7" t="s">
        <v>139</v>
      </c>
      <c r="C71" s="2"/>
      <c r="D71" s="2"/>
      <c r="E71" s="2"/>
      <c r="G71" s="50"/>
      <c r="H71" s="50"/>
      <c r="I71" s="52"/>
      <c r="J71" s="52">
        <v>148303</v>
      </c>
      <c r="K71" s="50"/>
      <c r="L71" s="231">
        <v>0</v>
      </c>
      <c r="M71" s="52"/>
      <c r="N71" s="50">
        <f>+J71+L71</f>
        <v>148303</v>
      </c>
      <c r="O71" s="5"/>
    </row>
    <row r="72" spans="1:15" ht="15">
      <c r="A72" s="5"/>
      <c r="B72" s="7" t="s">
        <v>250</v>
      </c>
      <c r="C72" s="2"/>
      <c r="D72" s="2"/>
      <c r="E72" s="2"/>
      <c r="G72" s="50"/>
      <c r="H72" s="50"/>
      <c r="I72" s="52"/>
      <c r="J72" s="52">
        <v>41370</v>
      </c>
      <c r="K72" s="50"/>
      <c r="L72" s="231">
        <v>0</v>
      </c>
      <c r="M72" s="52"/>
      <c r="N72" s="50">
        <f>+J72+L72</f>
        <v>41370</v>
      </c>
      <c r="O72" s="5"/>
    </row>
    <row r="73" spans="1:15" ht="15.75" thickBot="1">
      <c r="A73" s="5"/>
      <c r="B73" s="7" t="s">
        <v>3</v>
      </c>
      <c r="C73" s="2"/>
      <c r="D73" s="2"/>
      <c r="E73" s="2"/>
      <c r="G73" s="50"/>
      <c r="H73" s="203"/>
      <c r="I73" s="202"/>
      <c r="J73" s="233">
        <f>SUM(J69:J72)</f>
        <v>1167435</v>
      </c>
      <c r="K73" s="62"/>
      <c r="L73" s="234">
        <f>SUM(L69:L72)</f>
        <v>0</v>
      </c>
      <c r="M73" s="62"/>
      <c r="N73" s="233">
        <f>SUM(N69:N72)</f>
        <v>1167435</v>
      </c>
      <c r="O73" s="5"/>
    </row>
    <row r="74" spans="1:15" ht="15.75" thickTop="1">
      <c r="A74" s="5"/>
      <c r="B74" s="2"/>
      <c r="C74" s="2"/>
      <c r="D74" s="2"/>
      <c r="E74" s="2"/>
      <c r="G74" s="55"/>
      <c r="H74" s="62"/>
      <c r="I74" s="62"/>
      <c r="J74" s="62"/>
      <c r="K74" s="203"/>
      <c r="L74" s="62"/>
      <c r="M74" s="62"/>
      <c r="O74" s="5"/>
    </row>
    <row r="75" spans="1:15" ht="15">
      <c r="A75" s="5"/>
      <c r="B75" s="73" t="s">
        <v>5</v>
      </c>
      <c r="C75" s="2"/>
      <c r="D75" s="2"/>
      <c r="E75" s="2"/>
      <c r="G75" s="2"/>
      <c r="H75" s="203"/>
      <c r="I75" s="55"/>
      <c r="J75" s="55"/>
      <c r="K75" s="55"/>
      <c r="L75" s="203"/>
      <c r="M75" s="63"/>
      <c r="O75" s="5"/>
    </row>
    <row r="76" spans="1:15" ht="15">
      <c r="A76" s="5"/>
      <c r="B76" s="7"/>
      <c r="C76" s="2"/>
      <c r="D76" s="2"/>
      <c r="E76" s="2"/>
      <c r="G76" s="2"/>
      <c r="H76" s="55"/>
      <c r="I76" s="55"/>
      <c r="J76" s="55"/>
      <c r="K76" s="206"/>
      <c r="L76" s="55"/>
      <c r="M76" s="55"/>
      <c r="O76" s="5"/>
    </row>
    <row r="77" spans="1:15" ht="15">
      <c r="A77" s="5"/>
      <c r="B77" s="2" t="s">
        <v>137</v>
      </c>
      <c r="C77" s="2"/>
      <c r="D77" s="2"/>
      <c r="E77" s="2"/>
      <c r="G77" s="2"/>
      <c r="H77" s="55"/>
      <c r="I77" s="55"/>
      <c r="J77" s="55"/>
      <c r="K77" s="206"/>
      <c r="M77" s="55"/>
      <c r="N77" s="55">
        <v>119845</v>
      </c>
      <c r="O77" s="5"/>
    </row>
    <row r="78" spans="1:15" ht="15">
      <c r="A78" s="5"/>
      <c r="B78" s="7" t="s">
        <v>138</v>
      </c>
      <c r="C78" s="2"/>
      <c r="D78" s="2"/>
      <c r="E78" s="2"/>
      <c r="G78" s="2"/>
      <c r="H78" s="55"/>
      <c r="I78" s="55"/>
      <c r="J78" s="55"/>
      <c r="K78" s="206"/>
      <c r="M78" s="55"/>
      <c r="N78" s="55">
        <v>63935</v>
      </c>
      <c r="O78" s="5"/>
    </row>
    <row r="79" spans="1:15" ht="15">
      <c r="A79" s="5"/>
      <c r="B79" s="7" t="s">
        <v>139</v>
      </c>
      <c r="C79" s="2"/>
      <c r="D79" s="2"/>
      <c r="E79" s="2"/>
      <c r="G79" s="2"/>
      <c r="H79" s="55"/>
      <c r="I79" s="55"/>
      <c r="J79" s="55"/>
      <c r="K79" s="206"/>
      <c r="M79" s="55"/>
      <c r="N79" s="55">
        <v>26494</v>
      </c>
      <c r="O79" s="5"/>
    </row>
    <row r="80" spans="1:15" ht="15">
      <c r="A80" s="5"/>
      <c r="B80" s="7" t="s">
        <v>250</v>
      </c>
      <c r="C80" s="2"/>
      <c r="D80" s="2"/>
      <c r="E80" s="2"/>
      <c r="G80" s="2"/>
      <c r="H80" s="55"/>
      <c r="I80" s="55"/>
      <c r="J80" s="55"/>
      <c r="K80" s="206"/>
      <c r="M80" s="55"/>
      <c r="N80" s="56">
        <v>1587</v>
      </c>
      <c r="O80" s="5"/>
    </row>
    <row r="81" spans="1:15" ht="15">
      <c r="A81" s="5"/>
      <c r="C81" s="2"/>
      <c r="D81" s="2"/>
      <c r="E81" s="2"/>
      <c r="G81" s="46"/>
      <c r="H81" s="206"/>
      <c r="I81" s="206"/>
      <c r="J81" s="206"/>
      <c r="K81" s="206"/>
      <c r="M81" s="47"/>
      <c r="N81" s="208">
        <f>SUM(N77:N80)</f>
        <v>211861</v>
      </c>
      <c r="O81" s="5"/>
    </row>
    <row r="82" spans="1:15" ht="15">
      <c r="A82" s="5"/>
      <c r="B82" s="7" t="s">
        <v>6</v>
      </c>
      <c r="C82" s="2"/>
      <c r="D82" s="2"/>
      <c r="E82" s="2"/>
      <c r="G82" s="46"/>
      <c r="H82" s="207"/>
      <c r="I82" s="206"/>
      <c r="J82" s="207"/>
      <c r="K82" s="207"/>
      <c r="M82" s="47"/>
      <c r="N82" s="209">
        <v>-2542</v>
      </c>
      <c r="O82" s="5"/>
    </row>
    <row r="83" spans="1:15" ht="15">
      <c r="A83" s="5"/>
      <c r="B83" s="2" t="s">
        <v>7</v>
      </c>
      <c r="C83" s="2"/>
      <c r="D83" s="2"/>
      <c r="E83" s="2"/>
      <c r="G83" s="2"/>
      <c r="H83" s="207"/>
      <c r="I83" s="207"/>
      <c r="J83" s="207"/>
      <c r="K83" s="55"/>
      <c r="M83" s="45"/>
      <c r="N83" s="208">
        <f>+N81+N82</f>
        <v>209319</v>
      </c>
      <c r="O83" s="5"/>
    </row>
    <row r="84" spans="1:15" ht="15">
      <c r="A84" s="5"/>
      <c r="B84" s="2" t="s">
        <v>289</v>
      </c>
      <c r="C84" s="2"/>
      <c r="D84" s="2"/>
      <c r="E84" s="2"/>
      <c r="G84" s="2"/>
      <c r="H84" s="207"/>
      <c r="I84" s="207"/>
      <c r="J84" s="207"/>
      <c r="K84" s="55"/>
      <c r="M84" s="45"/>
      <c r="N84" s="208">
        <v>-78988</v>
      </c>
      <c r="O84" s="5"/>
    </row>
    <row r="85" spans="1:15" ht="15">
      <c r="A85" s="5"/>
      <c r="B85" s="2" t="s">
        <v>8</v>
      </c>
      <c r="C85" s="2"/>
      <c r="D85" s="2"/>
      <c r="E85" s="2"/>
      <c r="G85" s="2"/>
      <c r="H85" s="207"/>
      <c r="I85" s="207"/>
      <c r="J85" s="207"/>
      <c r="K85" s="55"/>
      <c r="M85" s="45"/>
      <c r="N85" s="208">
        <v>59298</v>
      </c>
      <c r="O85" s="5"/>
    </row>
    <row r="86" spans="1:15" ht="15">
      <c r="A86" s="5"/>
      <c r="B86" s="2" t="s">
        <v>9</v>
      </c>
      <c r="C86" s="2"/>
      <c r="D86" s="2"/>
      <c r="E86" s="2"/>
      <c r="G86" s="2"/>
      <c r="H86" s="207"/>
      <c r="I86" s="207"/>
      <c r="J86" s="207"/>
      <c r="K86" s="55"/>
      <c r="M86" s="45"/>
      <c r="N86" s="208">
        <v>14848</v>
      </c>
      <c r="O86" s="5"/>
    </row>
    <row r="87" spans="1:15" ht="15">
      <c r="A87" s="5"/>
      <c r="B87" s="7" t="s">
        <v>10</v>
      </c>
      <c r="C87" s="2"/>
      <c r="D87" s="2"/>
      <c r="E87" s="2"/>
      <c r="G87" s="50"/>
      <c r="H87" s="55"/>
      <c r="I87" s="55"/>
      <c r="J87" s="55"/>
      <c r="K87" s="55"/>
      <c r="M87" s="50"/>
      <c r="N87" s="56">
        <v>29114</v>
      </c>
      <c r="O87" s="5"/>
    </row>
    <row r="88" spans="1:15" ht="15">
      <c r="A88" s="5"/>
      <c r="B88" s="7" t="s">
        <v>414</v>
      </c>
      <c r="C88" s="2"/>
      <c r="D88" s="2"/>
      <c r="E88" s="2"/>
      <c r="G88" s="50"/>
      <c r="H88" s="55"/>
      <c r="I88" s="55"/>
      <c r="J88" s="55"/>
      <c r="K88" s="55"/>
      <c r="M88" s="55"/>
      <c r="N88" s="55">
        <f>SUM(N83:N87)</f>
        <v>233591</v>
      </c>
      <c r="O88" s="5"/>
    </row>
    <row r="89" spans="1:15" ht="15">
      <c r="A89" s="5"/>
      <c r="B89" s="7" t="s">
        <v>11</v>
      </c>
      <c r="C89" s="2"/>
      <c r="D89" s="2"/>
      <c r="E89" s="2"/>
      <c r="G89" s="55"/>
      <c r="H89" s="55"/>
      <c r="I89" s="55"/>
      <c r="J89" s="55"/>
      <c r="K89" s="203"/>
      <c r="M89" s="55"/>
      <c r="N89" s="55">
        <v>-87309</v>
      </c>
      <c r="O89" s="5"/>
    </row>
    <row r="90" spans="1:15" ht="15.75" thickBot="1">
      <c r="A90" s="5"/>
      <c r="B90" s="7" t="s">
        <v>415</v>
      </c>
      <c r="C90" s="2"/>
      <c r="D90" s="2"/>
      <c r="E90" s="2"/>
      <c r="G90" s="50"/>
      <c r="H90" s="203"/>
      <c r="I90" s="203"/>
      <c r="J90" s="203"/>
      <c r="K90" s="55"/>
      <c r="M90" s="63"/>
      <c r="N90" s="232">
        <f>+N88+N89</f>
        <v>146282</v>
      </c>
      <c r="O90" s="5"/>
    </row>
    <row r="91" spans="1:15" ht="15.75" thickTop="1">
      <c r="A91" s="5"/>
      <c r="B91" s="7"/>
      <c r="C91" s="2"/>
      <c r="D91" s="2"/>
      <c r="E91" s="2"/>
      <c r="G91" s="50"/>
      <c r="H91" s="55"/>
      <c r="I91" s="55"/>
      <c r="J91" s="55"/>
      <c r="K91" s="55"/>
      <c r="L91" s="55"/>
      <c r="M91" s="55"/>
      <c r="O91" s="5"/>
    </row>
    <row r="92" spans="1:15" ht="15">
      <c r="A92" s="5" t="s">
        <v>343</v>
      </c>
      <c r="B92" s="7" t="s">
        <v>341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</row>
    <row r="93" spans="1:15" ht="15">
      <c r="A93" s="5"/>
      <c r="B93" s="7" t="s">
        <v>342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</row>
    <row r="94" spans="1:15" ht="15">
      <c r="A94" s="5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</row>
    <row r="95" spans="1:15" ht="15">
      <c r="A95" s="5" t="s">
        <v>346</v>
      </c>
      <c r="B95" s="7" t="s">
        <v>344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</row>
    <row r="96" spans="1:15" ht="15">
      <c r="A96" s="5"/>
      <c r="B96" s="7" t="s">
        <v>345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</row>
    <row r="97" spans="1:15" ht="1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</row>
    <row r="98" spans="1:15" ht="1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</row>
    <row r="99" spans="1:15" ht="1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</row>
    <row r="100" spans="1:15" ht="1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</row>
    <row r="101" spans="1:15" ht="1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1:15" ht="1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</row>
    <row r="103" spans="1:15" ht="1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</row>
    <row r="104" spans="1:15" ht="1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</row>
    <row r="105" spans="1:15" ht="1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</row>
    <row r="106" spans="1:15" ht="1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</row>
    <row r="107" spans="1:15" ht="1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</row>
    <row r="108" spans="1:15" ht="1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</row>
    <row r="109" spans="1:15" ht="15">
      <c r="A109" s="82" t="str">
        <f>+A5</f>
        <v>BERJAYA LAND BERHAD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</row>
    <row r="110" spans="1:15" ht="15">
      <c r="A110" s="195" t="str">
        <f>+A6</f>
        <v>(COMPANY NO: 201765-A)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</row>
    <row r="111" spans="1:15" ht="15">
      <c r="A111" s="193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5"/>
    </row>
    <row r="112" spans="1:15" ht="1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ht="15">
      <c r="A113" s="82" t="str">
        <f>+A61</f>
        <v>NOTES (Continued)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</row>
    <row r="114" spans="1:15" ht="1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>
      <c r="A115" s="5" t="s">
        <v>347</v>
      </c>
      <c r="B115" s="6" t="s">
        <v>167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">
      <c r="A116" s="5"/>
      <c r="B116" s="6" t="s">
        <v>180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">
      <c r="A117" s="5"/>
      <c r="B117" s="6" t="s">
        <v>12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</row>
    <row r="118" spans="1:15" ht="15">
      <c r="A118" s="5"/>
      <c r="B118" s="91" t="s">
        <v>89</v>
      </c>
      <c r="C118" s="6" t="s">
        <v>13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1:15" ht="15">
      <c r="A119" s="5"/>
      <c r="C119" s="6" t="s">
        <v>14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</row>
    <row r="120" spans="1:15" ht="15">
      <c r="A120" s="5"/>
      <c r="B120" s="4"/>
      <c r="C120" s="24" t="s">
        <v>16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</row>
    <row r="121" spans="1:15" ht="15">
      <c r="A121" s="5"/>
      <c r="B121" s="71" t="s">
        <v>90</v>
      </c>
      <c r="C121" s="24" t="s">
        <v>15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5">
      <c r="A122" s="5"/>
      <c r="B122" s="4"/>
      <c r="C122" s="24" t="s">
        <v>404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5">
      <c r="A123" s="5"/>
      <c r="B123" s="4"/>
      <c r="C123" s="24" t="s">
        <v>405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5">
      <c r="A124" s="5"/>
      <c r="B124" s="4"/>
      <c r="C124" s="24" t="s">
        <v>406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15">
      <c r="A125" s="5"/>
      <c r="B125" s="4"/>
      <c r="C125" s="24" t="s">
        <v>407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</row>
    <row r="126" spans="1:15" ht="15">
      <c r="A126" s="5"/>
      <c r="B126" s="4"/>
      <c r="C126" s="24" t="s">
        <v>408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</row>
    <row r="127" spans="1:15" ht="1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</row>
    <row r="128" spans="1:15" ht="15">
      <c r="A128" s="5" t="s">
        <v>1</v>
      </c>
      <c r="B128" s="6" t="s">
        <v>227</v>
      </c>
      <c r="C128" s="4"/>
      <c r="D128" s="5"/>
      <c r="E128" s="5"/>
      <c r="F128" s="5"/>
      <c r="G128" s="5"/>
      <c r="H128" s="5"/>
      <c r="I128" s="5"/>
      <c r="J128" s="5"/>
      <c r="K128" s="5"/>
      <c r="L128" s="81"/>
      <c r="M128" s="81"/>
      <c r="N128" s="5"/>
      <c r="O128" s="5"/>
    </row>
    <row r="129" spans="1:15" ht="15">
      <c r="A129" s="5"/>
      <c r="B129" s="6" t="s">
        <v>228</v>
      </c>
      <c r="C129" s="4"/>
      <c r="D129" s="5"/>
      <c r="E129" s="5"/>
      <c r="F129" s="5"/>
      <c r="G129" s="5"/>
      <c r="H129" s="5"/>
      <c r="I129" s="5"/>
      <c r="J129" s="5"/>
      <c r="K129" s="5"/>
      <c r="L129" s="81"/>
      <c r="M129" s="81"/>
      <c r="N129" s="5"/>
      <c r="O129" s="5"/>
    </row>
    <row r="130" spans="1:15" ht="15">
      <c r="A130" s="5"/>
      <c r="B130" s="6"/>
      <c r="C130" s="4"/>
      <c r="D130" s="5"/>
      <c r="E130" s="5"/>
      <c r="F130" s="5"/>
      <c r="G130" s="5"/>
      <c r="I130" s="20"/>
      <c r="J130" s="20" t="s">
        <v>156</v>
      </c>
      <c r="K130" s="4"/>
      <c r="L130" s="20" t="s">
        <v>88</v>
      </c>
      <c r="M130" s="20"/>
      <c r="N130" s="5"/>
      <c r="O130" s="5"/>
    </row>
    <row r="131" spans="1:15" ht="15">
      <c r="A131" s="5"/>
      <c r="B131" s="6" t="s">
        <v>157</v>
      </c>
      <c r="C131" s="4"/>
      <c r="D131" s="5"/>
      <c r="E131" s="5"/>
      <c r="F131" s="5"/>
      <c r="G131" s="5"/>
      <c r="I131" s="4"/>
      <c r="J131" s="4"/>
      <c r="K131" s="4"/>
      <c r="L131" s="4"/>
      <c r="M131" s="4"/>
      <c r="N131" s="5"/>
      <c r="O131" s="5"/>
    </row>
    <row r="132" spans="1:15" ht="15">
      <c r="A132" s="5"/>
      <c r="B132" s="73" t="s">
        <v>158</v>
      </c>
      <c r="C132" s="4"/>
      <c r="D132" s="5"/>
      <c r="E132" s="5"/>
      <c r="F132" s="5"/>
      <c r="G132" s="5"/>
      <c r="I132" s="4"/>
      <c r="J132" s="4"/>
      <c r="K132" s="4"/>
      <c r="L132" s="4"/>
      <c r="M132" s="4"/>
      <c r="N132" s="5"/>
      <c r="O132" s="5"/>
    </row>
    <row r="133" spans="1:15" ht="15">
      <c r="A133" s="5"/>
      <c r="B133" s="6" t="s">
        <v>159</v>
      </c>
      <c r="C133" s="4"/>
      <c r="D133" s="5"/>
      <c r="E133" s="5"/>
      <c r="F133" s="5"/>
      <c r="G133" s="5"/>
      <c r="I133" s="4"/>
      <c r="J133" s="4"/>
      <c r="K133" s="4"/>
      <c r="L133" s="4"/>
      <c r="M133" s="4"/>
      <c r="N133" s="5"/>
      <c r="O133" s="5"/>
    </row>
    <row r="134" spans="1:15" ht="15">
      <c r="A134" s="5"/>
      <c r="B134" s="11" t="s">
        <v>160</v>
      </c>
      <c r="C134" s="4"/>
      <c r="D134" s="5"/>
      <c r="E134" s="5"/>
      <c r="F134" s="5"/>
      <c r="G134" s="5"/>
      <c r="I134" s="4"/>
      <c r="J134" s="4"/>
      <c r="K134" s="4"/>
      <c r="L134" s="4"/>
      <c r="M134" s="4"/>
      <c r="N134" s="5"/>
      <c r="O134" s="5"/>
    </row>
    <row r="135" spans="1:15" ht="15">
      <c r="A135" s="5"/>
      <c r="B135" s="6"/>
      <c r="C135" s="24" t="s">
        <v>178</v>
      </c>
      <c r="D135" s="5"/>
      <c r="E135" s="5"/>
      <c r="F135" s="5"/>
      <c r="G135" s="5"/>
      <c r="I135" s="78"/>
      <c r="J135" s="78">
        <v>28000</v>
      </c>
      <c r="K135" s="76"/>
      <c r="L135" s="78">
        <v>106400</v>
      </c>
      <c r="M135" s="78"/>
      <c r="N135" s="5"/>
      <c r="O135" s="5"/>
    </row>
    <row r="136" spans="1:15" ht="15">
      <c r="A136" s="5"/>
      <c r="B136" s="6"/>
      <c r="C136" s="24" t="s">
        <v>388</v>
      </c>
      <c r="D136" s="5"/>
      <c r="E136" s="5"/>
      <c r="F136" s="5"/>
      <c r="G136" s="5"/>
      <c r="I136" s="78"/>
      <c r="J136" s="78"/>
      <c r="K136" s="76"/>
      <c r="L136" s="78"/>
      <c r="M136" s="78"/>
      <c r="N136" s="5"/>
      <c r="O136" s="5"/>
    </row>
    <row r="137" spans="1:15" ht="15">
      <c r="A137" s="5"/>
      <c r="B137" s="6"/>
      <c r="C137" s="71" t="s">
        <v>409</v>
      </c>
      <c r="D137" s="5"/>
      <c r="E137" s="5"/>
      <c r="F137" s="5"/>
      <c r="G137" s="5"/>
      <c r="I137" s="78"/>
      <c r="J137" s="78">
        <v>-28000</v>
      </c>
      <c r="K137" s="76"/>
      <c r="L137" s="86">
        <v>-106400</v>
      </c>
      <c r="M137" s="78"/>
      <c r="N137" s="5"/>
      <c r="O137" s="5"/>
    </row>
    <row r="138" spans="1:15" ht="15">
      <c r="A138" s="5"/>
      <c r="B138" s="6"/>
      <c r="C138" s="24" t="s">
        <v>17</v>
      </c>
      <c r="D138" s="5"/>
      <c r="E138" s="5"/>
      <c r="F138" s="5"/>
      <c r="G138" s="5"/>
      <c r="I138" s="78"/>
      <c r="J138" s="249">
        <f>+J135+J137</f>
        <v>0</v>
      </c>
      <c r="K138" s="250"/>
      <c r="L138" s="251">
        <f>+L135+L137</f>
        <v>0</v>
      </c>
      <c r="M138" s="78"/>
      <c r="N138" s="5"/>
      <c r="O138" s="5"/>
    </row>
    <row r="139" spans="1:15" ht="1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</row>
    <row r="140" spans="1:15" ht="15">
      <c r="A140" s="5"/>
      <c r="B140" s="6" t="s">
        <v>161</v>
      </c>
      <c r="C140" s="71"/>
      <c r="D140" s="5"/>
      <c r="E140" s="5"/>
      <c r="F140" s="5"/>
      <c r="G140" s="5"/>
      <c r="H140" s="72"/>
      <c r="I140" s="72"/>
      <c r="J140" s="75"/>
      <c r="K140" s="75"/>
      <c r="L140" s="72"/>
      <c r="M140" s="72"/>
      <c r="N140" s="5"/>
      <c r="O140" s="5"/>
    </row>
    <row r="141" spans="1:15" ht="15">
      <c r="A141" s="5"/>
      <c r="B141" s="73" t="s">
        <v>158</v>
      </c>
      <c r="C141" s="71"/>
      <c r="D141" s="5"/>
      <c r="E141" s="5"/>
      <c r="F141" s="5"/>
      <c r="G141" s="5"/>
      <c r="H141" s="72"/>
      <c r="I141" s="72"/>
      <c r="J141" s="75"/>
      <c r="K141" s="75"/>
      <c r="L141" s="72"/>
      <c r="M141" s="72"/>
      <c r="N141" s="5"/>
      <c r="O141" s="5"/>
    </row>
    <row r="142" spans="1:15" ht="15">
      <c r="A142" s="5"/>
      <c r="B142" s="7" t="s">
        <v>162</v>
      </c>
      <c r="C142" s="71"/>
      <c r="D142" s="5"/>
      <c r="E142" s="5"/>
      <c r="F142" s="5"/>
      <c r="G142" s="5"/>
      <c r="H142" s="72"/>
      <c r="I142" s="72"/>
      <c r="J142" s="75"/>
      <c r="K142" s="75"/>
      <c r="L142" s="72"/>
      <c r="M142" s="72"/>
      <c r="N142" s="5"/>
      <c r="O142" s="5"/>
    </row>
    <row r="143" spans="1:15" ht="15">
      <c r="A143" s="5"/>
      <c r="B143" s="74" t="s">
        <v>177</v>
      </c>
      <c r="C143" s="71"/>
      <c r="D143" s="5"/>
      <c r="E143" s="5"/>
      <c r="F143" s="5"/>
      <c r="G143" s="5"/>
      <c r="H143" s="72"/>
      <c r="I143" s="72"/>
      <c r="J143" s="75"/>
      <c r="K143" s="75"/>
      <c r="L143" s="72"/>
      <c r="M143" s="72"/>
      <c r="N143" s="5"/>
      <c r="O143" s="5"/>
    </row>
    <row r="144" spans="1:15" ht="15">
      <c r="A144" s="5"/>
      <c r="B144" s="73"/>
      <c r="C144" s="24" t="s">
        <v>18</v>
      </c>
      <c r="D144" s="5"/>
      <c r="E144" s="5"/>
      <c r="F144" s="5"/>
      <c r="G144" s="5"/>
      <c r="H144" s="84"/>
      <c r="I144" s="84"/>
      <c r="J144" s="76"/>
      <c r="K144" s="76"/>
      <c r="L144" s="78">
        <v>24699</v>
      </c>
      <c r="M144" s="78"/>
      <c r="N144" s="5"/>
      <c r="O144" s="5"/>
    </row>
    <row r="145" spans="1:15" ht="15">
      <c r="A145" s="5"/>
      <c r="B145" s="73"/>
      <c r="C145" s="24"/>
      <c r="D145" s="5"/>
      <c r="E145" s="5"/>
      <c r="F145" s="5"/>
      <c r="G145" s="5"/>
      <c r="H145" s="84"/>
      <c r="I145" s="84"/>
      <c r="J145" s="76"/>
      <c r="K145" s="76"/>
      <c r="L145" s="78"/>
      <c r="M145" s="78"/>
      <c r="N145" s="5"/>
      <c r="O145" s="5"/>
    </row>
    <row r="146" spans="1:15" ht="15.75" thickBot="1">
      <c r="A146" s="5"/>
      <c r="B146" s="6" t="s">
        <v>136</v>
      </c>
      <c r="C146" s="24"/>
      <c r="D146" s="4"/>
      <c r="E146" s="4"/>
      <c r="F146" s="4"/>
      <c r="G146" s="4"/>
      <c r="H146" s="78"/>
      <c r="I146" s="78"/>
      <c r="J146" s="75"/>
      <c r="K146" s="75"/>
      <c r="L146" s="254">
        <f>+L138+L144</f>
        <v>24699</v>
      </c>
      <c r="M146" s="78"/>
      <c r="N146" s="5"/>
      <c r="O146" s="5"/>
    </row>
    <row r="147" spans="1:15" ht="15.75" thickTop="1">
      <c r="A147" s="5"/>
      <c r="B147" s="6"/>
      <c r="C147" s="24"/>
      <c r="D147" s="5"/>
      <c r="E147" s="5"/>
      <c r="F147" s="5"/>
      <c r="G147" s="5"/>
      <c r="H147" s="78"/>
      <c r="I147" s="78"/>
      <c r="J147" s="76"/>
      <c r="K147" s="76"/>
      <c r="L147" s="78"/>
      <c r="M147" s="78"/>
      <c r="N147" s="5"/>
      <c r="O147" s="5"/>
    </row>
    <row r="148" spans="1:15" ht="15">
      <c r="A148" s="5"/>
      <c r="B148" s="6"/>
      <c r="C148" s="24"/>
      <c r="D148" s="5"/>
      <c r="E148" s="5"/>
      <c r="F148" s="5"/>
      <c r="G148" s="5"/>
      <c r="H148" s="78"/>
      <c r="I148" s="78"/>
      <c r="J148" s="76"/>
      <c r="K148" s="76"/>
      <c r="L148" s="78"/>
      <c r="M148" s="78"/>
      <c r="N148" s="5"/>
      <c r="O148" s="5"/>
    </row>
    <row r="149" spans="1:15" ht="1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</row>
    <row r="150" spans="1:15" ht="1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</row>
    <row r="151" spans="1:15" ht="1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</row>
    <row r="152" spans="1:15" ht="1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</row>
    <row r="153" spans="1:15" ht="1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</row>
    <row r="154" spans="1:15" ht="1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</row>
    <row r="155" spans="1:15" ht="1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</row>
    <row r="156" spans="1:15" ht="1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</row>
    <row r="157" spans="1:15" ht="1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</row>
    <row r="158" spans="1:15" ht="1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</row>
    <row r="159" spans="1:15" ht="15">
      <c r="A159" s="26" t="s">
        <v>348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</row>
    <row r="160" spans="1:15" ht="15.75">
      <c r="A160" s="14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</row>
    <row r="161" spans="1:15" ht="15">
      <c r="A161" s="82" t="str">
        <f>+A5</f>
        <v>BERJAYA LAND BERHAD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</row>
    <row r="162" spans="1:15" ht="15">
      <c r="A162" s="195" t="str">
        <f>+A6</f>
        <v>(COMPANY NO: 201765-A)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</row>
    <row r="163" spans="1:15" ht="15">
      <c r="A163" s="193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5"/>
    </row>
    <row r="164" spans="1:15" ht="1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</row>
    <row r="165" spans="1:15" ht="15">
      <c r="A165" s="82" t="str">
        <f>+A61</f>
        <v>NOTES (Continued)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1:15" ht="15">
      <c r="A166" s="8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1:15" ht="15">
      <c r="A167" s="5" t="s">
        <v>349</v>
      </c>
      <c r="B167" s="2" t="s">
        <v>389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>
      <c r="A168" s="5"/>
      <c r="B168" s="2" t="s">
        <v>390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5"/>
      <c r="B169" s="2" t="s">
        <v>391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5"/>
      <c r="B170" s="2" t="s">
        <v>439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5"/>
      <c r="B171" s="2" t="s">
        <v>392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</row>
    <row r="172" spans="1:15" ht="15">
      <c r="A172" s="5"/>
      <c r="B172" s="2" t="s">
        <v>393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</row>
    <row r="173" spans="1:15" ht="15">
      <c r="A173" s="5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/>
      <c r="B174" s="2" t="s">
        <v>410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/>
      <c r="B175" s="2" t="s">
        <v>443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444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</row>
    <row r="177" spans="1:15" ht="15">
      <c r="A177" s="5"/>
      <c r="B177" s="2" t="s">
        <v>445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</row>
    <row r="178" spans="1:15" ht="15">
      <c r="A178" s="5"/>
      <c r="B178" s="2" t="s">
        <v>446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</row>
    <row r="179" spans="1:15" ht="15">
      <c r="A179" s="5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</row>
    <row r="180" spans="1:15" ht="15">
      <c r="A180" s="82"/>
      <c r="B180" s="2" t="s">
        <v>427</v>
      </c>
      <c r="C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15">
      <c r="A181" s="82"/>
      <c r="B181" s="2" t="s">
        <v>428</v>
      </c>
      <c r="C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</row>
    <row r="182" spans="1:15" ht="15">
      <c r="A182" s="82"/>
      <c r="B182" s="2" t="s">
        <v>429</v>
      </c>
      <c r="C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</row>
    <row r="183" spans="1:15" ht="15">
      <c r="A183" s="82"/>
      <c r="B183" s="2" t="s">
        <v>430</v>
      </c>
      <c r="C183" s="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</row>
    <row r="184" spans="1:15" ht="15">
      <c r="A184" s="82"/>
      <c r="B184" s="2" t="s">
        <v>431</v>
      </c>
      <c r="C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</row>
    <row r="185" spans="1:15" ht="15">
      <c r="A185" s="82"/>
      <c r="B185" s="24" t="s">
        <v>432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82"/>
      <c r="B186" s="24" t="s">
        <v>433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82"/>
      <c r="B187" s="24" t="s">
        <v>434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8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5" t="s">
        <v>350</v>
      </c>
      <c r="B189" s="7" t="s">
        <v>53</v>
      </c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5"/>
      <c r="B190" s="7" t="s">
        <v>395</v>
      </c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5"/>
      <c r="B191" s="24" t="s">
        <v>54</v>
      </c>
      <c r="C191" s="24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5"/>
      <c r="B192" s="2" t="s">
        <v>374</v>
      </c>
      <c r="C192" s="24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/>
      <c r="B193" s="24" t="s">
        <v>396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5" t="s">
        <v>52</v>
      </c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/>
      <c r="C195" s="2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5"/>
      <c r="B196" s="2" t="s">
        <v>397</v>
      </c>
      <c r="C196" s="2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/>
      <c r="B197" s="2" t="s">
        <v>426</v>
      </c>
      <c r="C197" s="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 t="s">
        <v>411</v>
      </c>
      <c r="C198" s="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/>
      <c r="B199" s="2" t="s">
        <v>398</v>
      </c>
      <c r="C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4" t="s">
        <v>399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 t="s">
        <v>400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 t="s">
        <v>394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 t="s">
        <v>435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 t="s">
        <v>436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/>
      <c r="B206" s="2" t="s">
        <v>437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/>
      <c r="B207" s="2" t="s">
        <v>438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/>
      <c r="B208" s="24" t="s">
        <v>434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26" t="str">
        <f>+A5</f>
        <v>BERJAYA LAND BERHAD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>
      <c r="A214" s="198" t="str">
        <f>+A6</f>
        <v>(COMPANY NO: 201765-A)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5">
      <c r="A215" s="199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5"/>
    </row>
    <row r="216" spans="1:15" ht="15">
      <c r="A216" s="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>
      <c r="A217" s="26" t="str">
        <f>+A61</f>
        <v>NOTES (Continued)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5" t="s">
        <v>351</v>
      </c>
      <c r="B219" s="2" t="s">
        <v>266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5"/>
      <c r="B220" s="2" t="s">
        <v>413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</row>
    <row r="221" spans="1:15" ht="15">
      <c r="A221" s="5"/>
      <c r="B221" s="2" t="s">
        <v>412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</row>
    <row r="222" spans="1:15" ht="1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</row>
    <row r="223" spans="1:15" ht="15">
      <c r="A223" s="5" t="s">
        <v>352</v>
      </c>
      <c r="B223" s="6" t="s">
        <v>386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</row>
    <row r="224" spans="1:15" ht="1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5">
      <c r="A225" s="6" t="s">
        <v>292</v>
      </c>
      <c r="B225" s="6" t="s">
        <v>19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">
      <c r="A226" s="5"/>
      <c r="B226" s="5" t="s">
        <v>165</v>
      </c>
      <c r="C226" s="5"/>
      <c r="D226" s="5"/>
      <c r="E226" s="5"/>
      <c r="F226" s="5"/>
      <c r="G226" s="5"/>
      <c r="H226" s="5"/>
      <c r="I226" s="5"/>
      <c r="J226" s="2"/>
      <c r="K226" s="2"/>
      <c r="L226" s="5"/>
      <c r="M226" s="5"/>
      <c r="N226" s="5"/>
      <c r="O226" s="5"/>
    </row>
    <row r="227" spans="1:15" ht="15">
      <c r="A227" s="5"/>
      <c r="B227" s="5"/>
      <c r="C227" s="5"/>
      <c r="D227" s="5"/>
      <c r="E227" s="5"/>
      <c r="F227" s="5"/>
      <c r="G227" s="5"/>
      <c r="J227" s="20" t="s">
        <v>142</v>
      </c>
      <c r="K227" s="20"/>
      <c r="L227" s="20" t="s">
        <v>166</v>
      </c>
      <c r="O227" s="5"/>
    </row>
    <row r="228" spans="1:15" ht="15">
      <c r="A228" s="5"/>
      <c r="B228" s="5"/>
      <c r="C228" s="5"/>
      <c r="D228" s="5"/>
      <c r="E228" s="5"/>
      <c r="F228" s="5"/>
      <c r="G228" s="5"/>
      <c r="J228" s="20" t="s">
        <v>143</v>
      </c>
      <c r="K228" s="20"/>
      <c r="L228" s="20" t="s">
        <v>174</v>
      </c>
      <c r="O228" s="5"/>
    </row>
    <row r="229" spans="1:15" ht="15">
      <c r="A229" s="5"/>
      <c r="B229" s="5"/>
      <c r="C229" s="5"/>
      <c r="D229" s="5"/>
      <c r="E229" s="5"/>
      <c r="F229" s="5"/>
      <c r="G229" s="5"/>
      <c r="J229" s="53" t="s">
        <v>281</v>
      </c>
      <c r="K229" s="53"/>
      <c r="L229" s="53" t="s">
        <v>281</v>
      </c>
      <c r="O229" s="5"/>
    </row>
    <row r="230" spans="1:15" ht="15">
      <c r="A230" s="5"/>
      <c r="B230" s="5"/>
      <c r="C230" s="5"/>
      <c r="D230" s="5"/>
      <c r="E230" s="5"/>
      <c r="F230" s="5"/>
      <c r="G230" s="5"/>
      <c r="J230" s="12" t="s">
        <v>88</v>
      </c>
      <c r="K230" s="12"/>
      <c r="L230" s="20" t="s">
        <v>88</v>
      </c>
      <c r="O230" s="5"/>
    </row>
    <row r="231" spans="1:15" ht="15">
      <c r="A231" s="5"/>
      <c r="B231" s="5"/>
      <c r="C231" s="5"/>
      <c r="D231" s="5"/>
      <c r="E231" s="5"/>
      <c r="F231" s="5"/>
      <c r="G231" s="5"/>
      <c r="J231" s="12"/>
      <c r="K231" s="12"/>
      <c r="L231" s="5"/>
      <c r="O231" s="5"/>
    </row>
    <row r="232" spans="1:15" ht="15">
      <c r="A232" s="5"/>
      <c r="B232" s="6" t="s">
        <v>110</v>
      </c>
      <c r="C232" s="5"/>
      <c r="D232" s="5"/>
      <c r="E232" s="6" t="s">
        <v>128</v>
      </c>
      <c r="F232" s="5"/>
      <c r="G232" s="5"/>
      <c r="H232" s="49"/>
      <c r="I232" s="49"/>
      <c r="J232" s="83">
        <v>51271</v>
      </c>
      <c r="K232" s="83"/>
      <c r="L232" s="83">
        <v>93040</v>
      </c>
      <c r="O232" s="5"/>
    </row>
    <row r="233" spans="1:15" ht="15">
      <c r="A233" s="5"/>
      <c r="C233" s="5"/>
      <c r="D233" s="5"/>
      <c r="E233" s="6" t="s">
        <v>129</v>
      </c>
      <c r="F233" s="5"/>
      <c r="G233" s="5"/>
      <c r="H233" s="49"/>
      <c r="I233" s="49"/>
      <c r="J233" s="83">
        <v>867</v>
      </c>
      <c r="K233" s="83"/>
      <c r="L233" s="83">
        <v>2333</v>
      </c>
      <c r="O233" s="5"/>
    </row>
    <row r="234" spans="1:15" ht="15">
      <c r="A234" s="5"/>
      <c r="B234" s="6" t="s">
        <v>130</v>
      </c>
      <c r="C234" s="5"/>
      <c r="D234" s="5"/>
      <c r="E234" s="5"/>
      <c r="F234" s="5"/>
      <c r="G234" s="5"/>
      <c r="H234" s="54"/>
      <c r="I234" s="54"/>
      <c r="J234" s="83">
        <v>-3197</v>
      </c>
      <c r="K234" s="83"/>
      <c r="L234" s="83">
        <v>-5935</v>
      </c>
      <c r="O234" s="5"/>
    </row>
    <row r="235" spans="1:15" ht="15">
      <c r="A235" s="5"/>
      <c r="B235" s="6" t="s">
        <v>20</v>
      </c>
      <c r="C235" s="5"/>
      <c r="D235" s="5"/>
      <c r="E235" s="5"/>
      <c r="F235" s="5"/>
      <c r="G235" s="5"/>
      <c r="H235" s="49"/>
      <c r="I235" s="49"/>
      <c r="J235" s="83">
        <v>-1218</v>
      </c>
      <c r="K235" s="83"/>
      <c r="L235" s="83">
        <v>-2129</v>
      </c>
      <c r="O235" s="5"/>
    </row>
    <row r="236" spans="1:15" ht="15.75" thickBot="1">
      <c r="A236" s="5"/>
      <c r="B236" s="5"/>
      <c r="C236" s="5"/>
      <c r="D236" s="5"/>
      <c r="E236" s="5"/>
      <c r="F236" s="5"/>
      <c r="G236" s="5"/>
      <c r="H236" s="77"/>
      <c r="I236" s="77"/>
      <c r="J236" s="235">
        <f>SUM(J232:J235)</f>
        <v>47723</v>
      </c>
      <c r="K236" s="204"/>
      <c r="L236" s="235">
        <f>SUM(L232:L235)</f>
        <v>87309</v>
      </c>
      <c r="O236" s="5"/>
    </row>
    <row r="237" spans="1:15" ht="15.75" thickTop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37"/>
      <c r="L237" s="5"/>
      <c r="M237" s="5"/>
      <c r="N237" s="5"/>
      <c r="O237" s="5"/>
    </row>
    <row r="238" spans="1:15" ht="15">
      <c r="A238" s="5"/>
      <c r="B238" s="5" t="s">
        <v>375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">
      <c r="A239" s="5"/>
      <c r="B239" s="5" t="s">
        <v>376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">
      <c r="A240" s="5"/>
      <c r="B240" s="5" t="s">
        <v>377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">
      <c r="A242" s="6" t="s">
        <v>353</v>
      </c>
      <c r="B242" s="6" t="s">
        <v>440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">
      <c r="A243" s="6"/>
      <c r="B243" s="6" t="s">
        <v>441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">
      <c r="A244" s="6"/>
      <c r="B244" s="6" t="s">
        <v>442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">
      <c r="A245" s="6"/>
      <c r="B245" s="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">
      <c r="A246" s="6" t="s">
        <v>355</v>
      </c>
      <c r="B246" s="6" t="s">
        <v>21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">
      <c r="A247" s="6"/>
      <c r="B247" s="11" t="s">
        <v>24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">
      <c r="A248" s="6"/>
      <c r="B248" s="6"/>
      <c r="C248" s="5"/>
      <c r="D248" s="5"/>
      <c r="E248" s="5"/>
      <c r="F248" s="5"/>
      <c r="G248" s="5"/>
      <c r="H248" s="5"/>
      <c r="I248" s="5"/>
      <c r="J248" s="20" t="s">
        <v>142</v>
      </c>
      <c r="K248" s="20"/>
      <c r="L248" s="20" t="s">
        <v>166</v>
      </c>
      <c r="M248" s="5"/>
      <c r="N248" s="5"/>
      <c r="O248" s="5"/>
    </row>
    <row r="249" spans="1:15" ht="15">
      <c r="A249" s="6"/>
      <c r="B249" s="6"/>
      <c r="C249" s="5"/>
      <c r="D249" s="5"/>
      <c r="E249" s="5"/>
      <c r="F249" s="5"/>
      <c r="G249" s="5"/>
      <c r="H249" s="5"/>
      <c r="I249" s="5"/>
      <c r="J249" s="20" t="s">
        <v>143</v>
      </c>
      <c r="K249" s="20"/>
      <c r="L249" s="20" t="s">
        <v>174</v>
      </c>
      <c r="M249" s="5"/>
      <c r="N249" s="5"/>
      <c r="O249" s="5"/>
    </row>
    <row r="250" spans="1:15" ht="15">
      <c r="A250" s="6"/>
      <c r="B250" s="6"/>
      <c r="C250" s="5"/>
      <c r="D250" s="5"/>
      <c r="E250" s="5"/>
      <c r="F250" s="5"/>
      <c r="G250" s="5"/>
      <c r="H250" s="5"/>
      <c r="I250" s="5"/>
      <c r="J250" s="53" t="s">
        <v>281</v>
      </c>
      <c r="K250" s="53"/>
      <c r="L250" s="53" t="s">
        <v>281</v>
      </c>
      <c r="M250" s="5"/>
      <c r="N250" s="5"/>
      <c r="O250" s="5"/>
    </row>
    <row r="251" spans="1:15" ht="15">
      <c r="A251" s="6"/>
      <c r="B251" s="6"/>
      <c r="C251" s="5"/>
      <c r="D251" s="5"/>
      <c r="E251" s="5"/>
      <c r="F251" s="5"/>
      <c r="G251" s="5"/>
      <c r="H251" s="5"/>
      <c r="I251" s="5"/>
      <c r="J251" s="12" t="s">
        <v>88</v>
      </c>
      <c r="K251" s="12"/>
      <c r="L251" s="20" t="s">
        <v>88</v>
      </c>
      <c r="M251" s="5"/>
      <c r="N251" s="5"/>
      <c r="O251" s="5"/>
    </row>
    <row r="252" spans="1:15" ht="12.75" customHeight="1">
      <c r="A252" s="6"/>
      <c r="B252" s="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.75" thickBot="1">
      <c r="A253" s="6"/>
      <c r="B253" s="6" t="s">
        <v>25</v>
      </c>
      <c r="C253" s="5"/>
      <c r="D253" s="5"/>
      <c r="E253" s="5"/>
      <c r="F253" s="5"/>
      <c r="G253" s="5"/>
      <c r="H253" s="5"/>
      <c r="I253" s="5"/>
      <c r="J253" s="243">
        <v>15631</v>
      </c>
      <c r="K253" s="51"/>
      <c r="L253" s="243">
        <v>15631</v>
      </c>
      <c r="M253" s="5"/>
      <c r="N253" s="5"/>
      <c r="O253" s="5"/>
    </row>
    <row r="254" spans="1:15" ht="15.75" thickTop="1">
      <c r="A254" s="6"/>
      <c r="B254" s="6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">
      <c r="A255" s="12" t="s">
        <v>90</v>
      </c>
      <c r="B255" s="64" t="s">
        <v>22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">
      <c r="A256" s="6"/>
      <c r="B256" s="65"/>
      <c r="C256" s="37"/>
      <c r="D256" s="37"/>
      <c r="E256" s="37"/>
      <c r="F256" s="37"/>
      <c r="G256" s="37"/>
      <c r="H256" s="5"/>
      <c r="I256" s="5"/>
      <c r="J256" s="66" t="s">
        <v>88</v>
      </c>
      <c r="K256" s="66"/>
      <c r="L256" s="66" t="s">
        <v>88</v>
      </c>
      <c r="M256" s="5"/>
      <c r="O256" s="5"/>
    </row>
    <row r="257" spans="1:15" ht="13.5" customHeight="1">
      <c r="A257" s="6"/>
      <c r="B257" s="65"/>
      <c r="C257" s="37"/>
      <c r="D257" s="37"/>
      <c r="E257" s="37"/>
      <c r="F257" s="37"/>
      <c r="G257" s="37"/>
      <c r="H257" s="37"/>
      <c r="I257" s="37"/>
      <c r="J257" s="66"/>
      <c r="K257" s="66"/>
      <c r="L257" s="5"/>
      <c r="M257" s="5"/>
      <c r="O257" s="5"/>
    </row>
    <row r="258" spans="1:15" ht="15">
      <c r="A258" s="6"/>
      <c r="B258" s="37" t="s">
        <v>152</v>
      </c>
      <c r="D258" s="37"/>
      <c r="E258" s="37"/>
      <c r="F258" s="67" t="s">
        <v>153</v>
      </c>
      <c r="G258" s="37"/>
      <c r="H258" s="37"/>
      <c r="I258" s="37"/>
      <c r="J258" s="68">
        <v>21112</v>
      </c>
      <c r="K258" s="70"/>
      <c r="L258" s="5"/>
      <c r="M258" s="5"/>
      <c r="O258" s="5"/>
    </row>
    <row r="259" spans="1:15" ht="15">
      <c r="A259" s="6"/>
      <c r="B259" s="64"/>
      <c r="C259" s="37"/>
      <c r="D259" s="37"/>
      <c r="E259" s="37"/>
      <c r="F259" s="67" t="s">
        <v>154</v>
      </c>
      <c r="G259" s="37"/>
      <c r="H259" s="37"/>
      <c r="I259" s="37"/>
      <c r="J259" s="69">
        <v>6695</v>
      </c>
      <c r="K259" s="70"/>
      <c r="L259" s="5"/>
      <c r="M259" s="5"/>
      <c r="O259" s="5"/>
    </row>
    <row r="260" spans="1:15" ht="15.75" thickBot="1">
      <c r="A260" s="6"/>
      <c r="B260" s="64"/>
      <c r="C260" s="37"/>
      <c r="D260" s="37"/>
      <c r="E260" s="37"/>
      <c r="F260" s="67"/>
      <c r="G260" s="37"/>
      <c r="H260" s="37"/>
      <c r="I260" s="37"/>
      <c r="J260" s="70"/>
      <c r="K260" s="70"/>
      <c r="L260" s="243">
        <f>+J258+J259</f>
        <v>27807</v>
      </c>
      <c r="M260" s="5"/>
      <c r="O260" s="5"/>
    </row>
    <row r="261" spans="1:15" ht="15.75" thickTop="1">
      <c r="A261" s="6"/>
      <c r="B261" s="64"/>
      <c r="C261" s="37"/>
      <c r="D261" s="37"/>
      <c r="E261" s="37"/>
      <c r="F261" s="67"/>
      <c r="G261" s="37"/>
      <c r="H261" s="37"/>
      <c r="I261" s="37"/>
      <c r="J261" s="70"/>
      <c r="K261" s="70"/>
      <c r="L261" s="70"/>
      <c r="M261" s="5"/>
      <c r="O261" s="5"/>
    </row>
    <row r="262" spans="1:15" ht="15">
      <c r="A262" s="6"/>
      <c r="B262" s="64"/>
      <c r="C262" s="37"/>
      <c r="D262" s="37"/>
      <c r="E262" s="37"/>
      <c r="F262" s="67"/>
      <c r="G262" s="37"/>
      <c r="H262" s="37"/>
      <c r="I262" s="37"/>
      <c r="J262" s="70"/>
      <c r="K262" s="70"/>
      <c r="L262" s="70"/>
      <c r="M262" s="5"/>
      <c r="O262" s="5"/>
    </row>
    <row r="263" spans="1:15" ht="15">
      <c r="A263" s="6"/>
      <c r="B263" s="64"/>
      <c r="C263" s="37"/>
      <c r="D263" s="37"/>
      <c r="E263" s="37"/>
      <c r="F263" s="67"/>
      <c r="G263" s="37"/>
      <c r="H263" s="37"/>
      <c r="I263" s="37"/>
      <c r="J263" s="70"/>
      <c r="K263" s="70"/>
      <c r="L263" s="70"/>
      <c r="M263" s="5"/>
      <c r="O263" s="5"/>
    </row>
    <row r="264" spans="1:15" ht="15">
      <c r="A264" s="6"/>
      <c r="B264" s="64"/>
      <c r="C264" s="37"/>
      <c r="D264" s="37"/>
      <c r="E264" s="37"/>
      <c r="F264" s="67"/>
      <c r="G264" s="37"/>
      <c r="H264" s="37"/>
      <c r="I264" s="37"/>
      <c r="J264" s="70"/>
      <c r="K264" s="70"/>
      <c r="L264" s="70"/>
      <c r="M264" s="5"/>
      <c r="O264" s="5"/>
    </row>
    <row r="265" spans="1:15" ht="15">
      <c r="A265" s="82" t="str">
        <f>+A5</f>
        <v>BERJAYA LAND BERHAD</v>
      </c>
      <c r="B265" s="64"/>
      <c r="C265" s="37"/>
      <c r="D265" s="37"/>
      <c r="E265" s="37"/>
      <c r="F265" s="67"/>
      <c r="G265" s="37"/>
      <c r="H265" s="37"/>
      <c r="I265" s="37"/>
      <c r="J265" s="70"/>
      <c r="K265" s="70"/>
      <c r="L265" s="70"/>
      <c r="M265" s="5"/>
      <c r="O265" s="5"/>
    </row>
    <row r="266" spans="1:15" ht="15">
      <c r="A266" s="195" t="str">
        <f>+A6</f>
        <v>(COMPANY NO: 201765-A)</v>
      </c>
      <c r="B266" s="64"/>
      <c r="C266" s="37"/>
      <c r="D266" s="37"/>
      <c r="E266" s="37"/>
      <c r="F266" s="67"/>
      <c r="G266" s="37"/>
      <c r="H266" s="37"/>
      <c r="I266" s="37"/>
      <c r="J266" s="70"/>
      <c r="K266" s="70"/>
      <c r="L266" s="70"/>
      <c r="M266" s="5"/>
      <c r="O266" s="5"/>
    </row>
    <row r="267" spans="1:15" ht="15">
      <c r="A267" s="193"/>
      <c r="B267" s="199"/>
      <c r="C267" s="193"/>
      <c r="D267" s="193"/>
      <c r="E267" s="193"/>
      <c r="F267" s="252"/>
      <c r="G267" s="193"/>
      <c r="H267" s="193"/>
      <c r="I267" s="193"/>
      <c r="J267" s="88"/>
      <c r="K267" s="88"/>
      <c r="L267" s="88"/>
      <c r="M267" s="193"/>
      <c r="N267" s="194"/>
      <c r="O267" s="5"/>
    </row>
    <row r="268" spans="1:15" ht="15">
      <c r="A268" s="5"/>
      <c r="B268" s="64"/>
      <c r="C268" s="37"/>
      <c r="D268" s="37"/>
      <c r="E268" s="37"/>
      <c r="F268" s="67"/>
      <c r="G268" s="37"/>
      <c r="H268" s="37"/>
      <c r="I268" s="37"/>
      <c r="J268" s="70"/>
      <c r="K268" s="70"/>
      <c r="L268" s="70"/>
      <c r="M268" s="5"/>
      <c r="O268" s="5"/>
    </row>
    <row r="269" spans="1:15" ht="15">
      <c r="A269" s="82" t="str">
        <f>+A61</f>
        <v>NOTES (Continued)</v>
      </c>
      <c r="B269" s="64"/>
      <c r="C269" s="37"/>
      <c r="D269" s="37"/>
      <c r="E269" s="37"/>
      <c r="F269" s="67"/>
      <c r="G269" s="37"/>
      <c r="H269" s="37"/>
      <c r="I269" s="37"/>
      <c r="J269" s="70"/>
      <c r="K269" s="70"/>
      <c r="L269" s="70"/>
      <c r="M269" s="5"/>
      <c r="O269" s="5"/>
    </row>
    <row r="270" spans="1:15" ht="15">
      <c r="A270" s="6"/>
      <c r="B270" s="64"/>
      <c r="C270" s="37"/>
      <c r="D270" s="37"/>
      <c r="E270" s="37"/>
      <c r="F270" s="67"/>
      <c r="G270" s="37"/>
      <c r="H270" s="37"/>
      <c r="I270" s="37"/>
      <c r="J270" s="70"/>
      <c r="K270" s="70"/>
      <c r="L270" s="70"/>
      <c r="M270" s="5"/>
      <c r="O270" s="5"/>
    </row>
    <row r="271" spans="1:15" ht="15">
      <c r="A271" s="12" t="s">
        <v>90</v>
      </c>
      <c r="B271" s="64" t="s">
        <v>401</v>
      </c>
      <c r="C271" s="37"/>
      <c r="D271" s="37"/>
      <c r="E271" s="37"/>
      <c r="F271" s="67"/>
      <c r="G271" s="37"/>
      <c r="H271" s="37"/>
      <c r="I271" s="37"/>
      <c r="J271" s="70"/>
      <c r="K271" s="70"/>
      <c r="L271" s="70"/>
      <c r="M271" s="5"/>
      <c r="O271" s="5"/>
    </row>
    <row r="272" spans="1:15" ht="15">
      <c r="A272" s="12"/>
      <c r="B272" s="64"/>
      <c r="C272" s="37"/>
      <c r="D272" s="37"/>
      <c r="E272" s="37"/>
      <c r="F272" s="67"/>
      <c r="G272" s="37"/>
      <c r="H272" s="37"/>
      <c r="I272" s="37"/>
      <c r="J272" s="70"/>
      <c r="K272" s="70"/>
      <c r="L272" s="70"/>
      <c r="M272" s="5"/>
      <c r="O272" s="5"/>
    </row>
    <row r="273" spans="1:15" ht="15">
      <c r="A273" s="6"/>
      <c r="B273" s="64"/>
      <c r="C273" s="37"/>
      <c r="D273" s="37"/>
      <c r="E273" s="37"/>
      <c r="F273" s="67"/>
      <c r="G273" s="37"/>
      <c r="H273" s="37"/>
      <c r="I273" s="37"/>
      <c r="J273" s="253" t="s">
        <v>88</v>
      </c>
      <c r="K273" s="253"/>
      <c r="L273" s="253" t="s">
        <v>88</v>
      </c>
      <c r="M273" s="5"/>
      <c r="O273" s="5"/>
    </row>
    <row r="274" spans="1:15" ht="15.75" customHeight="1">
      <c r="A274" s="6"/>
      <c r="B274" s="37" t="s">
        <v>155</v>
      </c>
      <c r="D274" s="37"/>
      <c r="E274" s="37"/>
      <c r="F274" s="67" t="s">
        <v>153</v>
      </c>
      <c r="G274" s="37"/>
      <c r="H274" s="37"/>
      <c r="I274" s="37"/>
      <c r="J274" s="68">
        <v>21112</v>
      </c>
      <c r="K274" s="70"/>
      <c r="L274" s="51"/>
      <c r="M274" s="5"/>
      <c r="O274" s="5"/>
    </row>
    <row r="275" spans="1:15" ht="15">
      <c r="A275" s="6"/>
      <c r="B275" s="64"/>
      <c r="C275" s="37"/>
      <c r="D275" s="37"/>
      <c r="E275" s="37"/>
      <c r="F275" s="67" t="s">
        <v>154</v>
      </c>
      <c r="G275" s="37"/>
      <c r="H275" s="37"/>
      <c r="I275" s="37"/>
      <c r="J275" s="69">
        <v>6695</v>
      </c>
      <c r="K275" s="70"/>
      <c r="L275" s="51"/>
      <c r="M275" s="5"/>
      <c r="O275" s="5"/>
    </row>
    <row r="276" spans="1:15" ht="15.75" thickBot="1">
      <c r="A276" s="6"/>
      <c r="B276" s="64"/>
      <c r="C276" s="37"/>
      <c r="D276" s="37"/>
      <c r="E276" s="37"/>
      <c r="F276" s="37"/>
      <c r="G276" s="37"/>
      <c r="H276" s="37"/>
      <c r="I276" s="37"/>
      <c r="J276" s="70"/>
      <c r="K276" s="70"/>
      <c r="L276" s="243">
        <f>+J274+J275</f>
        <v>27807</v>
      </c>
      <c r="M276" s="5"/>
      <c r="O276" s="5"/>
    </row>
    <row r="277" spans="1:15" ht="15.75" thickTop="1">
      <c r="A277" s="6"/>
      <c r="B277" s="37" t="s">
        <v>23</v>
      </c>
      <c r="D277" s="37"/>
      <c r="E277" s="37"/>
      <c r="F277" s="67" t="s">
        <v>153</v>
      </c>
      <c r="G277" s="37"/>
      <c r="H277" s="5"/>
      <c r="I277" s="5"/>
      <c r="J277" s="68">
        <v>18331</v>
      </c>
      <c r="K277" s="70"/>
      <c r="L277" s="51"/>
      <c r="M277" s="5"/>
      <c r="O277" s="5"/>
    </row>
    <row r="278" spans="1:15" ht="15">
      <c r="A278" s="6"/>
      <c r="B278" s="67"/>
      <c r="D278" s="37"/>
      <c r="E278" s="37"/>
      <c r="F278" s="67" t="s">
        <v>154</v>
      </c>
      <c r="G278" s="37"/>
      <c r="H278" s="5"/>
      <c r="I278" s="5"/>
      <c r="J278" s="69">
        <v>2837</v>
      </c>
      <c r="K278" s="70"/>
      <c r="L278" s="51"/>
      <c r="M278" s="5"/>
      <c r="O278" s="5"/>
    </row>
    <row r="279" spans="1:15" ht="15.75" thickBot="1">
      <c r="A279" s="6"/>
      <c r="B279" s="5"/>
      <c r="C279" s="37"/>
      <c r="D279" s="37"/>
      <c r="E279" s="37"/>
      <c r="F279" s="37"/>
      <c r="G279" s="37"/>
      <c r="H279" s="5"/>
      <c r="I279" s="5"/>
      <c r="J279" s="37"/>
      <c r="K279" s="37"/>
      <c r="L279" s="243">
        <f>+J277+J278</f>
        <v>21168</v>
      </c>
      <c r="M279" s="5"/>
      <c r="O279" s="5"/>
    </row>
    <row r="280" spans="1:15" ht="15.75" thickTop="1">
      <c r="A280" s="6"/>
      <c r="B280" s="45"/>
      <c r="C280" s="2"/>
      <c r="D280" s="5"/>
      <c r="E280" s="5"/>
      <c r="F280" s="5"/>
      <c r="G280" s="5"/>
      <c r="H280" s="5"/>
      <c r="I280" s="5"/>
      <c r="J280" s="5"/>
      <c r="K280" s="5"/>
      <c r="O280" s="5"/>
    </row>
    <row r="281" spans="1:15" ht="15">
      <c r="A281" s="20" t="s">
        <v>354</v>
      </c>
      <c r="B281" s="24" t="s">
        <v>229</v>
      </c>
      <c r="C281" s="24"/>
      <c r="D281" s="24"/>
      <c r="E281" s="24"/>
      <c r="F281" s="24"/>
      <c r="G281" s="24"/>
      <c r="H281" s="24"/>
      <c r="I281" s="24"/>
      <c r="J281" s="24"/>
      <c r="K281" s="24"/>
      <c r="L281" s="4"/>
      <c r="M281" s="4"/>
      <c r="N281" s="4"/>
      <c r="O281" s="5"/>
    </row>
    <row r="282" spans="1:15" ht="15">
      <c r="A282" s="5"/>
      <c r="B282" s="24" t="s">
        <v>181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5"/>
    </row>
    <row r="283" spans="1:15" ht="15">
      <c r="A283" s="5"/>
      <c r="B283" s="24" t="s">
        <v>182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4"/>
      <c r="M283" s="4"/>
      <c r="N283" s="4"/>
      <c r="O283" s="5"/>
    </row>
    <row r="284" spans="1:15" ht="15">
      <c r="A284" s="5"/>
      <c r="B284" s="71" t="s">
        <v>230</v>
      </c>
      <c r="C284" s="24"/>
      <c r="D284" s="24"/>
      <c r="E284" s="24"/>
      <c r="F284" s="24"/>
      <c r="G284" s="24"/>
      <c r="H284" s="24"/>
      <c r="I284" s="24"/>
      <c r="J284" s="24"/>
      <c r="K284" s="24"/>
      <c r="L284" s="4"/>
      <c r="M284" s="4"/>
      <c r="N284" s="4"/>
      <c r="O284" s="5"/>
    </row>
    <row r="285" spans="1:15" ht="15">
      <c r="A285" s="5"/>
      <c r="B285" s="24" t="s">
        <v>251</v>
      </c>
      <c r="C285" s="24"/>
      <c r="D285" s="24"/>
      <c r="E285" s="24"/>
      <c r="F285" s="24"/>
      <c r="G285" s="24"/>
      <c r="H285" s="24"/>
      <c r="I285" s="24"/>
      <c r="J285" s="24"/>
      <c r="K285" s="24"/>
      <c r="L285" s="4"/>
      <c r="M285" s="4"/>
      <c r="N285" s="4"/>
      <c r="O285" s="5"/>
    </row>
    <row r="286" spans="1:15" ht="15">
      <c r="A286" s="5"/>
      <c r="B286" s="24" t="s">
        <v>252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4"/>
      <c r="M286" s="4"/>
      <c r="N286" s="4"/>
      <c r="O286" s="5"/>
    </row>
    <row r="287" spans="1:15" ht="15">
      <c r="A287" s="5"/>
      <c r="B287" s="24" t="s">
        <v>253</v>
      </c>
      <c r="C287" s="24"/>
      <c r="D287" s="24"/>
      <c r="E287" s="24"/>
      <c r="F287" s="24"/>
      <c r="G287" s="24"/>
      <c r="H287" s="24"/>
      <c r="I287" s="24"/>
      <c r="J287" s="24"/>
      <c r="K287" s="24"/>
      <c r="L287" s="4"/>
      <c r="M287" s="4"/>
      <c r="N287" s="4"/>
      <c r="O287" s="5"/>
    </row>
    <row r="288" spans="1:15" ht="15">
      <c r="A288" s="5"/>
      <c r="B288" s="24" t="s">
        <v>254</v>
      </c>
      <c r="C288" s="24"/>
      <c r="D288" s="24"/>
      <c r="E288" s="24"/>
      <c r="F288" s="24"/>
      <c r="G288" s="24"/>
      <c r="H288" s="24"/>
      <c r="I288" s="24"/>
      <c r="J288" s="24"/>
      <c r="K288" s="24"/>
      <c r="L288" s="4"/>
      <c r="M288" s="4"/>
      <c r="N288" s="4"/>
      <c r="O288" s="5"/>
    </row>
    <row r="289" spans="1:15" ht="15">
      <c r="A289" s="5"/>
      <c r="B289" s="24" t="s">
        <v>255</v>
      </c>
      <c r="C289" s="24"/>
      <c r="D289" s="24"/>
      <c r="E289" s="24"/>
      <c r="F289" s="24"/>
      <c r="G289" s="24"/>
      <c r="H289" s="24"/>
      <c r="I289" s="24"/>
      <c r="J289" s="24"/>
      <c r="K289" s="24"/>
      <c r="L289" s="4"/>
      <c r="M289" s="4"/>
      <c r="N289" s="4"/>
      <c r="O289" s="5"/>
    </row>
    <row r="290" spans="1:15" ht="15">
      <c r="A290" s="5"/>
      <c r="B290" s="24" t="s">
        <v>256</v>
      </c>
      <c r="C290" s="24"/>
      <c r="D290" s="24"/>
      <c r="E290" s="24"/>
      <c r="F290" s="24"/>
      <c r="G290" s="24"/>
      <c r="H290" s="24"/>
      <c r="I290" s="24"/>
      <c r="J290" s="24"/>
      <c r="K290" s="24"/>
      <c r="L290" s="4"/>
      <c r="M290" s="4"/>
      <c r="N290" s="4"/>
      <c r="O290" s="5"/>
    </row>
    <row r="291" spans="1:15" ht="15">
      <c r="A291" s="5"/>
      <c r="B291" s="24" t="s">
        <v>257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4"/>
      <c r="M291" s="4"/>
      <c r="N291" s="4"/>
      <c r="O291" s="5"/>
    </row>
    <row r="292" spans="1:15" ht="15">
      <c r="A292" s="5"/>
      <c r="B292" s="24" t="s">
        <v>265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4"/>
      <c r="M292" s="4"/>
      <c r="N292" s="4"/>
      <c r="O292" s="5"/>
    </row>
    <row r="293" spans="1:15" ht="15">
      <c r="A293" s="5"/>
      <c r="B293" s="24" t="s">
        <v>261</v>
      </c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5"/>
    </row>
    <row r="294" spans="1:15" ht="15">
      <c r="A294" s="5"/>
      <c r="B294" s="24" t="s">
        <v>262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4"/>
      <c r="M294" s="4"/>
      <c r="N294" s="4"/>
      <c r="O294" s="5"/>
    </row>
    <row r="295" spans="1:15" ht="15">
      <c r="A295" s="5"/>
      <c r="B295" s="24" t="s">
        <v>263</v>
      </c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5"/>
    </row>
    <row r="296" spans="1:15" ht="15">
      <c r="A296" s="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5"/>
    </row>
    <row r="297" spans="1:15" ht="15">
      <c r="A297" s="5"/>
      <c r="B297" s="24" t="s">
        <v>183</v>
      </c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5"/>
    </row>
    <row r="298" spans="1:15" ht="15">
      <c r="A298" s="5"/>
      <c r="B298" s="71" t="s">
        <v>93</v>
      </c>
      <c r="C298" s="87" t="s">
        <v>232</v>
      </c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5"/>
    </row>
    <row r="299" spans="1:15" ht="15">
      <c r="A299" s="5"/>
      <c r="B299" s="24"/>
      <c r="C299" s="87" t="s">
        <v>233</v>
      </c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5"/>
    </row>
    <row r="300" spans="1:15" ht="15">
      <c r="A300" s="5"/>
      <c r="B300" s="24"/>
      <c r="C300" s="87" t="s">
        <v>184</v>
      </c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5"/>
    </row>
    <row r="301" spans="3:15" ht="15">
      <c r="C301" s="2" t="s">
        <v>185</v>
      </c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5"/>
    </row>
    <row r="302" spans="3:15" ht="15">
      <c r="C302" s="2" t="s">
        <v>234</v>
      </c>
      <c r="D302" s="4"/>
      <c r="E302" s="4"/>
      <c r="F302" s="4"/>
      <c r="G302" s="4"/>
      <c r="H302" s="4"/>
      <c r="I302" s="4"/>
      <c r="J302" s="4"/>
      <c r="K302" s="4"/>
      <c r="L302" s="24"/>
      <c r="M302" s="24"/>
      <c r="N302" s="24"/>
      <c r="O302" s="5"/>
    </row>
    <row r="303" spans="3:15" ht="15">
      <c r="C303" s="2" t="s">
        <v>225</v>
      </c>
      <c r="D303" s="4"/>
      <c r="E303" s="4"/>
      <c r="F303" s="4"/>
      <c r="G303" s="4"/>
      <c r="H303" s="4"/>
      <c r="I303" s="4"/>
      <c r="J303" s="4"/>
      <c r="K303" s="4"/>
      <c r="L303" s="24"/>
      <c r="M303" s="24"/>
      <c r="N303" s="24"/>
      <c r="O303" s="5"/>
    </row>
    <row r="304" spans="3:15" ht="15">
      <c r="C304" s="2" t="s">
        <v>231</v>
      </c>
      <c r="D304" s="4"/>
      <c r="E304" s="4"/>
      <c r="F304" s="4"/>
      <c r="G304" s="4"/>
      <c r="H304" s="4"/>
      <c r="I304" s="4"/>
      <c r="J304" s="4"/>
      <c r="K304" s="4"/>
      <c r="L304" s="24"/>
      <c r="M304" s="24"/>
      <c r="N304" s="24"/>
      <c r="O304" s="5"/>
    </row>
    <row r="305" spans="1:15" ht="15">
      <c r="A305" s="5"/>
      <c r="B305" s="24"/>
      <c r="C305" s="87" t="s">
        <v>226</v>
      </c>
      <c r="D305" s="4"/>
      <c r="E305" s="4"/>
      <c r="F305" s="4"/>
      <c r="G305" s="4"/>
      <c r="H305" s="4"/>
      <c r="I305" s="4"/>
      <c r="J305" s="4"/>
      <c r="K305" s="4"/>
      <c r="L305" s="24"/>
      <c r="M305" s="24"/>
      <c r="N305" s="24"/>
      <c r="O305" s="5"/>
    </row>
    <row r="306" spans="1:15" ht="15">
      <c r="A306" s="5"/>
      <c r="B306" s="71" t="s">
        <v>150</v>
      </c>
      <c r="C306" s="24" t="s">
        <v>235</v>
      </c>
      <c r="D306" s="4"/>
      <c r="E306" s="4"/>
      <c r="F306" s="4"/>
      <c r="G306" s="4"/>
      <c r="H306" s="4"/>
      <c r="I306" s="4"/>
      <c r="J306" s="4"/>
      <c r="K306" s="4"/>
      <c r="L306" s="24"/>
      <c r="M306" s="24"/>
      <c r="N306" s="24"/>
      <c r="O306" s="5"/>
    </row>
    <row r="307" spans="1:15" ht="15">
      <c r="A307" s="5"/>
      <c r="B307" s="24"/>
      <c r="C307" s="24" t="s">
        <v>236</v>
      </c>
      <c r="D307" s="4"/>
      <c r="E307" s="4"/>
      <c r="F307" s="4"/>
      <c r="G307" s="4"/>
      <c r="H307" s="4"/>
      <c r="I307" s="4"/>
      <c r="J307" s="4"/>
      <c r="K307" s="4"/>
      <c r="L307" s="24"/>
      <c r="M307" s="24"/>
      <c r="N307" s="24"/>
      <c r="O307" s="5"/>
    </row>
    <row r="308" spans="1:15" ht="15">
      <c r="A308" s="5"/>
      <c r="B308" s="24"/>
      <c r="C308" s="24" t="s">
        <v>237</v>
      </c>
      <c r="D308" s="4"/>
      <c r="E308" s="4"/>
      <c r="F308" s="4"/>
      <c r="G308" s="4"/>
      <c r="H308" s="4"/>
      <c r="I308" s="4"/>
      <c r="J308" s="4"/>
      <c r="K308" s="4"/>
      <c r="L308" s="24"/>
      <c r="M308" s="24"/>
      <c r="N308" s="24"/>
      <c r="O308" s="5"/>
    </row>
    <row r="309" spans="1:15" ht="15">
      <c r="A309" s="5"/>
      <c r="B309" s="24"/>
      <c r="C309" s="24" t="s">
        <v>238</v>
      </c>
      <c r="D309" s="4"/>
      <c r="E309" s="4"/>
      <c r="F309" s="4"/>
      <c r="G309" s="4"/>
      <c r="H309" s="4"/>
      <c r="I309" s="4"/>
      <c r="J309" s="4"/>
      <c r="K309" s="4"/>
      <c r="L309" s="24"/>
      <c r="M309" s="24"/>
      <c r="N309" s="24"/>
      <c r="O309" s="5"/>
    </row>
    <row r="310" spans="1:15" ht="15">
      <c r="A310" s="5"/>
      <c r="B310" s="2" t="s">
        <v>151</v>
      </c>
      <c r="C310" s="24" t="s">
        <v>239</v>
      </c>
      <c r="D310" s="4"/>
      <c r="E310" s="4"/>
      <c r="F310" s="4"/>
      <c r="G310" s="4"/>
      <c r="H310" s="4"/>
      <c r="I310" s="4"/>
      <c r="J310" s="4"/>
      <c r="K310" s="4"/>
      <c r="L310" s="24"/>
      <c r="M310" s="24"/>
      <c r="N310" s="24"/>
      <c r="O310" s="5"/>
    </row>
    <row r="311" spans="1:15" ht="15">
      <c r="A311" s="5"/>
      <c r="C311" s="24" t="s">
        <v>240</v>
      </c>
      <c r="D311" s="4"/>
      <c r="E311" s="4"/>
      <c r="F311" s="4"/>
      <c r="G311" s="4"/>
      <c r="H311" s="4"/>
      <c r="I311" s="4"/>
      <c r="J311" s="4"/>
      <c r="K311" s="4"/>
      <c r="L311" s="24"/>
      <c r="M311" s="24"/>
      <c r="N311" s="24"/>
      <c r="O311" s="5"/>
    </row>
    <row r="312" spans="1:15" ht="15">
      <c r="A312" s="5"/>
      <c r="C312" s="24" t="s">
        <v>241</v>
      </c>
      <c r="D312" s="4"/>
      <c r="E312" s="4"/>
      <c r="F312" s="4"/>
      <c r="G312" s="4"/>
      <c r="H312" s="4"/>
      <c r="I312" s="4"/>
      <c r="J312" s="4"/>
      <c r="K312" s="4"/>
      <c r="L312" s="24"/>
      <c r="M312" s="24"/>
      <c r="N312" s="24"/>
      <c r="O312" s="5"/>
    </row>
    <row r="313" spans="1:15" ht="15">
      <c r="A313" s="5"/>
      <c r="B313" s="24"/>
      <c r="C313" s="87"/>
      <c r="D313" s="4"/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5"/>
    </row>
    <row r="314" spans="1:15" ht="15">
      <c r="A314" s="5"/>
      <c r="B314" s="24"/>
      <c r="C314" s="87"/>
      <c r="D314" s="4"/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5"/>
    </row>
    <row r="315" spans="1:15" ht="15">
      <c r="A315" s="5"/>
      <c r="B315" s="24"/>
      <c r="C315" s="87"/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1:15" ht="15">
      <c r="A316" s="5"/>
      <c r="B316" s="24"/>
      <c r="C316" s="87"/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1:15" ht="15">
      <c r="A317" s="82" t="str">
        <f>+A5</f>
        <v>BERJAYA LAND BERHAD</v>
      </c>
      <c r="B317" s="24"/>
      <c r="C317" s="87"/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>
      <c r="A318" s="195" t="str">
        <f>+A6</f>
        <v>(COMPANY NO: 201765-A)</v>
      </c>
      <c r="B318" s="24"/>
      <c r="C318" s="87"/>
      <c r="D318" s="4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5"/>
    </row>
    <row r="319" spans="1:15" ht="15">
      <c r="A319" s="193"/>
      <c r="B319" s="200"/>
      <c r="C319" s="225"/>
      <c r="D319" s="197"/>
      <c r="E319" s="197"/>
      <c r="F319" s="197"/>
      <c r="G319" s="197"/>
      <c r="H319" s="197"/>
      <c r="I319" s="197"/>
      <c r="J319" s="197"/>
      <c r="K319" s="197"/>
      <c r="L319" s="200"/>
      <c r="M319" s="200"/>
      <c r="N319" s="200"/>
      <c r="O319" s="5"/>
    </row>
    <row r="320" spans="1:15" ht="15">
      <c r="A320" s="5"/>
      <c r="B320" s="24"/>
      <c r="C320" s="87"/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1:15" ht="15">
      <c r="A321" s="82" t="str">
        <f>+A61</f>
        <v>NOTES (Continued)</v>
      </c>
      <c r="B321" s="24"/>
      <c r="C321" s="87"/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>
      <c r="A322" s="5"/>
      <c r="B322" s="24"/>
      <c r="C322" s="87"/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>
      <c r="A323" s="5" t="s">
        <v>378</v>
      </c>
      <c r="B323" s="24" t="s">
        <v>186</v>
      </c>
      <c r="C323" s="4"/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>
      <c r="A324" s="5"/>
      <c r="B324" s="24" t="s">
        <v>93</v>
      </c>
      <c r="C324" s="24" t="s">
        <v>187</v>
      </c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>
      <c r="A325" s="5"/>
      <c r="B325" s="24" t="s">
        <v>188</v>
      </c>
      <c r="C325" s="24" t="s">
        <v>189</v>
      </c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>
      <c r="A326" s="5"/>
      <c r="B326" s="24" t="s">
        <v>151</v>
      </c>
      <c r="C326" s="24" t="s">
        <v>190</v>
      </c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5">
      <c r="A327" s="5"/>
      <c r="B327" s="24" t="s">
        <v>191</v>
      </c>
      <c r="C327" s="24" t="s">
        <v>200</v>
      </c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>
      <c r="A328" s="5"/>
      <c r="B328" s="24" t="s">
        <v>192</v>
      </c>
      <c r="C328" s="24" t="s">
        <v>193</v>
      </c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>
      <c r="A329" s="5"/>
      <c r="B329" s="24" t="s">
        <v>194</v>
      </c>
      <c r="C329" s="24" t="s">
        <v>195</v>
      </c>
      <c r="D329" s="4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5"/>
    </row>
    <row r="330" spans="1:15" ht="15">
      <c r="A330" s="5"/>
      <c r="B330" s="24" t="s">
        <v>196</v>
      </c>
      <c r="C330" s="24" t="s">
        <v>197</v>
      </c>
      <c r="D330" s="4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5"/>
    </row>
    <row r="331" spans="1:15" ht="15">
      <c r="A331" s="5"/>
      <c r="B331" s="24"/>
      <c r="C331" s="87"/>
      <c r="D331" s="4"/>
      <c r="E331" s="4"/>
      <c r="F331" s="4"/>
      <c r="G331" s="4"/>
      <c r="H331" s="4"/>
      <c r="I331" s="4"/>
      <c r="J331" s="4"/>
      <c r="K331" s="4"/>
      <c r="L331" s="24"/>
      <c r="M331" s="24"/>
      <c r="N331" s="24"/>
      <c r="O331" s="5"/>
    </row>
    <row r="332" spans="2:15" ht="15">
      <c r="B332" s="24" t="s">
        <v>198</v>
      </c>
      <c r="C332" s="4"/>
      <c r="D332" s="4"/>
      <c r="E332" s="4"/>
      <c r="F332" s="4"/>
      <c r="G332" s="4"/>
      <c r="H332" s="4"/>
      <c r="I332" s="4"/>
      <c r="J332" s="4"/>
      <c r="K332" s="4"/>
      <c r="L332" s="24"/>
      <c r="M332" s="24"/>
      <c r="N332" s="24"/>
      <c r="O332" s="5"/>
    </row>
    <row r="333" spans="1:15" ht="15">
      <c r="A333" s="5"/>
      <c r="B333" s="24" t="s">
        <v>199</v>
      </c>
      <c r="C333" s="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1.25" customHeight="1">
      <c r="A334" s="5"/>
      <c r="B334" s="24"/>
      <c r="C334" s="4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5">
      <c r="A335" s="5"/>
      <c r="B335" s="24" t="s">
        <v>242</v>
      </c>
      <c r="C335" s="4"/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>
      <c r="A336" s="5"/>
      <c r="B336" s="24" t="s">
        <v>243</v>
      </c>
      <c r="C336" s="4"/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>
      <c r="A337" s="5"/>
      <c r="B337" s="24" t="s">
        <v>244</v>
      </c>
      <c r="C337" s="4"/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9.75" customHeight="1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>
      <c r="A339" s="5"/>
      <c r="B339" s="24" t="s">
        <v>245</v>
      </c>
      <c r="C339" s="4"/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2:15" ht="15">
      <c r="B340" s="24" t="s">
        <v>246</v>
      </c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2:15" ht="15">
      <c r="B341" s="24" t="s">
        <v>65</v>
      </c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5:15" ht="11.25" customHeight="1"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2:15" ht="15">
      <c r="B343" s="24" t="s">
        <v>247</v>
      </c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2:15" ht="15">
      <c r="B344" s="24" t="s">
        <v>248</v>
      </c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2:15" ht="15">
      <c r="B345" s="24" t="s">
        <v>63</v>
      </c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5"/>
    </row>
    <row r="346" spans="1:15" ht="15">
      <c r="A346" s="5"/>
      <c r="B346" s="24" t="s">
        <v>64</v>
      </c>
      <c r="C346" s="4"/>
      <c r="D346" s="4"/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5"/>
    </row>
    <row r="347" spans="1:15" ht="10.5" customHeight="1">
      <c r="A347" s="5"/>
      <c r="B347" s="24"/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5"/>
    </row>
    <row r="348" spans="1:15" ht="15">
      <c r="A348" s="20" t="s">
        <v>379</v>
      </c>
      <c r="B348" s="24" t="s">
        <v>175</v>
      </c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5">
      <c r="A349" s="5"/>
      <c r="B349" s="24" t="s">
        <v>93</v>
      </c>
      <c r="C349" s="24" t="s">
        <v>201</v>
      </c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>
      <c r="A350" s="5"/>
      <c r="B350" s="24" t="s">
        <v>150</v>
      </c>
      <c r="C350" s="24" t="s">
        <v>202</v>
      </c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>
      <c r="A351" s="5"/>
      <c r="B351" s="24"/>
      <c r="C351" s="24" t="s">
        <v>203</v>
      </c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>
      <c r="A352" s="5"/>
      <c r="B352" s="24"/>
      <c r="C352" s="24" t="s">
        <v>204</v>
      </c>
      <c r="D352" s="4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>
      <c r="A353" s="5"/>
      <c r="B353" s="24"/>
      <c r="C353" s="24" t="s">
        <v>205</v>
      </c>
      <c r="D353" s="4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>
      <c r="A354" s="5"/>
      <c r="B354" s="24" t="s">
        <v>151</v>
      </c>
      <c r="C354" s="24" t="s">
        <v>206</v>
      </c>
      <c r="D354" s="4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>
      <c r="A355" s="5"/>
      <c r="B355" s="24"/>
      <c r="C355" s="24" t="s">
        <v>207</v>
      </c>
      <c r="D355" s="4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>
      <c r="A356" s="5"/>
      <c r="B356" s="24"/>
      <c r="C356" s="24" t="s">
        <v>208</v>
      </c>
      <c r="D356" s="4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5">
      <c r="A357" s="5"/>
      <c r="B357" s="24"/>
      <c r="C357" s="24" t="s">
        <v>209</v>
      </c>
      <c r="D357" s="4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3.5" customHeight="1">
      <c r="A358" s="5"/>
      <c r="B358" s="24"/>
      <c r="C358" s="4"/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3.5" customHeight="1">
      <c r="A359" s="5"/>
      <c r="B359" s="24"/>
      <c r="C359" s="4"/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3.5" customHeight="1">
      <c r="A360" s="5"/>
      <c r="B360" s="24"/>
      <c r="C360" s="4"/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3.5" customHeight="1">
      <c r="A361" s="5"/>
      <c r="B361" s="24"/>
      <c r="C361" s="4"/>
      <c r="D361" s="4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3.5" customHeight="1">
      <c r="A362" s="5"/>
      <c r="B362" s="24"/>
      <c r="C362" s="4"/>
      <c r="D362" s="4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3.5" customHeight="1">
      <c r="A363" s="5"/>
      <c r="B363" s="24"/>
      <c r="C363" s="4"/>
      <c r="D363" s="4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3.5" customHeight="1">
      <c r="A364" s="5"/>
      <c r="B364" s="24"/>
      <c r="C364" s="4"/>
      <c r="D364" s="4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3.5" customHeight="1">
      <c r="A365" s="5"/>
      <c r="B365" s="24"/>
      <c r="C365" s="4"/>
      <c r="D365" s="4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3.5" customHeight="1">
      <c r="A366" s="5"/>
      <c r="B366" s="24"/>
      <c r="C366" s="4"/>
      <c r="D366" s="4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3.5" customHeight="1">
      <c r="A367" s="5"/>
      <c r="B367" s="24"/>
      <c r="C367" s="4"/>
      <c r="D367" s="4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3.5" customHeight="1">
      <c r="A368" s="5"/>
      <c r="B368" s="24"/>
      <c r="C368" s="4"/>
      <c r="D368" s="4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3.5" customHeight="1">
      <c r="A369" s="5"/>
      <c r="B369" s="24"/>
      <c r="C369" s="4"/>
      <c r="D369" s="4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3.5" customHeight="1">
      <c r="A370" s="5"/>
      <c r="B370" s="24"/>
      <c r="C370" s="4"/>
      <c r="D370" s="4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3.5" customHeight="1">
      <c r="A371" s="82" t="str">
        <f>+A5</f>
        <v>BERJAYA LAND BERHAD</v>
      </c>
      <c r="B371" s="24"/>
      <c r="C371" s="4"/>
      <c r="D371" s="4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3.5" customHeight="1">
      <c r="A372" s="195" t="str">
        <f>+A6</f>
        <v>(COMPANY NO: 201765-A)</v>
      </c>
      <c r="B372" s="24"/>
      <c r="C372" s="4"/>
      <c r="D372" s="4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3.5" customHeight="1">
      <c r="A373" s="193"/>
      <c r="B373" s="200"/>
      <c r="C373" s="197"/>
      <c r="D373" s="197"/>
      <c r="E373" s="197"/>
      <c r="F373" s="197"/>
      <c r="G373" s="197"/>
      <c r="H373" s="197"/>
      <c r="I373" s="197"/>
      <c r="J373" s="197"/>
      <c r="K373" s="197"/>
      <c r="L373" s="200"/>
      <c r="M373" s="200"/>
      <c r="N373" s="200"/>
      <c r="O373" s="5"/>
    </row>
    <row r="374" spans="1:15" ht="13.5" customHeight="1">
      <c r="A374" s="5"/>
      <c r="B374" s="24"/>
      <c r="C374" s="4"/>
      <c r="D374" s="4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3.5" customHeight="1">
      <c r="A375" s="82" t="str">
        <f>+A61</f>
        <v>NOTES (Continued)</v>
      </c>
      <c r="B375" s="24"/>
      <c r="C375" s="4"/>
      <c r="D375" s="4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3.5" customHeight="1">
      <c r="A376" s="5"/>
      <c r="B376" s="24"/>
      <c r="C376" s="4"/>
      <c r="D376" s="4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3.5" customHeight="1">
      <c r="A377" s="5" t="s">
        <v>380</v>
      </c>
      <c r="B377" s="24" t="s">
        <v>210</v>
      </c>
      <c r="C377" s="4"/>
      <c r="D377" s="4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3.5" customHeight="1">
      <c r="A378" s="5"/>
      <c r="B378" s="24" t="s">
        <v>211</v>
      </c>
      <c r="C378" s="4"/>
      <c r="D378" s="4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3.5" customHeight="1">
      <c r="A379" s="5"/>
      <c r="B379" s="24" t="s">
        <v>212</v>
      </c>
      <c r="C379" s="4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3.5" customHeight="1">
      <c r="A380" s="5"/>
      <c r="B380" s="24" t="s">
        <v>213</v>
      </c>
      <c r="C380" s="4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3.5" customHeight="1">
      <c r="A381" s="5"/>
      <c r="B381" s="24" t="s">
        <v>214</v>
      </c>
      <c r="C381" s="4"/>
      <c r="D381" s="4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3.5" customHeight="1">
      <c r="A382" s="5"/>
      <c r="B382" s="24" t="s">
        <v>215</v>
      </c>
      <c r="C382" s="4"/>
      <c r="D382" s="4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3.5" customHeight="1">
      <c r="A383" s="5"/>
      <c r="B383" s="24" t="s">
        <v>93</v>
      </c>
      <c r="C383" s="24" t="s">
        <v>216</v>
      </c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3.5" customHeight="1">
      <c r="A384" s="5"/>
      <c r="B384" s="24"/>
      <c r="C384" s="24" t="s">
        <v>217</v>
      </c>
      <c r="D384" s="4"/>
      <c r="E384" s="4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3.5" customHeight="1">
      <c r="A385" s="5"/>
      <c r="B385" s="24" t="s">
        <v>150</v>
      </c>
      <c r="C385" s="24" t="s">
        <v>218</v>
      </c>
      <c r="D385" s="4"/>
      <c r="E385" s="4"/>
      <c r="F385" s="4"/>
      <c r="G385" s="4"/>
      <c r="H385" s="4"/>
      <c r="I385" s="4"/>
      <c r="J385" s="4"/>
      <c r="K385" s="4"/>
      <c r="L385" s="24"/>
      <c r="M385" s="24"/>
      <c r="N385" s="24"/>
      <c r="O385" s="5"/>
    </row>
    <row r="386" spans="1:15" ht="13.5" customHeight="1">
      <c r="A386" s="5"/>
      <c r="B386" s="24"/>
      <c r="C386" s="24" t="s">
        <v>219</v>
      </c>
      <c r="D386" s="4"/>
      <c r="E386" s="4"/>
      <c r="F386" s="4"/>
      <c r="G386" s="4"/>
      <c r="H386" s="4"/>
      <c r="I386" s="4"/>
      <c r="J386" s="4"/>
      <c r="K386" s="4"/>
      <c r="L386" s="24"/>
      <c r="M386" s="24"/>
      <c r="N386" s="24"/>
      <c r="O386" s="5"/>
    </row>
    <row r="387" spans="1:15" ht="13.5" customHeight="1">
      <c r="A387" s="5"/>
      <c r="B387" s="24"/>
      <c r="C387" s="4" t="s">
        <v>89</v>
      </c>
      <c r="D387" s="24" t="s">
        <v>220</v>
      </c>
      <c r="E387" s="4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3.5" customHeight="1">
      <c r="A388" s="5"/>
      <c r="B388" s="24"/>
      <c r="C388" s="4" t="s">
        <v>86</v>
      </c>
      <c r="D388" s="24" t="s">
        <v>221</v>
      </c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3.5" customHeight="1">
      <c r="A389" s="5"/>
      <c r="B389" s="24"/>
      <c r="C389" s="4" t="s">
        <v>90</v>
      </c>
      <c r="D389" s="24" t="s">
        <v>222</v>
      </c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3.5" customHeight="1">
      <c r="A390" s="5"/>
      <c r="B390" s="24"/>
      <c r="C390" s="4" t="s">
        <v>86</v>
      </c>
      <c r="D390" s="24" t="s">
        <v>223</v>
      </c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3.5" customHeight="1">
      <c r="A391" s="5"/>
      <c r="B391" s="24"/>
      <c r="C391" s="4" t="s">
        <v>86</v>
      </c>
      <c r="D391" s="24" t="s">
        <v>224</v>
      </c>
      <c r="E391" s="4"/>
      <c r="F391" s="4"/>
      <c r="G391" s="4"/>
      <c r="H391" s="4"/>
      <c r="I391" s="4"/>
      <c r="J391" s="4"/>
      <c r="K391" s="4"/>
      <c r="L391" s="24"/>
      <c r="M391" s="24"/>
      <c r="N391" s="24"/>
      <c r="O391" s="5"/>
    </row>
    <row r="392" spans="1:15" ht="13.5" customHeight="1">
      <c r="A392" s="5"/>
      <c r="B392" s="24"/>
      <c r="C392" s="4" t="s">
        <v>91</v>
      </c>
      <c r="D392" s="24" t="s">
        <v>70</v>
      </c>
      <c r="E392" s="4"/>
      <c r="F392" s="4"/>
      <c r="G392" s="4"/>
      <c r="H392" s="4"/>
      <c r="I392" s="4"/>
      <c r="J392" s="4"/>
      <c r="K392" s="4"/>
      <c r="L392" s="24"/>
      <c r="M392" s="24"/>
      <c r="N392" s="24"/>
      <c r="O392" s="5"/>
    </row>
    <row r="393" spans="1:15" ht="13.5" customHeight="1">
      <c r="A393" s="5"/>
      <c r="B393" s="24"/>
      <c r="C393" s="4" t="s">
        <v>86</v>
      </c>
      <c r="D393" s="24" t="s">
        <v>71</v>
      </c>
      <c r="E393" s="4"/>
      <c r="F393" s="4"/>
      <c r="G393" s="4"/>
      <c r="H393" s="4"/>
      <c r="I393" s="4"/>
      <c r="J393" s="4"/>
      <c r="K393" s="4"/>
      <c r="L393" s="24"/>
      <c r="M393" s="24"/>
      <c r="N393" s="24"/>
      <c r="O393" s="5"/>
    </row>
    <row r="394" spans="1:15" ht="13.5" customHeight="1">
      <c r="A394" s="5"/>
      <c r="B394" s="24"/>
      <c r="C394" s="4"/>
      <c r="D394" s="4"/>
      <c r="E394" s="4"/>
      <c r="F394" s="4"/>
      <c r="G394" s="4"/>
      <c r="H394" s="4"/>
      <c r="I394" s="4"/>
      <c r="J394" s="4"/>
      <c r="K394" s="4"/>
      <c r="L394" s="24"/>
      <c r="M394" s="24"/>
      <c r="N394" s="24"/>
      <c r="O394" s="5"/>
    </row>
    <row r="395" spans="2:15" ht="15">
      <c r="B395" s="24" t="s">
        <v>72</v>
      </c>
      <c r="C395" s="4"/>
      <c r="D395" s="4"/>
      <c r="E395" s="4"/>
      <c r="F395" s="4"/>
      <c r="G395" s="4"/>
      <c r="H395" s="4"/>
      <c r="I395" s="4"/>
      <c r="J395" s="4"/>
      <c r="K395" s="4"/>
      <c r="L395" s="24"/>
      <c r="M395" s="24"/>
      <c r="N395" s="24"/>
      <c r="O395" s="5"/>
    </row>
    <row r="396" spans="1:15" ht="15">
      <c r="A396" s="5"/>
      <c r="B396" s="24" t="s">
        <v>93</v>
      </c>
      <c r="C396" s="24" t="s">
        <v>73</v>
      </c>
      <c r="D396" s="4"/>
      <c r="E396" s="4"/>
      <c r="F396" s="4"/>
      <c r="G396" s="4"/>
      <c r="H396" s="4"/>
      <c r="I396" s="4"/>
      <c r="J396" s="4"/>
      <c r="K396" s="4"/>
      <c r="L396" s="24"/>
      <c r="M396" s="24"/>
      <c r="N396" s="24"/>
      <c r="O396" s="5"/>
    </row>
    <row r="397" spans="1:15" ht="15">
      <c r="A397" s="5"/>
      <c r="B397" s="24" t="s">
        <v>150</v>
      </c>
      <c r="C397" s="24" t="s">
        <v>74</v>
      </c>
      <c r="D397" s="4"/>
      <c r="E397" s="4"/>
      <c r="F397" s="4"/>
      <c r="G397" s="4"/>
      <c r="H397" s="4"/>
      <c r="I397" s="4"/>
      <c r="J397" s="4"/>
      <c r="K397" s="4"/>
      <c r="L397" s="24"/>
      <c r="M397" s="24"/>
      <c r="N397" s="24"/>
      <c r="O397" s="5"/>
    </row>
    <row r="398" spans="1:15" ht="15">
      <c r="A398" s="5"/>
      <c r="B398" s="24" t="s">
        <v>151</v>
      </c>
      <c r="C398" s="24" t="s">
        <v>75</v>
      </c>
      <c r="D398" s="4"/>
      <c r="E398" s="4"/>
      <c r="F398" s="4"/>
      <c r="G398" s="4"/>
      <c r="H398" s="4"/>
      <c r="I398" s="4"/>
      <c r="J398" s="4"/>
      <c r="K398" s="4"/>
      <c r="L398" s="24"/>
      <c r="M398" s="24"/>
      <c r="N398" s="24"/>
      <c r="O398" s="5"/>
    </row>
    <row r="399" spans="1:15" ht="15">
      <c r="A399" s="5"/>
      <c r="B399" s="24" t="s">
        <v>76</v>
      </c>
      <c r="C399" s="24" t="s">
        <v>77</v>
      </c>
      <c r="D399" s="4"/>
      <c r="E399" s="4"/>
      <c r="F399" s="4"/>
      <c r="G399" s="4"/>
      <c r="H399" s="4"/>
      <c r="I399" s="4"/>
      <c r="J399" s="4"/>
      <c r="K399" s="4"/>
      <c r="L399" s="24"/>
      <c r="M399" s="24"/>
      <c r="N399" s="24"/>
      <c r="O399" s="5"/>
    </row>
    <row r="400" spans="1:15" ht="15">
      <c r="A400" s="5"/>
      <c r="B400" s="24" t="s">
        <v>78</v>
      </c>
      <c r="C400" s="24" t="s">
        <v>197</v>
      </c>
      <c r="D400" s="4"/>
      <c r="E400" s="4"/>
      <c r="F400" s="4"/>
      <c r="G400" s="4"/>
      <c r="H400" s="4"/>
      <c r="I400" s="4"/>
      <c r="J400" s="4"/>
      <c r="K400" s="4"/>
      <c r="L400" s="24"/>
      <c r="M400" s="24"/>
      <c r="N400" s="24"/>
      <c r="O400" s="5"/>
    </row>
    <row r="401" spans="1:15" ht="9.75" customHeight="1">
      <c r="A401" s="5"/>
      <c r="B401" s="24"/>
      <c r="C401" s="4"/>
      <c r="D401" s="4"/>
      <c r="E401" s="4"/>
      <c r="F401" s="4"/>
      <c r="G401" s="4"/>
      <c r="H401" s="4"/>
      <c r="I401" s="4"/>
      <c r="J401" s="4"/>
      <c r="K401" s="4"/>
      <c r="L401" s="24"/>
      <c r="M401" s="24"/>
      <c r="N401" s="24"/>
      <c r="O401" s="5"/>
    </row>
    <row r="402" spans="1:15" ht="15">
      <c r="A402" s="5"/>
      <c r="B402" s="24" t="s">
        <v>79</v>
      </c>
      <c r="C402" s="4"/>
      <c r="D402" s="4"/>
      <c r="E402" s="4"/>
      <c r="F402" s="4"/>
      <c r="G402" s="4"/>
      <c r="H402" s="4"/>
      <c r="I402" s="4"/>
      <c r="J402" s="4"/>
      <c r="K402" s="4"/>
      <c r="L402" s="24"/>
      <c r="M402" s="24"/>
      <c r="N402" s="24"/>
      <c r="O402" s="5"/>
    </row>
    <row r="403" spans="1:15" ht="15">
      <c r="A403" s="5"/>
      <c r="B403" s="24" t="s">
        <v>381</v>
      </c>
      <c r="C403" s="4"/>
      <c r="D403" s="4"/>
      <c r="E403" s="4"/>
      <c r="F403" s="4"/>
      <c r="G403" s="4"/>
      <c r="H403" s="4"/>
      <c r="I403" s="4"/>
      <c r="J403" s="4"/>
      <c r="K403" s="4"/>
      <c r="L403" s="24"/>
      <c r="M403" s="24"/>
      <c r="N403" s="24"/>
      <c r="O403" s="5"/>
    </row>
    <row r="404" spans="1:15" ht="15">
      <c r="A404" s="5"/>
      <c r="B404" s="24" t="s">
        <v>66</v>
      </c>
      <c r="C404" s="4"/>
      <c r="D404" s="4"/>
      <c r="E404" s="4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5">
      <c r="A405" s="5"/>
      <c r="B405" s="24" t="s">
        <v>67</v>
      </c>
      <c r="C405" s="4"/>
      <c r="D405" s="4"/>
      <c r="E405" s="4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5">
      <c r="A406" s="5"/>
      <c r="B406" s="24"/>
      <c r="C406" s="4"/>
      <c r="D406" s="4"/>
      <c r="E406" s="4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>
      <c r="A407" s="210" t="s">
        <v>91</v>
      </c>
      <c r="B407" s="2" t="s">
        <v>26</v>
      </c>
      <c r="C407" s="4"/>
      <c r="D407" s="4"/>
      <c r="E407" s="4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>
      <c r="A408" s="5"/>
      <c r="B408" s="2" t="s">
        <v>416</v>
      </c>
      <c r="C408" s="4"/>
      <c r="D408" s="4"/>
      <c r="E408" s="4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>
      <c r="A409" s="5"/>
      <c r="B409" s="2" t="s">
        <v>418</v>
      </c>
      <c r="C409" s="4"/>
      <c r="D409" s="4"/>
      <c r="E409" s="4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>
      <c r="A410" s="5"/>
      <c r="B410" s="2" t="s">
        <v>417</v>
      </c>
      <c r="C410" s="4"/>
      <c r="D410" s="4"/>
      <c r="E410" s="4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>
      <c r="A411" s="5"/>
      <c r="B411" s="2" t="s">
        <v>27</v>
      </c>
      <c r="C411" s="4"/>
      <c r="D411" s="4"/>
      <c r="E411" s="4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9.75" customHeight="1">
      <c r="A412" s="5"/>
      <c r="B412" s="24"/>
      <c r="C412" s="4"/>
      <c r="D412" s="4"/>
      <c r="E412" s="4"/>
      <c r="F412" s="4"/>
      <c r="G412" s="4"/>
      <c r="H412" s="4"/>
      <c r="I412" s="4"/>
      <c r="J412" s="4"/>
      <c r="K412" s="4"/>
      <c r="L412" s="24"/>
      <c r="M412" s="24"/>
      <c r="N412" s="24"/>
      <c r="O412" s="5"/>
    </row>
    <row r="413" spans="1:15" ht="15">
      <c r="A413" s="5"/>
      <c r="B413" s="2" t="s">
        <v>421</v>
      </c>
      <c r="C413" s="4"/>
      <c r="D413" s="4"/>
      <c r="E413" s="4"/>
      <c r="F413" s="4"/>
      <c r="G413" s="4"/>
      <c r="H413" s="4"/>
      <c r="I413" s="4"/>
      <c r="J413" s="4"/>
      <c r="K413" s="4"/>
      <c r="L413" s="24"/>
      <c r="M413" s="24"/>
      <c r="N413" s="24"/>
      <c r="O413" s="5"/>
    </row>
    <row r="414" spans="1:15" ht="15">
      <c r="A414" s="5"/>
      <c r="B414" s="2" t="s">
        <v>420</v>
      </c>
      <c r="C414" s="4"/>
      <c r="D414" s="4"/>
      <c r="E414" s="4"/>
      <c r="F414" s="4"/>
      <c r="G414" s="4"/>
      <c r="H414" s="4"/>
      <c r="I414" s="4"/>
      <c r="J414" s="4"/>
      <c r="K414" s="4"/>
      <c r="L414" s="24"/>
      <c r="M414" s="24"/>
      <c r="N414" s="24"/>
      <c r="O414" s="5"/>
    </row>
    <row r="415" spans="1:15" ht="15">
      <c r="A415" s="5"/>
      <c r="B415" s="2" t="s">
        <v>419</v>
      </c>
      <c r="C415" s="4"/>
      <c r="D415" s="4"/>
      <c r="E415" s="4"/>
      <c r="F415" s="4"/>
      <c r="G415" s="4"/>
      <c r="H415" s="4"/>
      <c r="I415" s="4"/>
      <c r="J415" s="4"/>
      <c r="K415" s="4"/>
      <c r="L415" s="24"/>
      <c r="M415" s="24"/>
      <c r="N415" s="24"/>
      <c r="O415" s="5"/>
    </row>
    <row r="416" spans="1:15" ht="15">
      <c r="A416" s="5"/>
      <c r="B416" s="2" t="s">
        <v>28</v>
      </c>
      <c r="C416" s="4"/>
      <c r="D416" s="4"/>
      <c r="E416" s="4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1:15" ht="15">
      <c r="A417" s="5"/>
      <c r="B417" s="2" t="s">
        <v>29</v>
      </c>
      <c r="C417" s="4"/>
      <c r="D417" s="4"/>
      <c r="E417" s="4"/>
      <c r="F417" s="4"/>
      <c r="G417" s="4"/>
      <c r="H417" s="4"/>
      <c r="I417" s="4"/>
      <c r="J417" s="4"/>
      <c r="K417" s="4"/>
      <c r="L417" s="24"/>
      <c r="M417" s="24"/>
      <c r="N417" s="24"/>
      <c r="O417" s="5"/>
    </row>
    <row r="418" spans="1:15" ht="9.75" customHeight="1">
      <c r="A418" s="5"/>
      <c r="B418" s="24"/>
      <c r="C418" s="4"/>
      <c r="D418" s="4"/>
      <c r="E418" s="4"/>
      <c r="F418" s="4"/>
      <c r="G418" s="4"/>
      <c r="H418" s="4"/>
      <c r="I418" s="4"/>
      <c r="J418" s="4"/>
      <c r="K418" s="4"/>
      <c r="L418" s="24"/>
      <c r="M418" s="24"/>
      <c r="N418" s="24"/>
      <c r="O418" s="5"/>
    </row>
    <row r="419" spans="1:15" ht="15">
      <c r="A419" s="5"/>
      <c r="B419" s="2" t="s">
        <v>382</v>
      </c>
      <c r="C419" s="4"/>
      <c r="D419" s="4"/>
      <c r="E419" s="4"/>
      <c r="F419" s="4"/>
      <c r="G419" s="4"/>
      <c r="H419" s="4"/>
      <c r="I419" s="4"/>
      <c r="J419" s="4"/>
      <c r="K419" s="4"/>
      <c r="L419" s="24"/>
      <c r="M419" s="24"/>
      <c r="N419" s="24"/>
      <c r="O419" s="5"/>
    </row>
    <row r="420" spans="1:15" ht="15">
      <c r="A420" s="5"/>
      <c r="B420" s="2" t="s">
        <v>383</v>
      </c>
      <c r="C420" s="4"/>
      <c r="D420" s="4"/>
      <c r="E420" s="4"/>
      <c r="F420" s="4"/>
      <c r="G420" s="4"/>
      <c r="H420" s="4"/>
      <c r="I420" s="4"/>
      <c r="J420" s="4"/>
      <c r="K420" s="4"/>
      <c r="L420" s="24"/>
      <c r="M420" s="24"/>
      <c r="N420" s="24"/>
      <c r="O420" s="5"/>
    </row>
    <row r="421" spans="1:15" ht="15">
      <c r="A421" s="5"/>
      <c r="B421" s="2" t="s">
        <v>387</v>
      </c>
      <c r="C421" s="4"/>
      <c r="D421" s="4"/>
      <c r="E421" s="4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>
      <c r="A422" s="5"/>
      <c r="B422" s="24"/>
      <c r="C422" s="4"/>
      <c r="D422" s="4"/>
      <c r="E422" s="4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>
      <c r="A423" s="5"/>
      <c r="B423" s="24"/>
      <c r="C423" s="4"/>
      <c r="D423" s="4"/>
      <c r="E423" s="4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>
      <c r="A424" s="5"/>
      <c r="B424" s="24"/>
      <c r="C424" s="4"/>
      <c r="D424" s="4"/>
      <c r="E424" s="4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>
      <c r="A425" s="5"/>
      <c r="B425" s="24"/>
      <c r="C425" s="4"/>
      <c r="D425" s="4"/>
      <c r="E425" s="4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>
      <c r="A426" s="5"/>
      <c r="B426" s="24"/>
      <c r="C426" s="4"/>
      <c r="D426" s="4"/>
      <c r="E426" s="4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>
      <c r="A427" s="82" t="str">
        <f>+A5</f>
        <v>BERJAYA LAND BERHAD</v>
      </c>
      <c r="B427" s="24"/>
      <c r="C427" s="4"/>
      <c r="D427" s="4"/>
      <c r="E427" s="4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>
      <c r="A428" s="195" t="str">
        <f>+A6</f>
        <v>(COMPANY NO: 201765-A)</v>
      </c>
      <c r="B428" s="24"/>
      <c r="C428" s="4"/>
      <c r="D428" s="4"/>
      <c r="E428" s="4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>
      <c r="A429" s="193"/>
      <c r="B429" s="200"/>
      <c r="C429" s="197"/>
      <c r="D429" s="197"/>
      <c r="E429" s="197"/>
      <c r="F429" s="197"/>
      <c r="G429" s="197"/>
      <c r="H429" s="197"/>
      <c r="I429" s="197"/>
      <c r="J429" s="197"/>
      <c r="K429" s="197"/>
      <c r="L429" s="200"/>
      <c r="M429" s="200"/>
      <c r="N429" s="200"/>
      <c r="O429" s="5"/>
    </row>
    <row r="430" spans="1:15" ht="15">
      <c r="A430" s="5"/>
      <c r="B430" s="24"/>
      <c r="C430" s="4"/>
      <c r="D430" s="4"/>
      <c r="E430" s="4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>
      <c r="A431" s="82" t="str">
        <f>+A61</f>
        <v>NOTES (Continued)</v>
      </c>
      <c r="B431" s="24"/>
      <c r="C431" s="4"/>
      <c r="D431" s="4"/>
      <c r="E431" s="4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>
      <c r="A432" s="5"/>
      <c r="B432" s="24"/>
      <c r="C432" s="4"/>
      <c r="D432" s="4"/>
      <c r="E432" s="4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>
      <c r="A433" s="6" t="s">
        <v>356</v>
      </c>
      <c r="B433" s="24" t="s">
        <v>30</v>
      </c>
      <c r="C433" s="4"/>
      <c r="D433" s="4"/>
      <c r="E433" s="4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>
      <c r="A434" s="5"/>
      <c r="B434" s="5" t="s">
        <v>131</v>
      </c>
      <c r="C434" s="5"/>
      <c r="D434" s="5"/>
      <c r="E434" s="5"/>
      <c r="F434" s="5"/>
      <c r="G434" s="5"/>
      <c r="H434" s="5"/>
      <c r="I434" s="5"/>
      <c r="J434" s="5"/>
      <c r="K434" s="5"/>
      <c r="L434" s="20" t="s">
        <v>88</v>
      </c>
      <c r="M434" s="24"/>
      <c r="N434" s="24"/>
      <c r="O434" s="5"/>
    </row>
    <row r="435" spans="1:15" ht="15">
      <c r="A435" s="5"/>
      <c r="B435" s="5"/>
      <c r="C435" s="5" t="s">
        <v>132</v>
      </c>
      <c r="D435" s="5"/>
      <c r="E435" s="5"/>
      <c r="F435" s="5"/>
      <c r="G435" s="5"/>
      <c r="H435" s="5"/>
      <c r="I435" s="5"/>
      <c r="J435" s="5"/>
      <c r="K435" s="5"/>
      <c r="L435" s="5"/>
      <c r="M435" s="24"/>
      <c r="N435" s="24"/>
      <c r="O435" s="5"/>
    </row>
    <row r="436" spans="1:15" ht="15">
      <c r="A436" s="5"/>
      <c r="B436" s="5"/>
      <c r="C436" s="5"/>
      <c r="D436" s="5" t="s">
        <v>133</v>
      </c>
      <c r="E436" s="5"/>
      <c r="F436" s="5"/>
      <c r="G436" s="5"/>
      <c r="H436" s="5"/>
      <c r="I436" s="5"/>
      <c r="J436" s="5"/>
      <c r="K436" s="5"/>
      <c r="L436" s="41">
        <v>322218</v>
      </c>
      <c r="M436" s="24"/>
      <c r="N436" s="24"/>
      <c r="O436" s="5"/>
    </row>
    <row r="437" spans="1:15" ht="15">
      <c r="A437" s="5"/>
      <c r="B437" s="5"/>
      <c r="C437" s="5"/>
      <c r="D437" s="5" t="s">
        <v>35</v>
      </c>
      <c r="E437" s="5"/>
      <c r="F437" s="5"/>
      <c r="G437" s="5"/>
      <c r="H437" s="5"/>
      <c r="I437" s="5"/>
      <c r="J437" s="38" t="s">
        <v>94</v>
      </c>
      <c r="K437" s="38"/>
      <c r="L437" s="42">
        <v>39067</v>
      </c>
      <c r="M437" s="24"/>
      <c r="N437" s="24"/>
      <c r="O437" s="5"/>
    </row>
    <row r="438" spans="1:15" ht="15">
      <c r="A438" s="5"/>
      <c r="B438" s="5"/>
      <c r="C438" s="5"/>
      <c r="D438" s="5" t="s">
        <v>36</v>
      </c>
      <c r="E438" s="5"/>
      <c r="F438" s="5"/>
      <c r="G438" s="5"/>
      <c r="H438" s="5"/>
      <c r="I438" s="5"/>
      <c r="J438" s="38" t="s">
        <v>94</v>
      </c>
      <c r="K438" s="38"/>
      <c r="L438" s="42">
        <v>1171</v>
      </c>
      <c r="M438" s="24"/>
      <c r="N438" s="24"/>
      <c r="O438" s="5"/>
    </row>
    <row r="439" spans="1:15" ht="15">
      <c r="A439" s="5"/>
      <c r="B439" s="5"/>
      <c r="C439" s="5"/>
      <c r="D439" s="5" t="s">
        <v>68</v>
      </c>
      <c r="E439" s="5"/>
      <c r="F439" s="5"/>
      <c r="G439" s="5"/>
      <c r="H439" s="5"/>
      <c r="I439" s="5"/>
      <c r="J439" s="38" t="s">
        <v>94</v>
      </c>
      <c r="K439" s="38"/>
      <c r="L439" s="42">
        <v>2885</v>
      </c>
      <c r="M439" s="24"/>
      <c r="N439" s="24"/>
      <c r="O439" s="5"/>
    </row>
    <row r="440" spans="1:15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44">
        <f>SUM(L436:L439)</f>
        <v>365341</v>
      </c>
      <c r="M440" s="24"/>
      <c r="N440" s="24"/>
      <c r="O440" s="5"/>
    </row>
    <row r="441" spans="1:15" ht="15">
      <c r="A441" s="5"/>
      <c r="B441" s="5"/>
      <c r="C441" s="5" t="s">
        <v>134</v>
      </c>
      <c r="D441" s="5"/>
      <c r="E441" s="5"/>
      <c r="F441" s="5"/>
      <c r="G441" s="5"/>
      <c r="H441" s="5"/>
      <c r="I441" s="5"/>
      <c r="J441" s="5"/>
      <c r="K441" s="5"/>
      <c r="L441" s="42"/>
      <c r="M441" s="24"/>
      <c r="N441" s="24"/>
      <c r="O441" s="5"/>
    </row>
    <row r="442" spans="1:15" ht="15">
      <c r="A442" s="5"/>
      <c r="B442" s="5"/>
      <c r="C442" s="5"/>
      <c r="D442" s="5" t="s">
        <v>133</v>
      </c>
      <c r="E442" s="5"/>
      <c r="F442" s="5"/>
      <c r="G442" s="5"/>
      <c r="H442" s="5"/>
      <c r="I442" s="5"/>
      <c r="J442" s="5"/>
      <c r="K442" s="5"/>
      <c r="L442" s="42">
        <v>913</v>
      </c>
      <c r="M442" s="24"/>
      <c r="N442" s="24"/>
      <c r="O442" s="5"/>
    </row>
    <row r="443" spans="1:15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43"/>
      <c r="M443" s="24"/>
      <c r="N443" s="24"/>
      <c r="O443" s="5"/>
    </row>
    <row r="444" spans="1:15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44">
        <f>SUM(L442:L443)</f>
        <v>913</v>
      </c>
      <c r="M444" s="24"/>
      <c r="N444" s="24"/>
      <c r="O444" s="5"/>
    </row>
    <row r="445" spans="1:15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81">
        <f>+L444+L440</f>
        <v>366254</v>
      </c>
      <c r="M445" s="24"/>
      <c r="N445" s="24"/>
      <c r="O445" s="5"/>
    </row>
    <row r="446" spans="1:15" ht="15">
      <c r="A446" s="5"/>
      <c r="B446" s="5" t="s">
        <v>135</v>
      </c>
      <c r="C446" s="5"/>
      <c r="D446" s="5"/>
      <c r="E446" s="5"/>
      <c r="F446" s="5"/>
      <c r="G446" s="5"/>
      <c r="H446" s="5"/>
      <c r="I446" s="5"/>
      <c r="J446" s="5"/>
      <c r="K446" s="5"/>
      <c r="L446" s="40"/>
      <c r="M446" s="40"/>
      <c r="N446" s="4"/>
      <c r="O446" s="5"/>
    </row>
    <row r="447" spans="1:15" ht="15">
      <c r="A447" s="5"/>
      <c r="B447" s="5"/>
      <c r="C447" s="5" t="s">
        <v>132</v>
      </c>
      <c r="D447" s="5"/>
      <c r="E447" s="5"/>
      <c r="F447" s="5"/>
      <c r="G447" s="5"/>
      <c r="H447" s="5"/>
      <c r="I447" s="5"/>
      <c r="J447" s="5"/>
      <c r="K447" s="5"/>
      <c r="L447" s="40"/>
      <c r="M447" s="40"/>
      <c r="N447" s="4"/>
      <c r="O447" s="5"/>
    </row>
    <row r="448" spans="1:15" ht="15">
      <c r="A448" s="5"/>
      <c r="B448" s="5"/>
      <c r="C448" s="5"/>
      <c r="D448" s="5" t="s">
        <v>133</v>
      </c>
      <c r="E448" s="5"/>
      <c r="F448" s="5"/>
      <c r="G448" s="5"/>
      <c r="H448" s="5"/>
      <c r="I448" s="5"/>
      <c r="J448" s="5"/>
      <c r="K448" s="5"/>
      <c r="L448" s="41">
        <v>578035</v>
      </c>
      <c r="M448" s="81"/>
      <c r="N448" s="4"/>
      <c r="O448" s="5"/>
    </row>
    <row r="449" spans="1:15" ht="15">
      <c r="A449" s="5"/>
      <c r="B449" s="5"/>
      <c r="C449" s="5"/>
      <c r="D449" s="5" t="s">
        <v>37</v>
      </c>
      <c r="E449" s="5"/>
      <c r="F449" s="5"/>
      <c r="G449" s="5"/>
      <c r="H449" s="5"/>
      <c r="I449" s="5"/>
      <c r="J449" s="5" t="s">
        <v>94</v>
      </c>
      <c r="K449" s="5"/>
      <c r="L449" s="42">
        <v>17875</v>
      </c>
      <c r="M449" s="81"/>
      <c r="N449" s="4"/>
      <c r="O449" s="5"/>
    </row>
    <row r="450" spans="1:15" ht="15">
      <c r="A450" s="5"/>
      <c r="B450" s="5"/>
      <c r="C450" s="5"/>
      <c r="D450" s="5" t="s">
        <v>69</v>
      </c>
      <c r="E450" s="5"/>
      <c r="F450" s="5"/>
      <c r="G450" s="5"/>
      <c r="H450" s="5"/>
      <c r="I450" s="5"/>
      <c r="J450" s="38" t="s">
        <v>94</v>
      </c>
      <c r="K450" s="38"/>
      <c r="L450" s="42">
        <v>1775</v>
      </c>
      <c r="M450" s="81"/>
      <c r="N450" s="4"/>
      <c r="O450" s="5"/>
    </row>
    <row r="451" spans="1:15" ht="15">
      <c r="A451" s="5"/>
      <c r="B451" s="5"/>
      <c r="C451" s="5"/>
      <c r="D451" s="5" t="s">
        <v>38</v>
      </c>
      <c r="E451" s="5"/>
      <c r="F451" s="5"/>
      <c r="G451" s="5"/>
      <c r="H451" s="5"/>
      <c r="I451" s="5"/>
      <c r="J451" s="38" t="s">
        <v>94</v>
      </c>
      <c r="K451" s="38"/>
      <c r="L451" s="43">
        <v>19259</v>
      </c>
      <c r="M451" s="81"/>
      <c r="N451" s="4"/>
      <c r="O451" s="5"/>
    </row>
    <row r="452" spans="1:15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43">
        <f>SUM(L448:L451)</f>
        <v>616944</v>
      </c>
      <c r="M452" s="81"/>
      <c r="N452" s="4"/>
      <c r="O452" s="5"/>
    </row>
    <row r="453" spans="1:15" ht="15.75" thickBot="1">
      <c r="A453" s="5"/>
      <c r="B453" s="5" t="s">
        <v>136</v>
      </c>
      <c r="C453" s="5"/>
      <c r="D453" s="5"/>
      <c r="E453" s="5"/>
      <c r="F453" s="5"/>
      <c r="G453" s="5"/>
      <c r="H453" s="5"/>
      <c r="I453" s="5"/>
      <c r="J453" s="5"/>
      <c r="K453" s="5"/>
      <c r="L453" s="236">
        <f>+L445+L452</f>
        <v>983198</v>
      </c>
      <c r="M453" s="81"/>
      <c r="N453" s="4"/>
      <c r="O453" s="5"/>
    </row>
    <row r="454" spans="1:15" ht="11.25" customHeight="1" thickTop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81"/>
      <c r="M454" s="81"/>
      <c r="N454" s="4"/>
      <c r="O454" s="5"/>
    </row>
    <row r="455" spans="1:15" ht="15">
      <c r="A455" s="5"/>
      <c r="B455" s="48" t="s">
        <v>31</v>
      </c>
      <c r="C455" s="5"/>
      <c r="D455" s="5"/>
      <c r="E455" s="5"/>
      <c r="F455" s="5"/>
      <c r="G455" s="5"/>
      <c r="H455" s="5"/>
      <c r="I455" s="5"/>
      <c r="J455" s="5"/>
      <c r="K455" s="5"/>
      <c r="L455" s="81"/>
      <c r="M455" s="81"/>
      <c r="N455" s="4"/>
      <c r="O455" s="5"/>
    </row>
    <row r="456" spans="1:15" ht="10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81"/>
      <c r="M456" s="81"/>
      <c r="N456" s="4"/>
      <c r="O456" s="5"/>
    </row>
    <row r="457" spans="1:15" ht="15">
      <c r="A457" s="6" t="s">
        <v>357</v>
      </c>
      <c r="B457" s="6" t="s">
        <v>32</v>
      </c>
      <c r="C457" s="2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5"/>
    </row>
    <row r="458" spans="1:15" ht="15">
      <c r="A458" s="5"/>
      <c r="B458" s="6" t="s">
        <v>163</v>
      </c>
      <c r="C458" s="2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5"/>
    </row>
    <row r="459" spans="1:15" ht="10.5" customHeight="1">
      <c r="A459" s="5"/>
      <c r="B459" s="6"/>
      <c r="C459" s="2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5"/>
    </row>
    <row r="460" spans="1:15" ht="15">
      <c r="A460" s="6" t="s">
        <v>358</v>
      </c>
      <c r="B460" s="6" t="s">
        <v>145</v>
      </c>
      <c r="C460" s="2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5"/>
    </row>
    <row r="461" spans="1:15" ht="15">
      <c r="A461" s="5"/>
      <c r="B461" s="6"/>
      <c r="C461" s="2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5"/>
    </row>
    <row r="462" spans="1:14" ht="15">
      <c r="A462" s="6" t="s">
        <v>359</v>
      </c>
      <c r="B462" s="6" t="s">
        <v>33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>
      <c r="A463" s="5"/>
      <c r="B463" s="5" t="s">
        <v>34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82" t="str">
        <f>+A5</f>
        <v>BERJAYA LAND BERHAD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195" t="str">
        <f>+A6</f>
        <v>(COMPANY NO: 201765-A)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194"/>
      <c r="B482" s="193"/>
      <c r="C482" s="193"/>
      <c r="D482" s="193"/>
      <c r="E482" s="193"/>
      <c r="F482" s="193"/>
      <c r="G482" s="193"/>
      <c r="H482" s="193"/>
      <c r="I482" s="193"/>
      <c r="J482" s="193"/>
      <c r="K482" s="193"/>
      <c r="L482" s="193"/>
      <c r="M482" s="193"/>
      <c r="N482" s="193"/>
    </row>
    <row r="483" spans="2:14" ht="10.5" customHeight="1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82" t="str">
        <f>A61</f>
        <v>NOTES (Continued)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6" ht="15.75">
      <c r="A486" s="2" t="s">
        <v>299</v>
      </c>
      <c r="B486" s="2" t="s">
        <v>39</v>
      </c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</row>
    <row r="487" spans="2:16" ht="12" customHeight="1">
      <c r="B487" s="108"/>
      <c r="C487" s="108"/>
      <c r="D487" s="108"/>
      <c r="E487" s="108"/>
      <c r="F487" s="108"/>
      <c r="G487" s="108"/>
      <c r="H487" s="108"/>
      <c r="I487" s="108"/>
      <c r="O487" s="108"/>
      <c r="P487" s="108"/>
    </row>
    <row r="488" spans="2:16" ht="15.75">
      <c r="B488" s="108"/>
      <c r="C488" s="108"/>
      <c r="D488" s="108"/>
      <c r="E488" s="108"/>
      <c r="F488" s="108"/>
      <c r="G488" s="108"/>
      <c r="H488" s="212"/>
      <c r="I488" s="212"/>
      <c r="J488" s="269" t="s">
        <v>40</v>
      </c>
      <c r="K488" s="270"/>
      <c r="L488" s="270"/>
      <c r="M488" s="194"/>
      <c r="N488" s="194"/>
      <c r="O488" s="108"/>
      <c r="P488" s="108"/>
    </row>
    <row r="489" spans="2:16" ht="15.75">
      <c r="B489" s="108"/>
      <c r="C489" s="108"/>
      <c r="D489" s="108"/>
      <c r="E489" s="108"/>
      <c r="F489" s="108"/>
      <c r="G489" s="108"/>
      <c r="H489" s="271" t="s">
        <v>41</v>
      </c>
      <c r="I489" s="271"/>
      <c r="J489" s="271"/>
      <c r="L489" s="271" t="s">
        <v>42</v>
      </c>
      <c r="M489" s="271"/>
      <c r="N489" s="271"/>
      <c r="O489" s="108"/>
      <c r="P489" s="108"/>
    </row>
    <row r="490" spans="2:16" ht="15.75">
      <c r="B490" s="108"/>
      <c r="C490" s="108"/>
      <c r="D490" s="108"/>
      <c r="E490" s="108"/>
      <c r="F490" s="108"/>
      <c r="G490" s="108"/>
      <c r="H490" s="211" t="s">
        <v>281</v>
      </c>
      <c r="I490" s="2"/>
      <c r="J490" s="211" t="s">
        <v>282</v>
      </c>
      <c r="K490" s="2"/>
      <c r="L490" s="211" t="s">
        <v>281</v>
      </c>
      <c r="M490" s="2"/>
      <c r="N490" s="211" t="s">
        <v>282</v>
      </c>
      <c r="O490" s="108"/>
      <c r="P490" s="108"/>
    </row>
    <row r="491" spans="2:16" ht="11.25" customHeight="1">
      <c r="B491" s="108"/>
      <c r="C491" s="108"/>
      <c r="D491" s="108"/>
      <c r="E491" s="108"/>
      <c r="F491" s="108"/>
      <c r="G491" s="108"/>
      <c r="H491" s="108"/>
      <c r="I491" s="108"/>
      <c r="O491" s="108"/>
      <c r="P491" s="108"/>
    </row>
    <row r="492" spans="2:16" ht="15.75">
      <c r="B492" s="2" t="s">
        <v>43</v>
      </c>
      <c r="C492" s="108"/>
      <c r="D492" s="108"/>
      <c r="E492" s="108"/>
      <c r="F492" s="108"/>
      <c r="G492" s="108"/>
      <c r="H492" s="50">
        <v>67527</v>
      </c>
      <c r="I492" s="50"/>
      <c r="J492" s="50">
        <v>23622</v>
      </c>
      <c r="K492" s="50"/>
      <c r="L492" s="50"/>
      <c r="M492" s="50"/>
      <c r="N492" s="50"/>
      <c r="O492" s="108"/>
      <c r="P492" s="108"/>
    </row>
    <row r="493" spans="2:16" ht="15.75">
      <c r="B493" s="2" t="s">
        <v>44</v>
      </c>
      <c r="C493" s="108"/>
      <c r="D493" s="108"/>
      <c r="E493" s="108"/>
      <c r="F493" s="108"/>
      <c r="G493" s="108"/>
      <c r="H493" s="50"/>
      <c r="I493" s="50"/>
      <c r="J493" s="50"/>
      <c r="K493" s="50"/>
      <c r="L493" s="50"/>
      <c r="M493" s="50"/>
      <c r="N493" s="50"/>
      <c r="O493" s="108"/>
      <c r="P493" s="108"/>
    </row>
    <row r="494" spans="2:16" ht="15.75">
      <c r="B494" s="91" t="s">
        <v>45</v>
      </c>
      <c r="C494" s="108"/>
      <c r="D494" s="108"/>
      <c r="E494" s="108"/>
      <c r="F494" s="108"/>
      <c r="G494" s="108"/>
      <c r="H494" s="50"/>
      <c r="I494" s="50"/>
      <c r="J494" s="50"/>
      <c r="K494" s="50"/>
      <c r="L494" s="50"/>
      <c r="M494" s="50"/>
      <c r="N494" s="50"/>
      <c r="O494" s="108"/>
      <c r="P494" s="108"/>
    </row>
    <row r="495" spans="2:16" ht="15.75">
      <c r="B495" s="91" t="s">
        <v>384</v>
      </c>
      <c r="C495" s="108"/>
      <c r="D495" s="108"/>
      <c r="E495" s="108"/>
      <c r="F495" s="108"/>
      <c r="G495" s="108"/>
      <c r="H495" s="50">
        <v>8050</v>
      </c>
      <c r="I495" s="50"/>
      <c r="J495" s="50">
        <v>8061</v>
      </c>
      <c r="K495" s="50"/>
      <c r="L495" s="50"/>
      <c r="M495" s="50"/>
      <c r="N495" s="50"/>
      <c r="O495" s="108"/>
      <c r="P495" s="108"/>
    </row>
    <row r="496" spans="2:16" ht="16.5" thickBot="1">
      <c r="B496" s="2" t="s">
        <v>46</v>
      </c>
      <c r="C496" s="108"/>
      <c r="D496" s="108"/>
      <c r="E496" s="108"/>
      <c r="F496" s="108"/>
      <c r="G496" s="108"/>
      <c r="H496" s="237">
        <f>+H492+H495</f>
        <v>75577</v>
      </c>
      <c r="I496" s="237"/>
      <c r="J496" s="237">
        <f>+J492+J495</f>
        <v>31683</v>
      </c>
      <c r="K496" s="50"/>
      <c r="L496" s="50"/>
      <c r="M496" s="50"/>
      <c r="N496" s="50"/>
      <c r="O496" s="108"/>
      <c r="P496" s="108"/>
    </row>
    <row r="497" spans="2:14" ht="9" customHeight="1" thickTop="1">
      <c r="B497" s="2"/>
      <c r="H497" s="50"/>
      <c r="I497" s="50"/>
      <c r="J497" s="50"/>
      <c r="K497" s="50"/>
      <c r="L497" s="50"/>
      <c r="M497" s="50"/>
      <c r="N497" s="50"/>
    </row>
    <row r="498" spans="2:15" ht="15.75" thickBot="1">
      <c r="B498" s="2" t="s">
        <v>360</v>
      </c>
      <c r="H498" s="214"/>
      <c r="I498" s="214"/>
      <c r="J498" s="214"/>
      <c r="K498" s="215"/>
      <c r="L498" s="238">
        <v>7.79</v>
      </c>
      <c r="M498" s="239"/>
      <c r="N498" s="238">
        <v>2.78</v>
      </c>
      <c r="O498" s="201"/>
    </row>
    <row r="499" spans="2:14" ht="11.25" customHeight="1" thickTop="1">
      <c r="B499" s="2"/>
      <c r="H499" s="216"/>
      <c r="I499" s="50"/>
      <c r="J499" s="216"/>
      <c r="K499" s="217"/>
      <c r="L499" s="218"/>
      <c r="M499" s="218"/>
      <c r="N499" s="218"/>
    </row>
    <row r="500" spans="2:14" ht="15.75">
      <c r="B500" s="2" t="s">
        <v>47</v>
      </c>
      <c r="C500" s="108"/>
      <c r="D500" s="108"/>
      <c r="E500" s="108"/>
      <c r="F500" s="108"/>
      <c r="G500" s="108"/>
      <c r="H500" s="50"/>
      <c r="I500" s="50"/>
      <c r="J500" s="50"/>
      <c r="K500" s="50"/>
      <c r="L500" s="50"/>
      <c r="M500" s="50"/>
      <c r="N500" s="50"/>
    </row>
    <row r="501" spans="2:14" ht="15.75">
      <c r="B501" s="91" t="s">
        <v>48</v>
      </c>
      <c r="C501" s="108"/>
      <c r="D501" s="108"/>
      <c r="E501" s="108"/>
      <c r="H501" s="213">
        <v>867127</v>
      </c>
      <c r="I501" s="50"/>
      <c r="J501" s="220">
        <v>851136</v>
      </c>
      <c r="K501" s="213"/>
      <c r="L501" s="213"/>
      <c r="M501" s="50"/>
      <c r="N501" s="219"/>
    </row>
    <row r="502" spans="2:14" ht="15.75">
      <c r="B502" s="2" t="s">
        <v>385</v>
      </c>
      <c r="C502" s="108"/>
      <c r="D502" s="108"/>
      <c r="E502" s="108"/>
      <c r="K502" s="50"/>
      <c r="L502" s="50"/>
      <c r="M502" s="50"/>
      <c r="N502" s="50"/>
    </row>
    <row r="503" spans="2:14" ht="15.75">
      <c r="B503" s="91" t="s">
        <v>384</v>
      </c>
      <c r="C503" s="108"/>
      <c r="D503" s="108"/>
      <c r="E503" s="108"/>
      <c r="H503" s="50">
        <v>555998</v>
      </c>
      <c r="I503" s="50"/>
      <c r="J503" s="50">
        <v>560198</v>
      </c>
      <c r="K503" s="50"/>
      <c r="L503" s="50"/>
      <c r="M503" s="50"/>
      <c r="N503" s="50"/>
    </row>
    <row r="504" spans="2:14" ht="16.5" thickBot="1">
      <c r="B504" s="108"/>
      <c r="C504" s="108"/>
      <c r="D504" s="108"/>
      <c r="E504" s="108"/>
      <c r="H504" s="237">
        <f>+H501+H503</f>
        <v>1423125</v>
      </c>
      <c r="I504" s="237"/>
      <c r="J504" s="240">
        <f>+J501+J503</f>
        <v>1411334</v>
      </c>
      <c r="K504" s="50"/>
      <c r="L504" s="50"/>
      <c r="M504" s="50"/>
      <c r="N504" s="219"/>
    </row>
    <row r="505" spans="2:14" ht="8.25" customHeight="1" thickTop="1">
      <c r="B505" s="108"/>
      <c r="C505" s="108"/>
      <c r="D505" s="108"/>
      <c r="E505" s="108"/>
      <c r="H505" s="213"/>
      <c r="I505" s="50"/>
      <c r="J505" s="219"/>
      <c r="K505" s="213"/>
      <c r="L505" s="213"/>
      <c r="M505" s="50"/>
      <c r="N505" s="219"/>
    </row>
    <row r="506" spans="2:14" ht="16.5" thickBot="1">
      <c r="B506" s="2" t="s">
        <v>49</v>
      </c>
      <c r="C506" s="108"/>
      <c r="D506" s="108"/>
      <c r="E506" s="108"/>
      <c r="H506" s="50"/>
      <c r="I506" s="50"/>
      <c r="J506" s="50"/>
      <c r="K506" s="50"/>
      <c r="L506" s="241">
        <v>5.31</v>
      </c>
      <c r="M506" s="241"/>
      <c r="N506" s="241">
        <v>2.24</v>
      </c>
    </row>
    <row r="507" spans="2:14" ht="16.5" thickTop="1">
      <c r="B507" s="108"/>
      <c r="C507" s="108"/>
      <c r="D507" s="108"/>
      <c r="E507" s="108"/>
      <c r="H507" s="143"/>
      <c r="I507" s="108"/>
      <c r="J507" s="122"/>
      <c r="K507" s="143"/>
      <c r="L507" s="143"/>
      <c r="M507" s="108"/>
      <c r="N507" s="122"/>
    </row>
    <row r="508" spans="2:16" ht="15.75">
      <c r="B508" s="108"/>
      <c r="C508" s="108"/>
      <c r="D508" s="108"/>
      <c r="E508" s="108"/>
      <c r="F508" s="108"/>
      <c r="G508" s="108"/>
      <c r="H508" s="212"/>
      <c r="I508" s="212"/>
      <c r="J508" s="269" t="s">
        <v>50</v>
      </c>
      <c r="K508" s="270"/>
      <c r="L508" s="270"/>
      <c r="M508" s="194"/>
      <c r="N508" s="194"/>
      <c r="O508" s="108"/>
      <c r="P508" s="108"/>
    </row>
    <row r="509" spans="2:16" ht="15.75">
      <c r="B509" s="108"/>
      <c r="C509" s="108"/>
      <c r="D509" s="108"/>
      <c r="E509" s="108"/>
      <c r="F509" s="108"/>
      <c r="G509" s="108"/>
      <c r="H509" s="271" t="s">
        <v>41</v>
      </c>
      <c r="I509" s="271"/>
      <c r="J509" s="271"/>
      <c r="L509" s="271" t="s">
        <v>42</v>
      </c>
      <c r="M509" s="271"/>
      <c r="N509" s="271"/>
      <c r="O509" s="108"/>
      <c r="P509" s="108"/>
    </row>
    <row r="510" spans="2:16" ht="15.75">
      <c r="B510" s="108"/>
      <c r="C510" s="108"/>
      <c r="D510" s="108"/>
      <c r="E510" s="108"/>
      <c r="F510" s="108"/>
      <c r="G510" s="108"/>
      <c r="H510" s="211" t="s">
        <v>281</v>
      </c>
      <c r="I510" s="2"/>
      <c r="J510" s="211" t="s">
        <v>282</v>
      </c>
      <c r="K510" s="2"/>
      <c r="L510" s="211" t="s">
        <v>281</v>
      </c>
      <c r="M510" s="2"/>
      <c r="N510" s="211" t="s">
        <v>282</v>
      </c>
      <c r="O510" s="108"/>
      <c r="P510" s="108"/>
    </row>
    <row r="511" spans="2:16" ht="8.25" customHeight="1">
      <c r="B511" s="108"/>
      <c r="C511" s="108"/>
      <c r="D511" s="108"/>
      <c r="E511" s="108"/>
      <c r="F511" s="108"/>
      <c r="G511" s="108"/>
      <c r="H511" s="108"/>
      <c r="I511" s="108"/>
      <c r="O511" s="108"/>
      <c r="P511" s="108"/>
    </row>
    <row r="512" spans="2:14" ht="15.75">
      <c r="B512" s="2" t="s">
        <v>43</v>
      </c>
      <c r="C512" s="2"/>
      <c r="D512" s="108"/>
      <c r="E512" s="108"/>
      <c r="F512" s="108"/>
      <c r="G512" s="108"/>
      <c r="H512" s="50">
        <v>95486</v>
      </c>
      <c r="I512" s="50"/>
      <c r="J512" s="50">
        <v>54538</v>
      </c>
      <c r="K512" s="50"/>
      <c r="L512" s="50"/>
      <c r="M512" s="50"/>
      <c r="N512" s="50"/>
    </row>
    <row r="513" spans="2:14" ht="15.75">
      <c r="B513" s="2" t="s">
        <v>44</v>
      </c>
      <c r="C513" s="2"/>
      <c r="D513" s="108"/>
      <c r="E513" s="108"/>
      <c r="F513" s="108"/>
      <c r="G513" s="108"/>
      <c r="H513" s="50"/>
      <c r="I513" s="50"/>
      <c r="J513" s="50"/>
      <c r="K513" s="50"/>
      <c r="L513" s="50"/>
      <c r="M513" s="50"/>
      <c r="N513" s="50"/>
    </row>
    <row r="514" spans="2:14" ht="15.75">
      <c r="B514" s="91" t="s">
        <v>45</v>
      </c>
      <c r="C514" s="2"/>
      <c r="D514" s="108"/>
      <c r="E514" s="108"/>
      <c r="F514" s="108"/>
      <c r="G514" s="108"/>
      <c r="H514" s="50"/>
      <c r="I514" s="50"/>
      <c r="J514" s="50"/>
      <c r="K514" s="50"/>
      <c r="L514" s="50"/>
      <c r="M514" s="50"/>
      <c r="N514" s="50"/>
    </row>
    <row r="515" spans="2:14" ht="15.75">
      <c r="B515" s="91" t="s">
        <v>384</v>
      </c>
      <c r="C515" s="2"/>
      <c r="D515" s="108"/>
      <c r="E515" s="108"/>
      <c r="F515" s="108"/>
      <c r="G515" s="108"/>
      <c r="H515" s="50">
        <v>16100</v>
      </c>
      <c r="I515" s="50"/>
      <c r="J515" s="50">
        <v>16123</v>
      </c>
      <c r="K515" s="50"/>
      <c r="L515" s="50"/>
      <c r="M515" s="50"/>
      <c r="N515" s="50"/>
    </row>
    <row r="516" spans="2:14" ht="16.5" thickBot="1">
      <c r="B516" s="2" t="s">
        <v>46</v>
      </c>
      <c r="C516" s="2"/>
      <c r="D516" s="108"/>
      <c r="E516" s="108"/>
      <c r="F516" s="108"/>
      <c r="G516" s="108"/>
      <c r="H516" s="237">
        <f>+H512+H515</f>
        <v>111586</v>
      </c>
      <c r="I516" s="237"/>
      <c r="J516" s="237">
        <f>+J512+J515</f>
        <v>70661</v>
      </c>
      <c r="K516" s="50"/>
      <c r="L516" s="50"/>
      <c r="M516" s="50"/>
      <c r="N516" s="50"/>
    </row>
    <row r="517" spans="2:14" ht="9.75" customHeight="1" thickTop="1">
      <c r="B517" s="2"/>
      <c r="C517" s="2"/>
      <c r="H517" s="50"/>
      <c r="I517" s="50"/>
      <c r="J517" s="50"/>
      <c r="K517" s="50"/>
      <c r="L517" s="50"/>
      <c r="M517" s="50"/>
      <c r="N517" s="50"/>
    </row>
    <row r="518" spans="2:14" ht="15.75" thickBot="1">
      <c r="B518" s="2" t="s">
        <v>360</v>
      </c>
      <c r="C518" s="2"/>
      <c r="H518" s="214"/>
      <c r="I518" s="214"/>
      <c r="J518" s="214"/>
      <c r="K518" s="215"/>
      <c r="L518" s="238">
        <v>11.01</v>
      </c>
      <c r="M518" s="239"/>
      <c r="N518" s="238">
        <v>6.41</v>
      </c>
    </row>
    <row r="519" spans="2:14" ht="12.75" customHeight="1" thickTop="1">
      <c r="B519" s="2"/>
      <c r="C519" s="2"/>
      <c r="H519" s="216"/>
      <c r="I519" s="50"/>
      <c r="J519" s="216"/>
      <c r="K519" s="217"/>
      <c r="L519" s="218"/>
      <c r="M519" s="218"/>
      <c r="N519" s="218"/>
    </row>
    <row r="520" spans="2:14" ht="15.75">
      <c r="B520" s="2" t="s">
        <v>47</v>
      </c>
      <c r="C520" s="2"/>
      <c r="D520" s="108"/>
      <c r="E520" s="108"/>
      <c r="F520" s="108"/>
      <c r="G520" s="108"/>
      <c r="H520" s="50"/>
      <c r="I520" s="50"/>
      <c r="J520" s="50"/>
      <c r="K520" s="50"/>
      <c r="L520" s="50"/>
      <c r="M520" s="50"/>
      <c r="N520" s="50"/>
    </row>
    <row r="521" spans="2:14" ht="15.75">
      <c r="B521" s="91" t="s">
        <v>48</v>
      </c>
      <c r="C521" s="2"/>
      <c r="D521" s="108"/>
      <c r="E521" s="108"/>
      <c r="H521" s="213">
        <v>867127</v>
      </c>
      <c r="I521" s="50"/>
      <c r="J521" s="220">
        <v>851136</v>
      </c>
      <c r="K521" s="213"/>
      <c r="L521" s="213"/>
      <c r="M521" s="50"/>
      <c r="N521" s="219"/>
    </row>
    <row r="522" spans="2:14" ht="15.75">
      <c r="B522" s="2" t="s">
        <v>385</v>
      </c>
      <c r="C522" s="2"/>
      <c r="D522" s="108"/>
      <c r="E522" s="108"/>
      <c r="K522" s="50"/>
      <c r="L522" s="50"/>
      <c r="M522" s="50"/>
      <c r="N522" s="50"/>
    </row>
    <row r="523" spans="2:14" ht="15.75">
      <c r="B523" s="91" t="s">
        <v>384</v>
      </c>
      <c r="C523" s="108"/>
      <c r="D523" s="108"/>
      <c r="E523" s="108"/>
      <c r="H523" s="50">
        <v>555998</v>
      </c>
      <c r="I523" s="50"/>
      <c r="J523" s="50">
        <v>560198</v>
      </c>
      <c r="K523" s="50"/>
      <c r="L523" s="50"/>
      <c r="M523" s="50"/>
      <c r="N523" s="50"/>
    </row>
    <row r="524" spans="2:14" ht="16.5" thickBot="1">
      <c r="B524" s="108"/>
      <c r="C524" s="108"/>
      <c r="D524" s="108"/>
      <c r="E524" s="108"/>
      <c r="H524" s="237">
        <f>+H521+H523</f>
        <v>1423125</v>
      </c>
      <c r="I524" s="237"/>
      <c r="J524" s="240">
        <f>+J521+J523</f>
        <v>1411334</v>
      </c>
      <c r="K524" s="50"/>
      <c r="L524" s="50"/>
      <c r="M524" s="50"/>
      <c r="N524" s="219"/>
    </row>
    <row r="525" spans="2:14" ht="9" customHeight="1" thickTop="1">
      <c r="B525" s="108"/>
      <c r="C525" s="108"/>
      <c r="D525" s="108"/>
      <c r="E525" s="108"/>
      <c r="H525" s="213"/>
      <c r="I525" s="50"/>
      <c r="J525" s="219"/>
      <c r="K525" s="213"/>
      <c r="L525" s="213"/>
      <c r="M525" s="50"/>
      <c r="N525" s="219"/>
    </row>
    <row r="526" spans="2:14" ht="16.5" thickBot="1">
      <c r="B526" s="2" t="s">
        <v>49</v>
      </c>
      <c r="C526" s="108"/>
      <c r="D526" s="108"/>
      <c r="E526" s="108"/>
      <c r="H526" s="50"/>
      <c r="I526" s="50"/>
      <c r="J526" s="50"/>
      <c r="K526" s="50"/>
      <c r="L526" s="241">
        <v>7.84</v>
      </c>
      <c r="M526" s="241"/>
      <c r="N526" s="241">
        <v>5.01</v>
      </c>
    </row>
    <row r="527" ht="13.5" thickTop="1"/>
    <row r="529" ht="15">
      <c r="A529" s="2" t="s">
        <v>148</v>
      </c>
    </row>
  </sheetData>
  <mergeCells count="6">
    <mergeCell ref="J488:L488"/>
    <mergeCell ref="J508:L508"/>
    <mergeCell ref="H509:J509"/>
    <mergeCell ref="L509:N509"/>
    <mergeCell ref="L489:N489"/>
    <mergeCell ref="H489:J489"/>
  </mergeCells>
  <printOptions/>
  <pageMargins left="0.6" right="0.3" top="0.5" bottom="0.5" header="0.5" footer="0.25"/>
  <pageSetup firstPageNumber="5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2002-12-30T03:34:34Z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