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2"/>
  </bookViews>
  <sheets>
    <sheet name="P&amp;L" sheetId="1" r:id="rId1"/>
    <sheet name="BS" sheetId="2" r:id="rId2"/>
    <sheet name="NOTES" sheetId="3" r:id="rId3"/>
  </sheets>
  <definedNames>
    <definedName name="_xlnm.Print_Area" localSheetId="1">'BS'!$A$1:$J$60</definedName>
    <definedName name="_xlnm.Print_Area" localSheetId="2">'NOTES'!$A$1:$K$270</definedName>
    <definedName name="_xlnm.Print_Area" localSheetId="0">'P&amp;L'!$A$1:$M$132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<sst xmlns="http://schemas.openxmlformats.org/spreadsheetml/2006/main" count="451" uniqueCount="311">
  <si>
    <t>Listing Department</t>
  </si>
  <si>
    <t>KUALA LUMPUR STOCK EXCHANGE</t>
  </si>
  <si>
    <t>9th Floor Exchange Square</t>
  </si>
  <si>
    <t>Bukit Kewangan</t>
  </si>
  <si>
    <t xml:space="preserve"> </t>
  </si>
  <si>
    <t>Dear Sirs,</t>
  </si>
  <si>
    <t>CONSOLIDATED INCOME STATEMENT</t>
  </si>
  <si>
    <t>INDIVIDUAL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</si>
  <si>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</si>
  <si>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</si>
  <si>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</si>
  <si>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</si>
  <si>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</si>
  <si>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</si>
  <si>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</si>
  <si>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</si>
  <si>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</si>
  <si>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</si>
  <si>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</si>
  <si>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</si>
  <si>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</si>
  <si>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</si>
  <si>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</si>
  <si>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</si>
  <si>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</si>
  <si>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</si>
  <si>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</si>
  <si>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</si>
  <si>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</si>
  <si>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</si>
  <si>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</si>
  <si>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</si>
  <si>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</si>
  <si>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</si>
  <si>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</si>
  <si>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</t>
  </si>
  <si>
    <t xml:space="preserve">    but before income tax, minority</t>
  </si>
  <si>
    <t xml:space="preserve">    interests and extraordinary items</t>
  </si>
  <si>
    <t>(f)</t>
  </si>
  <si>
    <t xml:space="preserve">Share in the results of associated </t>
  </si>
  <si>
    <t xml:space="preserve">    companies</t>
  </si>
  <si>
    <t>CONSOLIDATED INCOME STATEMENT (CONTINUED)</t>
  </si>
  <si>
    <t>(g)</t>
  </si>
  <si>
    <t>Profit before taxation, minority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</si>
  <si>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</si>
  <si>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</si>
  <si>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</si>
  <si>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</si>
  <si>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</si>
  <si>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</si>
  <si>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</si>
  <si>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to</t>
  </si>
  <si>
    <t xml:space="preserve">     members of the company</t>
  </si>
  <si>
    <t>(k)</t>
  </si>
  <si>
    <t>(i)  Extraordinary items</t>
  </si>
  <si>
    <t>(iii)  Extraordinary items attributable</t>
  </si>
  <si>
    <t xml:space="preserve">       to members of the company</t>
  </si>
  <si>
    <t>(l)</t>
  </si>
  <si>
    <t>Profit after taxation and extraordinary</t>
  </si>
  <si>
    <t xml:space="preserve">     items attributable to members</t>
  </si>
  <si>
    <t xml:space="preserve">     of the company</t>
  </si>
  <si>
    <t>3</t>
  </si>
  <si>
    <t>*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</si>
  <si>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</si>
  <si>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</si>
  <si>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</si>
  <si>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</si>
  <si>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</si>
  <si>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</si>
  <si>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</si>
  <si>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</si>
  <si>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</si>
  <si>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</si>
  <si>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</si>
  <si>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</si>
  <si>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</si>
  <si>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</si>
  <si>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</si>
  <si>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</si>
  <si>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</si>
  <si>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</si>
  <si>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</si>
  <si>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Reserves</t>
  </si>
  <si>
    <t>Share Premium</t>
  </si>
  <si>
    <t>Retained Profits</t>
  </si>
  <si>
    <t>Minority Interests</t>
  </si>
  <si>
    <t>Other Long Term Liabilities</t>
  </si>
  <si>
    <t>NOTES</t>
  </si>
  <si>
    <t>Current year provision</t>
  </si>
  <si>
    <t>NOTES (CONTINUED)</t>
  </si>
  <si>
    <t>14</t>
  </si>
  <si>
    <t>15</t>
  </si>
  <si>
    <t>16</t>
  </si>
  <si>
    <t>Total assets</t>
  </si>
  <si>
    <t>before taxation</t>
  </si>
  <si>
    <t>employed</t>
  </si>
  <si>
    <t>19</t>
  </si>
  <si>
    <t>20</t>
  </si>
  <si>
    <t>21</t>
  </si>
  <si>
    <t>By Order of the Board</t>
  </si>
  <si>
    <t>Su Swee Hong</t>
  </si>
  <si>
    <t>Company Secretary</t>
  </si>
  <si>
    <t xml:space="preserve">    on borrowings, depreciation and</t>
  </si>
  <si>
    <t xml:space="preserve">Operating profit before interest </t>
  </si>
  <si>
    <t xml:space="preserve">Shareholders' Funds </t>
  </si>
  <si>
    <t>Long Term Borrowings</t>
  </si>
  <si>
    <t>check</t>
  </si>
  <si>
    <t>(audited)</t>
  </si>
  <si>
    <t>%</t>
  </si>
  <si>
    <t>50200 Kuala Lumpur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</si>
  <si>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</si>
  <si>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</si>
  <si>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</si>
  <si>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</si>
  <si>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</si>
  <si>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</si>
  <si>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Debtors</t>
  </si>
  <si>
    <t>Deposits</t>
  </si>
  <si>
    <t>Creditors</t>
  </si>
  <si>
    <t>Goodwill on Consolidation</t>
  </si>
  <si>
    <t>Exchange Reserves</t>
  </si>
  <si>
    <t>Capital Funds</t>
  </si>
  <si>
    <t>Reserve on Consolidation</t>
  </si>
  <si>
    <t>Deferred Taxation</t>
  </si>
  <si>
    <t xml:space="preserve"> - In Malaysia</t>
  </si>
  <si>
    <t xml:space="preserve"> - Outside Malaysia</t>
  </si>
  <si>
    <t>Deferred taxation</t>
  </si>
  <si>
    <t>10</t>
  </si>
  <si>
    <t>11</t>
  </si>
  <si>
    <t>12</t>
  </si>
  <si>
    <t>Denominated in Ringgit Malaysia</t>
  </si>
  <si>
    <t>13</t>
  </si>
  <si>
    <t>as follows :</t>
  </si>
  <si>
    <t>Profit/(loss)</t>
  </si>
  <si>
    <t>Primary Basis - By Activities</t>
  </si>
  <si>
    <t>Toto betting and related activities</t>
  </si>
  <si>
    <t>Property development and investment</t>
  </si>
  <si>
    <t>Hotel, resort and recreation</t>
  </si>
  <si>
    <t>Infrastructure</t>
  </si>
  <si>
    <t>17</t>
  </si>
  <si>
    <t>The quarterly financial statements have been prepared using the same accounting policies and methods</t>
  </si>
  <si>
    <t>of computation as compared with the most recent annual financial statement.</t>
  </si>
  <si>
    <t>+/(-)</t>
  </si>
  <si>
    <t>Underprovision in prior years</t>
  </si>
  <si>
    <t>Share of tax of associated companies</t>
  </si>
  <si>
    <t>Net tangible assets per share (sen)</t>
  </si>
  <si>
    <t>Check</t>
  </si>
  <si>
    <t>ended</t>
  </si>
  <si>
    <t>Group borrowings and debt securities:</t>
  </si>
  <si>
    <t>There were no financial instruments with off balance sheet risk as at the date of this announcement.</t>
  </si>
  <si>
    <t>There was no pending material litigation as at the date of this announcement.</t>
  </si>
  <si>
    <t xml:space="preserve">(i)  Basic (based on weighted average </t>
  </si>
  <si>
    <t xml:space="preserve">        ordinary shares in issue) (sen)</t>
  </si>
  <si>
    <t>(ii)  Fully diluted (based on weighted</t>
  </si>
  <si>
    <t>6% Irredeemable Convertible Unsecured Loan Stocks 1996/2001</t>
  </si>
  <si>
    <t>5% Irredeemable Convertible Unsecured Loan Stocks 1999/2009</t>
  </si>
  <si>
    <t>CUMULATIVE QUARTERS</t>
  </si>
  <si>
    <t>Investment holding and others</t>
  </si>
  <si>
    <t>-</t>
  </si>
  <si>
    <t>Net assets per share (sen)</t>
  </si>
  <si>
    <t>share of RM1.00 each.</t>
  </si>
  <si>
    <t>Operating profit before exceptional</t>
  </si>
  <si>
    <t>items</t>
  </si>
  <si>
    <t>c.c. Securities Commission</t>
  </si>
  <si>
    <t>30/4/00</t>
  </si>
  <si>
    <t>Our principal business operations are not significantly affected by any seasonal or cyclical factors except</t>
  </si>
  <si>
    <t>Expressway Development Expenditure</t>
  </si>
  <si>
    <t>Other Intangible Assets</t>
  </si>
  <si>
    <t>2000 including business combination, acquisition or disposal of subsidiaries and long term investments,</t>
  </si>
  <si>
    <t>restructuring and discontinuing operations.</t>
  </si>
  <si>
    <t>N/A</t>
  </si>
  <si>
    <t>N/A - Not Applicable</t>
  </si>
  <si>
    <t>On Geographical Basis</t>
  </si>
  <si>
    <t>Malaysia</t>
  </si>
  <si>
    <t>Outside Malaysia</t>
  </si>
  <si>
    <t>Barring unforeseen circumstances, the Directors anticipate that the results for the remaining quarters will</t>
  </si>
  <si>
    <t>be satisfactory.</t>
  </si>
  <si>
    <t>* - Comparative figure of turnover has been restated to exclude the share of associated companies' turnover so as to be consistent with the</t>
  </si>
  <si>
    <t xml:space="preserve">     most recent annual financial statements.</t>
  </si>
  <si>
    <t>the issuance of 332,813 ordinary shares of RM1.00 each when 332,813 5% ICULS 1999/2009</t>
  </si>
  <si>
    <t>one new ordinary share of RM1.00 each;</t>
  </si>
  <si>
    <t>1999/2009 were converted at the rate of RM1.60 nominal value of 5% ICULS 1999/2009 for</t>
  </si>
  <si>
    <t>cash for one new ordinary share of RM1.00 each; and</t>
  </si>
  <si>
    <t>were converted at the rate of RM1.00 nominal value of 5% ICULS 1999/2009 and RM0.60</t>
  </si>
  <si>
    <t>the issuance of 7,091 ordinary shares of RM1.00 each when 16,666 6% ICULS 1996/2001 were</t>
  </si>
  <si>
    <t>converted at the rate of RM2.35 nominal value of 6% ICULS 1996/2001 for one new ordinary</t>
  </si>
  <si>
    <t>Quoted shares, at cost</t>
  </si>
  <si>
    <t>Quoted shares, at book value</t>
  </si>
  <si>
    <t xml:space="preserve">  - In Malaysia</t>
  </si>
  <si>
    <t xml:space="preserve">  - Outside Malaysia</t>
  </si>
  <si>
    <t xml:space="preserve">Quoted shares, at market </t>
  </si>
  <si>
    <t xml:space="preserve">     value</t>
  </si>
  <si>
    <t xml:space="preserve">  Short term borrowings</t>
  </si>
  <si>
    <t xml:space="preserve">     Secured -</t>
  </si>
  <si>
    <t xml:space="preserve">     Unsecured -</t>
  </si>
  <si>
    <t xml:space="preserve">  Long term borrowings</t>
  </si>
  <si>
    <t xml:space="preserve">      Secured-</t>
  </si>
  <si>
    <t xml:space="preserve">  Total</t>
  </si>
  <si>
    <t xml:space="preserve">        ordinary shares) (sen)</t>
  </si>
  <si>
    <t>11 December 2000</t>
  </si>
  <si>
    <t xml:space="preserve">UNAUDITED 2ND QUARTER REPORT ON CONSOLIDATED RESULTS </t>
  </si>
  <si>
    <t>FOR THE FINANCIAL QUARTER ENDED 31 OCTOBER 2000</t>
  </si>
  <si>
    <t xml:space="preserve">FOR THE FINANCIAL QUARTER ENDED 31 OCTOBER 2000 </t>
  </si>
  <si>
    <t>31/10/00</t>
  </si>
  <si>
    <t>31/10/99</t>
  </si>
  <si>
    <t>There was no extraordinary item for the quarter ended 31 October 2000.</t>
  </si>
  <si>
    <t>Quarters</t>
  </si>
  <si>
    <t>31 October 2000.</t>
  </si>
  <si>
    <t>There were no issuance and repayment of debts and equity securities, share buy-backs, share cancellation,</t>
  </si>
  <si>
    <t>except for :</t>
  </si>
  <si>
    <t>* Converted at the respective exchange rate prevailing as at 31 October 2000</t>
  </si>
  <si>
    <t>As at 31 October 2000, there is a contingent liability of USD50,000,000 (30.4.2000 : USD50,000,000)</t>
  </si>
  <si>
    <t>relating to an unsecured guarantee given by a subsidiary company to Noteholders of a Secured Floating</t>
  </si>
  <si>
    <t xml:space="preserve">Rate Notes Issue  issued by a related company. A guarantee fee is receivable by the subsidiary company. </t>
  </si>
  <si>
    <t xml:space="preserve">Segmental turnover, profit/(loss) before taxation and total assets employed as at 31 October 2000 were </t>
  </si>
  <si>
    <t>2000.</t>
  </si>
  <si>
    <t>The Board does not recommend the payment of any dividend for the financial quarter ended 31 October</t>
  </si>
  <si>
    <t>Cumulative</t>
  </si>
  <si>
    <t>2nd Quarter</t>
  </si>
  <si>
    <t>the issuance of 8,136,250 ordinary shares of RM1.00 each when 13,018,000 5% ICULS</t>
  </si>
  <si>
    <t xml:space="preserve">        of 827,148,536 {1999:693,246,394}</t>
  </si>
  <si>
    <t xml:space="preserve">        average of 1,417,037,596</t>
  </si>
  <si>
    <t>Denominated in USD (USD10,452,000)</t>
  </si>
  <si>
    <t>Denominated in MRs (MRs17,260,000)</t>
  </si>
  <si>
    <t>Denominated in GBP (GBP42,000)</t>
  </si>
  <si>
    <t>Denominated in SLRs (SLRs17,127,000)</t>
  </si>
  <si>
    <t>Denominated in FJ$ (FJ$88,000)</t>
  </si>
  <si>
    <t>Denominated in USD (USD5,611,000)</t>
  </si>
  <si>
    <t>Denominated in SLRs (SLRs31,900,000)</t>
  </si>
  <si>
    <t>Denominated in SRs (SRs3,234,000)</t>
  </si>
  <si>
    <t>Denominated in FJ$ (FJ$315,000)</t>
  </si>
  <si>
    <t>The proposed acquisition of 45.78% equity interest in Gold Coin (Malaysia) Berhad for a cash consideration</t>
  </si>
  <si>
    <t>of RM105 million or RM5.53 per share by Portal Access Sdn Bhd, a 73% owned subsidiary company of</t>
  </si>
  <si>
    <t>9 (a)</t>
  </si>
  <si>
    <t xml:space="preserve">   (b)</t>
  </si>
  <si>
    <t>the proposed distribution of a special cash dividend of 170% (45% tax exempt and 125% less tax</t>
  </si>
  <si>
    <t>of 28%);</t>
  </si>
  <si>
    <t>(ii)</t>
  </si>
  <si>
    <t>the proposed renounceable rights issue of 8% nominal value of Irredeemable Convertible</t>
  </si>
  <si>
    <t>(iii)</t>
  </si>
  <si>
    <t>the Securities Commission;</t>
  </si>
  <si>
    <t>the Kuala Lumpur Stock Exchange; and</t>
  </si>
  <si>
    <t>(iv)</t>
  </si>
  <si>
    <t>any other authorities.</t>
  </si>
  <si>
    <t xml:space="preserve">     for preference dividends, if any :</t>
  </si>
  <si>
    <t xml:space="preserve">Net Earnings per share based on 2(j) </t>
  </si>
  <si>
    <t xml:space="preserve">     above after deducting any provision </t>
  </si>
  <si>
    <t>Expenses incurred on aborted projects</t>
  </si>
  <si>
    <t>Provision for irrecoverable deposit paid for acquisition of investment</t>
  </si>
  <si>
    <t>Gain on compulsory disposal of land</t>
  </si>
  <si>
    <t>The taxation charge for the financial period ended 31 October 2000 is detailed as follows:</t>
  </si>
  <si>
    <t>The disproportionate tax charge for the Group is due to certain expenses being disallowed for tax purposes</t>
  </si>
  <si>
    <t>and non-availability of Group tax relief in respect of losses incurred by certain subsidiary companies.</t>
  </si>
  <si>
    <t>There were no pre-acquisition profits or losses included in the results for the financial period ended</t>
  </si>
  <si>
    <t xml:space="preserve">(b) Investments in quoted shares as at 31 October 2000 are as follows: </t>
  </si>
  <si>
    <t>For the financial period ended 31 October 2000, there were no gains on disposal of properties except for</t>
  </si>
  <si>
    <t>subsidiary companies with principal activities of property development.</t>
  </si>
  <si>
    <t>(a) There were no acquisition or disposal of quoted securities in the financial period ended 31 October 2000.</t>
  </si>
  <si>
    <t>There were no material changes in the composition of the Group for the financial period ended 31 October</t>
  </si>
  <si>
    <t>On 1 December 2000, Berjaya Sports Toto Berhad ("B-Toto"), a 51.49% subsidiary company of Company</t>
  </si>
  <si>
    <t>("B-Land") announced the following proposals:</t>
  </si>
  <si>
    <t>Unsecured Loan Stocks ("ICULS") to all shareholders of B-Toto on the basis of RM27 nominal</t>
  </si>
  <si>
    <t>value of ICULS for every 20 ordinary shares of RM1.00 each held in B-Toto; and</t>
  </si>
  <si>
    <t>the proposed increase in authorised share capital of B-Toto from RM1 billion comprising 1 billion</t>
  </si>
  <si>
    <t>B-Toto shares to RM2 billion comprising 2 billion B-Toto shares.</t>
  </si>
  <si>
    <t>the shareholders of B-Toto;</t>
  </si>
  <si>
    <t>shares held as treasury shares and resale of treasury shares for the financial period ended 31 October 2000</t>
  </si>
  <si>
    <t>Exceptional items in Malaysia</t>
  </si>
  <si>
    <t>There is no profit forecast or profit guarantee for the financial period ended 31 October 2000.</t>
  </si>
  <si>
    <t>for the property development division which is affected by the prevailing cyclical economic conditions and</t>
  </si>
  <si>
    <t xml:space="preserve">the local beach resorts on the East Coast of Peninsular Malaysia which are affected by the North-East </t>
  </si>
  <si>
    <t>The exceptional items for the financial period ended 31 October 2000 were detailed as follows:</t>
  </si>
  <si>
    <t>For the six months period ended 31 October 2000, the Group recorded an increase in turnover and pre-tax</t>
  </si>
  <si>
    <t>turnover was mainly due to the improved property sales recorded by the property division coupled with</t>
  </si>
  <si>
    <t>monsoon season from every November to February of the following year.</t>
  </si>
  <si>
    <t>a related company amounting to approximately RM25.3 million.</t>
  </si>
  <si>
    <t>The Company has also granted corporate guarantee to a financial institution for credit facility granted to</t>
  </si>
  <si>
    <t>The increase in turnover over the preceding year corresponding quarter was mainly due to the higher</t>
  </si>
  <si>
    <t>the Company as announced on 2 May 2000 is still pending approvals from the relevant authorities.</t>
  </si>
  <si>
    <t>turnover remained at about the same level.</t>
  </si>
  <si>
    <t>Compared to the preceding year corresponding quarter ended 31 October 1999, the Group achieved an</t>
  </si>
  <si>
    <t>compared to RM92.3 million achieved in the preceding quarter, representing an increase of 23.6% whereas</t>
  </si>
  <si>
    <t>increase of 2.9% in turnover and 27.5% in pre-tax profit.</t>
  </si>
  <si>
    <t>profit of 1.7% and 21.9% respectively compared to the previous year corresponding period. The higher</t>
  </si>
  <si>
    <t>The increase in pre-tax profit mainly arose from lower interest expenses due to lower bank borrowings</t>
  </si>
  <si>
    <t>``</t>
  </si>
  <si>
    <t>The increase in the pre-tax profit was mainly due to the lower prize payout ratio of the toto betting business</t>
  </si>
  <si>
    <t>(operated by Sports Toto Malaysia Sdn Bhd) and the higher profit resulting from increased occupancy rates</t>
  </si>
  <si>
    <t>due to the increased influx of foreign tourists to our Malaysian Island resorts. Despite the soft property</t>
  </si>
  <si>
    <t>market, higher profit was recognised in the quarter under review due to higher billings raised from the</t>
  </si>
  <si>
    <t>ongoing property development projects of the Group.</t>
  </si>
  <si>
    <t xml:space="preserve">In the current quarter ended 31 October 2000, the Group recorded a pre-tax profit of RM114.1 million </t>
  </si>
  <si>
    <t>resort and recreation division. The higher pre-tax profit was mainly attributed to the lower interest expenses</t>
  </si>
  <si>
    <t>from lower bank borrowings resulting from the Debt Conversion exercise which was completed in</t>
  </si>
  <si>
    <t>December 1999 and lower prize payout of the toto betting business (operated by Sports Toto Malaysia Sdn</t>
  </si>
  <si>
    <t>occupancy rates as the Malaysian Island resorts of the Group are a popular holiday destination of both local</t>
  </si>
  <si>
    <t>and foreign tourists.</t>
  </si>
  <si>
    <t>after the completion of the Debt Conversion exercise in December 1999, higher profit from improved</t>
  </si>
  <si>
    <t>Bhd). In addition, the hotel, resort and recreation division recorded a higher profit resulting from increased</t>
  </si>
  <si>
    <t>higher revenue from the hotel, resort and recreation division in the current six months under review.</t>
  </si>
  <si>
    <t>property sales from higher billings of ongoing development projects and improved performance in hotel,</t>
  </si>
  <si>
    <t>property sales and higher profit contribution from the hotel, resort and recreation division particularly from</t>
  </si>
  <si>
    <t>the Malaysian Island resorts (registering higher occupancy rates). In addition, the lower prize payout</t>
  </si>
  <si>
    <t>ratio of the toto betting business also contributed to the improved pre-tax profit.</t>
  </si>
  <si>
    <t>As at the date of this announcement, the Board of Directors of B-Land has resolved to subscribe to the</t>
  </si>
  <si>
    <t>ICULS and to offer these ICULS to facilitate the settlement of inter-company advances. B-Land has also</t>
  </si>
  <si>
    <t>resolved to give a commitment to B-Toto to settle the inter-company advances, principally via the liquidation</t>
  </si>
  <si>
    <t>of ICULS.</t>
  </si>
  <si>
    <t>The above proposals are inter-conditional upon one another and are subject to the approvals from the</t>
  </si>
  <si>
    <t>following:</t>
  </si>
  <si>
    <t>The proposed repayment scheme is conditional upon the aforementioned proposals.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</si>
</sst>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Helv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Continuous"/>
    </xf>
    <xf numFmtId="165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Continuous"/>
      <protection/>
    </xf>
    <xf numFmtId="0" fontId="5" fillId="0" borderId="2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8" fontId="5" fillId="0" borderId="4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4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Border="1" applyAlignment="1" applyProtection="1">
      <alignment horizontal="right"/>
      <protection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 horizontal="right"/>
      <protection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Alignment="1">
      <alignment horizontal="centerContinuous"/>
    </xf>
    <xf numFmtId="168" fontId="5" fillId="0" borderId="0" xfId="15" applyNumberFormat="1" applyFont="1" applyAlignment="1" applyProtection="1">
      <alignment/>
      <protection/>
    </xf>
    <xf numFmtId="168" fontId="5" fillId="0" borderId="0" xfId="15" applyNumberFormat="1" applyFont="1" applyAlignment="1">
      <alignment/>
    </xf>
    <xf numFmtId="168" fontId="5" fillId="0" borderId="5" xfId="15" applyNumberFormat="1" applyFont="1" applyBorder="1" applyAlignment="1" applyProtection="1">
      <alignment/>
      <protection/>
    </xf>
    <xf numFmtId="168" fontId="5" fillId="0" borderId="0" xfId="15" applyNumberFormat="1" applyFont="1" applyBorder="1" applyAlignment="1" applyProtection="1">
      <alignment/>
      <protection/>
    </xf>
    <xf numFmtId="168" fontId="5" fillId="0" borderId="2" xfId="15" applyNumberFormat="1" applyFont="1" applyBorder="1" applyAlignment="1" applyProtection="1">
      <alignment/>
      <protection/>
    </xf>
    <xf numFmtId="168" fontId="5" fillId="0" borderId="6" xfId="15" applyNumberFormat="1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168" fontId="5" fillId="0" borderId="4" xfId="15" applyNumberFormat="1" applyFont="1" applyBorder="1" applyAlignment="1" applyProtection="1">
      <alignment horizontal="center"/>
      <protection/>
    </xf>
    <xf numFmtId="168" fontId="5" fillId="0" borderId="0" xfId="15" applyNumberFormat="1" applyFont="1" applyBorder="1" applyAlignment="1" applyProtection="1">
      <alignment horizontal="center"/>
      <protection/>
    </xf>
    <xf numFmtId="168" fontId="5" fillId="0" borderId="6" xfId="15" applyNumberFormat="1" applyFont="1" applyBorder="1" applyAlignment="1" applyProtection="1">
      <alignment horizontal="center"/>
      <protection/>
    </xf>
    <xf numFmtId="0" fontId="7" fillId="0" borderId="0" xfId="0" applyFont="1" applyAlignment="1">
      <alignment horizontal="centerContinuous"/>
    </xf>
    <xf numFmtId="168" fontId="5" fillId="0" borderId="6" xfId="15" applyNumberFormat="1" applyFont="1" applyBorder="1" applyAlignment="1">
      <alignment/>
    </xf>
    <xf numFmtId="43" fontId="5" fillId="0" borderId="4" xfId="15" applyNumberFormat="1" applyFont="1" applyBorder="1" applyAlignment="1" applyProtection="1">
      <alignment/>
      <protection/>
    </xf>
    <xf numFmtId="168" fontId="5" fillId="0" borderId="7" xfId="15" applyNumberFormat="1" applyFont="1" applyBorder="1" applyAlignment="1" applyProtection="1">
      <alignment/>
      <protection/>
    </xf>
    <xf numFmtId="168" fontId="5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 applyProtection="1" quotePrefix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 quotePrefix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168" fontId="5" fillId="0" borderId="0" xfId="15" applyNumberFormat="1" applyFont="1" applyBorder="1" applyAlignment="1">
      <alignment/>
    </xf>
    <xf numFmtId="168" fontId="5" fillId="0" borderId="9" xfId="15" applyNumberFormat="1" applyFont="1" applyBorder="1" applyAlignment="1">
      <alignment/>
    </xf>
    <xf numFmtId="168" fontId="5" fillId="0" borderId="9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>
      <alignment/>
      <protection/>
    </xf>
    <xf numFmtId="168" fontId="5" fillId="0" borderId="12" xfId="15" applyNumberFormat="1" applyFont="1" applyBorder="1" applyAlignment="1" applyProtection="1">
      <alignment/>
      <protection/>
    </xf>
    <xf numFmtId="168" fontId="5" fillId="0" borderId="11" xfId="15" applyNumberFormat="1" applyFont="1" applyBorder="1" applyAlignment="1" applyProtection="1" quotePrefix="1">
      <alignment horizontal="right"/>
      <protection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43" fontId="5" fillId="0" borderId="0" xfId="15" applyNumberFormat="1" applyFont="1" applyBorder="1" applyAlignment="1" applyProtection="1">
      <alignment/>
      <protection/>
    </xf>
    <xf numFmtId="43" fontId="5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>
      <alignment horizontal="centerContinuous"/>
    </xf>
    <xf numFmtId="0" fontId="7" fillId="0" borderId="13" xfId="0" applyFont="1" applyBorder="1" applyAlignment="1" applyProtection="1">
      <alignment horizontal="centerContinuous"/>
      <protection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168" fontId="5" fillId="0" borderId="0" xfId="0" applyNumberFormat="1" applyFont="1" applyBorder="1" applyAlignment="1">
      <alignment/>
    </xf>
    <xf numFmtId="0" fontId="5" fillId="0" borderId="8" xfId="0" applyFont="1" applyBorder="1" applyAlignment="1" applyProtection="1">
      <alignment horizontal="center"/>
      <protection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applyProtection="1">
      <alignment horizontal="center"/>
      <protection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5" fillId="0" borderId="19" xfId="0" applyNumberFormat="1" applyFont="1" applyBorder="1" applyAlignment="1" applyProtection="1">
      <alignment/>
      <protection/>
    </xf>
    <xf numFmtId="43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center"/>
    </xf>
    <xf numFmtId="168" fontId="5" fillId="0" borderId="5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15" applyNumberFormat="1" applyFont="1" applyBorder="1" applyAlignment="1" applyProtection="1" quotePrefix="1">
      <alignment horizontal="center"/>
      <protection/>
    </xf>
    <xf numFmtId="43" fontId="5" fillId="0" borderId="16" xfId="15" applyNumberFormat="1" applyFont="1" applyBorder="1" applyAlignment="1" applyProtection="1">
      <alignment/>
      <protection/>
    </xf>
    <xf numFmtId="43" fontId="5" fillId="0" borderId="16" xfId="15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>
      <alignment/>
    </xf>
    <xf numFmtId="37" fontId="5" fillId="0" borderId="6" xfId="0" applyNumberFormat="1" applyFont="1" applyBorder="1" applyAlignment="1">
      <alignment/>
    </xf>
    <xf numFmtId="2" fontId="5" fillId="0" borderId="4" xfId="15" applyNumberFormat="1" applyFont="1" applyBorder="1" applyAlignment="1" applyProtection="1">
      <alignment horizontal="center"/>
      <protection/>
    </xf>
    <xf numFmtId="43" fontId="5" fillId="0" borderId="0" xfId="0" applyNumberFormat="1" applyFont="1" applyBorder="1" applyAlignment="1">
      <alignment horizontal="center"/>
    </xf>
    <xf numFmtId="43" fontId="5" fillId="0" borderId="16" xfId="0" applyNumberFormat="1" applyFont="1" applyBorder="1" applyAlignment="1">
      <alignment horizontal="center"/>
    </xf>
    <xf numFmtId="43" fontId="5" fillId="0" borderId="6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168" fontId="5" fillId="0" borderId="0" xfId="15" applyNumberFormat="1" applyFont="1" applyAlignment="1" applyProtection="1">
      <alignment horizontal="left" indent="1"/>
      <protection/>
    </xf>
    <xf numFmtId="171" fontId="5" fillId="0" borderId="0" xfId="0" applyNumberFormat="1" applyFont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68" fontId="5" fillId="0" borderId="6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>
      <alignment/>
    </xf>
    <xf numFmtId="167" fontId="5" fillId="0" borderId="0" xfId="0" applyNumberFormat="1" applyFont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168" fontId="5" fillId="0" borderId="0" xfId="15" applyNumberFormat="1" applyFont="1" applyAlignment="1" applyProtection="1">
      <alignment horizontal="center"/>
      <protection/>
    </xf>
    <xf numFmtId="3" fontId="5" fillId="0" borderId="20" xfId="0" applyNumberFormat="1" applyFont="1" applyBorder="1" applyAlignment="1">
      <alignment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quotePrefix="1">
      <alignment/>
    </xf>
    <xf numFmtId="37" fontId="5" fillId="0" borderId="12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Continuous"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>
      <alignment horizontal="right"/>
    </xf>
    <xf numFmtId="37" fontId="5" fillId="0" borderId="20" xfId="0" applyNumberFormat="1" applyFont="1" applyBorder="1" applyAlignment="1">
      <alignment/>
    </xf>
    <xf numFmtId="39" fontId="5" fillId="0" borderId="16" xfId="0" applyNumberFormat="1" applyFont="1" applyBorder="1" applyAlignment="1">
      <alignment horizontal="center"/>
    </xf>
    <xf numFmtId="39" fontId="5" fillId="0" borderId="0" xfId="15" applyNumberFormat="1" applyFont="1" applyAlignment="1">
      <alignment/>
    </xf>
    <xf numFmtId="39" fontId="5" fillId="0" borderId="0" xfId="0" applyNumberFormat="1" applyFont="1" applyBorder="1" applyAlignment="1">
      <alignment horizontal="center"/>
    </xf>
    <xf numFmtId="39" fontId="5" fillId="0" borderId="0" xfId="15" applyNumberFormat="1" applyFont="1" applyBorder="1" applyAlignment="1" applyProtection="1">
      <alignment horizontal="center"/>
      <protection/>
    </xf>
    <xf numFmtId="39" fontId="5" fillId="0" borderId="6" xfId="15" applyNumberFormat="1" applyFont="1" applyBorder="1" applyAlignment="1">
      <alignment/>
    </xf>
    <xf numFmtId="39" fontId="5" fillId="0" borderId="6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5" fillId="0" borderId="17" xfId="0" applyNumberFormat="1" applyFont="1" applyBorder="1" applyAlignment="1">
      <alignment horizontal="centerContinuous"/>
    </xf>
    <xf numFmtId="39" fontId="5" fillId="0" borderId="14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quotePrefix="1">
      <alignment horizontal="center"/>
    </xf>
    <xf numFmtId="39" fontId="5" fillId="0" borderId="15" xfId="0" applyNumberFormat="1" applyFont="1" applyBorder="1" applyAlignment="1" quotePrefix="1">
      <alignment horizontal="center"/>
    </xf>
    <xf numFmtId="39" fontId="5" fillId="0" borderId="0" xfId="15" applyNumberFormat="1" applyFont="1" applyAlignment="1">
      <alignment horizontal="centerContinuous"/>
    </xf>
    <xf numFmtId="39" fontId="5" fillId="0" borderId="0" xfId="15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2">
      <selection activeCell="D20" sqref="D20"/>
    </sheetView>
  </sheetViews>
  <sheetFormatPr defaultColWidth="11.33203125" defaultRowHeight="12.75"/>
  <cols>
    <col min="1" max="1" width="1.66796875" style="9" customWidth="1"/>
    <col min="2" max="2" width="3.33203125" style="9" customWidth="1"/>
    <col min="3" max="3" width="12.5" style="9" customWidth="1"/>
    <col min="4" max="4" width="11.33203125" style="9" customWidth="1"/>
    <col min="5" max="5" width="14.66015625" style="9" customWidth="1"/>
    <col min="6" max="6" width="14.16015625" style="9" customWidth="1"/>
    <col min="7" max="8" width="15.16015625" style="9" customWidth="1"/>
    <col min="9" max="9" width="1.0078125" style="9" customWidth="1"/>
    <col min="10" max="10" width="14.5" style="9" customWidth="1"/>
    <col min="11" max="11" width="15.83203125" style="9" customWidth="1"/>
    <col min="12" max="12" width="1.0078125" style="9" customWidth="1"/>
    <col min="13" max="13" width="12.33203125" style="9" customWidth="1"/>
    <col min="14" max="14" width="11.16015625" style="9" customWidth="1"/>
    <col min="15" max="16384" width="11.33203125" style="9" customWidth="1"/>
  </cols>
  <sheetData>
    <row r="1" spans="1:10" s="41" customFormat="1" ht="15">
      <c r="A1" s="39"/>
      <c r="B1" s="40"/>
      <c r="D1" s="40"/>
      <c r="E1" s="42"/>
      <c r="I1" s="38"/>
      <c r="J1" s="43"/>
    </row>
    <row r="2" ht="15">
      <c r="L2" s="10"/>
    </row>
    <row r="3" spans="1:13" ht="15">
      <c r="A3" s="5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5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ht="15" customHeight="1">
      <c r="L6" s="7"/>
    </row>
    <row r="7" ht="15" customHeight="1">
      <c r="L7" s="7"/>
    </row>
    <row r="8" spans="7:8" ht="15" customHeight="1">
      <c r="G8" s="119"/>
      <c r="H8" s="119"/>
    </row>
    <row r="9" ht="13.5" customHeight="1">
      <c r="A9" s="11" t="s">
        <v>199</v>
      </c>
    </row>
    <row r="10" ht="9" customHeight="1">
      <c r="J10" s="10"/>
    </row>
    <row r="11" ht="13.5" customHeight="1">
      <c r="A11" s="12" t="s">
        <v>0</v>
      </c>
    </row>
    <row r="12" ht="13.5" customHeight="1">
      <c r="A12" s="12" t="s">
        <v>1</v>
      </c>
    </row>
    <row r="13" ht="13.5" customHeight="1">
      <c r="A13" s="12" t="s">
        <v>2</v>
      </c>
    </row>
    <row r="14" spans="1:11" ht="13.5" customHeight="1">
      <c r="A14" s="12" t="s">
        <v>3</v>
      </c>
      <c r="K14" s="12" t="s">
        <v>4</v>
      </c>
    </row>
    <row r="15" ht="13.5" customHeight="1">
      <c r="A15" s="12" t="s">
        <v>109</v>
      </c>
    </row>
    <row r="16" ht="9" customHeight="1"/>
    <row r="17" ht="13.5" customHeight="1">
      <c r="A17" s="12" t="s">
        <v>5</v>
      </c>
    </row>
    <row r="18" ht="9" customHeight="1"/>
    <row r="19" spans="1:10" ht="13.5" customHeight="1">
      <c r="A19" s="44" t="s">
        <v>110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customHeight="1">
      <c r="A20" s="45" t="s">
        <v>200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13.5" customHeight="1">
      <c r="A21" s="46" t="s">
        <v>201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0.5" customHeight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3.5" customHeight="1">
      <c r="A23" s="44" t="s">
        <v>6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>
      <c r="A24" s="44"/>
      <c r="B24" s="3"/>
      <c r="C24" s="3"/>
      <c r="D24" s="3"/>
      <c r="E24" s="3"/>
      <c r="F24" s="3"/>
      <c r="G24" s="3"/>
      <c r="H24" s="3"/>
      <c r="I24" s="3"/>
      <c r="J24" s="3"/>
    </row>
    <row r="25" spans="10:13" ht="10.5" customHeight="1">
      <c r="J25" s="70"/>
      <c r="K25" s="70"/>
      <c r="L25" s="70"/>
      <c r="M25" s="70"/>
    </row>
    <row r="26" spans="1:13" ht="13.5" customHeight="1">
      <c r="A26" s="6"/>
      <c r="B26" s="6"/>
      <c r="C26" s="6"/>
      <c r="D26" s="6"/>
      <c r="E26" s="6"/>
      <c r="F26" s="76" t="s">
        <v>7</v>
      </c>
      <c r="G26" s="87"/>
      <c r="H26" s="87"/>
      <c r="J26" s="166" t="s">
        <v>156</v>
      </c>
      <c r="K26" s="167"/>
      <c r="L26" s="167"/>
      <c r="M26" s="168"/>
    </row>
    <row r="27" spans="1:13" ht="13.5" customHeight="1">
      <c r="A27" s="6"/>
      <c r="B27" s="6"/>
      <c r="C27" s="6"/>
      <c r="D27" s="6"/>
      <c r="E27" s="6"/>
      <c r="F27" s="59" t="s">
        <v>8</v>
      </c>
      <c r="G27" s="13" t="s">
        <v>9</v>
      </c>
      <c r="H27" s="88"/>
      <c r="I27" s="13"/>
      <c r="J27" s="86" t="s">
        <v>8</v>
      </c>
      <c r="K27" s="13" t="s">
        <v>9</v>
      </c>
      <c r="L27" s="70"/>
      <c r="M27" s="77"/>
    </row>
    <row r="28" spans="1:13" ht="13.5" customHeight="1">
      <c r="A28" s="6"/>
      <c r="B28" s="6"/>
      <c r="C28" s="6"/>
      <c r="D28" s="6"/>
      <c r="E28" s="6"/>
      <c r="F28" s="59" t="s">
        <v>10</v>
      </c>
      <c r="G28" s="13" t="s">
        <v>10</v>
      </c>
      <c r="H28" s="88"/>
      <c r="I28" s="13"/>
      <c r="J28" s="59" t="s">
        <v>10</v>
      </c>
      <c r="K28" s="13" t="s">
        <v>10</v>
      </c>
      <c r="L28" s="70"/>
      <c r="M28" s="77"/>
    </row>
    <row r="29" spans="1:13" ht="13.5" customHeight="1">
      <c r="A29" s="6"/>
      <c r="B29" s="6"/>
      <c r="C29" s="6"/>
      <c r="D29" s="6"/>
      <c r="E29" s="6"/>
      <c r="F29" s="59" t="s">
        <v>11</v>
      </c>
      <c r="G29" s="13" t="s">
        <v>12</v>
      </c>
      <c r="H29" s="88"/>
      <c r="I29" s="13"/>
      <c r="J29" s="59" t="s">
        <v>13</v>
      </c>
      <c r="K29" s="13" t="s">
        <v>12</v>
      </c>
      <c r="L29" s="70"/>
      <c r="M29" s="77"/>
    </row>
    <row r="30" spans="1:13" ht="13.5" customHeight="1">
      <c r="A30" s="6"/>
      <c r="B30" s="6"/>
      <c r="C30" s="6"/>
      <c r="D30" s="6"/>
      <c r="E30" s="6"/>
      <c r="F30" s="55"/>
      <c r="G30" s="13" t="s">
        <v>14</v>
      </c>
      <c r="H30" s="88"/>
      <c r="I30" s="13"/>
      <c r="J30" s="55"/>
      <c r="K30" s="13" t="s">
        <v>14</v>
      </c>
      <c r="L30" s="70"/>
      <c r="M30" s="77"/>
    </row>
    <row r="31" spans="1:13" ht="13.5" customHeight="1">
      <c r="A31" s="6"/>
      <c r="B31" s="6"/>
      <c r="C31" s="6"/>
      <c r="D31" s="6"/>
      <c r="E31" s="6"/>
      <c r="F31" s="55"/>
      <c r="G31" s="13" t="s">
        <v>11</v>
      </c>
      <c r="H31" s="88"/>
      <c r="I31" s="13"/>
      <c r="J31" s="55"/>
      <c r="K31" s="13" t="s">
        <v>15</v>
      </c>
      <c r="L31" s="70"/>
      <c r="M31" s="77"/>
    </row>
    <row r="32" spans="1:13" ht="13.5" customHeight="1">
      <c r="A32" s="6"/>
      <c r="B32" s="6"/>
      <c r="C32" s="6"/>
      <c r="D32" s="6"/>
      <c r="E32" s="6"/>
      <c r="F32" s="60" t="s">
        <v>203</v>
      </c>
      <c r="G32" s="58" t="s">
        <v>204</v>
      </c>
      <c r="H32" s="78" t="s">
        <v>142</v>
      </c>
      <c r="I32" s="13"/>
      <c r="J32" s="60" t="s">
        <v>203</v>
      </c>
      <c r="K32" s="58" t="s">
        <v>204</v>
      </c>
      <c r="L32" s="70"/>
      <c r="M32" s="78" t="s">
        <v>142</v>
      </c>
    </row>
    <row r="33" spans="1:13" ht="13.5" customHeight="1">
      <c r="A33" s="6"/>
      <c r="B33" s="6"/>
      <c r="C33" s="6"/>
      <c r="D33" s="6"/>
      <c r="E33" s="6"/>
      <c r="F33" s="61" t="s">
        <v>16</v>
      </c>
      <c r="G33" s="62" t="s">
        <v>16</v>
      </c>
      <c r="H33" s="79" t="s">
        <v>108</v>
      </c>
      <c r="I33" s="13"/>
      <c r="J33" s="61" t="s">
        <v>16</v>
      </c>
      <c r="K33" s="62" t="s">
        <v>16</v>
      </c>
      <c r="L33" s="69"/>
      <c r="M33" s="79" t="s">
        <v>108</v>
      </c>
    </row>
    <row r="34" spans="1:12" ht="12" customHeight="1">
      <c r="A34" s="6"/>
      <c r="B34" s="6"/>
      <c r="C34" s="6"/>
      <c r="D34" s="6"/>
      <c r="E34" s="6"/>
      <c r="L34" s="6"/>
    </row>
    <row r="35" spans="1:13" ht="15.75" thickBot="1">
      <c r="A35" s="12" t="s">
        <v>17</v>
      </c>
      <c r="B35" s="12" t="s">
        <v>18</v>
      </c>
      <c r="C35" s="12" t="s">
        <v>19</v>
      </c>
      <c r="D35" s="41" t="s">
        <v>62</v>
      </c>
      <c r="E35" s="6"/>
      <c r="F35" s="20">
        <v>690080</v>
      </c>
      <c r="G35" s="47">
        <v>670154</v>
      </c>
      <c r="H35" s="149">
        <f>(+F35-G35)/G35*100</f>
        <v>2.9733464248516013</v>
      </c>
      <c r="I35" s="21"/>
      <c r="J35" s="20">
        <v>1381930</v>
      </c>
      <c r="K35" s="47">
        <v>1358795</v>
      </c>
      <c r="L35" s="84"/>
      <c r="M35" s="114">
        <f>(+J35-K35)/K35*100</f>
        <v>1.702611505046751</v>
      </c>
    </row>
    <row r="36" spans="1:12" ht="8.25" customHeight="1" thickTop="1">
      <c r="A36" s="6"/>
      <c r="B36" s="6"/>
      <c r="C36" s="6"/>
      <c r="D36" s="6"/>
      <c r="E36" s="6"/>
      <c r="F36" s="22"/>
      <c r="G36" s="22"/>
      <c r="H36" s="150"/>
      <c r="I36" s="22"/>
      <c r="J36" s="22"/>
      <c r="K36" s="22"/>
      <c r="L36" s="6"/>
    </row>
    <row r="37" spans="1:13" ht="15.75" thickBot="1">
      <c r="A37" s="6"/>
      <c r="B37" s="12" t="s">
        <v>20</v>
      </c>
      <c r="C37" s="12" t="s">
        <v>21</v>
      </c>
      <c r="D37" s="6"/>
      <c r="E37" s="6"/>
      <c r="F37" s="23">
        <f>J37-0</f>
        <v>0</v>
      </c>
      <c r="G37" s="47">
        <v>46</v>
      </c>
      <c r="H37" s="149">
        <f>(+F37-G37)/G37*100</f>
        <v>-100</v>
      </c>
      <c r="I37" s="24"/>
      <c r="J37" s="23">
        <v>0</v>
      </c>
      <c r="K37" s="47">
        <v>46</v>
      </c>
      <c r="L37" s="84"/>
      <c r="M37" s="114" t="s">
        <v>170</v>
      </c>
    </row>
    <row r="38" spans="1:12" ht="8.25" customHeight="1" thickTop="1">
      <c r="A38" s="6"/>
      <c r="B38" s="6"/>
      <c r="C38" s="6"/>
      <c r="D38" s="6"/>
      <c r="E38" s="6"/>
      <c r="F38" s="22"/>
      <c r="G38" s="22"/>
      <c r="H38" s="150"/>
      <c r="I38" s="22"/>
      <c r="J38" s="22"/>
      <c r="K38" s="22"/>
      <c r="L38" s="6"/>
    </row>
    <row r="39" spans="1:13" ht="15.75" thickBot="1">
      <c r="A39" s="6"/>
      <c r="B39" s="12" t="s">
        <v>22</v>
      </c>
      <c r="C39" s="12" t="s">
        <v>23</v>
      </c>
      <c r="D39" s="6"/>
      <c r="E39" s="6"/>
      <c r="F39" s="20">
        <v>26705</v>
      </c>
      <c r="G39" s="47">
        <v>28444</v>
      </c>
      <c r="H39" s="149">
        <f>(+F39-G39)/G39*100</f>
        <v>-6.113767402615665</v>
      </c>
      <c r="I39" s="21"/>
      <c r="J39" s="20">
        <v>52724</v>
      </c>
      <c r="K39" s="47">
        <v>58771</v>
      </c>
      <c r="L39" s="84"/>
      <c r="M39" s="114">
        <f>(+J39-K39)/K39*100</f>
        <v>-10.28908815572306</v>
      </c>
    </row>
    <row r="40" spans="1:12" ht="8.25" customHeight="1" thickTop="1">
      <c r="A40" s="6"/>
      <c r="B40" s="6"/>
      <c r="C40" s="6"/>
      <c r="D40" s="6"/>
      <c r="E40" s="6"/>
      <c r="F40" s="22"/>
      <c r="G40" s="22"/>
      <c r="H40" s="150"/>
      <c r="I40" s="22"/>
      <c r="J40" s="22"/>
      <c r="K40" s="22"/>
      <c r="L40" s="6"/>
    </row>
    <row r="41" spans="1:12" ht="13.5" customHeight="1">
      <c r="A41" s="12" t="s">
        <v>24</v>
      </c>
      <c r="B41" s="12" t="s">
        <v>18</v>
      </c>
      <c r="C41" s="12" t="s">
        <v>103</v>
      </c>
      <c r="D41" s="6"/>
      <c r="E41" s="6"/>
      <c r="F41" s="22"/>
      <c r="G41" s="22"/>
      <c r="H41" s="150"/>
      <c r="I41" s="22"/>
      <c r="J41" s="22"/>
      <c r="K41" s="22"/>
      <c r="L41" s="6"/>
    </row>
    <row r="42" spans="1:12" ht="13.5" customHeight="1">
      <c r="A42" s="6"/>
      <c r="B42" s="6"/>
      <c r="C42" s="12" t="s">
        <v>102</v>
      </c>
      <c r="D42" s="6"/>
      <c r="E42" s="6"/>
      <c r="F42" s="22"/>
      <c r="G42" s="22"/>
      <c r="H42" s="150"/>
      <c r="I42" s="22"/>
      <c r="J42" s="22"/>
      <c r="K42" s="22"/>
      <c r="L42" s="6"/>
    </row>
    <row r="43" spans="1:12" ht="13.5" customHeight="1">
      <c r="A43" s="6"/>
      <c r="B43" s="6"/>
      <c r="C43" s="12" t="s">
        <v>26</v>
      </c>
      <c r="D43" s="6"/>
      <c r="E43" s="6"/>
      <c r="F43" s="22"/>
      <c r="G43" s="22"/>
      <c r="H43" s="150"/>
      <c r="I43" s="22"/>
      <c r="J43" s="22"/>
      <c r="K43" s="22"/>
      <c r="L43" s="6"/>
    </row>
    <row r="44" spans="1:12" ht="13.5" customHeight="1">
      <c r="A44" s="6"/>
      <c r="B44" s="6"/>
      <c r="C44" s="12" t="s">
        <v>27</v>
      </c>
      <c r="D44" s="6"/>
      <c r="E44" s="6"/>
      <c r="F44" s="22"/>
      <c r="G44" s="22"/>
      <c r="H44" s="150"/>
      <c r="I44" s="22"/>
      <c r="J44" s="22"/>
      <c r="K44" s="22"/>
      <c r="L44" s="6"/>
    </row>
    <row r="45" spans="1:13" ht="13.5" customHeight="1">
      <c r="A45" s="6"/>
      <c r="B45" s="6"/>
      <c r="C45" s="12" t="s">
        <v>28</v>
      </c>
      <c r="D45" s="6"/>
      <c r="E45" s="6"/>
      <c r="F45" s="25">
        <v>158661</v>
      </c>
      <c r="G45" s="48">
        <v>145860</v>
      </c>
      <c r="H45" s="151">
        <f>(+F45-G45)/G45*100</f>
        <v>8.776223776223777</v>
      </c>
      <c r="I45" s="25"/>
      <c r="J45" s="118">
        <v>296330</v>
      </c>
      <c r="K45" s="48">
        <v>289239</v>
      </c>
      <c r="L45" s="6"/>
      <c r="M45" s="113">
        <f>(+J45-K45)/K45*100</f>
        <v>2.4516057654742274</v>
      </c>
    </row>
    <row r="46" spans="1:12" ht="8.25" customHeight="1">
      <c r="A46" s="6"/>
      <c r="B46" s="6"/>
      <c r="C46" s="6"/>
      <c r="D46" s="6"/>
      <c r="E46" s="6"/>
      <c r="F46" s="22"/>
      <c r="G46" s="48"/>
      <c r="H46" s="152"/>
      <c r="I46" s="22"/>
      <c r="J46" s="22"/>
      <c r="K46" s="22"/>
      <c r="L46" s="6"/>
    </row>
    <row r="47" spans="1:13" ht="15">
      <c r="A47" s="6"/>
      <c r="B47" s="12" t="s">
        <v>20</v>
      </c>
      <c r="C47" s="12" t="s">
        <v>29</v>
      </c>
      <c r="D47" s="6"/>
      <c r="E47" s="6"/>
      <c r="F47" s="25">
        <v>-32381</v>
      </c>
      <c r="G47" s="48">
        <v>-42322</v>
      </c>
      <c r="H47" s="151">
        <f>(+F47-G47)/G47*100</f>
        <v>-23.488965549832237</v>
      </c>
      <c r="I47" s="26"/>
      <c r="J47" s="25">
        <v>-66097</v>
      </c>
      <c r="K47" s="48">
        <v>-87079</v>
      </c>
      <c r="L47" s="6"/>
      <c r="M47" s="113">
        <f>(+J47-K47)/K47*100</f>
        <v>-24.095361683069395</v>
      </c>
    </row>
    <row r="48" spans="1:12" ht="8.25" customHeight="1">
      <c r="A48" s="6"/>
      <c r="B48" s="6"/>
      <c r="C48" s="6"/>
      <c r="D48" s="6"/>
      <c r="E48" s="6"/>
      <c r="F48" s="22"/>
      <c r="G48" s="48"/>
      <c r="H48" s="152"/>
      <c r="I48" s="22"/>
      <c r="J48" s="22"/>
      <c r="K48" s="22"/>
      <c r="L48" s="6"/>
    </row>
    <row r="49" spans="1:13" ht="15">
      <c r="A49" s="6"/>
      <c r="B49" s="12" t="s">
        <v>22</v>
      </c>
      <c r="C49" s="12" t="s">
        <v>30</v>
      </c>
      <c r="D49" s="6"/>
      <c r="E49" s="6"/>
      <c r="F49" s="25">
        <v>-9934</v>
      </c>
      <c r="G49" s="48">
        <v>-12138</v>
      </c>
      <c r="H49" s="151">
        <f>(+F49-G49)/G49*100</f>
        <v>-18.157851375844455</v>
      </c>
      <c r="I49" s="25"/>
      <c r="J49" s="25">
        <v>-21558</v>
      </c>
      <c r="K49" s="48">
        <v>-24716</v>
      </c>
      <c r="L49" s="6"/>
      <c r="M49" s="113">
        <f>(+J49-K49)/K49*100</f>
        <v>-12.77714840589092</v>
      </c>
    </row>
    <row r="50" spans="1:13" ht="8.25" customHeight="1">
      <c r="A50" s="6"/>
      <c r="B50" s="6"/>
      <c r="C50" s="6"/>
      <c r="D50" s="6"/>
      <c r="E50" s="6"/>
      <c r="F50" s="51"/>
      <c r="G50" s="51"/>
      <c r="H50" s="153"/>
      <c r="I50" s="22"/>
      <c r="J50" s="51"/>
      <c r="K50" s="51"/>
      <c r="L50" s="83"/>
      <c r="M50" s="69"/>
    </row>
    <row r="51" spans="1:12" ht="13.5" customHeight="1">
      <c r="A51" s="6"/>
      <c r="B51" s="6"/>
      <c r="C51" s="41" t="s">
        <v>161</v>
      </c>
      <c r="D51" s="6"/>
      <c r="E51" s="6"/>
      <c r="F51" s="22"/>
      <c r="G51" s="22"/>
      <c r="H51" s="150"/>
      <c r="I51" s="22"/>
      <c r="J51" s="22"/>
      <c r="K51" s="22"/>
      <c r="L51" s="6"/>
    </row>
    <row r="52" spans="1:13" ht="13.5" customHeight="1">
      <c r="A52" s="6"/>
      <c r="B52" s="6"/>
      <c r="C52" s="41" t="s">
        <v>162</v>
      </c>
      <c r="D52" s="6"/>
      <c r="E52" s="6"/>
      <c r="F52" s="22">
        <f>SUM(F45:F50)</f>
        <v>116346</v>
      </c>
      <c r="G52" s="22">
        <f>SUM(G45:G50)</f>
        <v>91400</v>
      </c>
      <c r="H52" s="151">
        <f>(+F52-G52)/G52*100</f>
        <v>27.293216630196937</v>
      </c>
      <c r="I52" s="22"/>
      <c r="J52" s="22">
        <f>SUM(J45:J50)</f>
        <v>208675</v>
      </c>
      <c r="K52" s="22">
        <f>SUM(K45:K50)</f>
        <v>177444</v>
      </c>
      <c r="L52" s="6"/>
      <c r="M52" s="113">
        <f>(+J52-K52)/K52*100</f>
        <v>17.600482405716733</v>
      </c>
    </row>
    <row r="53" spans="1:12" ht="13.5" customHeight="1">
      <c r="A53" s="6"/>
      <c r="B53" s="6"/>
      <c r="C53" s="41"/>
      <c r="D53" s="6"/>
      <c r="E53" s="6"/>
      <c r="F53" s="22"/>
      <c r="G53" s="22"/>
      <c r="H53" s="150"/>
      <c r="I53" s="22"/>
      <c r="J53" s="22"/>
      <c r="K53" s="22"/>
      <c r="L53" s="6"/>
    </row>
    <row r="54" spans="1:13" ht="15">
      <c r="A54" s="6"/>
      <c r="B54" s="12" t="s">
        <v>31</v>
      </c>
      <c r="C54" s="12" t="s">
        <v>32</v>
      </c>
      <c r="D54" s="6"/>
      <c r="E54" s="6"/>
      <c r="F54" s="27">
        <v>-3999</v>
      </c>
      <c r="G54" s="49">
        <v>0</v>
      </c>
      <c r="H54" s="154" t="s">
        <v>170</v>
      </c>
      <c r="I54" s="24"/>
      <c r="J54" s="27">
        <v>-3999</v>
      </c>
      <c r="K54" s="104">
        <v>-4657</v>
      </c>
      <c r="L54" s="83"/>
      <c r="M54" s="115">
        <f>(+J54-K54)/K54*100</f>
        <v>-14.129267768949969</v>
      </c>
    </row>
    <row r="55" spans="1:12" ht="8.25" customHeight="1">
      <c r="A55" s="6"/>
      <c r="B55" s="6"/>
      <c r="C55" s="6"/>
      <c r="D55" s="6"/>
      <c r="E55" s="6"/>
      <c r="F55" s="22"/>
      <c r="G55" s="22"/>
      <c r="H55" s="150"/>
      <c r="I55" s="22"/>
      <c r="J55" s="22"/>
      <c r="K55" s="22"/>
      <c r="L55" s="6"/>
    </row>
    <row r="56" spans="1:12" ht="13.5" customHeight="1">
      <c r="A56" s="6"/>
      <c r="B56" s="12" t="s">
        <v>33</v>
      </c>
      <c r="C56" s="12" t="s">
        <v>34</v>
      </c>
      <c r="D56" s="6"/>
      <c r="E56" s="6"/>
      <c r="F56" s="22"/>
      <c r="G56" s="22"/>
      <c r="H56" s="150"/>
      <c r="I56" s="22"/>
      <c r="J56" s="22"/>
      <c r="K56" s="22"/>
      <c r="L56" s="6"/>
    </row>
    <row r="57" spans="1:12" ht="13.5" customHeight="1">
      <c r="A57" s="6"/>
      <c r="B57" s="6"/>
      <c r="C57" s="12" t="s">
        <v>25</v>
      </c>
      <c r="D57" s="6"/>
      <c r="E57" s="6"/>
      <c r="F57" s="22"/>
      <c r="G57" s="22"/>
      <c r="H57" s="150"/>
      <c r="I57" s="22"/>
      <c r="J57" s="22"/>
      <c r="K57" s="22"/>
      <c r="L57" s="6"/>
    </row>
    <row r="58" spans="1:12" ht="13.5" customHeight="1">
      <c r="A58" s="6"/>
      <c r="B58" s="6"/>
      <c r="C58" s="18" t="s">
        <v>35</v>
      </c>
      <c r="D58" s="6"/>
      <c r="E58" s="6"/>
      <c r="F58" s="22"/>
      <c r="G58" s="22"/>
      <c r="H58" s="150"/>
      <c r="I58" s="22"/>
      <c r="J58" s="22"/>
      <c r="K58" s="22"/>
      <c r="L58" s="6"/>
    </row>
    <row r="59" spans="1:13" ht="13.5" customHeight="1">
      <c r="A59" s="6"/>
      <c r="B59" s="6"/>
      <c r="C59" s="18" t="s">
        <v>36</v>
      </c>
      <c r="D59" s="6"/>
      <c r="E59" s="6"/>
      <c r="F59" s="22"/>
      <c r="G59" s="22"/>
      <c r="H59" s="150"/>
      <c r="I59" s="22"/>
      <c r="J59" s="22"/>
      <c r="K59" s="22"/>
      <c r="L59" s="75"/>
      <c r="M59" s="70"/>
    </row>
    <row r="60" spans="3:13" ht="12.75" customHeight="1">
      <c r="C60" s="18" t="s">
        <v>37</v>
      </c>
      <c r="F60" s="25">
        <f>+F52+F54</f>
        <v>112347</v>
      </c>
      <c r="G60" s="25">
        <f>+G52+G54</f>
        <v>91400</v>
      </c>
      <c r="H60" s="151">
        <f>(+F60-G60)/G60*100</f>
        <v>22.917943107221006</v>
      </c>
      <c r="I60" s="25"/>
      <c r="J60" s="25">
        <f>+J52+J54</f>
        <v>204676</v>
      </c>
      <c r="K60" s="25">
        <f>+K52+K54</f>
        <v>172787</v>
      </c>
      <c r="L60" s="70"/>
      <c r="M60" s="113">
        <f>(+J60-K60)/K60*100</f>
        <v>18.455670854867552</v>
      </c>
    </row>
    <row r="61" spans="1:11" ht="8.25" customHeight="1">
      <c r="A61" s="6"/>
      <c r="F61" s="22"/>
      <c r="G61" s="48"/>
      <c r="H61" s="152"/>
      <c r="I61" s="22"/>
      <c r="J61" s="22"/>
      <c r="K61" s="22"/>
    </row>
    <row r="62" spans="1:11" ht="13.5" customHeight="1">
      <c r="A62" s="6"/>
      <c r="B62" s="12" t="s">
        <v>38</v>
      </c>
      <c r="C62" s="12" t="s">
        <v>39</v>
      </c>
      <c r="F62" s="22"/>
      <c r="G62" s="48"/>
      <c r="H62" s="152"/>
      <c r="I62" s="22"/>
      <c r="J62" s="22"/>
      <c r="K62" s="22"/>
    </row>
    <row r="63" spans="3:13" ht="13.5" customHeight="1">
      <c r="C63" s="12" t="s">
        <v>40</v>
      </c>
      <c r="F63" s="28">
        <v>1797</v>
      </c>
      <c r="G63" s="49">
        <v>-1883</v>
      </c>
      <c r="H63" s="154">
        <f>(+F63-G63)/G63*100</f>
        <v>-195.43281996813596</v>
      </c>
      <c r="I63" s="21"/>
      <c r="J63" s="28">
        <v>1809</v>
      </c>
      <c r="K63" s="104">
        <v>-3493</v>
      </c>
      <c r="L63" s="69"/>
      <c r="M63" s="115">
        <f>(+J63-K63)/K63*100</f>
        <v>-151.7892928714572</v>
      </c>
    </row>
    <row r="64" spans="6:11" ht="8.25" customHeight="1">
      <c r="F64" s="22"/>
      <c r="G64" s="22"/>
      <c r="H64" s="150"/>
      <c r="I64" s="22"/>
      <c r="J64" s="22"/>
      <c r="K64" s="22"/>
    </row>
    <row r="65" spans="1:13" ht="13.5" customHeight="1">
      <c r="A65"/>
      <c r="B65"/>
      <c r="C65"/>
      <c r="D65"/>
      <c r="E65"/>
      <c r="F65"/>
      <c r="G65"/>
      <c r="H65" s="155"/>
      <c r="I65"/>
      <c r="J65"/>
      <c r="K65"/>
      <c r="L65"/>
      <c r="M65"/>
    </row>
    <row r="66" spans="7:8" ht="13.5" customHeight="1">
      <c r="G66" s="70"/>
      <c r="H66" s="156"/>
    </row>
    <row r="67" ht="15" customHeight="1">
      <c r="H67" s="157"/>
    </row>
    <row r="68" ht="15" customHeight="1">
      <c r="H68" s="157"/>
    </row>
    <row r="69" ht="15" customHeight="1">
      <c r="H69" s="157"/>
    </row>
    <row r="70" ht="15" customHeight="1">
      <c r="H70" s="157"/>
    </row>
    <row r="71" ht="15" customHeight="1">
      <c r="H71" s="157"/>
    </row>
    <row r="72" ht="15" customHeight="1">
      <c r="H72" s="157"/>
    </row>
    <row r="73" ht="15" customHeight="1">
      <c r="H73" s="157"/>
    </row>
    <row r="74" ht="15" customHeight="1">
      <c r="H74" s="157"/>
    </row>
    <row r="75" ht="15" customHeight="1">
      <c r="H75" s="157"/>
    </row>
    <row r="76" spans="1:10" ht="13.5" customHeight="1">
      <c r="A76" s="44" t="s">
        <v>110</v>
      </c>
      <c r="B76" s="3"/>
      <c r="C76" s="3"/>
      <c r="D76" s="3"/>
      <c r="E76" s="3"/>
      <c r="F76" s="3"/>
      <c r="G76" s="3"/>
      <c r="H76" s="158"/>
      <c r="I76" s="3"/>
      <c r="J76" s="3"/>
    </row>
    <row r="77" spans="1:10" ht="13.5" customHeight="1">
      <c r="A77" s="45" t="s">
        <v>200</v>
      </c>
      <c r="B77" s="3"/>
      <c r="C77" s="3"/>
      <c r="D77" s="3"/>
      <c r="E77" s="3"/>
      <c r="F77" s="3"/>
      <c r="G77" s="3"/>
      <c r="H77" s="158"/>
      <c r="I77" s="3"/>
      <c r="J77" s="3"/>
    </row>
    <row r="78" spans="1:10" ht="13.5" customHeight="1">
      <c r="A78" s="46" t="s">
        <v>202</v>
      </c>
      <c r="B78" s="3"/>
      <c r="C78" s="3"/>
      <c r="D78" s="3"/>
      <c r="E78" s="3"/>
      <c r="F78" s="3"/>
      <c r="G78" s="3"/>
      <c r="H78" s="158"/>
      <c r="I78" s="3"/>
      <c r="J78" s="3"/>
    </row>
    <row r="79" spans="1:10" ht="13.5" customHeight="1">
      <c r="A79" s="44"/>
      <c r="B79" s="3"/>
      <c r="C79" s="3"/>
      <c r="D79" s="3"/>
      <c r="E79" s="3"/>
      <c r="F79" s="3"/>
      <c r="G79" s="3"/>
      <c r="H79" s="158"/>
      <c r="I79" s="3"/>
      <c r="J79" s="3"/>
    </row>
    <row r="80" ht="10.5" customHeight="1">
      <c r="H80" s="157"/>
    </row>
    <row r="81" spans="1:8" ht="13.5" customHeight="1">
      <c r="A81" s="44" t="s">
        <v>41</v>
      </c>
      <c r="H81" s="157"/>
    </row>
    <row r="82" ht="10.5" customHeight="1">
      <c r="H82" s="157"/>
    </row>
    <row r="83" spans="1:13" ht="13.5" customHeight="1">
      <c r="A83" s="6"/>
      <c r="B83" s="6"/>
      <c r="C83" s="6"/>
      <c r="D83" s="6"/>
      <c r="E83" s="6"/>
      <c r="F83" s="76" t="s">
        <v>7</v>
      </c>
      <c r="G83" s="145"/>
      <c r="H83" s="159"/>
      <c r="I83" s="70"/>
      <c r="J83" s="166" t="s">
        <v>156</v>
      </c>
      <c r="K83" s="167"/>
      <c r="L83" s="167"/>
      <c r="M83" s="168"/>
    </row>
    <row r="84" spans="1:13" ht="13.5" customHeight="1">
      <c r="A84" s="6"/>
      <c r="B84" s="6"/>
      <c r="C84" s="6"/>
      <c r="D84" s="6"/>
      <c r="E84" s="6"/>
      <c r="F84" s="59" t="s">
        <v>8</v>
      </c>
      <c r="G84" s="13" t="s">
        <v>9</v>
      </c>
      <c r="H84" s="160"/>
      <c r="I84" s="13"/>
      <c r="J84" s="59" t="s">
        <v>8</v>
      </c>
      <c r="K84" s="13" t="s">
        <v>9</v>
      </c>
      <c r="L84" s="70"/>
      <c r="M84" s="77"/>
    </row>
    <row r="85" spans="1:13" ht="13.5" customHeight="1">
      <c r="A85" s="6"/>
      <c r="B85" s="6"/>
      <c r="C85" s="6"/>
      <c r="D85" s="6"/>
      <c r="E85" s="6"/>
      <c r="F85" s="59" t="s">
        <v>10</v>
      </c>
      <c r="G85" s="13" t="s">
        <v>10</v>
      </c>
      <c r="H85" s="160"/>
      <c r="I85" s="13"/>
      <c r="J85" s="59" t="s">
        <v>10</v>
      </c>
      <c r="K85" s="13" t="s">
        <v>10</v>
      </c>
      <c r="L85" s="70"/>
      <c r="M85" s="77"/>
    </row>
    <row r="86" spans="1:13" ht="13.5" customHeight="1">
      <c r="A86" s="6"/>
      <c r="B86" s="6"/>
      <c r="C86" s="6"/>
      <c r="D86" s="6"/>
      <c r="E86" s="6"/>
      <c r="F86" s="59" t="s">
        <v>11</v>
      </c>
      <c r="G86" s="13" t="s">
        <v>12</v>
      </c>
      <c r="H86" s="160"/>
      <c r="I86" s="13"/>
      <c r="J86" s="59" t="s">
        <v>13</v>
      </c>
      <c r="K86" s="13" t="s">
        <v>12</v>
      </c>
      <c r="L86" s="70"/>
      <c r="M86" s="77"/>
    </row>
    <row r="87" spans="1:13" ht="13.5" customHeight="1">
      <c r="A87" s="6"/>
      <c r="B87" s="6"/>
      <c r="C87" s="6"/>
      <c r="D87" s="6"/>
      <c r="E87" s="6"/>
      <c r="F87" s="55"/>
      <c r="G87" s="13" t="s">
        <v>14</v>
      </c>
      <c r="H87" s="160"/>
      <c r="I87" s="13"/>
      <c r="J87" s="55"/>
      <c r="K87" s="13" t="s">
        <v>14</v>
      </c>
      <c r="L87" s="70"/>
      <c r="M87" s="77"/>
    </row>
    <row r="88" spans="1:13" ht="13.5" customHeight="1">
      <c r="A88" s="6"/>
      <c r="B88" s="6"/>
      <c r="C88" s="6"/>
      <c r="D88" s="6"/>
      <c r="E88" s="6"/>
      <c r="F88" s="55"/>
      <c r="G88" s="13" t="s">
        <v>11</v>
      </c>
      <c r="H88" s="160"/>
      <c r="I88" s="13"/>
      <c r="J88" s="55"/>
      <c r="K88" s="13" t="s">
        <v>15</v>
      </c>
      <c r="L88" s="70"/>
      <c r="M88" s="77"/>
    </row>
    <row r="89" spans="1:13" ht="13.5" customHeight="1">
      <c r="A89" s="6"/>
      <c r="B89" s="6"/>
      <c r="C89" s="6"/>
      <c r="D89" s="6"/>
      <c r="E89" s="6"/>
      <c r="F89" s="60" t="s">
        <v>203</v>
      </c>
      <c r="G89" s="58" t="s">
        <v>204</v>
      </c>
      <c r="H89" s="161" t="s">
        <v>142</v>
      </c>
      <c r="I89" s="13"/>
      <c r="J89" s="60" t="s">
        <v>203</v>
      </c>
      <c r="K89" s="58" t="s">
        <v>204</v>
      </c>
      <c r="L89" s="70"/>
      <c r="M89" s="78" t="s">
        <v>142</v>
      </c>
    </row>
    <row r="90" spans="1:13" ht="13.5" customHeight="1">
      <c r="A90" s="6"/>
      <c r="B90" s="6"/>
      <c r="C90" s="6"/>
      <c r="D90" s="6"/>
      <c r="E90" s="6"/>
      <c r="F90" s="61" t="s">
        <v>16</v>
      </c>
      <c r="G90" s="62" t="s">
        <v>16</v>
      </c>
      <c r="H90" s="162" t="s">
        <v>108</v>
      </c>
      <c r="I90" s="13"/>
      <c r="J90" s="61" t="s">
        <v>16</v>
      </c>
      <c r="K90" s="62" t="s">
        <v>16</v>
      </c>
      <c r="L90" s="69"/>
      <c r="M90" s="79" t="s">
        <v>108</v>
      </c>
    </row>
    <row r="91" ht="9" customHeight="1">
      <c r="H91" s="157"/>
    </row>
    <row r="92" spans="1:13" ht="13.5" customHeight="1">
      <c r="A92" s="12" t="s">
        <v>24</v>
      </c>
      <c r="B92" s="14" t="s">
        <v>42</v>
      </c>
      <c r="C92" s="14" t="s">
        <v>43</v>
      </c>
      <c r="D92" s="2"/>
      <c r="E92" s="2"/>
      <c r="F92" s="29"/>
      <c r="G92" s="29"/>
      <c r="H92" s="163"/>
      <c r="I92" s="29"/>
      <c r="J92" s="29"/>
      <c r="K92" s="29"/>
      <c r="L92" s="2"/>
      <c r="M92" s="3"/>
    </row>
    <row r="93" spans="2:13" ht="13.5" customHeight="1">
      <c r="B93" s="3"/>
      <c r="C93" s="14" t="s">
        <v>37</v>
      </c>
      <c r="D93" s="2"/>
      <c r="E93" s="2"/>
      <c r="F93" s="30">
        <f>F60+F63</f>
        <v>114144</v>
      </c>
      <c r="G93" s="30">
        <f>G60+G63</f>
        <v>89517</v>
      </c>
      <c r="H93" s="151">
        <f>(+F93-G93)/G93*100</f>
        <v>27.51097556888636</v>
      </c>
      <c r="I93" s="138" t="s">
        <v>4</v>
      </c>
      <c r="J93" s="30">
        <f>J60+J63</f>
        <v>206485</v>
      </c>
      <c r="K93" s="30">
        <f>K60+K63</f>
        <v>169294</v>
      </c>
      <c r="L93" s="137" t="s">
        <v>4</v>
      </c>
      <c r="M93" s="113">
        <f>(+J93-K93)/K93*100</f>
        <v>21.968291847318866</v>
      </c>
    </row>
    <row r="94" spans="2:13" ht="8.25" customHeight="1">
      <c r="B94" s="3"/>
      <c r="C94" s="3"/>
      <c r="D94" s="3"/>
      <c r="E94" s="3"/>
      <c r="F94" s="31"/>
      <c r="G94" s="48"/>
      <c r="H94" s="152"/>
      <c r="I94" s="31"/>
      <c r="J94" s="31"/>
      <c r="K94" s="31"/>
      <c r="L94" s="3"/>
      <c r="M94" s="99"/>
    </row>
    <row r="95" spans="2:13" ht="15">
      <c r="B95" s="14" t="s">
        <v>44</v>
      </c>
      <c r="C95" s="14" t="s">
        <v>45</v>
      </c>
      <c r="D95" s="3"/>
      <c r="E95" s="3"/>
      <c r="F95" s="32">
        <v>-46515</v>
      </c>
      <c r="G95" s="49">
        <v>-37743</v>
      </c>
      <c r="H95" s="154">
        <f>(+F95-G95)/G95*100</f>
        <v>23.241395755504332</v>
      </c>
      <c r="I95" s="33"/>
      <c r="J95" s="32">
        <v>-80962</v>
      </c>
      <c r="K95" s="104">
        <v>-67864</v>
      </c>
      <c r="L95" s="82"/>
      <c r="M95" s="115">
        <f>(+J95-K95)/K95*100</f>
        <v>19.300365436755865</v>
      </c>
    </row>
    <row r="96" spans="8:13" ht="8.25" customHeight="1">
      <c r="H96" s="157"/>
      <c r="M96" s="100"/>
    </row>
    <row r="97" spans="2:13" ht="13.5" customHeight="1">
      <c r="B97" s="12" t="s">
        <v>46</v>
      </c>
      <c r="C97" s="12" t="s">
        <v>47</v>
      </c>
      <c r="H97" s="157"/>
      <c r="M97" s="100"/>
    </row>
    <row r="98" spans="3:13" ht="13.5" customHeight="1">
      <c r="C98" s="12" t="s">
        <v>48</v>
      </c>
      <c r="F98" s="25">
        <f>F93+F95</f>
        <v>67629</v>
      </c>
      <c r="G98" s="25">
        <f>G93+G95</f>
        <v>51774</v>
      </c>
      <c r="H98" s="151">
        <f>(+F98-G98)/G98*100</f>
        <v>30.623478966276508</v>
      </c>
      <c r="I98" s="25"/>
      <c r="J98" s="25">
        <f>J93+J95</f>
        <v>125523</v>
      </c>
      <c r="K98" s="25">
        <f>K93+K95</f>
        <v>101430</v>
      </c>
      <c r="M98" s="113">
        <f>(+J98-K98)/K98*100</f>
        <v>23.753327417923693</v>
      </c>
    </row>
    <row r="99" spans="6:13" ht="8.25" customHeight="1">
      <c r="F99" s="22"/>
      <c r="G99" s="22"/>
      <c r="H99" s="150"/>
      <c r="I99" s="22"/>
      <c r="J99" s="22"/>
      <c r="K99" s="22"/>
      <c r="M99" s="100"/>
    </row>
    <row r="100" spans="3:13" ht="15">
      <c r="C100" s="12" t="s">
        <v>49</v>
      </c>
      <c r="F100" s="28">
        <v>-31521</v>
      </c>
      <c r="G100" s="49">
        <v>-25477</v>
      </c>
      <c r="H100" s="154">
        <f>(+F100-G100)/G100*100</f>
        <v>23.72335832319347</v>
      </c>
      <c r="I100" s="24"/>
      <c r="J100" s="28">
        <v>-66035</v>
      </c>
      <c r="K100" s="104">
        <v>-60580</v>
      </c>
      <c r="L100" s="69"/>
      <c r="M100" s="115">
        <f>(+J100-K100)/K100*100</f>
        <v>9.004621987454605</v>
      </c>
    </row>
    <row r="101" spans="6:13" ht="8.25" customHeight="1">
      <c r="F101" s="22"/>
      <c r="G101" s="22"/>
      <c r="H101" s="150"/>
      <c r="I101" s="22"/>
      <c r="J101" s="22"/>
      <c r="K101" s="22"/>
      <c r="M101" s="100"/>
    </row>
    <row r="102" spans="2:13" ht="13.5" customHeight="1">
      <c r="B102" s="12" t="s">
        <v>50</v>
      </c>
      <c r="C102" s="18" t="s">
        <v>51</v>
      </c>
      <c r="F102" s="22"/>
      <c r="G102" s="22"/>
      <c r="H102" s="150"/>
      <c r="I102" s="22"/>
      <c r="J102" s="22"/>
      <c r="K102" s="22"/>
      <c r="M102" s="100"/>
    </row>
    <row r="103" spans="3:13" ht="13.5" customHeight="1">
      <c r="C103" s="12" t="s">
        <v>52</v>
      </c>
      <c r="F103" s="25">
        <f>F98+F100</f>
        <v>36108</v>
      </c>
      <c r="G103" s="25">
        <f>G98+G100</f>
        <v>26297</v>
      </c>
      <c r="H103" s="151">
        <f>(+F103-G103)/G103*100</f>
        <v>37.30843822489257</v>
      </c>
      <c r="I103" s="25"/>
      <c r="J103" s="25">
        <f>J98+J100</f>
        <v>59488</v>
      </c>
      <c r="K103" s="25">
        <f>K98+K100</f>
        <v>40850</v>
      </c>
      <c r="M103" s="113">
        <f>(+J103-K103)/K103*100</f>
        <v>45.62545899632803</v>
      </c>
    </row>
    <row r="104" spans="6:13" ht="8.25" customHeight="1">
      <c r="F104" s="22"/>
      <c r="G104" s="63"/>
      <c r="H104" s="164"/>
      <c r="I104" s="22"/>
      <c r="J104" s="22"/>
      <c r="K104" s="22"/>
      <c r="M104" s="100"/>
    </row>
    <row r="105" spans="2:13" ht="15">
      <c r="B105" s="12" t="s">
        <v>53</v>
      </c>
      <c r="C105" s="12" t="s">
        <v>54</v>
      </c>
      <c r="F105" s="26">
        <v>0</v>
      </c>
      <c r="G105" s="48">
        <v>0</v>
      </c>
      <c r="H105" s="151" t="s">
        <v>170</v>
      </c>
      <c r="I105" s="26"/>
      <c r="J105" s="26">
        <v>0</v>
      </c>
      <c r="K105" s="48" t="s">
        <v>158</v>
      </c>
      <c r="M105" s="113" t="s">
        <v>170</v>
      </c>
    </row>
    <row r="106" spans="6:13" ht="8.25" customHeight="1">
      <c r="F106" s="22"/>
      <c r="G106" s="63"/>
      <c r="H106" s="157"/>
      <c r="I106" s="22"/>
      <c r="J106" s="22"/>
      <c r="K106" s="22"/>
      <c r="M106" s="54"/>
    </row>
    <row r="107" spans="3:13" ht="15">
      <c r="C107" s="12" t="s">
        <v>49</v>
      </c>
      <c r="F107" s="26">
        <v>0</v>
      </c>
      <c r="G107" s="48">
        <v>0</v>
      </c>
      <c r="H107" s="151" t="s">
        <v>170</v>
      </c>
      <c r="I107" s="26"/>
      <c r="J107" s="26">
        <v>0</v>
      </c>
      <c r="K107" s="48" t="s">
        <v>158</v>
      </c>
      <c r="M107" s="113" t="s">
        <v>170</v>
      </c>
    </row>
    <row r="108" spans="6:13" ht="8.25" customHeight="1">
      <c r="F108" s="22"/>
      <c r="G108" s="22"/>
      <c r="H108" s="157"/>
      <c r="I108" s="22"/>
      <c r="J108" s="22"/>
      <c r="K108" s="22"/>
      <c r="M108" s="54"/>
    </row>
    <row r="109" spans="3:13" ht="13.5" customHeight="1">
      <c r="C109" s="18" t="s">
        <v>55</v>
      </c>
      <c r="F109" s="22"/>
      <c r="G109" s="22"/>
      <c r="H109" s="157"/>
      <c r="I109" s="22"/>
      <c r="J109" s="22"/>
      <c r="K109" s="22"/>
      <c r="M109" s="54"/>
    </row>
    <row r="110" spans="3:13" ht="13.5" customHeight="1">
      <c r="C110" s="18" t="s">
        <v>56</v>
      </c>
      <c r="F110" s="27">
        <v>0</v>
      </c>
      <c r="G110" s="49">
        <v>0</v>
      </c>
      <c r="H110" s="154" t="s">
        <v>170</v>
      </c>
      <c r="I110" s="24"/>
      <c r="J110" s="27">
        <v>0</v>
      </c>
      <c r="K110" s="104" t="s">
        <v>158</v>
      </c>
      <c r="L110" s="69"/>
      <c r="M110" s="115" t="s">
        <v>170</v>
      </c>
    </row>
    <row r="111" spans="6:11" ht="8.25" customHeight="1">
      <c r="F111" s="22"/>
      <c r="G111" s="22"/>
      <c r="H111" s="150"/>
      <c r="I111" s="22"/>
      <c r="J111" s="22"/>
      <c r="K111" s="22"/>
    </row>
    <row r="112" spans="2:11" ht="13.5" customHeight="1">
      <c r="B112" s="12" t="s">
        <v>57</v>
      </c>
      <c r="C112" s="18" t="s">
        <v>58</v>
      </c>
      <c r="F112" s="22"/>
      <c r="G112" s="22"/>
      <c r="H112" s="150"/>
      <c r="I112" s="22"/>
      <c r="J112" s="22"/>
      <c r="K112" s="22"/>
    </row>
    <row r="113" spans="3:11" ht="13.5" customHeight="1">
      <c r="C113" s="18" t="s">
        <v>59</v>
      </c>
      <c r="F113" s="22"/>
      <c r="G113" s="22"/>
      <c r="H113" s="150"/>
      <c r="I113" s="22"/>
      <c r="J113" s="22"/>
      <c r="K113" s="22"/>
    </row>
    <row r="114" spans="3:13" ht="13.5" customHeight="1" thickBot="1">
      <c r="C114" s="18" t="s">
        <v>60</v>
      </c>
      <c r="F114" s="20">
        <f>SUM(F103:F110)</f>
        <v>36108</v>
      </c>
      <c r="G114" s="20">
        <f>SUM(G103:G110)</f>
        <v>26297</v>
      </c>
      <c r="H114" s="149">
        <f>(+F114-G114)/G114*100</f>
        <v>37.30843822489257</v>
      </c>
      <c r="I114" s="21"/>
      <c r="J114" s="20">
        <f>SUM(J103:J110)</f>
        <v>59488</v>
      </c>
      <c r="K114" s="20">
        <f>SUM(K103:K110)</f>
        <v>40850</v>
      </c>
      <c r="L114" s="81"/>
      <c r="M114" s="114">
        <f>(+J114-K114)/K114*100</f>
        <v>45.62545899632803</v>
      </c>
    </row>
    <row r="115" ht="8.25" customHeight="1" thickTop="1">
      <c r="H115" s="157"/>
    </row>
    <row r="116" spans="1:8" ht="13.5" customHeight="1">
      <c r="A116" s="12" t="s">
        <v>61</v>
      </c>
      <c r="B116" s="12" t="s">
        <v>18</v>
      </c>
      <c r="C116" s="12" t="s">
        <v>245</v>
      </c>
      <c r="H116" s="157"/>
    </row>
    <row r="117" spans="3:8" ht="13.5" customHeight="1">
      <c r="C117" s="18" t="s">
        <v>246</v>
      </c>
      <c r="H117" s="157"/>
    </row>
    <row r="118" spans="3:8" ht="13.5" customHeight="1">
      <c r="C118" s="18" t="s">
        <v>244</v>
      </c>
      <c r="H118" s="157"/>
    </row>
    <row r="119" ht="8.25" customHeight="1">
      <c r="H119" s="157"/>
    </row>
    <row r="120" spans="3:8" ht="13.5" customHeight="1">
      <c r="C120" s="12" t="s">
        <v>151</v>
      </c>
      <c r="H120" s="157"/>
    </row>
    <row r="121" spans="3:8" ht="13.5" customHeight="1">
      <c r="C121" s="18" t="s">
        <v>220</v>
      </c>
      <c r="H121" s="157"/>
    </row>
    <row r="122" spans="3:13" ht="13.5" customHeight="1" thickBot="1">
      <c r="C122" s="18" t="s">
        <v>152</v>
      </c>
      <c r="F122" s="52">
        <v>4.37</v>
      </c>
      <c r="G122" s="112">
        <v>3.79</v>
      </c>
      <c r="H122" s="149">
        <f>(+F122-G122)/G122*100</f>
        <v>15.303430079155675</v>
      </c>
      <c r="I122"/>
      <c r="J122" s="52">
        <v>7.19</v>
      </c>
      <c r="K122" s="112">
        <v>5.89</v>
      </c>
      <c r="L122" s="80"/>
      <c r="M122" s="114">
        <f>(+J122-K122)/K122*100</f>
        <v>22.071307300509353</v>
      </c>
    </row>
    <row r="123" spans="3:5" ht="13.5" customHeight="1" thickTop="1">
      <c r="C123" s="18"/>
      <c r="E123" s="9" t="s">
        <v>4</v>
      </c>
    </row>
    <row r="124" spans="6:11" ht="8.25" customHeight="1">
      <c r="F124" s="22"/>
      <c r="G124" s="22"/>
      <c r="H124" s="22"/>
      <c r="J124" s="22"/>
      <c r="K124" s="22"/>
    </row>
    <row r="125" spans="3:13" ht="13.5" customHeight="1">
      <c r="C125" s="169" t="s">
        <v>153</v>
      </c>
      <c r="D125" s="170"/>
      <c r="E125" s="170"/>
      <c r="F125" s="73"/>
      <c r="G125" s="48"/>
      <c r="H125" s="48"/>
      <c r="I125" s="105"/>
      <c r="J125" s="73"/>
      <c r="K125" s="48"/>
      <c r="L125" s="70"/>
      <c r="M125" s="106"/>
    </row>
    <row r="126" spans="3:11" ht="13.5" customHeight="1">
      <c r="C126" s="18" t="s">
        <v>221</v>
      </c>
      <c r="F126" s="72"/>
      <c r="G126" s="48"/>
      <c r="H126" s="48"/>
      <c r="I126"/>
      <c r="J126" s="72"/>
      <c r="K126" s="73"/>
    </row>
    <row r="127" spans="3:13" ht="13.5" customHeight="1" thickBot="1">
      <c r="C127" s="18" t="s">
        <v>198</v>
      </c>
      <c r="F127" s="109">
        <v>3.16</v>
      </c>
      <c r="G127" s="109" t="s">
        <v>170</v>
      </c>
      <c r="H127" s="114" t="s">
        <v>170</v>
      </c>
      <c r="I127"/>
      <c r="J127" s="108">
        <v>5.42</v>
      </c>
      <c r="K127" s="109" t="s">
        <v>170</v>
      </c>
      <c r="L127" s="81"/>
      <c r="M127" s="114" t="s">
        <v>170</v>
      </c>
    </row>
    <row r="128" spans="3:13" ht="11.25" customHeight="1" thickTop="1">
      <c r="C128" s="18"/>
      <c r="F128" s="107"/>
      <c r="G128" s="48"/>
      <c r="H128" s="48"/>
      <c r="I128"/>
      <c r="J128" s="72"/>
      <c r="K128" s="73"/>
      <c r="M128" s="37"/>
    </row>
    <row r="129" ht="11.25" customHeight="1">
      <c r="C129" s="117"/>
    </row>
    <row r="130" ht="15">
      <c r="C130" s="116" t="s">
        <v>171</v>
      </c>
    </row>
    <row r="131" ht="15">
      <c r="C131" s="117" t="s">
        <v>177</v>
      </c>
    </row>
    <row r="132" ht="15">
      <c r="C132" s="117" t="s">
        <v>178</v>
      </c>
    </row>
    <row r="133" ht="15">
      <c r="C133" s="116"/>
    </row>
    <row r="136" ht="15">
      <c r="N136" s="9" t="s">
        <v>4</v>
      </c>
    </row>
    <row r="137" spans="6:11" ht="15">
      <c r="F137" s="22"/>
      <c r="K137" s="22"/>
    </row>
    <row r="138" spans="6:11" ht="15">
      <c r="F138" s="63"/>
      <c r="K138" s="63"/>
    </row>
    <row r="139" spans="6:11" ht="15">
      <c r="F139" s="63"/>
      <c r="G139" s="70"/>
      <c r="H139" s="70"/>
      <c r="I139" s="70"/>
      <c r="J139" s="70"/>
      <c r="K139" s="63"/>
    </row>
    <row r="140" spans="6:11" ht="15">
      <c r="F140" s="70"/>
      <c r="G140" s="70"/>
      <c r="H140" s="70"/>
      <c r="I140" s="70"/>
      <c r="J140" s="70"/>
      <c r="K140" s="70"/>
    </row>
    <row r="141" spans="6:11" ht="15">
      <c r="F141" s="70"/>
      <c r="G141" s="70"/>
      <c r="H141" s="70"/>
      <c r="I141" s="70"/>
      <c r="J141" s="70"/>
      <c r="K141" s="70"/>
    </row>
    <row r="142" spans="6:11" ht="15">
      <c r="F142" s="70"/>
      <c r="G142" s="70"/>
      <c r="H142" s="70"/>
      <c r="I142" s="70"/>
      <c r="J142" s="70"/>
      <c r="K142" s="70"/>
    </row>
    <row r="143" spans="6:11" ht="15">
      <c r="F143" s="70"/>
      <c r="G143" s="70"/>
      <c r="H143" s="70"/>
      <c r="I143" s="70"/>
      <c r="J143" s="70"/>
      <c r="K143" s="70"/>
    </row>
    <row r="144" spans="6:11" ht="15">
      <c r="F144" s="85"/>
      <c r="G144" s="70"/>
      <c r="H144" s="70"/>
      <c r="I144" s="70"/>
      <c r="J144" s="70"/>
      <c r="K144" s="70"/>
    </row>
    <row r="145" spans="6:11" ht="15">
      <c r="F145" s="70"/>
      <c r="G145" s="70"/>
      <c r="H145" s="70"/>
      <c r="I145" s="70"/>
      <c r="J145" s="70"/>
      <c r="K145" s="70"/>
    </row>
    <row r="146" spans="6:11" ht="15">
      <c r="F146" s="70"/>
      <c r="G146" s="70"/>
      <c r="H146" s="70"/>
      <c r="I146" s="70"/>
      <c r="J146" s="70"/>
      <c r="K146" s="70"/>
    </row>
    <row r="147" spans="6:11" ht="15">
      <c r="F147" s="70"/>
      <c r="G147" s="70"/>
      <c r="H147" s="70"/>
      <c r="I147" s="70"/>
      <c r="J147" s="70"/>
      <c r="K147" s="70"/>
    </row>
    <row r="148" spans="6:11" ht="15">
      <c r="F148" s="70"/>
      <c r="G148" s="70"/>
      <c r="H148" s="70"/>
      <c r="I148" s="70"/>
      <c r="J148" s="70"/>
      <c r="K148" s="70"/>
    </row>
    <row r="149" spans="6:11" ht="15">
      <c r="F149" s="70"/>
      <c r="G149" s="70"/>
      <c r="H149" s="70"/>
      <c r="I149" s="70"/>
      <c r="J149" s="70"/>
      <c r="K149" s="70"/>
    </row>
    <row r="150" spans="6:11" ht="15">
      <c r="F150" s="70"/>
      <c r="G150" s="70"/>
      <c r="H150" s="70"/>
      <c r="I150" s="70"/>
      <c r="J150" s="70"/>
      <c r="K150" s="70"/>
    </row>
    <row r="151" spans="6:11" ht="15">
      <c r="F151" s="70"/>
      <c r="G151" s="70"/>
      <c r="H151" s="70"/>
      <c r="I151" s="70"/>
      <c r="J151" s="70"/>
      <c r="K151" s="98"/>
    </row>
  </sheetData>
  <mergeCells count="3">
    <mergeCell ref="J26:M26"/>
    <mergeCell ref="J83:M83"/>
    <mergeCell ref="C125:E125"/>
  </mergeCells>
  <printOptions/>
  <pageMargins left="0.6" right="0.24" top="0.25" bottom="0.26" header="0.22" footer="0.22"/>
  <pageSetup firstPageNumber="1" useFirstPageNumber="1" horizontalDpi="300" verticalDpi="300" orientation="portrait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8"/>
  <sheetViews>
    <sheetView workbookViewId="0" topLeftCell="A6">
      <selection activeCell="H25" sqref="H25"/>
    </sheetView>
  </sheetViews>
  <sheetFormatPr defaultColWidth="11.33203125" defaultRowHeight="12.75"/>
  <cols>
    <col min="1" max="1" width="3.33203125" style="9" customWidth="1"/>
    <col min="2" max="2" width="4.33203125" style="9" customWidth="1"/>
    <col min="3" max="3" width="12.5" style="9" customWidth="1"/>
    <col min="4" max="4" width="11.33203125" style="9" customWidth="1"/>
    <col min="5" max="5" width="17.33203125" style="9" customWidth="1"/>
    <col min="6" max="6" width="16.66015625" style="9" customWidth="1"/>
    <col min="7" max="7" width="2.66015625" style="9" customWidth="1"/>
    <col min="8" max="8" width="16.66015625" style="9" customWidth="1"/>
    <col min="9" max="9" width="2.66015625" style="9" customWidth="1"/>
    <col min="10" max="10" width="16.5" style="9" customWidth="1"/>
    <col min="11" max="16384" width="11.33203125" style="9" customWidth="1"/>
  </cols>
  <sheetData>
    <row r="1" spans="1:10" ht="15" customHeight="1">
      <c r="A1" s="4"/>
      <c r="B1" s="5"/>
      <c r="C1" s="6"/>
      <c r="D1" s="5"/>
      <c r="E1" s="7"/>
      <c r="F1" s="6"/>
      <c r="G1" s="6"/>
      <c r="H1" s="6"/>
      <c r="I1" s="8"/>
      <c r="J1" s="6"/>
    </row>
    <row r="2" spans="1:10" ht="15" customHeight="1">
      <c r="A2" s="4"/>
      <c r="B2" s="5"/>
      <c r="C2" s="6"/>
      <c r="D2" s="5"/>
      <c r="E2" s="7"/>
      <c r="F2" s="6"/>
      <c r="G2" s="6"/>
      <c r="H2" s="6"/>
      <c r="I2" s="8"/>
      <c r="J2" s="6"/>
    </row>
    <row r="3" spans="1:10" ht="15" customHeight="1">
      <c r="A3" s="4"/>
      <c r="B3" s="5"/>
      <c r="C3" s="6"/>
      <c r="D3" s="5"/>
      <c r="E3" s="7"/>
      <c r="F3" s="6"/>
      <c r="G3" s="6"/>
      <c r="H3" s="6"/>
      <c r="I3" s="8"/>
      <c r="J3" s="6"/>
    </row>
    <row r="4" ht="15" customHeight="1"/>
    <row r="5" ht="15" customHeight="1"/>
    <row r="6" spans="1:10" ht="13.5" customHeight="1">
      <c r="A6" s="44" t="s">
        <v>110</v>
      </c>
      <c r="B6" s="3"/>
      <c r="C6" s="3"/>
      <c r="D6" s="3"/>
      <c r="E6" s="3"/>
      <c r="J6" s="1"/>
    </row>
    <row r="7" spans="1:5" ht="13.5" customHeight="1">
      <c r="A7" s="45" t="s">
        <v>200</v>
      </c>
      <c r="B7" s="3"/>
      <c r="C7" s="3"/>
      <c r="D7" s="3"/>
      <c r="E7" s="3"/>
    </row>
    <row r="8" spans="1:5" ht="13.5" customHeight="1">
      <c r="A8" s="46" t="s">
        <v>201</v>
      </c>
      <c r="B8" s="3"/>
      <c r="C8" s="3"/>
      <c r="D8" s="3"/>
      <c r="E8" s="3"/>
    </row>
    <row r="9" spans="1:5" ht="10.5" customHeight="1">
      <c r="A9" s="3"/>
      <c r="B9" s="3"/>
      <c r="C9" s="3"/>
      <c r="D9" s="3"/>
      <c r="E9" s="3"/>
    </row>
    <row r="10" spans="1:10" ht="13.5" customHeight="1">
      <c r="A10" s="44" t="s">
        <v>63</v>
      </c>
      <c r="B10" s="3"/>
      <c r="C10" s="3"/>
      <c r="D10" s="3"/>
      <c r="E10" s="3"/>
      <c r="H10" s="15" t="s">
        <v>64</v>
      </c>
      <c r="J10" s="15" t="s">
        <v>64</v>
      </c>
    </row>
    <row r="11" spans="1:10" ht="13.5" customHeight="1">
      <c r="A11" s="6"/>
      <c r="B11" s="6"/>
      <c r="C11" s="6"/>
      <c r="D11" s="6"/>
      <c r="E11" s="6"/>
      <c r="H11" s="16" t="s">
        <v>65</v>
      </c>
      <c r="J11" s="16" t="s">
        <v>9</v>
      </c>
    </row>
    <row r="12" spans="1:10" ht="13.5" customHeight="1">
      <c r="A12" s="6"/>
      <c r="B12" s="6"/>
      <c r="C12" s="6"/>
      <c r="D12" s="6"/>
      <c r="E12" s="6"/>
      <c r="H12" s="16" t="s">
        <v>8</v>
      </c>
      <c r="J12" s="16" t="s">
        <v>66</v>
      </c>
    </row>
    <row r="13" spans="1:10" ht="13.5" customHeight="1">
      <c r="A13" s="6"/>
      <c r="B13" s="6"/>
      <c r="C13" s="6"/>
      <c r="D13" s="6"/>
      <c r="E13" s="6"/>
      <c r="H13" s="16" t="s">
        <v>11</v>
      </c>
      <c r="J13" s="16" t="s">
        <v>67</v>
      </c>
    </row>
    <row r="14" spans="1:10" ht="13.5" customHeight="1">
      <c r="A14" s="6"/>
      <c r="B14" s="6"/>
      <c r="C14" s="6"/>
      <c r="D14" s="6"/>
      <c r="E14" s="6"/>
      <c r="H14" s="16" t="s">
        <v>203</v>
      </c>
      <c r="J14" s="16" t="s">
        <v>164</v>
      </c>
    </row>
    <row r="15" spans="1:10" ht="13.5" customHeight="1">
      <c r="A15" s="6"/>
      <c r="B15" s="6"/>
      <c r="C15" s="6"/>
      <c r="D15" s="6"/>
      <c r="E15" s="6"/>
      <c r="H15" s="56"/>
      <c r="J15" s="57" t="s">
        <v>107</v>
      </c>
    </row>
    <row r="16" spans="1:10" ht="13.5" customHeight="1">
      <c r="A16" s="6"/>
      <c r="B16" s="6"/>
      <c r="C16" s="6"/>
      <c r="D16" s="6"/>
      <c r="E16" s="6"/>
      <c r="H16" s="17" t="s">
        <v>16</v>
      </c>
      <c r="J16" s="17" t="s">
        <v>16</v>
      </c>
    </row>
    <row r="17" spans="1:5" ht="9.75" customHeight="1">
      <c r="A17" s="6"/>
      <c r="B17" s="6"/>
      <c r="C17" s="6"/>
      <c r="D17" s="6"/>
      <c r="E17" s="6"/>
    </row>
    <row r="18" spans="1:10" ht="13.5" customHeight="1">
      <c r="A18" s="19"/>
      <c r="B18" s="12" t="s">
        <v>68</v>
      </c>
      <c r="C18" s="2"/>
      <c r="D18" s="6"/>
      <c r="E18" s="6"/>
      <c r="H18" s="25">
        <v>1712252</v>
      </c>
      <c r="I18" s="22"/>
      <c r="J18" s="25">
        <v>1714071</v>
      </c>
    </row>
    <row r="19" spans="1:10" ht="13.5" customHeight="1">
      <c r="A19" s="19"/>
      <c r="B19" s="12" t="s">
        <v>111</v>
      </c>
      <c r="H19" s="25">
        <v>473402</v>
      </c>
      <c r="I19" s="22"/>
      <c r="J19" s="25">
        <v>471176</v>
      </c>
    </row>
    <row r="20" spans="1:10" ht="13.5" customHeight="1">
      <c r="A20" s="19"/>
      <c r="B20" s="12" t="s">
        <v>112</v>
      </c>
      <c r="H20" s="25">
        <v>188517</v>
      </c>
      <c r="I20" s="22"/>
      <c r="J20" s="25">
        <v>193159</v>
      </c>
    </row>
    <row r="21" spans="1:10" ht="13.5" customHeight="1">
      <c r="A21" s="19"/>
      <c r="B21" s="12" t="s">
        <v>166</v>
      </c>
      <c r="H21" s="25">
        <v>244796</v>
      </c>
      <c r="I21" s="22"/>
      <c r="J21" s="25">
        <v>241962</v>
      </c>
    </row>
    <row r="22" spans="1:10" ht="13.5" customHeight="1">
      <c r="A22" s="19"/>
      <c r="B22" s="12" t="s">
        <v>113</v>
      </c>
      <c r="H22" s="25">
        <v>298018</v>
      </c>
      <c r="I22" s="22"/>
      <c r="J22" s="25">
        <v>300970</v>
      </c>
    </row>
    <row r="23" spans="1:10" ht="13.5" customHeight="1">
      <c r="A23" s="19"/>
      <c r="B23" s="12" t="s">
        <v>114</v>
      </c>
      <c r="H23" s="25">
        <v>82180</v>
      </c>
      <c r="I23" s="22"/>
      <c r="J23" s="25">
        <v>82286</v>
      </c>
    </row>
    <row r="24" spans="1:10" ht="13.5" customHeight="1">
      <c r="A24" s="19"/>
      <c r="B24" s="12" t="s">
        <v>71</v>
      </c>
      <c r="H24" s="51"/>
      <c r="I24" s="22"/>
      <c r="J24" s="51"/>
    </row>
    <row r="25" spans="1:10" ht="13.5" customHeight="1">
      <c r="A25" s="19"/>
      <c r="B25" s="12"/>
      <c r="C25" s="9" t="s">
        <v>115</v>
      </c>
      <c r="H25" s="64">
        <v>640188</v>
      </c>
      <c r="I25" s="22"/>
      <c r="J25" s="64">
        <v>654729</v>
      </c>
    </row>
    <row r="26" spans="1:10" ht="13.5" customHeight="1">
      <c r="A26" s="37"/>
      <c r="C26" s="12" t="s">
        <v>72</v>
      </c>
      <c r="H26" s="65">
        <v>48143</v>
      </c>
      <c r="I26" s="22"/>
      <c r="J26" s="65">
        <v>49117</v>
      </c>
    </row>
    <row r="27" spans="1:10" ht="13.5" customHeight="1">
      <c r="A27" s="37"/>
      <c r="C27" s="12" t="s">
        <v>116</v>
      </c>
      <c r="H27" s="65">
        <v>1516057</v>
      </c>
      <c r="I27" s="22"/>
      <c r="J27" s="65">
        <v>1508243</v>
      </c>
    </row>
    <row r="28" spans="1:10" ht="13.5" customHeight="1">
      <c r="A28" s="37"/>
      <c r="C28" s="12" t="s">
        <v>117</v>
      </c>
      <c r="H28" s="65">
        <v>152904</v>
      </c>
      <c r="I28" s="22"/>
      <c r="J28" s="65">
        <v>111734</v>
      </c>
    </row>
    <row r="29" spans="1:10" ht="13.5" customHeight="1">
      <c r="A29" s="37"/>
      <c r="C29" s="12" t="s">
        <v>73</v>
      </c>
      <c r="H29" s="66">
        <v>109881</v>
      </c>
      <c r="I29" s="22"/>
      <c r="J29" s="66">
        <v>235214</v>
      </c>
    </row>
    <row r="30" spans="1:10" ht="15">
      <c r="A30" s="37"/>
      <c r="H30" s="67">
        <f>SUM(H25:H29)</f>
        <v>2467173</v>
      </c>
      <c r="I30" s="22"/>
      <c r="J30" s="67">
        <f>SUM(J25:J29)</f>
        <v>2559037</v>
      </c>
    </row>
    <row r="31" spans="1:10" ht="13.5" customHeight="1">
      <c r="A31" s="19"/>
      <c r="B31" s="12" t="s">
        <v>75</v>
      </c>
      <c r="H31" s="64"/>
      <c r="I31" s="22"/>
      <c r="J31" s="64"/>
    </row>
    <row r="32" spans="1:10" ht="13.5" customHeight="1">
      <c r="A32" s="19"/>
      <c r="B32" s="12"/>
      <c r="C32" s="9" t="s">
        <v>118</v>
      </c>
      <c r="H32" s="64">
        <v>811713</v>
      </c>
      <c r="I32" s="22"/>
      <c r="J32" s="64">
        <v>769521</v>
      </c>
    </row>
    <row r="33" spans="1:10" ht="13.5" customHeight="1">
      <c r="A33" s="37"/>
      <c r="C33" s="12" t="s">
        <v>76</v>
      </c>
      <c r="H33" s="65">
        <v>293258</v>
      </c>
      <c r="I33" s="22"/>
      <c r="J33" s="65">
        <v>464524</v>
      </c>
    </row>
    <row r="34" spans="1:10" ht="13.5" customHeight="1">
      <c r="A34" s="37"/>
      <c r="C34" s="12" t="s">
        <v>77</v>
      </c>
      <c r="H34" s="65">
        <v>0</v>
      </c>
      <c r="I34" s="22"/>
      <c r="J34" s="65">
        <v>20650</v>
      </c>
    </row>
    <row r="35" spans="1:10" ht="13.5" customHeight="1">
      <c r="A35" s="37"/>
      <c r="C35" s="9" t="s">
        <v>45</v>
      </c>
      <c r="H35" s="68">
        <v>21372</v>
      </c>
      <c r="I35" s="22"/>
      <c r="J35" s="67">
        <v>44156</v>
      </c>
    </row>
    <row r="36" spans="1:10" ht="15">
      <c r="A36" s="37"/>
      <c r="H36" s="67">
        <f>SUM(H32:H35)</f>
        <v>1126343</v>
      </c>
      <c r="I36" s="22"/>
      <c r="J36" s="67">
        <f>SUM(J32:J35)</f>
        <v>1298851</v>
      </c>
    </row>
    <row r="37" spans="1:10" ht="14.25" customHeight="1">
      <c r="A37" s="19"/>
      <c r="B37" s="12" t="s">
        <v>79</v>
      </c>
      <c r="H37" s="21">
        <f>H30-H36</f>
        <v>1340830</v>
      </c>
      <c r="I37" s="63"/>
      <c r="J37" s="21">
        <f>J30-J36</f>
        <v>1260186</v>
      </c>
    </row>
    <row r="38" spans="1:10" ht="14.25" customHeight="1">
      <c r="A38" s="19"/>
      <c r="B38" s="12" t="s">
        <v>119</v>
      </c>
      <c r="H38" s="21">
        <v>1310087</v>
      </c>
      <c r="I38" s="63"/>
      <c r="J38" s="21">
        <v>1283840</v>
      </c>
    </row>
    <row r="39" spans="1:10" ht="14.25" customHeight="1">
      <c r="A39" s="19"/>
      <c r="B39" s="12" t="s">
        <v>167</v>
      </c>
      <c r="H39" s="35">
        <v>10452</v>
      </c>
      <c r="I39" s="22"/>
      <c r="J39" s="35">
        <v>13302</v>
      </c>
    </row>
    <row r="40" spans="1:10" ht="15.75" thickBot="1">
      <c r="A40" s="37"/>
      <c r="H40" s="20">
        <f>SUM(H18:H23)+H37+H38+H39</f>
        <v>5660534</v>
      </c>
      <c r="I40" s="22"/>
      <c r="J40" s="20">
        <f>SUM(J18:J23)+J37+J38+J39</f>
        <v>5560952</v>
      </c>
    </row>
    <row r="41" spans="1:10" ht="6" customHeight="1" thickTop="1">
      <c r="A41" s="37"/>
      <c r="H41" s="22"/>
      <c r="I41" s="22"/>
      <c r="J41" s="22"/>
    </row>
    <row r="42" spans="1:10" ht="13.5" customHeight="1">
      <c r="A42" s="19"/>
      <c r="B42" s="12" t="s">
        <v>81</v>
      </c>
      <c r="H42" s="25">
        <v>827933</v>
      </c>
      <c r="I42" s="22"/>
      <c r="J42" s="25">
        <v>819457</v>
      </c>
    </row>
    <row r="43" spans="1:10" ht="13.5" customHeight="1">
      <c r="A43" s="19"/>
      <c r="B43" s="12" t="s">
        <v>83</v>
      </c>
      <c r="H43" s="25">
        <v>908650</v>
      </c>
      <c r="I43" s="22"/>
      <c r="J43" s="25">
        <v>903560</v>
      </c>
    </row>
    <row r="44" spans="1:10" ht="13.5" customHeight="1">
      <c r="A44" s="37"/>
      <c r="B44" s="12" t="s">
        <v>82</v>
      </c>
      <c r="H44" s="51"/>
      <c r="I44" s="22"/>
      <c r="J44" s="51"/>
    </row>
    <row r="45" spans="1:10" ht="13.5" customHeight="1">
      <c r="A45" s="37"/>
      <c r="C45" s="12" t="s">
        <v>120</v>
      </c>
      <c r="F45" s="54"/>
      <c r="H45" s="34">
        <v>14945</v>
      </c>
      <c r="I45" s="22"/>
      <c r="J45" s="34">
        <v>43451</v>
      </c>
    </row>
    <row r="46" spans="1:10" ht="13.5" customHeight="1">
      <c r="A46" s="37"/>
      <c r="C46" s="12" t="s">
        <v>122</v>
      </c>
      <c r="H46" s="34">
        <v>51003</v>
      </c>
      <c r="I46" s="22"/>
      <c r="J46" s="34">
        <v>51003</v>
      </c>
    </row>
    <row r="47" spans="1:10" ht="13.5" customHeight="1">
      <c r="A47" s="37"/>
      <c r="C47" s="12" t="s">
        <v>84</v>
      </c>
      <c r="H47" s="53">
        <v>1615534</v>
      </c>
      <c r="I47" s="22"/>
      <c r="J47" s="53">
        <v>1556046</v>
      </c>
    </row>
    <row r="48" spans="1:10" ht="15">
      <c r="A48" s="37"/>
      <c r="H48" s="28">
        <f>SUM(H45:H47)</f>
        <v>1681482</v>
      </c>
      <c r="I48" s="22"/>
      <c r="J48" s="28">
        <f>SUM(J45:J47)</f>
        <v>1650500</v>
      </c>
    </row>
    <row r="49" spans="1:10" ht="14.25" customHeight="1">
      <c r="A49" s="37"/>
      <c r="B49" s="18" t="s">
        <v>104</v>
      </c>
      <c r="H49" s="25">
        <f>H42+H48+H43</f>
        <v>3418065</v>
      </c>
      <c r="I49" s="22"/>
      <c r="J49" s="25">
        <f>J42+J48+J43</f>
        <v>3373517</v>
      </c>
    </row>
    <row r="50" spans="1:10" ht="13.5" customHeight="1">
      <c r="A50" s="37"/>
      <c r="B50" s="18" t="s">
        <v>154</v>
      </c>
      <c r="H50" s="25">
        <v>7917</v>
      </c>
      <c r="I50" s="22"/>
      <c r="J50" s="25">
        <v>7934</v>
      </c>
    </row>
    <row r="51" spans="1:10" ht="13.5" customHeight="1">
      <c r="A51" s="37"/>
      <c r="B51" s="18" t="s">
        <v>155</v>
      </c>
      <c r="H51" s="25">
        <v>950060</v>
      </c>
      <c r="I51" s="22"/>
      <c r="J51" s="25">
        <v>963411</v>
      </c>
    </row>
    <row r="52" spans="1:10" ht="13.5" customHeight="1">
      <c r="A52" s="36"/>
      <c r="B52" s="12" t="s">
        <v>85</v>
      </c>
      <c r="H52" s="35">
        <v>429551</v>
      </c>
      <c r="I52" s="22"/>
      <c r="J52" s="35">
        <v>400660</v>
      </c>
    </row>
    <row r="53" spans="1:10" ht="13.5" customHeight="1">
      <c r="A53" s="36"/>
      <c r="B53" s="12" t="s">
        <v>121</v>
      </c>
      <c r="H53" s="25">
        <f>SUM(H49:H52)</f>
        <v>4805593</v>
      </c>
      <c r="I53" s="22"/>
      <c r="J53" s="25">
        <f>SUM(J49:J52)</f>
        <v>4745522</v>
      </c>
    </row>
    <row r="54" spans="1:10" ht="13.5" customHeight="1">
      <c r="A54" s="36"/>
      <c r="B54" s="12" t="s">
        <v>105</v>
      </c>
      <c r="H54" s="21">
        <v>553618</v>
      </c>
      <c r="I54" s="22"/>
      <c r="J54" s="21">
        <f>240122+297112</f>
        <v>537234</v>
      </c>
    </row>
    <row r="55" spans="1:10" ht="13.5" customHeight="1">
      <c r="A55" s="36"/>
      <c r="B55" s="12" t="s">
        <v>86</v>
      </c>
      <c r="H55" s="21">
        <v>188641</v>
      </c>
      <c r="I55" s="63"/>
      <c r="J55" s="21">
        <f>706139-537234</f>
        <v>168905</v>
      </c>
    </row>
    <row r="56" spans="1:10" ht="13.5" customHeight="1">
      <c r="A56" s="36"/>
      <c r="B56" s="12" t="s">
        <v>123</v>
      </c>
      <c r="H56" s="35">
        <v>112682</v>
      </c>
      <c r="I56" s="22"/>
      <c r="J56" s="35">
        <v>109291</v>
      </c>
    </row>
    <row r="57" spans="1:10" ht="15.75" thickBot="1">
      <c r="A57" s="37"/>
      <c r="H57" s="20">
        <f>SUM(H53:H56)</f>
        <v>5660534</v>
      </c>
      <c r="I57" s="22"/>
      <c r="J57" s="20">
        <f>SUM(J53:J56)</f>
        <v>5560952</v>
      </c>
    </row>
    <row r="58" spans="1:10" ht="13.5" customHeight="1" thickTop="1">
      <c r="A58" s="37"/>
      <c r="B58" s="96" t="s">
        <v>159</v>
      </c>
      <c r="C58" s="96"/>
      <c r="D58" s="96"/>
      <c r="E58" s="96"/>
      <c r="F58" s="96"/>
      <c r="G58" s="96"/>
      <c r="H58" s="120">
        <f>+H49/H42*100</f>
        <v>412.8431890020086</v>
      </c>
      <c r="I58" s="120"/>
      <c r="J58" s="120">
        <f>+J49/J42*100</f>
        <v>411.67712277764423</v>
      </c>
    </row>
    <row r="59" spans="1:10" ht="13.5" customHeight="1" thickBot="1">
      <c r="A59" s="37"/>
      <c r="B59" s="121" t="s">
        <v>145</v>
      </c>
      <c r="C59" s="96"/>
      <c r="D59" s="96"/>
      <c r="E59" s="96"/>
      <c r="F59" s="96"/>
      <c r="G59" s="96"/>
      <c r="H59" s="122">
        <f>+(H49-H38-H39)/H42*100</f>
        <v>253.34489626576064</v>
      </c>
      <c r="I59" s="123"/>
      <c r="J59" s="122">
        <f>+(J49-J38-J39)/J42*100</f>
        <v>253.38425323110303</v>
      </c>
    </row>
    <row r="60" spans="1:10" ht="14.25" customHeight="1" thickTop="1">
      <c r="A60" s="36"/>
      <c r="J60" s="165"/>
    </row>
    <row r="62" spans="6:10" ht="15">
      <c r="F62" s="9" t="s">
        <v>106</v>
      </c>
      <c r="H62" s="54">
        <f>+H57-H40</f>
        <v>0</v>
      </c>
      <c r="J62" s="54">
        <f>+J57-J40</f>
        <v>0</v>
      </c>
    </row>
    <row r="69" ht="12" customHeight="1"/>
    <row r="204" ht="12" customHeight="1"/>
    <row r="206" ht="8.25" customHeight="1"/>
    <row r="209" ht="8.25" customHeight="1"/>
    <row r="218" spans="2:10" ht="15">
      <c r="B218" s="6"/>
      <c r="C218" s="6"/>
      <c r="D218" s="6"/>
      <c r="E218" s="6"/>
      <c r="F218" s="6"/>
      <c r="G218" s="6"/>
      <c r="H218" s="6"/>
      <c r="I218" s="6"/>
      <c r="J218" s="6"/>
    </row>
    <row r="219" ht="10.5" customHeight="1"/>
    <row r="222" ht="10.5" customHeight="1"/>
  </sheetData>
  <printOptions/>
  <pageMargins left="0.6" right="0.24" top="0.25" bottom="0.26" header="0.22" footer="0.22"/>
  <pageSetup firstPageNumber="3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9"/>
  <sheetViews>
    <sheetView tabSelected="1" workbookViewId="0" topLeftCell="A245">
      <selection activeCell="B261" sqref="B261"/>
    </sheetView>
  </sheetViews>
  <sheetFormatPr defaultColWidth="9.33203125" defaultRowHeight="12.75"/>
  <cols>
    <col min="1" max="1" width="6.66015625" style="0" customWidth="1"/>
    <col min="5" max="5" width="11.33203125" style="0" customWidth="1"/>
    <col min="6" max="6" width="11.66015625" style="0" customWidth="1"/>
    <col min="7" max="7" width="8.33203125" style="0" customWidth="1"/>
    <col min="8" max="8" width="9.83203125" style="0" customWidth="1"/>
    <col min="9" max="9" width="10" style="0" customWidth="1"/>
    <col min="10" max="10" width="12.83203125" style="0" customWidth="1"/>
    <col min="11" max="11" width="13.83203125" style="0" customWidth="1"/>
  </cols>
  <sheetData>
    <row r="1" spans="1:10" ht="1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44" t="s">
        <v>110</v>
      </c>
      <c r="B5" s="3"/>
      <c r="C5" s="3"/>
      <c r="D5" s="3"/>
      <c r="E5" s="3"/>
      <c r="F5" s="3"/>
      <c r="G5" s="3"/>
      <c r="H5" s="3"/>
      <c r="I5" s="9"/>
      <c r="J5" s="9"/>
    </row>
    <row r="6" spans="1:10" ht="15">
      <c r="A6" s="45" t="s">
        <v>200</v>
      </c>
      <c r="B6" s="3"/>
      <c r="C6" s="3"/>
      <c r="D6" s="3"/>
      <c r="E6" s="3"/>
      <c r="F6" s="3"/>
      <c r="G6" s="3"/>
      <c r="H6" s="3"/>
      <c r="I6" s="9"/>
      <c r="J6" s="9"/>
    </row>
    <row r="7" spans="1:10" ht="15">
      <c r="A7" s="46" t="s">
        <v>201</v>
      </c>
      <c r="B7" s="3"/>
      <c r="C7" s="3"/>
      <c r="D7" s="3"/>
      <c r="E7" s="3"/>
      <c r="F7" s="3"/>
      <c r="G7" s="3"/>
      <c r="H7" s="3"/>
      <c r="I7" s="9"/>
      <c r="J7" s="9"/>
    </row>
    <row r="8" spans="1:10" ht="12.75" customHeight="1">
      <c r="A8" s="3"/>
      <c r="B8" s="3"/>
      <c r="C8" s="3"/>
      <c r="D8" s="3"/>
      <c r="E8" s="3"/>
      <c r="F8" s="3"/>
      <c r="G8" s="3"/>
      <c r="H8" s="3"/>
      <c r="I8" s="9"/>
      <c r="J8" s="9"/>
    </row>
    <row r="9" spans="1:10" ht="15">
      <c r="A9" s="44" t="s">
        <v>87</v>
      </c>
      <c r="B9" s="3"/>
      <c r="C9" s="3"/>
      <c r="D9" s="3"/>
      <c r="E9" s="3"/>
      <c r="F9" s="3"/>
      <c r="G9" s="3"/>
      <c r="H9" s="3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 ht="15">
      <c r="A11" s="12" t="s">
        <v>17</v>
      </c>
      <c r="B11" s="12" t="s">
        <v>140</v>
      </c>
      <c r="C11" s="6"/>
      <c r="D11" s="6"/>
      <c r="E11" s="6"/>
      <c r="F11" s="6"/>
      <c r="G11" s="6"/>
      <c r="H11" s="6"/>
      <c r="I11" s="6"/>
      <c r="J11" s="6"/>
      <c r="K11" s="6"/>
      <c r="L11" s="9"/>
    </row>
    <row r="12" spans="1:12" ht="15">
      <c r="A12" s="9"/>
      <c r="B12" s="12" t="s">
        <v>141</v>
      </c>
      <c r="C12" s="6"/>
      <c r="D12" s="6"/>
      <c r="E12" s="6"/>
      <c r="F12" s="6"/>
      <c r="G12" s="6"/>
      <c r="H12" s="6"/>
      <c r="I12" s="6"/>
      <c r="J12" s="6"/>
      <c r="K12" s="6"/>
      <c r="L12" s="9"/>
    </row>
    <row r="13" spans="1:12" ht="1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  <c r="L13" s="9"/>
    </row>
    <row r="14" spans="1:12" ht="15">
      <c r="A14" s="12" t="s">
        <v>24</v>
      </c>
      <c r="B14" s="12" t="s">
        <v>271</v>
      </c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5">
      <c r="A15" s="12"/>
      <c r="B15" s="12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5">
      <c r="A16" s="12"/>
      <c r="B16" s="12"/>
      <c r="C16" s="9"/>
      <c r="D16" s="9"/>
      <c r="E16" s="9"/>
      <c r="F16" s="9"/>
      <c r="G16" s="9"/>
      <c r="H16" s="9"/>
      <c r="I16" s="9"/>
      <c r="J16" s="37" t="s">
        <v>16</v>
      </c>
      <c r="K16" s="9"/>
      <c r="L16" s="9"/>
    </row>
    <row r="17" spans="1:12" ht="15">
      <c r="A17" s="12"/>
      <c r="B17" s="12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">
      <c r="A18" s="12"/>
      <c r="B18" s="12" t="s">
        <v>247</v>
      </c>
      <c r="C18" s="9"/>
      <c r="D18" s="9"/>
      <c r="E18" s="9"/>
      <c r="F18" s="9"/>
      <c r="G18" s="9"/>
      <c r="H18" s="9"/>
      <c r="I18" s="9"/>
      <c r="J18" s="100">
        <v>-2285</v>
      </c>
      <c r="K18" s="9"/>
      <c r="L18" s="9"/>
    </row>
    <row r="19" spans="1:12" ht="15">
      <c r="A19" s="12"/>
      <c r="B19" s="12" t="s">
        <v>248</v>
      </c>
      <c r="C19" s="9"/>
      <c r="D19" s="9"/>
      <c r="E19" s="9"/>
      <c r="F19" s="9"/>
      <c r="G19" s="9"/>
      <c r="H19" s="9"/>
      <c r="I19" s="9"/>
      <c r="J19" s="100">
        <v>-2000</v>
      </c>
      <c r="K19" s="9"/>
      <c r="L19" s="9"/>
    </row>
    <row r="20" spans="1:12" ht="15">
      <c r="A20" s="12"/>
      <c r="B20" s="12" t="s">
        <v>249</v>
      </c>
      <c r="C20" s="9"/>
      <c r="D20" s="9"/>
      <c r="E20" s="9"/>
      <c r="F20" s="9"/>
      <c r="G20" s="9"/>
      <c r="H20" s="9"/>
      <c r="I20" s="9"/>
      <c r="J20" s="100">
        <v>286</v>
      </c>
      <c r="K20" s="9"/>
      <c r="L20" s="9"/>
    </row>
    <row r="21" spans="1:12" ht="15.75" thickBot="1">
      <c r="A21" s="12"/>
      <c r="B21" s="12"/>
      <c r="C21" s="9"/>
      <c r="D21" s="9"/>
      <c r="E21" s="9"/>
      <c r="F21" s="9"/>
      <c r="G21" s="9"/>
      <c r="H21" s="9"/>
      <c r="I21" s="9"/>
      <c r="J21" s="148">
        <f>SUM(J18:J20)</f>
        <v>-3999</v>
      </c>
      <c r="K21" s="9"/>
      <c r="L21" s="9"/>
    </row>
    <row r="22" spans="1:12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5">
      <c r="A23" s="12" t="s">
        <v>61</v>
      </c>
      <c r="B23" s="12" t="s">
        <v>205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">
      <c r="A25" s="12" t="s">
        <v>69</v>
      </c>
      <c r="B25" s="12" t="s">
        <v>250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5">
      <c r="A26" s="12"/>
      <c r="B26" s="12"/>
      <c r="C26" s="9"/>
      <c r="D26" s="9"/>
      <c r="E26" s="9"/>
      <c r="F26" s="9"/>
      <c r="G26" s="9"/>
      <c r="H26" s="9"/>
      <c r="I26" s="9"/>
      <c r="J26" s="71"/>
      <c r="K26" s="37" t="s">
        <v>217</v>
      </c>
      <c r="L26" s="9"/>
    </row>
    <row r="27" spans="1:12" ht="15">
      <c r="A27" s="9"/>
      <c r="B27" s="9"/>
      <c r="C27" s="9"/>
      <c r="D27" s="9"/>
      <c r="E27" s="9"/>
      <c r="F27" s="9"/>
      <c r="G27" s="9"/>
      <c r="H27" s="9"/>
      <c r="I27" s="3"/>
      <c r="J27" s="37" t="s">
        <v>218</v>
      </c>
      <c r="K27" s="37" t="s">
        <v>206</v>
      </c>
      <c r="L27" s="9"/>
    </row>
    <row r="28" spans="1:12" ht="15">
      <c r="A28" s="9"/>
      <c r="B28" s="9"/>
      <c r="C28" s="9"/>
      <c r="D28" s="9"/>
      <c r="E28" s="9"/>
      <c r="F28" s="9"/>
      <c r="G28" s="9"/>
      <c r="H28" s="9"/>
      <c r="I28" s="3"/>
      <c r="J28" s="37" t="s">
        <v>147</v>
      </c>
      <c r="K28" s="37" t="s">
        <v>147</v>
      </c>
      <c r="L28" s="9"/>
    </row>
    <row r="29" spans="1:12" ht="15">
      <c r="A29" s="9"/>
      <c r="B29" s="9"/>
      <c r="C29" s="9"/>
      <c r="D29" s="9"/>
      <c r="E29" s="9"/>
      <c r="F29" s="9"/>
      <c r="G29" s="9"/>
      <c r="H29" s="9"/>
      <c r="I29" s="3"/>
      <c r="J29" s="103" t="s">
        <v>203</v>
      </c>
      <c r="K29" s="103" t="s">
        <v>203</v>
      </c>
      <c r="L29" s="9"/>
    </row>
    <row r="30" spans="1:12" ht="15">
      <c r="A30" s="9"/>
      <c r="B30" s="9"/>
      <c r="C30" s="9"/>
      <c r="D30" s="9"/>
      <c r="E30" s="9"/>
      <c r="F30" s="9"/>
      <c r="G30" s="9"/>
      <c r="I30" s="9"/>
      <c r="J30" s="19" t="s">
        <v>16</v>
      </c>
      <c r="K30" s="19" t="s">
        <v>16</v>
      </c>
      <c r="L30" s="9"/>
    </row>
    <row r="31" spans="1:12" ht="15">
      <c r="A31" s="9"/>
      <c r="B31" s="9"/>
      <c r="C31" s="9"/>
      <c r="D31" s="9"/>
      <c r="E31" s="9"/>
      <c r="F31" s="9"/>
      <c r="G31" s="9"/>
      <c r="I31" s="9"/>
      <c r="J31" s="19"/>
      <c r="K31" s="9"/>
      <c r="L31" s="9"/>
    </row>
    <row r="32" spans="1:12" ht="15">
      <c r="A32" s="9"/>
      <c r="B32" s="12" t="s">
        <v>88</v>
      </c>
      <c r="C32" s="9"/>
      <c r="D32" s="9"/>
      <c r="E32" s="12" t="s">
        <v>124</v>
      </c>
      <c r="F32" s="9"/>
      <c r="G32" s="9"/>
      <c r="I32" s="9"/>
      <c r="J32" s="146">
        <v>46168</v>
      </c>
      <c r="K32" s="100">
        <v>77338</v>
      </c>
      <c r="L32" s="9"/>
    </row>
    <row r="33" spans="1:12" ht="15">
      <c r="A33" s="9"/>
      <c r="C33" s="9"/>
      <c r="D33" s="9"/>
      <c r="E33" s="12" t="s">
        <v>125</v>
      </c>
      <c r="F33" s="9"/>
      <c r="G33" s="9"/>
      <c r="I33" s="9"/>
      <c r="J33" s="146">
        <v>927</v>
      </c>
      <c r="K33" s="100">
        <v>1885</v>
      </c>
      <c r="L33" s="9"/>
    </row>
    <row r="34" spans="1:12" ht="15">
      <c r="A34" s="9"/>
      <c r="B34" s="12" t="s">
        <v>126</v>
      </c>
      <c r="C34" s="9"/>
      <c r="D34" s="9"/>
      <c r="E34" s="9"/>
      <c r="F34" s="9"/>
      <c r="G34" s="9"/>
      <c r="I34" s="9"/>
      <c r="J34" s="146">
        <v>1526</v>
      </c>
      <c r="K34" s="100">
        <v>3435</v>
      </c>
      <c r="L34" s="9"/>
    </row>
    <row r="35" spans="1:12" ht="15">
      <c r="A35" s="9"/>
      <c r="B35" s="12" t="s">
        <v>143</v>
      </c>
      <c r="C35" s="9"/>
      <c r="D35" s="9"/>
      <c r="E35" s="9"/>
      <c r="F35" s="9"/>
      <c r="G35" s="9"/>
      <c r="I35" s="9"/>
      <c r="J35" s="146">
        <v>-2809</v>
      </c>
      <c r="K35" s="100">
        <v>-2693</v>
      </c>
      <c r="L35" s="9"/>
    </row>
    <row r="36" spans="1:12" ht="15">
      <c r="A36" s="9"/>
      <c r="B36" s="12" t="s">
        <v>144</v>
      </c>
      <c r="C36" s="9"/>
      <c r="D36" s="9"/>
      <c r="E36" s="9"/>
      <c r="F36" s="9"/>
      <c r="G36" s="9"/>
      <c r="I36" s="9"/>
      <c r="J36" s="146">
        <v>703</v>
      </c>
      <c r="K36" s="100">
        <v>997</v>
      </c>
      <c r="L36" s="9"/>
    </row>
    <row r="37" spans="1:12" ht="15.75" thickBot="1">
      <c r="A37" s="9"/>
      <c r="B37" s="9"/>
      <c r="C37" s="9"/>
      <c r="D37" s="9"/>
      <c r="E37" s="9"/>
      <c r="F37" s="9"/>
      <c r="G37" s="9"/>
      <c r="I37" s="9"/>
      <c r="J37" s="97">
        <f>SUM(J32:J36)</f>
        <v>46515</v>
      </c>
      <c r="K37" s="97">
        <f>SUM(K32:K36)</f>
        <v>80962</v>
      </c>
      <c r="L37" s="9"/>
    </row>
    <row r="38" spans="1:12" ht="15">
      <c r="A38" s="9"/>
      <c r="B38" s="9"/>
      <c r="C38" s="9"/>
      <c r="D38" s="9"/>
      <c r="E38" s="9"/>
      <c r="F38" s="9"/>
      <c r="G38" s="9"/>
      <c r="I38" s="9"/>
      <c r="J38" s="9"/>
      <c r="K38" s="9"/>
      <c r="L38" s="9"/>
    </row>
    <row r="39" spans="1:12" ht="15">
      <c r="A39" s="9"/>
      <c r="B39" s="9" t="s">
        <v>251</v>
      </c>
      <c r="C39" s="9"/>
      <c r="D39" s="9"/>
      <c r="E39" s="9"/>
      <c r="F39" s="9"/>
      <c r="G39" s="9"/>
      <c r="I39" s="9"/>
      <c r="J39" s="9"/>
      <c r="K39" s="9"/>
      <c r="L39" s="9"/>
    </row>
    <row r="40" spans="1:12" ht="15">
      <c r="A40" s="9"/>
      <c r="B40" s="9" t="s">
        <v>252</v>
      </c>
      <c r="C40" s="9"/>
      <c r="D40" s="9"/>
      <c r="E40" s="9"/>
      <c r="F40" s="9"/>
      <c r="G40" s="9"/>
      <c r="I40" s="9"/>
      <c r="J40" s="9"/>
      <c r="K40" s="9"/>
      <c r="L40" s="9"/>
    </row>
    <row r="41" spans="1:12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5">
      <c r="A42" s="12" t="s">
        <v>70</v>
      </c>
      <c r="B42" s="12" t="s">
        <v>253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">
      <c r="A43" s="12"/>
      <c r="B43" s="12" t="s">
        <v>207</v>
      </c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5">
      <c r="A45" s="12" t="s">
        <v>74</v>
      </c>
      <c r="B45" s="12" t="s">
        <v>255</v>
      </c>
      <c r="C45" s="6"/>
      <c r="D45" s="6"/>
      <c r="E45" s="6"/>
      <c r="F45" s="6"/>
      <c r="G45" s="6"/>
      <c r="H45" s="9"/>
      <c r="I45" s="6"/>
      <c r="J45" s="6"/>
      <c r="K45" s="6"/>
      <c r="L45" s="9"/>
    </row>
    <row r="46" spans="1:12" ht="15">
      <c r="A46" s="12"/>
      <c r="B46" s="12" t="s">
        <v>256</v>
      </c>
      <c r="C46" s="6"/>
      <c r="D46" s="6"/>
      <c r="E46" s="6"/>
      <c r="F46" s="6"/>
      <c r="G46" s="6"/>
      <c r="H46" s="9"/>
      <c r="I46" s="6"/>
      <c r="J46" s="6"/>
      <c r="K46" s="6"/>
      <c r="L46" s="9"/>
    </row>
    <row r="47" spans="1:12" ht="15">
      <c r="A47" s="12"/>
      <c r="B47" s="12"/>
      <c r="C47" s="6"/>
      <c r="D47" s="6"/>
      <c r="E47" s="6"/>
      <c r="F47" s="6"/>
      <c r="G47" s="6"/>
      <c r="H47" s="9"/>
      <c r="I47" s="6"/>
      <c r="J47" s="6"/>
      <c r="K47" s="6"/>
      <c r="L47" s="9"/>
    </row>
    <row r="48" spans="1:12" ht="15">
      <c r="A48" s="12" t="s">
        <v>78</v>
      </c>
      <c r="B48" s="12" t="s">
        <v>257</v>
      </c>
      <c r="C48" s="9"/>
      <c r="D48" s="9"/>
      <c r="E48" s="9"/>
      <c r="F48" s="9"/>
      <c r="G48" s="9"/>
      <c r="H48" s="6"/>
      <c r="I48" s="9"/>
      <c r="J48" s="9"/>
      <c r="K48" s="9"/>
      <c r="L48" s="9"/>
    </row>
    <row r="49" spans="1:12" ht="15">
      <c r="A49" s="12"/>
      <c r="B49" s="132"/>
      <c r="C49" s="70"/>
      <c r="D49" s="70"/>
      <c r="E49" s="70"/>
      <c r="F49" s="70"/>
      <c r="G49" s="70"/>
      <c r="H49" s="6"/>
      <c r="I49" s="70"/>
      <c r="J49" s="70"/>
      <c r="K49" s="9"/>
      <c r="L49" s="9"/>
    </row>
    <row r="50" spans="1:12" ht="15">
      <c r="A50" s="12"/>
      <c r="B50" s="140"/>
      <c r="C50" s="70"/>
      <c r="D50" s="70"/>
      <c r="E50" s="70"/>
      <c r="F50" s="70"/>
      <c r="G50" s="70"/>
      <c r="H50" s="6"/>
      <c r="I50" s="70"/>
      <c r="J50" s="70"/>
      <c r="K50" s="9"/>
      <c r="L50" s="9"/>
    </row>
    <row r="51" spans="1:12" ht="15">
      <c r="A51" s="12"/>
      <c r="L51" s="9"/>
    </row>
    <row r="52" spans="1:12" ht="15">
      <c r="A52" s="12"/>
      <c r="L52" s="9"/>
    </row>
    <row r="53" spans="1:12" ht="15">
      <c r="A53" s="12"/>
      <c r="L53" s="9"/>
    </row>
    <row r="54" spans="1:12" ht="15">
      <c r="A54" s="12"/>
      <c r="L54" s="9"/>
    </row>
    <row r="55" spans="1:12" ht="15">
      <c r="A55" s="12"/>
      <c r="L55" s="9"/>
    </row>
    <row r="56" spans="1:12" ht="15">
      <c r="A56" s="12"/>
      <c r="L56" s="9"/>
    </row>
    <row r="57" spans="1:12" ht="15">
      <c r="A57" s="12"/>
      <c r="L57" s="9"/>
    </row>
    <row r="58" spans="1:12" ht="15">
      <c r="A58" s="12"/>
      <c r="L58" s="9"/>
    </row>
    <row r="59" spans="1:12" ht="15">
      <c r="A59" s="12"/>
      <c r="L59" s="9"/>
    </row>
    <row r="60" spans="1:12" ht="15" customHeight="1">
      <c r="A60" s="44" t="s">
        <v>110</v>
      </c>
      <c r="B60" s="9"/>
      <c r="C60" s="9"/>
      <c r="D60" s="9"/>
      <c r="E60" s="9"/>
      <c r="F60" s="9"/>
      <c r="G60" s="9"/>
      <c r="I60" s="9"/>
      <c r="J60" s="9"/>
      <c r="K60" s="9"/>
      <c r="L60" s="9"/>
    </row>
    <row r="61" spans="1:12" ht="15" customHeight="1">
      <c r="A61" s="45" t="s">
        <v>200</v>
      </c>
      <c r="B61" s="9"/>
      <c r="C61" s="9"/>
      <c r="D61" s="9"/>
      <c r="E61" s="9"/>
      <c r="F61" s="9"/>
      <c r="G61" s="9"/>
      <c r="I61" s="9"/>
      <c r="J61" s="9"/>
      <c r="K61" s="9"/>
      <c r="L61" s="9"/>
    </row>
    <row r="62" spans="1:12" ht="15" customHeight="1">
      <c r="A62" s="46" t="s">
        <v>201</v>
      </c>
      <c r="B62" s="9"/>
      <c r="C62" s="9"/>
      <c r="D62" s="9"/>
      <c r="E62" s="9"/>
      <c r="F62" s="9"/>
      <c r="G62" s="9"/>
      <c r="H62" s="70"/>
      <c r="I62" s="9"/>
      <c r="J62" s="9"/>
      <c r="K62" s="9"/>
      <c r="L62" s="9"/>
    </row>
    <row r="63" spans="1:12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" customHeight="1">
      <c r="A64" s="44" t="s">
        <v>89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5" customHeight="1">
      <c r="A66" s="41">
        <v>7</v>
      </c>
      <c r="B66" s="140" t="s">
        <v>254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5" customHeight="1">
      <c r="A67" s="9"/>
      <c r="B67" s="140"/>
      <c r="C67" s="70"/>
      <c r="D67" s="70"/>
      <c r="E67" s="70"/>
      <c r="F67" s="70"/>
      <c r="G67" s="70"/>
      <c r="H67" s="9"/>
      <c r="I67" s="133" t="s">
        <v>16</v>
      </c>
      <c r="K67" s="133" t="s">
        <v>16</v>
      </c>
      <c r="L67" s="9"/>
    </row>
    <row r="68" spans="1:12" ht="15" customHeight="1">
      <c r="A68" s="9"/>
      <c r="B68" s="140"/>
      <c r="C68" s="70"/>
      <c r="D68" s="70"/>
      <c r="E68" s="70"/>
      <c r="F68" s="70"/>
      <c r="G68" s="70"/>
      <c r="H68" s="70"/>
      <c r="I68" s="133"/>
      <c r="K68" s="9"/>
      <c r="L68" s="9"/>
    </row>
    <row r="69" spans="1:12" ht="15" customHeight="1">
      <c r="A69" s="9"/>
      <c r="B69" s="132"/>
      <c r="C69" s="70" t="s">
        <v>186</v>
      </c>
      <c r="D69" s="70"/>
      <c r="E69" s="70"/>
      <c r="F69" s="141" t="s">
        <v>188</v>
      </c>
      <c r="G69" s="70"/>
      <c r="H69" s="70"/>
      <c r="I69" s="143">
        <v>7650</v>
      </c>
      <c r="K69" s="9"/>
      <c r="L69" s="9"/>
    </row>
    <row r="70" spans="1:12" ht="15" customHeight="1">
      <c r="A70" s="9"/>
      <c r="B70" s="132"/>
      <c r="C70" s="70"/>
      <c r="D70" s="70"/>
      <c r="E70" s="70"/>
      <c r="F70" s="141" t="s">
        <v>189</v>
      </c>
      <c r="G70" s="70"/>
      <c r="H70" s="70"/>
      <c r="I70" s="142">
        <v>6689</v>
      </c>
      <c r="K70" s="9"/>
      <c r="L70" s="9"/>
    </row>
    <row r="71" spans="1:12" ht="15" customHeight="1" thickBot="1">
      <c r="A71" s="9"/>
      <c r="B71" s="132"/>
      <c r="C71" s="70"/>
      <c r="D71" s="70"/>
      <c r="E71" s="70"/>
      <c r="F71" s="141"/>
      <c r="G71" s="70"/>
      <c r="H71" s="70"/>
      <c r="I71" s="131"/>
      <c r="K71" s="144">
        <f>+I69+I70</f>
        <v>14339</v>
      </c>
      <c r="L71" s="9"/>
    </row>
    <row r="72" spans="1:12" ht="15" customHeight="1">
      <c r="A72" s="9"/>
      <c r="B72" s="132"/>
      <c r="C72" s="70" t="s">
        <v>187</v>
      </c>
      <c r="D72" s="70"/>
      <c r="E72" s="70"/>
      <c r="F72" s="141" t="s">
        <v>188</v>
      </c>
      <c r="G72" s="70"/>
      <c r="H72" s="70"/>
      <c r="I72" s="143">
        <f>7665-15</f>
        <v>7650</v>
      </c>
      <c r="K72" s="100"/>
      <c r="L72" s="9"/>
    </row>
    <row r="73" spans="1:12" ht="15" customHeight="1">
      <c r="A73" s="9"/>
      <c r="B73" s="132"/>
      <c r="C73" s="70"/>
      <c r="D73" s="70"/>
      <c r="E73" s="70"/>
      <c r="F73" s="141" t="s">
        <v>189</v>
      </c>
      <c r="G73" s="70"/>
      <c r="H73" s="70"/>
      <c r="I73" s="142">
        <v>6689</v>
      </c>
      <c r="K73" s="100"/>
      <c r="L73" s="9"/>
    </row>
    <row r="74" spans="1:12" ht="15" customHeight="1" thickBot="1">
      <c r="A74" s="9"/>
      <c r="B74" s="132"/>
      <c r="C74" s="70"/>
      <c r="D74" s="70"/>
      <c r="E74" s="70"/>
      <c r="F74" s="70"/>
      <c r="G74" s="70"/>
      <c r="H74" s="70"/>
      <c r="I74" s="131"/>
      <c r="K74" s="144">
        <f>+I72+I73</f>
        <v>14339</v>
      </c>
      <c r="L74" s="9"/>
    </row>
    <row r="75" spans="1:12" ht="15" customHeight="1">
      <c r="A75" s="9"/>
      <c r="B75" s="9"/>
      <c r="C75" s="70" t="s">
        <v>190</v>
      </c>
      <c r="D75" s="70"/>
      <c r="E75" s="70"/>
      <c r="F75" s="141" t="s">
        <v>188</v>
      </c>
      <c r="G75" s="70"/>
      <c r="H75" s="9"/>
      <c r="I75" s="143">
        <v>12600</v>
      </c>
      <c r="K75" s="100"/>
      <c r="L75" s="9"/>
    </row>
    <row r="76" spans="1:12" ht="15" customHeight="1">
      <c r="A76" s="9"/>
      <c r="B76" s="9"/>
      <c r="C76" s="141" t="s">
        <v>191</v>
      </c>
      <c r="D76" s="70"/>
      <c r="E76" s="70"/>
      <c r="F76" s="141" t="s">
        <v>189</v>
      </c>
      <c r="G76" s="70"/>
      <c r="H76" s="9"/>
      <c r="I76" s="142">
        <v>3600</v>
      </c>
      <c r="K76" s="100"/>
      <c r="L76" s="9"/>
    </row>
    <row r="77" spans="1:12" ht="15" customHeight="1" thickBot="1">
      <c r="A77" s="9"/>
      <c r="B77" s="9"/>
      <c r="C77" s="70"/>
      <c r="D77" s="70"/>
      <c r="E77" s="70"/>
      <c r="F77" s="70"/>
      <c r="G77" s="70"/>
      <c r="H77" s="9"/>
      <c r="I77" s="70"/>
      <c r="J77" s="70"/>
      <c r="K77" s="144">
        <f>+I75+I76</f>
        <v>16200</v>
      </c>
      <c r="L77" s="9"/>
    </row>
    <row r="78" spans="1:12" ht="15" customHeight="1">
      <c r="A78" s="9"/>
      <c r="B78" s="9"/>
      <c r="C78" s="9"/>
      <c r="D78" s="9"/>
      <c r="E78" s="9"/>
      <c r="F78" s="9"/>
      <c r="G78" s="9"/>
      <c r="H78" s="70"/>
      <c r="I78" s="9"/>
      <c r="J78" s="9"/>
      <c r="K78" s="9"/>
      <c r="L78" s="9"/>
    </row>
    <row r="79" spans="1:12" ht="15" customHeight="1">
      <c r="A79" s="12" t="s">
        <v>80</v>
      </c>
      <c r="B79" s="12" t="s">
        <v>258</v>
      </c>
      <c r="C79" s="9"/>
      <c r="D79" s="9"/>
      <c r="E79" s="9"/>
      <c r="F79" s="9"/>
      <c r="G79" s="9"/>
      <c r="H79" s="70"/>
      <c r="I79" s="9"/>
      <c r="J79" s="9"/>
      <c r="K79" s="9"/>
      <c r="L79" s="9"/>
    </row>
    <row r="80" spans="1:12" ht="15" customHeight="1">
      <c r="A80" s="9"/>
      <c r="B80" s="12" t="s">
        <v>168</v>
      </c>
      <c r="C80" s="9"/>
      <c r="D80" s="9"/>
      <c r="E80" s="9"/>
      <c r="F80" s="9"/>
      <c r="G80" s="9"/>
      <c r="H80" s="70"/>
      <c r="I80" s="9"/>
      <c r="J80" s="9"/>
      <c r="K80" s="9"/>
      <c r="L80" s="9"/>
    </row>
    <row r="81" spans="1:12" ht="15" customHeight="1">
      <c r="A81" s="9"/>
      <c r="B81" s="12" t="s">
        <v>169</v>
      </c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" customHeight="1">
      <c r="A82" s="12"/>
      <c r="B82" s="134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 customHeight="1">
      <c r="A83" s="12" t="s">
        <v>233</v>
      </c>
      <c r="B83" s="74" t="s">
        <v>231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 customHeight="1">
      <c r="A84" s="9"/>
      <c r="B84" s="74" t="s">
        <v>232</v>
      </c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 customHeight="1">
      <c r="A85" s="9"/>
      <c r="B85" s="74" t="s">
        <v>278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 customHeight="1">
      <c r="A86" s="9"/>
      <c r="B86" s="74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" customHeight="1">
      <c r="A87" s="71" t="s">
        <v>234</v>
      </c>
      <c r="B87" s="9" t="s">
        <v>259</v>
      </c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" customHeight="1">
      <c r="A88" s="71"/>
      <c r="B88" s="9" t="s">
        <v>260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 customHeight="1">
      <c r="A89" s="71"/>
      <c r="B89" s="71" t="s">
        <v>46</v>
      </c>
      <c r="C89" s="9" t="s">
        <v>235</v>
      </c>
      <c r="D89" s="9"/>
      <c r="E89" s="9"/>
      <c r="F89" s="9"/>
      <c r="G89" s="9"/>
      <c r="H89" s="9"/>
      <c r="I89" s="9"/>
      <c r="J89" s="9"/>
      <c r="K89" s="9"/>
      <c r="L89" s="9"/>
    </row>
    <row r="90" spans="1:12" ht="15" customHeight="1">
      <c r="A90" s="71"/>
      <c r="B90" s="9"/>
      <c r="C90" s="9" t="s">
        <v>236</v>
      </c>
      <c r="D90" s="9"/>
      <c r="E90" s="9"/>
      <c r="F90" s="9"/>
      <c r="G90" s="9"/>
      <c r="H90" s="9"/>
      <c r="I90" s="9"/>
      <c r="J90" s="9"/>
      <c r="K90" s="9"/>
      <c r="L90" s="9"/>
    </row>
    <row r="91" spans="1:12" ht="15" customHeight="1">
      <c r="A91" s="71"/>
      <c r="B91" s="71" t="s">
        <v>237</v>
      </c>
      <c r="C91" s="9" t="s">
        <v>238</v>
      </c>
      <c r="D91" s="9"/>
      <c r="E91" s="9"/>
      <c r="F91" s="9"/>
      <c r="G91" s="9"/>
      <c r="H91" s="9"/>
      <c r="I91" s="9"/>
      <c r="J91" s="9"/>
      <c r="K91" s="9"/>
      <c r="L91" s="9"/>
    </row>
    <row r="92" spans="1:12" ht="15" customHeight="1">
      <c r="A92" s="71"/>
      <c r="B92" s="9"/>
      <c r="C92" s="9" t="s">
        <v>261</v>
      </c>
      <c r="D92" s="9"/>
      <c r="E92" s="9"/>
      <c r="F92" s="9"/>
      <c r="G92" s="9"/>
      <c r="H92" s="9"/>
      <c r="I92" s="9"/>
      <c r="J92" s="9"/>
      <c r="K92" s="9"/>
      <c r="L92" s="9"/>
    </row>
    <row r="93" spans="1:12" ht="15" customHeight="1">
      <c r="A93" s="71"/>
      <c r="B93" s="9"/>
      <c r="C93" s="9" t="s">
        <v>262</v>
      </c>
      <c r="D93" s="9"/>
      <c r="E93" s="9"/>
      <c r="F93" s="9"/>
      <c r="G93" s="9"/>
      <c r="H93" s="9"/>
      <c r="I93" s="9"/>
      <c r="J93" s="9"/>
      <c r="K93" s="9"/>
      <c r="L93" s="9"/>
    </row>
    <row r="94" spans="1:12" ht="15" customHeight="1">
      <c r="A94" s="71"/>
      <c r="B94" s="71" t="s">
        <v>239</v>
      </c>
      <c r="C94" s="9" t="s">
        <v>263</v>
      </c>
      <c r="D94" s="9"/>
      <c r="E94" s="9"/>
      <c r="F94" s="9"/>
      <c r="G94" s="9"/>
      <c r="H94" s="9"/>
      <c r="I94" s="9"/>
      <c r="J94" s="9"/>
      <c r="K94" s="9"/>
      <c r="L94" s="9"/>
    </row>
    <row r="95" spans="1:12" ht="15" customHeight="1">
      <c r="A95" s="71"/>
      <c r="B95" s="9"/>
      <c r="C95" s="9" t="s">
        <v>264</v>
      </c>
      <c r="D95" s="9"/>
      <c r="E95" s="9"/>
      <c r="F95" s="9"/>
      <c r="G95" s="9"/>
      <c r="H95" s="9"/>
      <c r="I95" s="9"/>
      <c r="J95" s="9"/>
      <c r="K95" s="9"/>
      <c r="L95" s="9"/>
    </row>
    <row r="96" spans="1:12" ht="12" customHeight="1">
      <c r="A96" s="71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" customHeight="1">
      <c r="A97" s="71"/>
      <c r="B97" s="9" t="s">
        <v>304</v>
      </c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" customHeight="1">
      <c r="A98" s="71"/>
      <c r="B98" s="9" t="s">
        <v>305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" customHeight="1">
      <c r="A99" s="71"/>
      <c r="B99" s="9" t="s">
        <v>306</v>
      </c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" customHeight="1">
      <c r="A100" s="71"/>
      <c r="B100" s="9" t="s">
        <v>307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" customHeight="1">
      <c r="A101" s="7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5" customHeight="1">
      <c r="A102" s="71"/>
      <c r="B102" s="9" t="s">
        <v>308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" customHeight="1">
      <c r="A103" s="71"/>
      <c r="B103" s="3" t="s">
        <v>309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5" customHeight="1">
      <c r="A104" s="41"/>
      <c r="B104" s="74" t="s">
        <v>46</v>
      </c>
      <c r="C104" s="9" t="s">
        <v>240</v>
      </c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5" customHeight="1">
      <c r="A105" s="41"/>
      <c r="B105" s="74" t="s">
        <v>237</v>
      </c>
      <c r="C105" s="9" t="s">
        <v>265</v>
      </c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" customHeight="1">
      <c r="A106" s="41"/>
      <c r="B106" s="74" t="s">
        <v>239</v>
      </c>
      <c r="C106" s="9" t="s">
        <v>241</v>
      </c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 customHeight="1">
      <c r="A107" s="9"/>
      <c r="B107" s="74" t="s">
        <v>242</v>
      </c>
      <c r="C107" s="9" t="s">
        <v>243</v>
      </c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2:12" ht="15">
      <c r="B109" s="9" t="s">
        <v>310</v>
      </c>
      <c r="D109" s="6"/>
      <c r="E109" s="6"/>
      <c r="F109" s="6"/>
      <c r="G109" s="6"/>
      <c r="H109" s="9"/>
      <c r="I109" s="6"/>
      <c r="J109" s="6"/>
      <c r="K109" s="6"/>
      <c r="L109" s="9"/>
    </row>
    <row r="110" spans="2:12" ht="15">
      <c r="B110" s="9"/>
      <c r="D110" s="6"/>
      <c r="E110" s="6"/>
      <c r="F110" s="6"/>
      <c r="G110" s="6"/>
      <c r="H110" s="9"/>
      <c r="I110" s="6"/>
      <c r="J110" s="6"/>
      <c r="K110" s="6"/>
      <c r="L110" s="9"/>
    </row>
    <row r="111" spans="4:12" ht="15.75" customHeight="1">
      <c r="D111" s="6"/>
      <c r="E111" s="6"/>
      <c r="F111" s="6"/>
      <c r="G111" s="6"/>
      <c r="H111" s="9"/>
      <c r="I111" s="6"/>
      <c r="J111" s="6"/>
      <c r="K111" s="6"/>
      <c r="L111" s="9"/>
    </row>
    <row r="112" spans="4:12" ht="15">
      <c r="D112" s="6"/>
      <c r="E112" s="6"/>
      <c r="F112" s="6"/>
      <c r="G112" s="6"/>
      <c r="H112" s="9"/>
      <c r="I112" s="6"/>
      <c r="J112" s="6"/>
      <c r="K112" s="6"/>
      <c r="L112" s="9"/>
    </row>
    <row r="113" spans="4:12" ht="15">
      <c r="D113" s="6"/>
      <c r="E113" s="6"/>
      <c r="F113" s="6"/>
      <c r="G113" s="6"/>
      <c r="H113" s="9"/>
      <c r="I113" s="6"/>
      <c r="J113" s="6"/>
      <c r="K113" s="6"/>
      <c r="L113" s="9"/>
    </row>
    <row r="114" spans="1:12" ht="15">
      <c r="A114" s="9"/>
      <c r="B114" s="6"/>
      <c r="C114" s="6"/>
      <c r="D114" s="6"/>
      <c r="E114" s="6"/>
      <c r="F114" s="6"/>
      <c r="G114" s="6"/>
      <c r="H114" s="9"/>
      <c r="I114" s="6"/>
      <c r="J114" s="6"/>
      <c r="K114" s="6"/>
      <c r="L114" s="9"/>
    </row>
    <row r="115" spans="1:12" ht="15">
      <c r="A115" s="44" t="s">
        <v>110</v>
      </c>
      <c r="B115" s="6"/>
      <c r="C115" s="6"/>
      <c r="D115" s="6"/>
      <c r="E115" s="6"/>
      <c r="F115" s="6"/>
      <c r="G115" s="6"/>
      <c r="H115" s="9"/>
      <c r="I115" s="6"/>
      <c r="J115" s="6"/>
      <c r="K115" s="6"/>
      <c r="L115" s="9"/>
    </row>
    <row r="116" spans="1:12" ht="15">
      <c r="A116" s="45" t="s">
        <v>200</v>
      </c>
      <c r="B116" s="6"/>
      <c r="C116" s="6"/>
      <c r="D116" s="6"/>
      <c r="E116" s="6"/>
      <c r="F116" s="6"/>
      <c r="G116" s="6"/>
      <c r="H116" s="9"/>
      <c r="I116" s="6"/>
      <c r="J116" s="6"/>
      <c r="K116" s="6"/>
      <c r="L116" s="9"/>
    </row>
    <row r="117" spans="1:12" ht="15">
      <c r="A117" s="46" t="s">
        <v>201</v>
      </c>
      <c r="B117" s="6"/>
      <c r="C117" s="6"/>
      <c r="D117" s="6"/>
      <c r="E117" s="6"/>
      <c r="F117" s="6"/>
      <c r="G117" s="6"/>
      <c r="H117" s="9"/>
      <c r="I117" s="6"/>
      <c r="J117" s="6"/>
      <c r="K117" s="6"/>
      <c r="L117" s="9"/>
    </row>
    <row r="118" spans="1:12" ht="15">
      <c r="A118" s="9"/>
      <c r="B118" s="6"/>
      <c r="C118" s="6"/>
      <c r="D118" s="6"/>
      <c r="E118" s="6"/>
      <c r="F118" s="6"/>
      <c r="G118" s="6"/>
      <c r="H118" s="9"/>
      <c r="I118" s="6"/>
      <c r="J118" s="6"/>
      <c r="K118" s="6"/>
      <c r="L118" s="9"/>
    </row>
    <row r="119" spans="1:12" ht="15">
      <c r="A119" s="44" t="s">
        <v>89</v>
      </c>
      <c r="B119" s="6"/>
      <c r="C119" s="6"/>
      <c r="D119" s="6"/>
      <c r="E119" s="6"/>
      <c r="F119" s="6"/>
      <c r="G119" s="6"/>
      <c r="H119" s="9"/>
      <c r="I119" s="6"/>
      <c r="J119" s="6"/>
      <c r="K119" s="6"/>
      <c r="L119" s="9"/>
    </row>
    <row r="120" spans="1:12" ht="15">
      <c r="A120" s="9"/>
      <c r="B120" s="6"/>
      <c r="C120" s="6"/>
      <c r="D120" s="6"/>
      <c r="E120" s="6"/>
      <c r="F120" s="6"/>
      <c r="G120" s="6"/>
      <c r="H120" s="9"/>
      <c r="I120" s="6"/>
      <c r="J120" s="6"/>
      <c r="K120" s="6"/>
      <c r="L120" s="9"/>
    </row>
    <row r="121" spans="1:12" ht="15">
      <c r="A121" s="12" t="s">
        <v>127</v>
      </c>
      <c r="B121" s="12" t="s">
        <v>165</v>
      </c>
      <c r="C121" s="6"/>
      <c r="D121" s="6"/>
      <c r="E121" s="6"/>
      <c r="F121" s="6"/>
      <c r="G121" s="6"/>
      <c r="H121" s="9"/>
      <c r="I121" s="6"/>
      <c r="J121" s="6"/>
      <c r="K121" s="6"/>
      <c r="L121" s="9"/>
    </row>
    <row r="122" spans="1:12" ht="15">
      <c r="A122" s="12"/>
      <c r="B122" s="12" t="s">
        <v>269</v>
      </c>
      <c r="C122" s="6"/>
      <c r="D122" s="6"/>
      <c r="E122" s="6"/>
      <c r="F122" s="6"/>
      <c r="G122" s="6"/>
      <c r="H122" s="9"/>
      <c r="I122" s="6"/>
      <c r="J122" s="6"/>
      <c r="K122" s="6"/>
      <c r="L122" s="9"/>
    </row>
    <row r="123" spans="1:12" ht="15">
      <c r="A123" s="9"/>
      <c r="B123" s="41" t="s">
        <v>270</v>
      </c>
      <c r="C123" s="6"/>
      <c r="D123" s="6"/>
      <c r="E123" s="6"/>
      <c r="F123" s="6"/>
      <c r="G123" s="6"/>
      <c r="H123" s="9"/>
      <c r="I123" s="6"/>
      <c r="J123" s="6"/>
      <c r="K123" s="6"/>
      <c r="L123" s="9"/>
    </row>
    <row r="124" spans="1:12" ht="15">
      <c r="A124" s="9"/>
      <c r="B124" s="41" t="s">
        <v>274</v>
      </c>
      <c r="C124" s="6"/>
      <c r="D124" s="6"/>
      <c r="E124" s="6"/>
      <c r="F124" s="6"/>
      <c r="G124" s="6"/>
      <c r="H124" s="9"/>
      <c r="I124" s="6"/>
      <c r="J124" s="6"/>
      <c r="K124" s="6"/>
      <c r="L124" s="9"/>
    </row>
    <row r="125" spans="1:12" ht="15">
      <c r="A125" s="9"/>
      <c r="B125" s="6"/>
      <c r="C125" s="6"/>
      <c r="D125" s="6"/>
      <c r="E125" s="6"/>
      <c r="F125" s="6"/>
      <c r="G125" s="6"/>
      <c r="H125" s="9"/>
      <c r="I125" s="6"/>
      <c r="J125" s="6"/>
      <c r="K125" s="6"/>
      <c r="L125" s="9"/>
    </row>
    <row r="126" spans="1:12" ht="15">
      <c r="A126" s="12" t="s">
        <v>128</v>
      </c>
      <c r="B126" s="12" t="s">
        <v>208</v>
      </c>
      <c r="C126" s="6"/>
      <c r="D126" s="6"/>
      <c r="E126" s="6"/>
      <c r="F126" s="6"/>
      <c r="G126" s="6"/>
      <c r="H126" s="6"/>
      <c r="I126" s="6"/>
      <c r="J126" s="6"/>
      <c r="K126" s="6"/>
      <c r="L126" s="9"/>
    </row>
    <row r="127" spans="1:12" ht="15">
      <c r="A127" s="9"/>
      <c r="B127" s="12" t="s">
        <v>266</v>
      </c>
      <c r="C127" s="6"/>
      <c r="D127" s="6"/>
      <c r="E127" s="6"/>
      <c r="F127" s="6"/>
      <c r="G127" s="6"/>
      <c r="H127" s="6"/>
      <c r="I127" s="6"/>
      <c r="J127" s="6"/>
      <c r="K127" s="6"/>
      <c r="L127" s="9"/>
    </row>
    <row r="128" spans="1:12" ht="15">
      <c r="A128" s="9"/>
      <c r="B128" s="12" t="s">
        <v>209</v>
      </c>
      <c r="C128" s="6"/>
      <c r="D128" s="6"/>
      <c r="E128" s="6"/>
      <c r="F128" s="6"/>
      <c r="G128" s="6"/>
      <c r="H128" s="6"/>
      <c r="I128" s="6"/>
      <c r="J128" s="6"/>
      <c r="K128" s="6"/>
      <c r="L128" s="9"/>
    </row>
    <row r="129" spans="1:12" ht="15">
      <c r="A129" s="9"/>
      <c r="B129" s="19" t="s">
        <v>18</v>
      </c>
      <c r="C129" s="41" t="s">
        <v>219</v>
      </c>
      <c r="D129" s="6"/>
      <c r="E129" s="6"/>
      <c r="F129" s="6"/>
      <c r="G129" s="6"/>
      <c r="H129" s="6"/>
      <c r="I129" s="6"/>
      <c r="J129" s="6"/>
      <c r="K129" s="6"/>
      <c r="L129" s="9"/>
    </row>
    <row r="130" spans="1:12" ht="15">
      <c r="A130" s="9"/>
      <c r="B130" s="19"/>
      <c r="C130" s="41" t="s">
        <v>181</v>
      </c>
      <c r="D130" s="6"/>
      <c r="E130" s="6"/>
      <c r="F130" s="6"/>
      <c r="G130" s="6"/>
      <c r="H130" s="6"/>
      <c r="I130" s="6"/>
      <c r="J130" s="6"/>
      <c r="K130" s="6"/>
      <c r="L130" s="9"/>
    </row>
    <row r="131" spans="1:12" ht="15">
      <c r="A131" s="9"/>
      <c r="B131" s="19"/>
      <c r="C131" s="41" t="s">
        <v>180</v>
      </c>
      <c r="D131" s="6"/>
      <c r="E131" s="6"/>
      <c r="F131" s="6"/>
      <c r="G131" s="6"/>
      <c r="H131" s="6"/>
      <c r="I131" s="6"/>
      <c r="J131" s="6"/>
      <c r="K131" s="6"/>
      <c r="L131" s="9"/>
    </row>
    <row r="132" spans="1:12" ht="15">
      <c r="A132" s="41"/>
      <c r="B132" s="19" t="s">
        <v>20</v>
      </c>
      <c r="C132" s="41" t="s">
        <v>179</v>
      </c>
      <c r="D132" s="6"/>
      <c r="E132" s="6"/>
      <c r="F132" s="6"/>
      <c r="G132" s="6"/>
      <c r="H132" s="6"/>
      <c r="I132" s="6"/>
      <c r="J132" s="6"/>
      <c r="K132" s="6"/>
      <c r="L132" s="9"/>
    </row>
    <row r="133" spans="1:12" ht="15">
      <c r="A133" s="9"/>
      <c r="B133" s="12"/>
      <c r="C133" s="41" t="s">
        <v>183</v>
      </c>
      <c r="D133" s="6"/>
      <c r="E133" s="6"/>
      <c r="F133" s="6"/>
      <c r="G133" s="6"/>
      <c r="H133" s="6"/>
      <c r="I133" s="6"/>
      <c r="J133" s="6"/>
      <c r="K133" s="6"/>
      <c r="L133" s="9"/>
    </row>
    <row r="134" spans="1:12" ht="15">
      <c r="A134" s="9"/>
      <c r="B134" s="12"/>
      <c r="C134" s="41" t="s">
        <v>182</v>
      </c>
      <c r="D134" s="6"/>
      <c r="E134" s="6"/>
      <c r="F134" s="6"/>
      <c r="G134" s="6"/>
      <c r="H134" s="6"/>
      <c r="I134" s="6"/>
      <c r="J134" s="6"/>
      <c r="K134" s="6"/>
      <c r="L134" s="9"/>
    </row>
    <row r="135" spans="1:12" ht="15">
      <c r="A135" s="9"/>
      <c r="B135" s="36" t="s">
        <v>22</v>
      </c>
      <c r="C135" s="41" t="s">
        <v>184</v>
      </c>
      <c r="D135" s="6"/>
      <c r="E135" s="6"/>
      <c r="F135" s="6"/>
      <c r="G135" s="6"/>
      <c r="H135" s="6"/>
      <c r="I135" s="6"/>
      <c r="J135" s="6"/>
      <c r="K135" s="6"/>
      <c r="L135" s="9"/>
    </row>
    <row r="136" spans="1:12" ht="15">
      <c r="A136" s="9"/>
      <c r="B136" s="12"/>
      <c r="C136" s="41" t="s">
        <v>185</v>
      </c>
      <c r="D136" s="6"/>
      <c r="E136" s="6"/>
      <c r="F136" s="6"/>
      <c r="G136" s="6"/>
      <c r="H136" s="6"/>
      <c r="I136" s="6"/>
      <c r="J136" s="6"/>
      <c r="K136" s="6"/>
      <c r="L136" s="9"/>
    </row>
    <row r="137" spans="1:12" ht="15">
      <c r="A137" s="9"/>
      <c r="B137" s="12"/>
      <c r="C137" s="41" t="s">
        <v>160</v>
      </c>
      <c r="D137" s="6"/>
      <c r="E137" s="6"/>
      <c r="F137" s="6"/>
      <c r="G137" s="6"/>
      <c r="H137" s="6"/>
      <c r="I137" s="6"/>
      <c r="J137" s="6"/>
      <c r="K137" s="6"/>
      <c r="L137" s="9"/>
    </row>
    <row r="138" spans="1:12" ht="15">
      <c r="A138" s="9"/>
      <c r="B138" s="12"/>
      <c r="C138" s="41"/>
      <c r="D138" s="6"/>
      <c r="E138" s="6"/>
      <c r="F138" s="6"/>
      <c r="G138" s="6"/>
      <c r="H138" s="6"/>
      <c r="I138" s="6"/>
      <c r="J138" s="6"/>
      <c r="K138" s="6"/>
      <c r="L138" s="9"/>
    </row>
    <row r="139" spans="1:12" ht="15">
      <c r="A139" s="12" t="s">
        <v>129</v>
      </c>
      <c r="B139" s="41" t="s">
        <v>148</v>
      </c>
      <c r="C139" s="9"/>
      <c r="D139" s="9"/>
      <c r="E139" s="9"/>
      <c r="F139" s="9"/>
      <c r="G139" s="9"/>
      <c r="H139" s="6"/>
      <c r="I139" s="9"/>
      <c r="J139" s="37" t="s">
        <v>16</v>
      </c>
      <c r="K139" s="9"/>
      <c r="L139" s="9"/>
    </row>
    <row r="140" spans="1:12" ht="15">
      <c r="A140" s="9"/>
      <c r="B140" s="9" t="s">
        <v>192</v>
      </c>
      <c r="C140" s="9"/>
      <c r="D140" s="9"/>
      <c r="E140" s="9"/>
      <c r="F140" s="9"/>
      <c r="G140" s="9"/>
      <c r="H140" s="6"/>
      <c r="I140" s="9"/>
      <c r="K140" s="9"/>
      <c r="L140" s="9"/>
    </row>
    <row r="141" spans="1:12" ht="15">
      <c r="A141" s="9"/>
      <c r="B141" s="9" t="s">
        <v>193</v>
      </c>
      <c r="C141" s="9"/>
      <c r="D141" s="9" t="s">
        <v>130</v>
      </c>
      <c r="E141" s="9"/>
      <c r="F141" s="9"/>
      <c r="G141" s="9"/>
      <c r="H141" s="6"/>
      <c r="I141" s="9"/>
      <c r="J141" s="90">
        <v>249325</v>
      </c>
      <c r="K141" s="9"/>
      <c r="L141" s="9"/>
    </row>
    <row r="142" spans="1:12" ht="15">
      <c r="A142" s="9"/>
      <c r="B142" s="9"/>
      <c r="C142" s="9"/>
      <c r="D142" s="9" t="s">
        <v>222</v>
      </c>
      <c r="E142" s="9"/>
      <c r="F142" s="9"/>
      <c r="G142" s="9"/>
      <c r="H142" s="9"/>
      <c r="I142" s="71" t="s">
        <v>62</v>
      </c>
      <c r="J142" s="91">
        <v>39726</v>
      </c>
      <c r="K142" s="9"/>
      <c r="L142" s="9"/>
    </row>
    <row r="143" spans="1:12" ht="15">
      <c r="A143" s="9"/>
      <c r="B143" s="9"/>
      <c r="C143" s="9"/>
      <c r="D143" s="9" t="s">
        <v>223</v>
      </c>
      <c r="E143" s="9"/>
      <c r="F143" s="9"/>
      <c r="G143" s="9"/>
      <c r="H143" s="9"/>
      <c r="I143" s="71" t="s">
        <v>62</v>
      </c>
      <c r="J143" s="91">
        <v>2408</v>
      </c>
      <c r="K143" s="9"/>
      <c r="L143" s="9"/>
    </row>
    <row r="144" spans="1:12" ht="15">
      <c r="A144" s="9"/>
      <c r="B144" s="9"/>
      <c r="C144" s="9"/>
      <c r="D144" s="9" t="s">
        <v>224</v>
      </c>
      <c r="E144" s="9"/>
      <c r="F144" s="9"/>
      <c r="G144" s="9"/>
      <c r="H144" s="9"/>
      <c r="I144" s="71" t="s">
        <v>62</v>
      </c>
      <c r="J144" s="91">
        <v>231</v>
      </c>
      <c r="K144" s="9"/>
      <c r="L144" s="9"/>
    </row>
    <row r="145" spans="1:12" ht="15">
      <c r="A145" s="9"/>
      <c r="B145" s="9"/>
      <c r="C145" s="9"/>
      <c r="D145" s="9" t="s">
        <v>225</v>
      </c>
      <c r="E145" s="9"/>
      <c r="F145" s="9"/>
      <c r="G145" s="9"/>
      <c r="H145" s="9"/>
      <c r="I145" s="9" t="s">
        <v>62</v>
      </c>
      <c r="J145" s="91">
        <v>834</v>
      </c>
      <c r="K145" s="9"/>
      <c r="L145" s="9"/>
    </row>
    <row r="146" spans="1:12" ht="15">
      <c r="A146" s="9"/>
      <c r="B146" s="9"/>
      <c r="C146" s="9"/>
      <c r="D146" s="9" t="s">
        <v>226</v>
      </c>
      <c r="E146" s="9"/>
      <c r="F146" s="9"/>
      <c r="G146" s="9"/>
      <c r="H146" s="9"/>
      <c r="I146" s="71" t="s">
        <v>62</v>
      </c>
      <c r="J146" s="92">
        <v>147</v>
      </c>
      <c r="K146" s="9"/>
      <c r="L146" s="9"/>
    </row>
    <row r="147" spans="1:12" ht="15">
      <c r="A147" s="9"/>
      <c r="B147" s="9"/>
      <c r="C147" s="9"/>
      <c r="D147" s="9"/>
      <c r="E147" s="9"/>
      <c r="F147" s="9"/>
      <c r="G147" s="9"/>
      <c r="H147" s="9"/>
      <c r="I147" s="9"/>
      <c r="J147" s="91">
        <f>SUM(J141:J146)</f>
        <v>292671</v>
      </c>
      <c r="K147" s="9"/>
      <c r="L147" s="9"/>
    </row>
    <row r="148" spans="1:12" ht="15">
      <c r="A148" s="9"/>
      <c r="B148" s="9" t="s">
        <v>194</v>
      </c>
      <c r="C148" s="9"/>
      <c r="D148" s="9" t="s">
        <v>130</v>
      </c>
      <c r="E148" s="9"/>
      <c r="F148" s="9"/>
      <c r="G148" s="9"/>
      <c r="H148" s="9"/>
      <c r="I148" s="9"/>
      <c r="J148" s="92">
        <v>587</v>
      </c>
      <c r="K148" s="9"/>
      <c r="L148" s="9"/>
    </row>
    <row r="149" spans="1:12" ht="15">
      <c r="A149" s="9"/>
      <c r="B149" s="9"/>
      <c r="C149" s="9"/>
      <c r="D149" s="9"/>
      <c r="E149" s="9"/>
      <c r="F149" s="9"/>
      <c r="G149" s="9"/>
      <c r="H149" s="9"/>
      <c r="I149" s="9"/>
      <c r="J149" s="135">
        <f>+J147+J148</f>
        <v>293258</v>
      </c>
      <c r="K149" s="9"/>
      <c r="L149" s="9"/>
    </row>
    <row r="150" spans="1:12" ht="15">
      <c r="A150" s="9"/>
      <c r="B150" s="9" t="s">
        <v>195</v>
      </c>
      <c r="C150" s="9"/>
      <c r="D150" s="9"/>
      <c r="E150" s="9"/>
      <c r="F150" s="9"/>
      <c r="G150" s="9"/>
      <c r="H150" s="9"/>
      <c r="I150" s="9"/>
      <c r="J150" s="89"/>
      <c r="K150" s="9"/>
      <c r="L150" s="9"/>
    </row>
    <row r="151" spans="1:12" ht="15">
      <c r="A151" s="9"/>
      <c r="B151" s="9" t="s">
        <v>196</v>
      </c>
      <c r="D151" s="9" t="s">
        <v>130</v>
      </c>
      <c r="E151" s="9"/>
      <c r="F151" s="9"/>
      <c r="G151" s="9"/>
      <c r="H151" s="9"/>
      <c r="I151" s="9"/>
      <c r="J151" s="90">
        <v>528153</v>
      </c>
      <c r="K151" s="9"/>
      <c r="L151" s="9"/>
    </row>
    <row r="152" spans="1:12" ht="15">
      <c r="A152" s="9"/>
      <c r="B152" s="9"/>
      <c r="C152" s="9"/>
      <c r="D152" s="9" t="s">
        <v>227</v>
      </c>
      <c r="E152" s="9"/>
      <c r="F152" s="9"/>
      <c r="G152" s="9"/>
      <c r="H152" s="9"/>
      <c r="I152" s="9" t="s">
        <v>62</v>
      </c>
      <c r="J152" s="91">
        <v>21326</v>
      </c>
      <c r="K152" s="9"/>
      <c r="L152" s="9"/>
    </row>
    <row r="153" spans="1:12" ht="15">
      <c r="A153" s="9"/>
      <c r="B153" s="9"/>
      <c r="C153" s="9"/>
      <c r="D153" s="9" t="s">
        <v>228</v>
      </c>
      <c r="E153" s="9"/>
      <c r="F153" s="9"/>
      <c r="G153" s="9"/>
      <c r="H153" s="9"/>
      <c r="I153" s="71" t="s">
        <v>62</v>
      </c>
      <c r="J153" s="91">
        <v>1554</v>
      </c>
      <c r="K153" s="9"/>
      <c r="L153" s="9"/>
    </row>
    <row r="154" spans="1:12" ht="15">
      <c r="A154" s="9"/>
      <c r="B154" s="9"/>
      <c r="C154" s="9"/>
      <c r="D154" s="9" t="s">
        <v>229</v>
      </c>
      <c r="E154" s="9"/>
      <c r="F154" s="9"/>
      <c r="G154" s="9"/>
      <c r="H154" s="9"/>
      <c r="I154" s="71" t="s">
        <v>62</v>
      </c>
      <c r="J154" s="91">
        <v>2060</v>
      </c>
      <c r="K154" s="9"/>
      <c r="L154" s="9"/>
    </row>
    <row r="155" spans="1:12" ht="15">
      <c r="A155" s="9"/>
      <c r="B155" s="9"/>
      <c r="C155" s="9"/>
      <c r="D155" s="9" t="s">
        <v>230</v>
      </c>
      <c r="E155" s="9"/>
      <c r="F155" s="9"/>
      <c r="G155" s="9"/>
      <c r="H155" s="9"/>
      <c r="I155" s="9" t="s">
        <v>62</v>
      </c>
      <c r="J155" s="92">
        <v>525</v>
      </c>
      <c r="K155" s="9"/>
      <c r="L155" s="9"/>
    </row>
    <row r="156" spans="1:12" ht="15">
      <c r="A156" s="9"/>
      <c r="B156" s="9"/>
      <c r="C156" s="9"/>
      <c r="D156" s="9"/>
      <c r="E156" s="9"/>
      <c r="F156" s="9"/>
      <c r="G156" s="9"/>
      <c r="H156" s="9"/>
      <c r="I156" s="9"/>
      <c r="J156" s="92">
        <f>SUM(J151:J155)</f>
        <v>553618</v>
      </c>
      <c r="K156" s="9"/>
      <c r="L156" s="9"/>
    </row>
    <row r="157" spans="1:12" ht="15.75" thickBot="1">
      <c r="A157" s="9"/>
      <c r="B157" s="9" t="s">
        <v>197</v>
      </c>
      <c r="C157" s="9"/>
      <c r="D157" s="9"/>
      <c r="E157" s="9"/>
      <c r="F157" s="9"/>
      <c r="G157" s="9"/>
      <c r="H157" s="9"/>
      <c r="I157" s="9"/>
      <c r="J157" s="139">
        <f>+J149+J156</f>
        <v>846876</v>
      </c>
      <c r="K157" s="9"/>
      <c r="L157" s="9"/>
    </row>
    <row r="158" spans="1:12" ht="15">
      <c r="A158" s="9"/>
      <c r="B158" s="96" t="s">
        <v>210</v>
      </c>
      <c r="C158" s="9"/>
      <c r="D158" s="9"/>
      <c r="E158" s="9"/>
      <c r="F158" s="9"/>
      <c r="G158" s="9"/>
      <c r="H158" s="9"/>
      <c r="I158" s="9"/>
      <c r="J158" s="135"/>
      <c r="K158" s="9"/>
      <c r="L158" s="9"/>
    </row>
    <row r="159" spans="1:12" ht="15">
      <c r="A159" s="9"/>
      <c r="B159" s="9"/>
      <c r="C159" s="9"/>
      <c r="D159" s="9"/>
      <c r="E159" s="9"/>
      <c r="F159" s="9"/>
      <c r="G159" s="9"/>
      <c r="H159" s="9"/>
      <c r="I159" s="9"/>
      <c r="J159" s="135"/>
      <c r="K159" s="9"/>
      <c r="L159" s="9"/>
    </row>
    <row r="160" spans="1:12" ht="15">
      <c r="A160" s="12" t="s">
        <v>131</v>
      </c>
      <c r="B160" s="12" t="s">
        <v>211</v>
      </c>
      <c r="C160" s="6"/>
      <c r="D160" s="6"/>
      <c r="E160" s="6"/>
      <c r="F160" s="6"/>
      <c r="G160" s="6"/>
      <c r="H160" s="9"/>
      <c r="I160" s="6"/>
      <c r="J160" s="6"/>
      <c r="K160" s="6"/>
      <c r="L160" s="9"/>
    </row>
    <row r="161" spans="1:12" ht="15">
      <c r="A161" s="9"/>
      <c r="B161" s="12" t="s">
        <v>212</v>
      </c>
      <c r="C161" s="6"/>
      <c r="D161" s="6"/>
      <c r="E161" s="6"/>
      <c r="F161" s="6"/>
      <c r="G161" s="6"/>
      <c r="H161" s="9"/>
      <c r="I161" s="6"/>
      <c r="J161" s="6"/>
      <c r="K161" s="6"/>
      <c r="L161" s="9"/>
    </row>
    <row r="162" spans="1:12" ht="15">
      <c r="A162" s="9"/>
      <c r="B162" s="12" t="s">
        <v>213</v>
      </c>
      <c r="C162" s="6"/>
      <c r="D162" s="6"/>
      <c r="E162" s="6"/>
      <c r="F162" s="6"/>
      <c r="G162" s="6"/>
      <c r="H162" s="9"/>
      <c r="I162" s="6"/>
      <c r="J162" s="6"/>
      <c r="K162" s="6"/>
      <c r="L162" s="9"/>
    </row>
    <row r="163" spans="1:12" ht="15">
      <c r="A163" s="9"/>
      <c r="B163" s="12" t="s">
        <v>276</v>
      </c>
      <c r="C163" s="6"/>
      <c r="D163" s="6"/>
      <c r="E163" s="6"/>
      <c r="F163" s="6"/>
      <c r="G163" s="6"/>
      <c r="H163" s="6"/>
      <c r="I163" s="6"/>
      <c r="J163" s="6"/>
      <c r="K163" s="6"/>
      <c r="L163" s="9"/>
    </row>
    <row r="164" spans="1:12" ht="15">
      <c r="A164" s="9"/>
      <c r="B164" s="12" t="s">
        <v>275</v>
      </c>
      <c r="C164" s="6"/>
      <c r="D164" s="6"/>
      <c r="E164" s="6"/>
      <c r="F164" s="6"/>
      <c r="G164" s="6"/>
      <c r="H164" s="6"/>
      <c r="I164" s="6"/>
      <c r="J164" s="6"/>
      <c r="K164" s="6"/>
      <c r="L164" s="9"/>
    </row>
    <row r="165" spans="1:12" ht="15">
      <c r="A165" s="9"/>
      <c r="B165" s="12"/>
      <c r="C165" s="6"/>
      <c r="D165" s="6"/>
      <c r="E165" s="6"/>
      <c r="F165" s="6"/>
      <c r="G165" s="6"/>
      <c r="H165" s="6"/>
      <c r="I165" s="6"/>
      <c r="J165" s="6"/>
      <c r="K165" s="6"/>
      <c r="L165" s="9"/>
    </row>
    <row r="166" spans="1:12" ht="15">
      <c r="A166" s="9"/>
      <c r="B166" s="12"/>
      <c r="C166" s="6"/>
      <c r="D166" s="6"/>
      <c r="E166" s="6"/>
      <c r="F166" s="6"/>
      <c r="G166" s="6"/>
      <c r="H166" s="6"/>
      <c r="I166" s="6"/>
      <c r="J166" s="6"/>
      <c r="K166" s="6"/>
      <c r="L166" s="9"/>
    </row>
    <row r="167" spans="3:12" ht="15">
      <c r="C167" s="9"/>
      <c r="D167" s="9"/>
      <c r="E167" s="9"/>
      <c r="F167" s="9"/>
      <c r="G167" s="9"/>
      <c r="H167" s="6"/>
      <c r="I167" s="9"/>
      <c r="J167" s="9"/>
      <c r="K167" s="9"/>
      <c r="L167" s="9"/>
    </row>
    <row r="168" spans="3:12" ht="15">
      <c r="C168" s="9"/>
      <c r="D168" s="9"/>
      <c r="E168" s="9"/>
      <c r="F168" s="9"/>
      <c r="G168" s="9"/>
      <c r="H168" s="6"/>
      <c r="I168" s="9"/>
      <c r="J168" s="9"/>
      <c r="K168" s="9"/>
      <c r="L168" s="9"/>
    </row>
    <row r="169" spans="3:12" ht="15">
      <c r="C169" s="9"/>
      <c r="D169" s="9"/>
      <c r="E169" s="9"/>
      <c r="F169" s="9"/>
      <c r="G169" s="9"/>
      <c r="H169" s="6"/>
      <c r="I169" s="9"/>
      <c r="J169" s="9"/>
      <c r="K169" s="9"/>
      <c r="L169" s="9"/>
    </row>
    <row r="170" spans="1:12" ht="15">
      <c r="A170" s="44" t="s">
        <v>110</v>
      </c>
      <c r="B170" s="12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45" t="s">
        <v>200</v>
      </c>
      <c r="B171" s="12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46" t="s">
        <v>201</v>
      </c>
      <c r="B172" s="12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12"/>
      <c r="B173" s="12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44" t="s">
        <v>89</v>
      </c>
      <c r="B174" s="12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12"/>
      <c r="B175" s="12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12" t="s">
        <v>90</v>
      </c>
      <c r="B176" s="12" t="s">
        <v>149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12" t="s">
        <v>91</v>
      </c>
      <c r="B178" s="12" t="s">
        <v>150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12"/>
      <c r="B179" s="12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12" t="s">
        <v>92</v>
      </c>
      <c r="B180" s="12" t="s">
        <v>214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12"/>
      <c r="B181" s="12" t="s">
        <v>132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9"/>
      <c r="B182" s="3"/>
      <c r="C182" s="3"/>
      <c r="D182" s="3"/>
      <c r="E182" s="3"/>
      <c r="F182" s="3"/>
      <c r="G182" s="3"/>
      <c r="H182" s="93" t="s">
        <v>133</v>
      </c>
      <c r="I182" s="3"/>
      <c r="J182" s="93" t="s">
        <v>93</v>
      </c>
      <c r="K182" s="9"/>
      <c r="L182" s="9"/>
    </row>
    <row r="183" spans="1:12" ht="15">
      <c r="A183" s="9"/>
      <c r="B183" s="94" t="s">
        <v>134</v>
      </c>
      <c r="C183" s="3"/>
      <c r="D183" s="3"/>
      <c r="E183" s="3"/>
      <c r="F183" s="95" t="s">
        <v>19</v>
      </c>
      <c r="G183" s="94"/>
      <c r="H183" s="95" t="s">
        <v>94</v>
      </c>
      <c r="I183" s="94"/>
      <c r="J183" s="95" t="s">
        <v>95</v>
      </c>
      <c r="K183" s="9"/>
      <c r="L183" s="9"/>
    </row>
    <row r="184" spans="1:12" ht="15">
      <c r="A184" s="9"/>
      <c r="B184" s="3"/>
      <c r="C184" s="3"/>
      <c r="D184" s="3"/>
      <c r="E184" s="3"/>
      <c r="F184" s="93" t="s">
        <v>16</v>
      </c>
      <c r="G184" s="3"/>
      <c r="H184" s="93" t="s">
        <v>16</v>
      </c>
      <c r="I184" s="3"/>
      <c r="J184" s="93" t="s">
        <v>16</v>
      </c>
      <c r="K184" s="9"/>
      <c r="L184" s="9"/>
    </row>
    <row r="185" spans="1:12" ht="15">
      <c r="A185" s="9"/>
      <c r="B185" s="3"/>
      <c r="C185" s="3"/>
      <c r="D185" s="3"/>
      <c r="E185" s="3"/>
      <c r="F185" s="3"/>
      <c r="G185" s="3"/>
      <c r="H185" s="3"/>
      <c r="I185" s="3"/>
      <c r="J185" s="3"/>
      <c r="K185" s="9"/>
      <c r="L185" s="9"/>
    </row>
    <row r="186" spans="1:12" ht="15">
      <c r="A186" s="9"/>
      <c r="B186" s="14" t="s">
        <v>135</v>
      </c>
      <c r="C186" s="3"/>
      <c r="D186" s="3"/>
      <c r="E186" s="3"/>
      <c r="F186" s="99">
        <v>1151638</v>
      </c>
      <c r="G186" s="99"/>
      <c r="H186" s="101">
        <v>212208</v>
      </c>
      <c r="I186" s="99"/>
      <c r="J186" s="101">
        <v>1819505</v>
      </c>
      <c r="K186" s="9"/>
      <c r="L186" s="9"/>
    </row>
    <row r="187" spans="1:12" ht="15">
      <c r="A187" s="9"/>
      <c r="B187" s="14" t="s">
        <v>136</v>
      </c>
      <c r="C187" s="3"/>
      <c r="D187" s="3"/>
      <c r="E187" s="3"/>
      <c r="F187" s="99">
        <v>74009</v>
      </c>
      <c r="G187" s="99"/>
      <c r="H187" s="101">
        <v>-1904</v>
      </c>
      <c r="I187" s="99"/>
      <c r="J187" s="101">
        <v>1908273</v>
      </c>
      <c r="K187" s="9"/>
      <c r="L187" s="9"/>
    </row>
    <row r="188" spans="1:12" ht="15">
      <c r="A188" s="9"/>
      <c r="B188" s="14" t="s">
        <v>137</v>
      </c>
      <c r="C188" s="3"/>
      <c r="D188" s="3"/>
      <c r="E188" s="3"/>
      <c r="F188" s="99">
        <v>155717</v>
      </c>
      <c r="G188" s="99"/>
      <c r="H188" s="101">
        <v>19133</v>
      </c>
      <c r="I188" s="99"/>
      <c r="J188" s="101">
        <v>1662593</v>
      </c>
      <c r="K188" s="9"/>
      <c r="L188" s="9"/>
    </row>
    <row r="189" spans="1:12" ht="15">
      <c r="A189" s="9"/>
      <c r="B189" s="14" t="s">
        <v>138</v>
      </c>
      <c r="C189" s="3"/>
      <c r="D189" s="3"/>
      <c r="E189" s="3"/>
      <c r="F189" s="128">
        <v>0</v>
      </c>
      <c r="G189" s="99"/>
      <c r="H189" s="102">
        <v>-1688</v>
      </c>
      <c r="I189" s="99"/>
      <c r="J189" s="101">
        <v>246832</v>
      </c>
      <c r="K189" s="9"/>
      <c r="L189" s="9"/>
    </row>
    <row r="190" spans="1:13" ht="15">
      <c r="A190" s="9"/>
      <c r="B190" s="14" t="s">
        <v>157</v>
      </c>
      <c r="C190" s="3"/>
      <c r="D190" s="3"/>
      <c r="E190" s="3"/>
      <c r="F190" s="129">
        <v>566</v>
      </c>
      <c r="G190" s="99"/>
      <c r="H190" s="125">
        <v>-17265</v>
      </c>
      <c r="I190" s="99"/>
      <c r="J190" s="126">
        <v>1149674</v>
      </c>
      <c r="K190" s="9"/>
      <c r="L190" s="9"/>
      <c r="M190" t="s">
        <v>146</v>
      </c>
    </row>
    <row r="191" spans="1:13" ht="15">
      <c r="A191" s="9"/>
      <c r="B191" s="3"/>
      <c r="C191" s="3"/>
      <c r="D191" s="3"/>
      <c r="E191" s="3"/>
      <c r="F191" s="124">
        <f>SUM(F186:F190)</f>
        <v>1381930</v>
      </c>
      <c r="G191" s="110"/>
      <c r="H191" s="124">
        <f>SUM(H186:H190)</f>
        <v>210484</v>
      </c>
      <c r="I191" s="110"/>
      <c r="J191" s="124">
        <f>SUM(J186:J190)</f>
        <v>6786877</v>
      </c>
      <c r="K191" s="9"/>
      <c r="L191" s="9"/>
      <c r="M191">
        <f>+'BS'!H40+'BS'!H36</f>
        <v>6786877</v>
      </c>
    </row>
    <row r="192" spans="1:12" ht="15">
      <c r="A192" s="12"/>
      <c r="B192" s="14" t="s">
        <v>32</v>
      </c>
      <c r="C192" s="3"/>
      <c r="D192" s="3"/>
      <c r="E192" s="3"/>
      <c r="F192" s="130">
        <v>0</v>
      </c>
      <c r="G192" s="3"/>
      <c r="H192" s="147">
        <v>-3999</v>
      </c>
      <c r="I192" s="3"/>
      <c r="J192" s="128">
        <v>0</v>
      </c>
      <c r="K192" s="9"/>
      <c r="L192" s="9"/>
    </row>
    <row r="193" spans="1:12" ht="15.75" thickBot="1">
      <c r="A193" s="12"/>
      <c r="B193" s="14"/>
      <c r="C193" s="3"/>
      <c r="D193" s="3"/>
      <c r="E193" s="3"/>
      <c r="F193" s="127">
        <f>+F191+F192</f>
        <v>1381930</v>
      </c>
      <c r="G193" s="3"/>
      <c r="H193" s="127">
        <f>+H191+H192</f>
        <v>206485</v>
      </c>
      <c r="I193" s="3"/>
      <c r="J193" s="127">
        <f>+J191+J192</f>
        <v>6786877</v>
      </c>
      <c r="K193" s="9"/>
      <c r="L193" s="9"/>
    </row>
    <row r="194" spans="1:12" ht="15">
      <c r="A194" s="12"/>
      <c r="K194" s="9"/>
      <c r="L194" s="9"/>
    </row>
    <row r="195" spans="1:12" ht="15">
      <c r="A195" s="12"/>
      <c r="B195" s="136" t="s">
        <v>172</v>
      </c>
      <c r="C195" s="3"/>
      <c r="D195" s="3"/>
      <c r="E195" s="3"/>
      <c r="F195" s="93"/>
      <c r="G195" s="3"/>
      <c r="I195" s="3"/>
      <c r="J195" s="93"/>
      <c r="K195" s="9"/>
      <c r="L195" s="9"/>
    </row>
    <row r="196" spans="1:12" ht="15">
      <c r="A196" s="12"/>
      <c r="C196" s="3"/>
      <c r="D196" s="3"/>
      <c r="E196" s="3"/>
      <c r="F196" s="3"/>
      <c r="G196" s="3"/>
      <c r="I196" s="3"/>
      <c r="J196" s="3"/>
      <c r="K196" s="9"/>
      <c r="L196" s="9"/>
    </row>
    <row r="197" spans="1:12" ht="15">
      <c r="A197" s="12"/>
      <c r="B197" s="14" t="s">
        <v>173</v>
      </c>
      <c r="C197" s="3"/>
      <c r="D197" s="3"/>
      <c r="E197" s="3"/>
      <c r="F197" s="99">
        <v>1331936</v>
      </c>
      <c r="G197" s="99"/>
      <c r="H197" s="99">
        <v>213254</v>
      </c>
      <c r="I197" s="99"/>
      <c r="J197" s="99">
        <v>6191331</v>
      </c>
      <c r="K197" s="9"/>
      <c r="L197" s="9"/>
    </row>
    <row r="198" spans="1:12" ht="15">
      <c r="A198" s="12"/>
      <c r="B198" s="14" t="s">
        <v>174</v>
      </c>
      <c r="C198" s="3"/>
      <c r="D198" s="3"/>
      <c r="E198" s="3"/>
      <c r="F198" s="111">
        <v>49994</v>
      </c>
      <c r="G198" s="99"/>
      <c r="H198" s="111">
        <v>-2770</v>
      </c>
      <c r="I198" s="99"/>
      <c r="J198" s="111">
        <v>595546</v>
      </c>
      <c r="K198" s="9"/>
      <c r="L198" s="9"/>
    </row>
    <row r="199" spans="1:12" ht="15">
      <c r="A199" s="12"/>
      <c r="B199" s="14"/>
      <c r="C199" s="3"/>
      <c r="D199" s="3"/>
      <c r="E199" s="3"/>
      <c r="F199" s="110">
        <f>SUM(F197:F198)</f>
        <v>1381930</v>
      </c>
      <c r="G199" s="110"/>
      <c r="H199" s="110">
        <f>SUM(H197:H198)</f>
        <v>210484</v>
      </c>
      <c r="I199" s="110"/>
      <c r="J199" s="110">
        <f>SUM(J197:J198)</f>
        <v>6786877</v>
      </c>
      <c r="K199" s="9"/>
      <c r="L199" s="9"/>
    </row>
    <row r="200" spans="1:12" ht="15">
      <c r="A200" s="12"/>
      <c r="B200" s="14" t="s">
        <v>267</v>
      </c>
      <c r="C200" s="3"/>
      <c r="D200" s="3"/>
      <c r="E200" s="3"/>
      <c r="F200" s="130">
        <v>0</v>
      </c>
      <c r="G200" s="99"/>
      <c r="H200" s="110">
        <v>-3999</v>
      </c>
      <c r="I200" s="99"/>
      <c r="J200" s="130">
        <v>0</v>
      </c>
      <c r="K200" s="9"/>
      <c r="L200" s="9"/>
    </row>
    <row r="201" spans="1:12" ht="15.75" thickBot="1">
      <c r="A201" s="12"/>
      <c r="B201" s="14"/>
      <c r="C201" s="3"/>
      <c r="D201" s="3"/>
      <c r="E201" s="3"/>
      <c r="F201" s="127">
        <f>+F199+F200</f>
        <v>1381930</v>
      </c>
      <c r="G201" s="99"/>
      <c r="H201" s="127">
        <f>+H199+H200</f>
        <v>206485</v>
      </c>
      <c r="I201" s="99"/>
      <c r="J201" s="127">
        <f>+J199+J200</f>
        <v>6786877</v>
      </c>
      <c r="K201" s="9"/>
      <c r="L201" s="9"/>
    </row>
    <row r="202" spans="1:12" ht="15">
      <c r="A202" s="12"/>
      <c r="B202" s="14"/>
      <c r="C202" s="3"/>
      <c r="D202" s="3"/>
      <c r="E202" s="3"/>
      <c r="F202" s="3"/>
      <c r="G202" s="3"/>
      <c r="I202" s="3"/>
      <c r="J202" s="3"/>
      <c r="K202" s="9"/>
      <c r="L202" s="9"/>
    </row>
    <row r="203" spans="1:12" ht="15">
      <c r="A203" s="12" t="s">
        <v>139</v>
      </c>
      <c r="B203" s="3" t="s">
        <v>291</v>
      </c>
      <c r="C203" s="3"/>
      <c r="D203" s="3"/>
      <c r="E203" s="3"/>
      <c r="F203" s="3"/>
      <c r="G203" s="3"/>
      <c r="I203" s="3"/>
      <c r="J203" s="3"/>
      <c r="K203" s="9"/>
      <c r="L203" s="9"/>
    </row>
    <row r="204" spans="1:12" ht="15">
      <c r="A204" s="12"/>
      <c r="B204" s="3" t="s">
        <v>281</v>
      </c>
      <c r="C204" s="3"/>
      <c r="D204" s="3"/>
      <c r="E204" s="3"/>
      <c r="F204" s="3"/>
      <c r="G204" s="3"/>
      <c r="I204" s="3"/>
      <c r="J204" s="3"/>
      <c r="K204" s="9"/>
      <c r="L204" s="9"/>
    </row>
    <row r="205" spans="1:12" ht="15">
      <c r="A205" s="12"/>
      <c r="B205" s="3" t="s">
        <v>279</v>
      </c>
      <c r="C205" s="3"/>
      <c r="D205" s="3"/>
      <c r="E205" s="3"/>
      <c r="F205" s="3"/>
      <c r="G205" s="3"/>
      <c r="H205" s="3"/>
      <c r="I205" s="3"/>
      <c r="J205" s="3"/>
      <c r="K205" s="9"/>
      <c r="L205" s="9"/>
    </row>
    <row r="206" spans="1:12" ht="15">
      <c r="A206" s="12"/>
      <c r="B206" s="3"/>
      <c r="C206" s="3"/>
      <c r="D206" s="3"/>
      <c r="E206" s="3"/>
      <c r="F206" s="3"/>
      <c r="G206" s="3"/>
      <c r="H206" s="3"/>
      <c r="I206" s="3"/>
      <c r="J206" s="3"/>
      <c r="K206" s="9"/>
      <c r="L206" s="9"/>
    </row>
    <row r="207" spans="1:256" ht="15">
      <c r="A207" s="12"/>
      <c r="B207" s="14" t="s">
        <v>286</v>
      </c>
      <c r="C207" s="3"/>
      <c r="D207" s="3"/>
      <c r="E207" s="3"/>
      <c r="F207" s="3"/>
      <c r="G207" s="3"/>
      <c r="H207" s="3"/>
      <c r="I207" s="3"/>
      <c r="J207" s="3"/>
      <c r="K207" s="9"/>
      <c r="L207" s="9"/>
      <c r="IV207" t="s">
        <v>285</v>
      </c>
    </row>
    <row r="208" spans="1:12" ht="15">
      <c r="A208" s="12"/>
      <c r="B208" s="14" t="s">
        <v>287</v>
      </c>
      <c r="C208" s="3"/>
      <c r="D208" s="3"/>
      <c r="E208" s="3"/>
      <c r="F208" s="3"/>
      <c r="G208" s="3"/>
      <c r="H208" s="3"/>
      <c r="I208" s="3"/>
      <c r="J208" s="3"/>
      <c r="K208" s="9"/>
      <c r="L208" s="9"/>
    </row>
    <row r="209" spans="1:12" ht="15">
      <c r="A209" s="12"/>
      <c r="B209" s="14" t="s">
        <v>288</v>
      </c>
      <c r="C209" s="3"/>
      <c r="D209" s="3"/>
      <c r="E209" s="3"/>
      <c r="F209" s="3"/>
      <c r="G209" s="3"/>
      <c r="H209" s="3"/>
      <c r="I209" s="3"/>
      <c r="J209" s="3"/>
      <c r="K209" s="9"/>
      <c r="L209" s="9"/>
    </row>
    <row r="210" spans="1:12" ht="15">
      <c r="A210" s="12"/>
      <c r="B210" s="14" t="s">
        <v>289</v>
      </c>
      <c r="C210" s="3"/>
      <c r="D210" s="3"/>
      <c r="E210" s="3"/>
      <c r="F210" s="3"/>
      <c r="G210" s="3"/>
      <c r="H210" s="3"/>
      <c r="I210" s="3"/>
      <c r="J210" s="3"/>
      <c r="K210" s="9"/>
      <c r="L210" s="9"/>
    </row>
    <row r="211" spans="1:12" ht="15">
      <c r="A211" s="12"/>
      <c r="B211" s="14" t="s">
        <v>290</v>
      </c>
      <c r="C211" s="3"/>
      <c r="D211" s="3"/>
      <c r="E211" s="3"/>
      <c r="F211" s="3"/>
      <c r="G211" s="3"/>
      <c r="H211" s="3"/>
      <c r="I211" s="3"/>
      <c r="J211" s="3"/>
      <c r="K211" s="9"/>
      <c r="L211" s="9"/>
    </row>
    <row r="212" spans="1:12" ht="15">
      <c r="A212" s="12"/>
      <c r="B212" s="14"/>
      <c r="C212" s="3"/>
      <c r="D212" s="3"/>
      <c r="E212" s="3"/>
      <c r="F212" s="3"/>
      <c r="G212" s="3"/>
      <c r="H212" s="3"/>
      <c r="I212" s="3"/>
      <c r="J212" s="3"/>
      <c r="K212" s="9"/>
      <c r="L212" s="9"/>
    </row>
    <row r="213" spans="1:12" ht="15">
      <c r="A213" s="12"/>
      <c r="B213" s="14" t="s">
        <v>280</v>
      </c>
      <c r="C213" s="3"/>
      <c r="D213" s="3"/>
      <c r="E213" s="3"/>
      <c r="F213" s="3"/>
      <c r="G213" s="3"/>
      <c r="H213" s="3"/>
      <c r="I213" s="3"/>
      <c r="J213" s="3"/>
      <c r="K213" s="9"/>
      <c r="L213" s="9"/>
    </row>
    <row r="214" spans="1:12" ht="15">
      <c r="A214" s="12"/>
      <c r="B214" s="14" t="s">
        <v>282</v>
      </c>
      <c r="C214" s="3"/>
      <c r="D214" s="3"/>
      <c r="E214" s="3"/>
      <c r="F214" s="3"/>
      <c r="G214" s="3"/>
      <c r="H214" s="3"/>
      <c r="I214" s="3"/>
      <c r="J214" s="3"/>
      <c r="K214" s="9"/>
      <c r="L214" s="9"/>
    </row>
    <row r="215" spans="1:12" ht="15">
      <c r="A215" s="12"/>
      <c r="B215" s="14"/>
      <c r="C215" s="3"/>
      <c r="D215" s="3"/>
      <c r="E215" s="3"/>
      <c r="F215" s="3"/>
      <c r="G215" s="3"/>
      <c r="H215" s="3"/>
      <c r="I215" s="3"/>
      <c r="J215" s="3"/>
      <c r="K215" s="9"/>
      <c r="L215" s="9"/>
    </row>
    <row r="216" spans="1:12" ht="15">
      <c r="A216" s="12"/>
      <c r="C216" s="3"/>
      <c r="D216" s="3"/>
      <c r="E216" s="3"/>
      <c r="F216" s="3"/>
      <c r="G216" s="3"/>
      <c r="H216" s="3"/>
      <c r="I216" s="3"/>
      <c r="J216" s="3"/>
      <c r="K216" s="9"/>
      <c r="L216" s="9"/>
    </row>
    <row r="217" spans="1:12" ht="15">
      <c r="A217" s="12"/>
      <c r="C217" s="3"/>
      <c r="D217" s="3"/>
      <c r="E217" s="3"/>
      <c r="F217" s="3"/>
      <c r="G217" s="3"/>
      <c r="H217" s="3"/>
      <c r="I217" s="3"/>
      <c r="J217" s="3"/>
      <c r="K217" s="9"/>
      <c r="L217" s="9"/>
    </row>
    <row r="218" spans="1:12" ht="15">
      <c r="A218" s="12"/>
      <c r="C218" s="3"/>
      <c r="D218" s="3"/>
      <c r="E218" s="3"/>
      <c r="F218" s="3"/>
      <c r="G218" s="3"/>
      <c r="H218" s="3"/>
      <c r="I218" s="3"/>
      <c r="J218" s="3"/>
      <c r="K218" s="9"/>
      <c r="L218" s="9"/>
    </row>
    <row r="219" spans="1:12" ht="15">
      <c r="A219" s="12"/>
      <c r="C219" s="3"/>
      <c r="D219" s="3"/>
      <c r="E219" s="3"/>
      <c r="F219" s="3"/>
      <c r="G219" s="3"/>
      <c r="H219" s="3"/>
      <c r="I219" s="3"/>
      <c r="J219" s="3"/>
      <c r="K219" s="9"/>
      <c r="L219" s="9"/>
    </row>
    <row r="220" spans="1:12" ht="15">
      <c r="A220" s="12"/>
      <c r="C220" s="3"/>
      <c r="D220" s="3"/>
      <c r="E220" s="3"/>
      <c r="F220" s="3"/>
      <c r="G220" s="3"/>
      <c r="H220" s="3"/>
      <c r="I220" s="3"/>
      <c r="J220" s="3"/>
      <c r="K220" s="9"/>
      <c r="L220" s="9"/>
    </row>
    <row r="221" spans="3:12" ht="15">
      <c r="C221" s="9"/>
      <c r="D221" s="9"/>
      <c r="E221" s="9"/>
      <c r="G221" s="9"/>
      <c r="H221" s="9"/>
      <c r="I221" s="9"/>
      <c r="J221" s="9"/>
      <c r="K221" s="9"/>
      <c r="L221" s="9"/>
    </row>
    <row r="222" spans="3:12" ht="15"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3:12" ht="15"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5">
      <c r="A224" s="4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0" ht="15">
      <c r="A225" s="44" t="s">
        <v>110</v>
      </c>
      <c r="B225" s="9"/>
      <c r="C225" s="9"/>
      <c r="D225" s="9"/>
      <c r="E225" s="9"/>
      <c r="F225" s="9"/>
      <c r="G225" s="9"/>
      <c r="H225" s="9"/>
      <c r="I225" s="9"/>
      <c r="J225" s="9"/>
    </row>
    <row r="226" spans="1:10" ht="15" customHeight="1">
      <c r="A226" s="45" t="s">
        <v>200</v>
      </c>
      <c r="B226" s="9"/>
      <c r="C226" s="9"/>
      <c r="D226" s="9"/>
      <c r="E226" s="9"/>
      <c r="F226" s="9"/>
      <c r="G226" s="9"/>
      <c r="H226" s="9"/>
      <c r="I226" s="9"/>
      <c r="J226" s="9"/>
    </row>
    <row r="227" spans="1:9" ht="15">
      <c r="A227" s="46" t="s">
        <v>201</v>
      </c>
      <c r="B227" s="9"/>
      <c r="C227" s="9"/>
      <c r="D227" s="9"/>
      <c r="E227" s="3"/>
      <c r="F227" s="3"/>
      <c r="G227" s="3"/>
      <c r="H227" s="9"/>
      <c r="I227" s="3"/>
    </row>
    <row r="228" spans="1:9" ht="15">
      <c r="A228" s="12"/>
      <c r="B228" s="9"/>
      <c r="C228" s="9"/>
      <c r="D228" s="9"/>
      <c r="E228" s="3"/>
      <c r="F228" s="3"/>
      <c r="G228" s="3"/>
      <c r="H228" s="9"/>
      <c r="I228" s="3"/>
    </row>
    <row r="229" spans="1:9" ht="15">
      <c r="A229" s="44" t="s">
        <v>89</v>
      </c>
      <c r="B229" s="9"/>
      <c r="C229" s="9"/>
      <c r="D229" s="9"/>
      <c r="E229" s="3"/>
      <c r="F229" s="3"/>
      <c r="G229" s="3"/>
      <c r="H229" s="3"/>
      <c r="I229" s="3"/>
    </row>
    <row r="230" spans="1:9" ht="15">
      <c r="A230" s="9"/>
      <c r="B230" s="9"/>
      <c r="C230" s="9"/>
      <c r="D230" s="9"/>
      <c r="E230" s="3"/>
      <c r="F230" s="3"/>
      <c r="G230" s="3"/>
      <c r="H230" s="3"/>
      <c r="I230" s="3"/>
    </row>
    <row r="231" spans="1:9" ht="15">
      <c r="A231" s="41">
        <v>17</v>
      </c>
      <c r="B231" s="3" t="s">
        <v>277</v>
      </c>
      <c r="C231" s="9"/>
      <c r="D231" s="9"/>
      <c r="E231" s="3"/>
      <c r="F231" s="3"/>
      <c r="G231" s="3"/>
      <c r="H231" s="3"/>
      <c r="I231" s="3"/>
    </row>
    <row r="232" spans="1:9" ht="15">
      <c r="A232" s="9"/>
      <c r="B232" s="3" t="s">
        <v>300</v>
      </c>
      <c r="C232" s="9"/>
      <c r="D232" s="9"/>
      <c r="E232" s="3"/>
      <c r="F232" s="3"/>
      <c r="G232" s="3"/>
      <c r="H232" s="3"/>
      <c r="I232" s="3"/>
    </row>
    <row r="233" spans="1:9" ht="15">
      <c r="A233" s="9"/>
      <c r="B233" s="3" t="s">
        <v>292</v>
      </c>
      <c r="C233" s="9"/>
      <c r="D233" s="9"/>
      <c r="E233" s="3"/>
      <c r="F233" s="3"/>
      <c r="G233" s="3"/>
      <c r="H233" s="3"/>
      <c r="I233" s="3"/>
    </row>
    <row r="234" spans="1:9" ht="15">
      <c r="A234" s="9"/>
      <c r="B234" s="3" t="s">
        <v>293</v>
      </c>
      <c r="C234" s="9"/>
      <c r="D234" s="9"/>
      <c r="E234" s="3"/>
      <c r="F234" s="3"/>
      <c r="G234" s="3"/>
      <c r="H234" s="3"/>
      <c r="I234" s="3"/>
    </row>
    <row r="235" spans="1:9" ht="15">
      <c r="A235" s="9"/>
      <c r="B235" s="14" t="s">
        <v>294</v>
      </c>
      <c r="C235" s="9"/>
      <c r="D235" s="9"/>
      <c r="E235" s="3"/>
      <c r="F235" s="3"/>
      <c r="G235" s="3"/>
      <c r="H235" s="3"/>
      <c r="I235" s="3"/>
    </row>
    <row r="236" spans="1:9" ht="15">
      <c r="A236" s="9"/>
      <c r="B236" s="3" t="s">
        <v>298</v>
      </c>
      <c r="C236" s="9"/>
      <c r="D236" s="9"/>
      <c r="E236" s="3"/>
      <c r="F236" s="3"/>
      <c r="G236" s="3"/>
      <c r="H236" s="3"/>
      <c r="I236" s="3"/>
    </row>
    <row r="237" spans="1:9" ht="15">
      <c r="A237" s="9"/>
      <c r="B237" s="3" t="s">
        <v>295</v>
      </c>
      <c r="C237" s="9"/>
      <c r="D237" s="9"/>
      <c r="E237" s="3"/>
      <c r="F237" s="3"/>
      <c r="G237" s="3"/>
      <c r="H237" s="3"/>
      <c r="I237" s="3"/>
    </row>
    <row r="238" spans="1:9" ht="15">
      <c r="A238" s="9"/>
      <c r="B238" s="9" t="s">
        <v>296</v>
      </c>
      <c r="C238" s="9"/>
      <c r="D238" s="9"/>
      <c r="E238" s="3"/>
      <c r="F238" s="3"/>
      <c r="G238" s="3"/>
      <c r="H238" s="3"/>
      <c r="I238" s="3"/>
    </row>
    <row r="239" spans="1:9" ht="15">
      <c r="A239" s="9"/>
      <c r="B239" s="9"/>
      <c r="C239" s="9"/>
      <c r="D239" s="9"/>
      <c r="E239" s="3"/>
      <c r="F239" s="3"/>
      <c r="G239" s="3"/>
      <c r="H239" s="3"/>
      <c r="I239" s="3"/>
    </row>
    <row r="240" spans="1:9" ht="15">
      <c r="A240" s="41">
        <v>18</v>
      </c>
      <c r="B240" s="9" t="s">
        <v>272</v>
      </c>
      <c r="C240" s="9"/>
      <c r="D240" s="9"/>
      <c r="E240" s="3"/>
      <c r="F240" s="3"/>
      <c r="G240" s="3"/>
      <c r="H240" s="3"/>
      <c r="I240" s="3"/>
    </row>
    <row r="241" spans="1:9" ht="15">
      <c r="A241" s="41" t="s">
        <v>4</v>
      </c>
      <c r="B241" s="9" t="s">
        <v>283</v>
      </c>
      <c r="C241" s="9"/>
      <c r="D241" s="9"/>
      <c r="E241" s="3"/>
      <c r="F241" s="3"/>
      <c r="G241" s="3"/>
      <c r="H241" s="3"/>
      <c r="I241" s="3"/>
    </row>
    <row r="242" spans="1:9" ht="15">
      <c r="A242" s="41"/>
      <c r="B242" s="9" t="s">
        <v>273</v>
      </c>
      <c r="C242" s="9"/>
      <c r="D242" s="9"/>
      <c r="E242" s="3"/>
      <c r="F242" s="3"/>
      <c r="G242" s="3"/>
      <c r="H242" s="3"/>
      <c r="I242" s="3"/>
    </row>
    <row r="243" spans="1:9" ht="15">
      <c r="A243" s="41"/>
      <c r="B243" s="9" t="s">
        <v>299</v>
      </c>
      <c r="C243" s="9"/>
      <c r="D243" s="9"/>
      <c r="E243" s="3"/>
      <c r="F243" s="3"/>
      <c r="G243" s="3"/>
      <c r="H243" s="3"/>
      <c r="I243" s="3"/>
    </row>
    <row r="244" spans="1:9" ht="15">
      <c r="A244" s="41"/>
      <c r="B244" s="9"/>
      <c r="C244" s="9"/>
      <c r="D244" s="9"/>
      <c r="E244" s="3"/>
      <c r="F244" s="3"/>
      <c r="G244" s="3"/>
      <c r="H244" s="3"/>
      <c r="I244" s="3"/>
    </row>
    <row r="245" spans="1:9" ht="15">
      <c r="A245" s="41"/>
      <c r="B245" s="9" t="s">
        <v>284</v>
      </c>
      <c r="C245" s="9"/>
      <c r="D245" s="9"/>
      <c r="E245" s="3"/>
      <c r="F245" s="3"/>
      <c r="G245" s="3"/>
      <c r="H245" s="3"/>
      <c r="I245" s="3"/>
    </row>
    <row r="246" spans="1:9" ht="15">
      <c r="A246" s="41"/>
      <c r="B246" s="9" t="s">
        <v>297</v>
      </c>
      <c r="C246" s="9"/>
      <c r="D246" s="9"/>
      <c r="E246" s="3"/>
      <c r="F246" s="3"/>
      <c r="G246" s="3"/>
      <c r="H246" s="3"/>
      <c r="I246" s="3"/>
    </row>
    <row r="247" spans="1:9" ht="15">
      <c r="A247" s="41"/>
      <c r="B247" s="9" t="s">
        <v>301</v>
      </c>
      <c r="C247" s="9"/>
      <c r="D247" s="9"/>
      <c r="E247" s="3"/>
      <c r="F247" s="3"/>
      <c r="G247" s="3"/>
      <c r="H247" s="3"/>
      <c r="I247" s="3"/>
    </row>
    <row r="248" spans="1:9" ht="15">
      <c r="A248" s="41"/>
      <c r="B248" s="9" t="s">
        <v>302</v>
      </c>
      <c r="C248" s="9"/>
      <c r="D248" s="9"/>
      <c r="E248" s="3"/>
      <c r="F248" s="3"/>
      <c r="G248" s="3"/>
      <c r="H248" s="3"/>
      <c r="I248" s="3"/>
    </row>
    <row r="249" spans="1:9" ht="15">
      <c r="A249" s="9"/>
      <c r="B249" s="9" t="s">
        <v>303</v>
      </c>
      <c r="C249" s="9"/>
      <c r="D249" s="9"/>
      <c r="E249" s="3"/>
      <c r="F249" s="3"/>
      <c r="G249" s="3"/>
      <c r="H249" s="3"/>
      <c r="I249" s="3"/>
    </row>
    <row r="250" spans="1:9" ht="15">
      <c r="A250" s="9"/>
      <c r="B250" s="9"/>
      <c r="C250" s="9"/>
      <c r="D250" s="9"/>
      <c r="E250" s="3"/>
      <c r="F250" s="3"/>
      <c r="G250" s="3"/>
      <c r="H250" s="3"/>
      <c r="I250" s="3"/>
    </row>
    <row r="251" spans="1:9" ht="15">
      <c r="A251" s="12" t="s">
        <v>96</v>
      </c>
      <c r="B251" s="12" t="s">
        <v>175</v>
      </c>
      <c r="C251" s="9"/>
      <c r="D251" s="9"/>
      <c r="E251" s="3"/>
      <c r="F251" s="3"/>
      <c r="G251" s="3"/>
      <c r="H251" s="3"/>
      <c r="I251" s="3"/>
    </row>
    <row r="252" spans="1:9" ht="15">
      <c r="A252" s="9"/>
      <c r="B252" s="12" t="s">
        <v>176</v>
      </c>
      <c r="C252" s="9"/>
      <c r="D252" s="9"/>
      <c r="E252" s="3"/>
      <c r="F252" s="3"/>
      <c r="G252" s="3"/>
      <c r="H252" s="3"/>
      <c r="I252" s="3"/>
    </row>
    <row r="253" spans="1:9" ht="15">
      <c r="A253" s="9"/>
      <c r="B253" s="9"/>
      <c r="C253" s="9"/>
      <c r="D253" s="9"/>
      <c r="E253" s="3"/>
      <c r="F253" s="3"/>
      <c r="G253" s="3"/>
      <c r="H253" s="3"/>
      <c r="I253" s="3"/>
    </row>
    <row r="254" spans="1:9" ht="15">
      <c r="A254" s="12" t="s">
        <v>97</v>
      </c>
      <c r="B254" s="12" t="s">
        <v>268</v>
      </c>
      <c r="C254" s="9"/>
      <c r="D254" s="9"/>
      <c r="E254" s="3"/>
      <c r="F254" s="3"/>
      <c r="G254" s="3"/>
      <c r="H254" s="3"/>
      <c r="I254" s="3"/>
    </row>
    <row r="255" spans="1:9" ht="15">
      <c r="A255" s="9"/>
      <c r="B255" s="6"/>
      <c r="C255" s="9"/>
      <c r="D255" s="9"/>
      <c r="E255" s="3"/>
      <c r="F255" s="3"/>
      <c r="G255" s="3"/>
      <c r="H255" s="3"/>
      <c r="I255" s="3"/>
    </row>
    <row r="256" spans="1:9" ht="15">
      <c r="A256" s="12" t="s">
        <v>98</v>
      </c>
      <c r="B256" s="12" t="s">
        <v>216</v>
      </c>
      <c r="C256" s="9"/>
      <c r="D256" s="9"/>
      <c r="E256" s="3"/>
      <c r="F256" s="3"/>
      <c r="G256" s="3"/>
      <c r="H256" s="3"/>
      <c r="I256" s="3"/>
    </row>
    <row r="257" spans="1:9" ht="15">
      <c r="A257" s="9"/>
      <c r="B257" s="71" t="s">
        <v>215</v>
      </c>
      <c r="C257" s="9"/>
      <c r="D257" s="9"/>
      <c r="E257" s="3"/>
      <c r="F257" s="3"/>
      <c r="G257" s="3"/>
      <c r="H257" s="3"/>
      <c r="I257" s="3"/>
    </row>
    <row r="258" spans="1:9" ht="15">
      <c r="A258" s="9"/>
      <c r="B258" s="9"/>
      <c r="C258" s="9"/>
      <c r="D258" s="9"/>
      <c r="E258" s="3"/>
      <c r="F258" s="3"/>
      <c r="G258" s="3"/>
      <c r="H258" s="3"/>
      <c r="I258" s="3"/>
    </row>
    <row r="259" spans="1:9" ht="15">
      <c r="A259" s="9"/>
      <c r="B259" s="9"/>
      <c r="C259" s="9"/>
      <c r="D259" s="9"/>
      <c r="E259" s="3"/>
      <c r="F259" s="3"/>
      <c r="G259" s="3"/>
      <c r="H259" s="3"/>
      <c r="I259" s="3"/>
    </row>
    <row r="260" spans="1:9" ht="15">
      <c r="A260" s="9"/>
      <c r="B260" s="9"/>
      <c r="C260" s="9"/>
      <c r="D260" s="9"/>
      <c r="E260" s="3"/>
      <c r="F260" s="3"/>
      <c r="G260" s="3"/>
      <c r="H260" s="3"/>
      <c r="I260" s="3"/>
    </row>
    <row r="261" spans="1:9" ht="15">
      <c r="A261" s="12" t="s">
        <v>99</v>
      </c>
      <c r="B261" s="9"/>
      <c r="C261" s="9"/>
      <c r="D261" s="9"/>
      <c r="E261" s="3"/>
      <c r="F261" s="3"/>
      <c r="G261" s="3"/>
      <c r="H261" s="3"/>
      <c r="I261" s="3"/>
    </row>
    <row r="262" spans="1:9" ht="15">
      <c r="A262" s="12"/>
      <c r="B262" s="9"/>
      <c r="C262" s="9"/>
      <c r="D262" s="9"/>
      <c r="E262" s="3"/>
      <c r="F262" s="3"/>
      <c r="G262" s="3"/>
      <c r="H262" s="3"/>
      <c r="I262" s="3"/>
    </row>
    <row r="263" spans="1:8" ht="15">
      <c r="A263" s="12"/>
      <c r="B263" s="9"/>
      <c r="C263" s="9"/>
      <c r="D263" s="9"/>
      <c r="H263" s="3"/>
    </row>
    <row r="264" spans="1:8" ht="15">
      <c r="A264" s="9"/>
      <c r="H264" s="3"/>
    </row>
    <row r="265" spans="1:8" ht="15">
      <c r="A265" s="9"/>
      <c r="H265" s="3"/>
    </row>
    <row r="266" ht="14.25">
      <c r="A266" s="44" t="s">
        <v>100</v>
      </c>
    </row>
    <row r="267" ht="15">
      <c r="A267" s="12" t="s">
        <v>101</v>
      </c>
    </row>
    <row r="269" ht="15">
      <c r="A269" s="3" t="s">
        <v>163</v>
      </c>
    </row>
  </sheetData>
  <printOptions/>
  <pageMargins left="0.6" right="0.3" top="0.5" bottom="0.5" header="0.5" footer="0.5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2000-12-11T10:12:08Z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