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420" windowHeight="4530" tabRatio="727" activeTab="0"/>
  </bookViews>
  <sheets>
    <sheet name="Income Statement " sheetId="1" r:id="rId1"/>
    <sheet name="Balance Sheet" sheetId="2" r:id="rId2"/>
    <sheet name="Statement equity " sheetId="3" r:id="rId3"/>
    <sheet name="Cash Flow " sheetId="4" r:id="rId4"/>
    <sheet name="Note" sheetId="5" r:id="rId5"/>
    <sheet name="Notes (2)" sheetId="6" r:id="rId6"/>
  </sheets>
  <definedNames>
    <definedName name="_xlnm.Print_Area" localSheetId="1">'Balance Sheet'!$A$1:$H$79</definedName>
    <definedName name="_xlnm.Print_Area" localSheetId="3">'Cash Flow '!$A$1:$I$89</definedName>
    <definedName name="_xlnm.Print_Area" localSheetId="4">'Note'!$A$1:$L$129</definedName>
    <definedName name="_xlnm.Print_Area" localSheetId="5">'Notes (2)'!$A$1:$H$184</definedName>
    <definedName name="_xlnm.Print_Titles" localSheetId="4">'Note'!$1:$5</definedName>
    <definedName name="_xlnm.Print_Titles" localSheetId="5">'Notes (2)'!$1:$4</definedName>
  </definedNames>
  <calcPr fullCalcOnLoad="1"/>
</workbook>
</file>

<file path=xl/sharedStrings.xml><?xml version="1.0" encoding="utf-8"?>
<sst xmlns="http://schemas.openxmlformats.org/spreadsheetml/2006/main" count="353" uniqueCount="275">
  <si>
    <t>Revenue</t>
  </si>
  <si>
    <t>(a)</t>
  </si>
  <si>
    <t>(b)</t>
  </si>
  <si>
    <t>N/A</t>
  </si>
  <si>
    <t>Reserves</t>
  </si>
  <si>
    <t>1.</t>
  </si>
  <si>
    <t>2.</t>
  </si>
  <si>
    <t>3.</t>
  </si>
  <si>
    <t>4.</t>
  </si>
  <si>
    <t>Taxation</t>
  </si>
  <si>
    <t>5.</t>
  </si>
  <si>
    <t>6.</t>
  </si>
  <si>
    <t>7.</t>
  </si>
  <si>
    <t>8.</t>
  </si>
  <si>
    <t>9.</t>
  </si>
  <si>
    <t>10.</t>
  </si>
  <si>
    <t>11.</t>
  </si>
  <si>
    <t>12.</t>
  </si>
  <si>
    <t>13.</t>
  </si>
  <si>
    <t>LAI CHEE LEONG</t>
  </si>
  <si>
    <t>Company Secretary</t>
  </si>
  <si>
    <t>On behalf of the Board</t>
  </si>
  <si>
    <t>PAN MALAYSIA CORPORATION BERHAD</t>
  </si>
  <si>
    <t xml:space="preserve">             RM'000</t>
  </si>
  <si>
    <t xml:space="preserve">           RM'000</t>
  </si>
  <si>
    <t>Share</t>
  </si>
  <si>
    <t>Capital</t>
  </si>
  <si>
    <t>Total</t>
  </si>
  <si>
    <t>RM'000</t>
  </si>
  <si>
    <t>CONDENSED CONSOLIDATED STATEMENT OF CHANGES IN EQUITY</t>
  </si>
  <si>
    <t>CONDENSED CONSOLIDATED CASH FLOW STATEMENT</t>
  </si>
  <si>
    <t>Diluted earnings per share</t>
  </si>
  <si>
    <t>Review of Performance of the Company and its Principal Subsidiaries</t>
  </si>
  <si>
    <t>Prospects for Current Financial Year</t>
  </si>
  <si>
    <t>Variance of Actual Profit from Forecast Profit</t>
  </si>
  <si>
    <t>Not applicable.</t>
  </si>
  <si>
    <t>Current taxation</t>
  </si>
  <si>
    <t>Quoted Securities</t>
  </si>
  <si>
    <t xml:space="preserve">         RM'000</t>
  </si>
  <si>
    <t>Status of Corporate Proposals</t>
  </si>
  <si>
    <t xml:space="preserve">Group Borrowings </t>
  </si>
  <si>
    <t xml:space="preserve">          RM'000</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</si>
  <si>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</si>
  <si>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</si>
  <si>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</si>
  <si>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</si>
  <si>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</si>
  <si>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</si>
  <si>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</si>
  <si>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</si>
  <si>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</si>
  <si>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</si>
  <si>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</si>
  <si>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</si>
  <si>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</si>
  <si>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</si>
  <si>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</si>
  <si>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</si>
  <si>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</si>
  <si>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</si>
  <si>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</si>
  <si>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</si>
  <si>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</si>
  <si>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</si>
  <si>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Cash Flows From Operating Activities</t>
  </si>
  <si>
    <t>Cash Flows From Investing Activities</t>
  </si>
  <si>
    <t>Cash Flows From Financing Activities</t>
  </si>
  <si>
    <t>Net change in working capital</t>
  </si>
  <si>
    <t>Company No : 4920 - D</t>
  </si>
  <si>
    <t>(Incorporated in Malaysia)</t>
  </si>
  <si>
    <t>INTERIM FINANCIAL REPORT</t>
  </si>
  <si>
    <t xml:space="preserve">Purchase of property, plant and equipment </t>
  </si>
  <si>
    <t>(The figures are unaudited)</t>
  </si>
  <si>
    <t xml:space="preserve">   At cost</t>
  </si>
  <si>
    <t xml:space="preserve">   Market value</t>
  </si>
  <si>
    <t>Exchange translation differences</t>
  </si>
  <si>
    <t>RM</t>
  </si>
  <si>
    <t xml:space="preserve">Interest paid </t>
  </si>
  <si>
    <t>Interest received</t>
  </si>
  <si>
    <t>Tax paid</t>
  </si>
  <si>
    <t xml:space="preserve">(a)   To subscribe to the rights issue of  </t>
  </si>
  <si>
    <t>Proceeds from disposal of property, plant and equipment</t>
  </si>
  <si>
    <t>Dividend received</t>
  </si>
  <si>
    <t>(b)   Balance of proceeds to continue to be placed</t>
  </si>
  <si>
    <t>Dividend received from associated company</t>
  </si>
  <si>
    <t xml:space="preserve">       US Dollars</t>
  </si>
  <si>
    <t>Share issue expenses</t>
  </si>
  <si>
    <t>Amount</t>
  </si>
  <si>
    <t>as at</t>
  </si>
  <si>
    <t>utilised</t>
  </si>
  <si>
    <t xml:space="preserve">   Securities Commission </t>
  </si>
  <si>
    <t xml:space="preserve">          Pan Malaysian Industries Berhad </t>
  </si>
  <si>
    <t xml:space="preserve">Cash and cash equivalents at 1 January </t>
  </si>
  <si>
    <t>N/A   -   Not applicable.</t>
  </si>
  <si>
    <t>Taxation comprises:-</t>
  </si>
  <si>
    <t>Adjustments:-</t>
  </si>
  <si>
    <t xml:space="preserve">Treasury </t>
  </si>
  <si>
    <t>Shares</t>
  </si>
  <si>
    <t xml:space="preserve">        Total purchases</t>
  </si>
  <si>
    <t xml:space="preserve">        Total disposals</t>
  </si>
  <si>
    <t>*</t>
  </si>
  <si>
    <t>Dividend</t>
  </si>
  <si>
    <t>14.</t>
  </si>
  <si>
    <t>Purchase of investments</t>
  </si>
  <si>
    <t>Gain/(Loss) on Disposal of Investments and/or Properties</t>
  </si>
  <si>
    <t>At 1 January 2006</t>
  </si>
  <si>
    <t xml:space="preserve">Acquisition of a subsidiary company net of </t>
  </si>
  <si>
    <t xml:space="preserve">  bank balances and cash</t>
  </si>
  <si>
    <t>Subscription of rights issue of associated company</t>
  </si>
  <si>
    <t>Repayment from related companies</t>
  </si>
  <si>
    <t>Proceeds from sale of investments</t>
  </si>
  <si>
    <t>Net effects on disposal of a subsidiary company</t>
  </si>
  <si>
    <t>Repayment of bank borrowings (net)</t>
  </si>
  <si>
    <t>Rights issue proceeds from minority shareholders of subsidiary</t>
  </si>
  <si>
    <t>Rights issue expenses of subsidiary</t>
  </si>
  <si>
    <t>Net cash used in financing activities</t>
  </si>
  <si>
    <t>Accumulated</t>
  </si>
  <si>
    <t>Losses</t>
  </si>
  <si>
    <t>Share of results of associate</t>
  </si>
  <si>
    <t>Tax refunded</t>
  </si>
  <si>
    <t>Net cash generated from investing activities</t>
  </si>
  <si>
    <t>Repayment of hire purchase lease payables (net)</t>
  </si>
  <si>
    <t>Cost of sales</t>
  </si>
  <si>
    <t>Other income</t>
  </si>
  <si>
    <t>Administration expenses</t>
  </si>
  <si>
    <t>Selling and distribution expenses</t>
  </si>
  <si>
    <t>Other expenses</t>
  </si>
  <si>
    <t>Attributable to:-</t>
  </si>
  <si>
    <t>ASSETS</t>
  </si>
  <si>
    <t>Non-current assets</t>
  </si>
  <si>
    <t xml:space="preserve">   Property, plant and equipment</t>
  </si>
  <si>
    <t xml:space="preserve">   Deferred tax assets</t>
  </si>
  <si>
    <t>Current assets</t>
  </si>
  <si>
    <t xml:space="preserve">   Inventories</t>
  </si>
  <si>
    <t xml:space="preserve">   Deposits, bank balances and cash</t>
  </si>
  <si>
    <t>TOTAL ASSETS</t>
  </si>
  <si>
    <t>EQUITY AND LIABILITIES</t>
  </si>
  <si>
    <t xml:space="preserve">   Treasury shares</t>
  </si>
  <si>
    <t xml:space="preserve">   </t>
  </si>
  <si>
    <t>Total Equity</t>
  </si>
  <si>
    <t>Non-current liabilities</t>
  </si>
  <si>
    <t>Current liabilities</t>
  </si>
  <si>
    <t xml:space="preserve">   Amounts owing to related companies</t>
  </si>
  <si>
    <t xml:space="preserve">   Provision for taxation</t>
  </si>
  <si>
    <t xml:space="preserve">   Short term borrowings</t>
  </si>
  <si>
    <t xml:space="preserve">   Long term borrowings</t>
  </si>
  <si>
    <t>Total Liabilities</t>
  </si>
  <si>
    <t>TOTAL EQUITY AND LIABILITIES</t>
  </si>
  <si>
    <t xml:space="preserve">Net Assets per 50 sen share attributable to </t>
  </si>
  <si>
    <t>Premium</t>
  </si>
  <si>
    <t>Other</t>
  </si>
  <si>
    <t>Non-Distributable</t>
  </si>
  <si>
    <t>Equity</t>
  </si>
  <si>
    <t xml:space="preserve">   Tax recoverable</t>
  </si>
  <si>
    <t xml:space="preserve">   Deferred tax liabilities</t>
  </si>
  <si>
    <t xml:space="preserve">   Trademarks</t>
  </si>
  <si>
    <t xml:space="preserve">   Goodwill on consolidation</t>
  </si>
  <si>
    <t>Redemption</t>
  </si>
  <si>
    <t xml:space="preserve">   Reserves</t>
  </si>
  <si>
    <t xml:space="preserve">   Trade and other receivables</t>
  </si>
  <si>
    <t xml:space="preserve">   Trade and other payables</t>
  </si>
  <si>
    <t>Minority interests</t>
  </si>
  <si>
    <t>Interests</t>
  </si>
  <si>
    <t xml:space="preserve">   Share of results in an associate</t>
  </si>
  <si>
    <t xml:space="preserve">   Allowance for doubtful debts</t>
  </si>
  <si>
    <t xml:space="preserve">   Gain on disposal of property, plant and equipment</t>
  </si>
  <si>
    <t xml:space="preserve">   Others</t>
  </si>
  <si>
    <t>As previously stated</t>
  </si>
  <si>
    <t>Share of associate's prior year adjustments arising from:-</t>
  </si>
  <si>
    <t>Effects of adopting FRS 5</t>
  </si>
  <si>
    <t>Effects of adopting FRS 119</t>
  </si>
  <si>
    <t>At 1 January 2006 (restated)</t>
  </si>
  <si>
    <t xml:space="preserve">Share of associate's effects of adopting FRS 3 </t>
  </si>
  <si>
    <t>Basis of Preparation</t>
  </si>
  <si>
    <t>Changes in Accounting Policies</t>
  </si>
  <si>
    <t>Property, Plant and Equipment</t>
  </si>
  <si>
    <t>Auditors' Report</t>
  </si>
  <si>
    <t>Seasonal or Cyclical Factors</t>
  </si>
  <si>
    <t>Exceptional Items</t>
  </si>
  <si>
    <t xml:space="preserve">     RM'000</t>
  </si>
  <si>
    <t>Changes In Estimates of Amounts Reported Previously</t>
  </si>
  <si>
    <t>Issuances and Repayments of Debt and Equity Securities</t>
  </si>
  <si>
    <t>Dividends Paid</t>
  </si>
  <si>
    <t>Segment Information</t>
  </si>
  <si>
    <t>Food &amp;</t>
  </si>
  <si>
    <t>Investment</t>
  </si>
  <si>
    <t>Confectionery</t>
  </si>
  <si>
    <t>Holdings</t>
  </si>
  <si>
    <t>REVENUE</t>
  </si>
  <si>
    <t>- External revenue</t>
  </si>
  <si>
    <t>- Inter-segment revenue</t>
  </si>
  <si>
    <t>RESULTS</t>
  </si>
  <si>
    <t>Segment results</t>
  </si>
  <si>
    <t>Events Subsequent to the End of the Interim Reporting Period</t>
  </si>
  <si>
    <t>Changes in the Composition of the Group</t>
  </si>
  <si>
    <t>Contingent Liabilities</t>
  </si>
  <si>
    <t>Capital Commitments</t>
  </si>
  <si>
    <t>Gross profit</t>
  </si>
  <si>
    <t>Finance costs</t>
  </si>
  <si>
    <t xml:space="preserve">   Share capital</t>
  </si>
  <si>
    <t>Purchase of Company's shares</t>
  </si>
  <si>
    <t xml:space="preserve">Gain on disposal of property, plant and </t>
  </si>
  <si>
    <t xml:space="preserve">  equipment</t>
  </si>
  <si>
    <t>31/12/2006</t>
  </si>
  <si>
    <t xml:space="preserve">   Investments </t>
  </si>
  <si>
    <t xml:space="preserve">   Less: Impairment</t>
  </si>
  <si>
    <t>(Audited)</t>
  </si>
  <si>
    <t xml:space="preserve">    01/01/2007</t>
  </si>
  <si>
    <t>At 1 January 2007</t>
  </si>
  <si>
    <t xml:space="preserve">   Investment property</t>
  </si>
  <si>
    <t xml:space="preserve">    Balance</t>
  </si>
  <si>
    <t>Balance</t>
  </si>
  <si>
    <t>Minority</t>
  </si>
  <si>
    <t xml:space="preserve">        Total loss on disposals</t>
  </si>
  <si>
    <t xml:space="preserve"> FRS 117</t>
  </si>
  <si>
    <t xml:space="preserve"> FRS 124</t>
  </si>
  <si>
    <t>Leases</t>
  </si>
  <si>
    <t>Related Party Disclosure</t>
  </si>
  <si>
    <t xml:space="preserve">   Loss/(Gain) on disposal of other investments</t>
  </si>
  <si>
    <t>Sen</t>
  </si>
  <si>
    <t xml:space="preserve">Basic </t>
  </si>
  <si>
    <t xml:space="preserve">Fully diluted </t>
  </si>
  <si>
    <t>Restated</t>
  </si>
  <si>
    <t>Loss for the financial period</t>
  </si>
  <si>
    <t>Profit for the financial period</t>
  </si>
  <si>
    <t>Equity holders of the Company</t>
  </si>
  <si>
    <t>Equity attributable to equity holders of the Company</t>
  </si>
  <si>
    <t>equity holders of the Company</t>
  </si>
  <si>
    <t>Net cash generated from/(used in) operating activities</t>
  </si>
  <si>
    <t>Currency translation differences, recognised in equity</t>
  </si>
  <si>
    <t xml:space="preserve">   Prepaid land lease payments</t>
  </si>
  <si>
    <t>For the financial period ended 30 June 2007</t>
  </si>
  <si>
    <t>SECOND QUARTER</t>
  </si>
  <si>
    <t>30/06/2007</t>
  </si>
  <si>
    <t>30/06/2006</t>
  </si>
  <si>
    <t>CUMULATIVE 6 MONTHS</t>
  </si>
  <si>
    <t>At 30 June 2007</t>
  </si>
  <si>
    <t>At 30 June 2006</t>
  </si>
  <si>
    <t xml:space="preserve">   Write back of provision for diminution in value of</t>
  </si>
  <si>
    <t>unquoted investment</t>
  </si>
  <si>
    <t xml:space="preserve">   of a scheme of arrangement</t>
  </si>
  <si>
    <t xml:space="preserve">  Cumulative 6 months</t>
  </si>
  <si>
    <t xml:space="preserve">    Second Quarter</t>
  </si>
  <si>
    <t xml:space="preserve">     Cumulative 6 months</t>
  </si>
  <si>
    <t>Transfer to deferred taxation</t>
  </si>
  <si>
    <t xml:space="preserve">        Second Quarter</t>
  </si>
  <si>
    <t>SECOND FINANCIAL QUARTER ENDED 30 JUNE 2007</t>
  </si>
  <si>
    <t>Profit/(Loss) before taxation</t>
  </si>
  <si>
    <t>Profit/(Loss) for the financial period</t>
  </si>
  <si>
    <t>Earnings/(Loss) per 50 sen share</t>
  </si>
  <si>
    <t>Earnings/(Loss) Per Share</t>
  </si>
  <si>
    <t>Basic earnings/(loss) per share</t>
  </si>
  <si>
    <t>Cash and cash equivalents at 30 June</t>
  </si>
  <si>
    <t>Profit before taxation</t>
  </si>
  <si>
    <t>Over provision in respect of prior years</t>
  </si>
  <si>
    <t>Payment in relation to privatisation of a subsidiary by way of</t>
  </si>
  <si>
    <t>Attributable to Equity Holders of the Company</t>
  </si>
  <si>
    <t>Cash used in operating activities</t>
  </si>
  <si>
    <t>Gain/(Loss) on disposal of investments</t>
  </si>
  <si>
    <t>Surplus arising from deconsolidation of a subsidiary</t>
  </si>
  <si>
    <t xml:space="preserve">       CUMULATIVE 6 MONTHS</t>
  </si>
  <si>
    <t>Exceptional items (Refer Note 5)</t>
  </si>
  <si>
    <t>Operating profit/(loss) before working capital changes</t>
  </si>
  <si>
    <t>Net decrease in cash and cash equivalents</t>
  </si>
  <si>
    <t xml:space="preserve">   Surplus arising from deconsolidation of a subsidiary</t>
  </si>
  <si>
    <t>Reserve</t>
  </si>
  <si>
    <t>Bank overdraft net of bank balances and cash of a subsidiary</t>
  </si>
  <si>
    <t xml:space="preserve">  not consolidated</t>
  </si>
  <si>
    <t>FRS117</t>
  </si>
  <si>
    <t>Previously</t>
  </si>
  <si>
    <t>stated</t>
  </si>
  <si>
    <t>At 31 December 2006</t>
  </si>
  <si>
    <t>Property, plant and equipment</t>
  </si>
  <si>
    <t>Prepaid land lease payments</t>
  </si>
  <si>
    <t>Date: 28 August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</si>
</sst>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 #,##0&quot;$&quot;_ ;_ * #,##0&quot;$&quot;_ ;_ * &quot;-&quot;&quot;$&quot;_ ;_ @_ "/>
    <numFmt numFmtId="183" formatCode="_ * #,##0_$_ ;_ * #,##0_$_ ;_ * &quot;-&quot;_$_ ;_ @_ "/>
    <numFmt numFmtId="184" formatCode="_ * #,##0.00&quot;$&quot;_ ;_ * #,##0.00&quot;$&quot;_ ;_ * &quot;-&quot;??&quot;$&quot;_ ;_ @_ "/>
    <numFmt numFmtId="185" formatCode="_ * #,##0.00_$_ ;_ * #,##0.00_$_ ;_ * &quot;-&quot;??_$_ ;_ @_ "/>
    <numFmt numFmtId="186" formatCode="_(* #,##0.0_);_(* \(#,##0.0\);_(* &quot;-&quot;??_);_(@_)"/>
    <numFmt numFmtId="187" formatCode="_(* #,##0_);_(* \(#,##0\);_(* &quot;-&quot;??_);_(@_)"/>
    <numFmt numFmtId="188" formatCode="0.0"/>
    <numFmt numFmtId="189" formatCode="0.000"/>
    <numFmt numFmtId="190" formatCode="&quot;Yes&quot;;&quot;Yes&quot;;&quot;No&quot;"/>
    <numFmt numFmtId="191" formatCode="&quot;True&quot;;&quot;True&quot;;&quot;False&quot;"/>
    <numFmt numFmtId="192" formatCode="&quot;On&quot;;&quot;On&quot;;&quot;Off&quot;"/>
    <numFmt numFmtId="193" formatCode="#,##0.0000"/>
    <numFmt numFmtId="194" formatCode="#,##0;[Red]#,##0"/>
    <numFmt numFmtId="195" formatCode="_(* #,##0.0_);_(* \(#,##0.0\);_(* &quot;-&quot;?_);_(@_)"/>
    <numFmt numFmtId="196" formatCode="0_);\(0\)"/>
    <numFmt numFmtId="197" formatCode="#,##0.0_);[Red]\(#,##0.0\)"/>
    <numFmt numFmtId="198" formatCode="_(* #,##0.0000_);_(* \(#,##0.0000\);_(* &quot;-&quot;????_);_(@_)"/>
    <numFmt numFmtId="199" formatCode="_(* #,##0.000_);_(* \(#,##0.000\);_(* &quot;-&quot;???_);_(@_)"/>
    <numFmt numFmtId="200" formatCode="dd/mm/yyyy"/>
    <numFmt numFmtId="201" formatCode="#,##0\ \ "/>
    <numFmt numFmtId="202" formatCode="_(* #,##0.000_);_(* \(#,##0.000\);_(* &quot;-&quot;??_);_(@_)"/>
  </numFmts>
  <fonts count="17">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i/>
      <vertAlign val="superscript"/>
      <sz val="10"/>
      <name val="Arial"/>
      <family val="2"/>
    </font>
    <font>
      <i/>
      <sz val="10"/>
      <name val="Arial"/>
      <family val="2"/>
    </font>
    <font>
      <i/>
      <sz val="9"/>
      <name val="Arial"/>
      <family val="2"/>
    </font>
    <font>
      <b/>
      <sz val="9"/>
      <name val="Arial"/>
      <family val="2"/>
    </font>
    <font>
      <sz val="9"/>
      <color indexed="10"/>
      <name val="Arial"/>
      <family val="2"/>
    </font>
    <font>
      <b/>
      <sz val="9"/>
      <color indexed="10"/>
      <name val="Arial"/>
      <family val="2"/>
    </font>
    <font>
      <sz val="10"/>
      <color indexed="10"/>
      <name val="Arial"/>
      <family val="2"/>
    </font>
    <font>
      <sz val="10"/>
      <name val="Lucida Sans Typewriter"/>
      <family val="3"/>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0" xfId="0" applyFont="1" applyBorder="1" applyAlignment="1">
      <alignment horizontal="center"/>
    </xf>
    <xf numFmtId="187" fontId="0" fillId="0" borderId="0" xfId="0" applyNumberFormat="1" applyFont="1" applyAlignment="1">
      <alignment/>
    </xf>
    <xf numFmtId="187" fontId="0" fillId="0" borderId="0" xfId="0" applyNumberFormat="1" applyFont="1" applyBorder="1" applyAlignment="1">
      <alignment/>
    </xf>
    <xf numFmtId="0" fontId="0" fillId="0" borderId="0" xfId="0" applyFont="1" applyAlignment="1">
      <alignment horizontal="right"/>
    </xf>
    <xf numFmtId="187"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7" fontId="2" fillId="0" borderId="0" xfId="15" applyNumberFormat="1" applyFont="1" applyBorder="1" applyAlignment="1">
      <alignment horizontal="left"/>
    </xf>
    <xf numFmtId="0" fontId="0" fillId="0" borderId="0" xfId="0" applyFont="1" applyAlignment="1">
      <alignment horizontal="justify"/>
    </xf>
    <xf numFmtId="43" fontId="5" fillId="0" borderId="0" xfId="15" applyNumberFormat="1" applyFont="1" applyAlignment="1" quotePrefix="1">
      <alignment/>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7" fontId="0" fillId="0" borderId="0" xfId="0" applyNumberFormat="1" applyFont="1" applyBorder="1" applyAlignment="1">
      <alignment horizontal="center"/>
    </xf>
    <xf numFmtId="37" fontId="0" fillId="0" borderId="0" xfId="0" applyNumberFormat="1" applyFont="1" applyBorder="1" applyAlignment="1">
      <alignment horizontal="right"/>
    </xf>
    <xf numFmtId="187" fontId="0" fillId="0" borderId="0" xfId="0" applyNumberFormat="1" applyFont="1" applyBorder="1" applyAlignment="1">
      <alignment horizontal="right"/>
    </xf>
    <xf numFmtId="0" fontId="0" fillId="0" borderId="0" xfId="0" applyFont="1" applyAlignment="1">
      <alignment/>
    </xf>
    <xf numFmtId="0" fontId="2" fillId="0" borderId="0" xfId="0" applyFont="1" applyBorder="1" applyAlignment="1">
      <alignment horizontal="right"/>
    </xf>
    <xf numFmtId="187" fontId="2" fillId="0" borderId="0" xfId="15" applyNumberFormat="1" applyFont="1" applyAlignment="1">
      <alignment horizontal="center"/>
    </xf>
    <xf numFmtId="187" fontId="2" fillId="0" borderId="0" xfId="15" applyNumberFormat="1" applyFont="1" applyBorder="1" applyAlignment="1">
      <alignment horizontal="center"/>
    </xf>
    <xf numFmtId="14" fontId="2" fillId="0" borderId="0" xfId="0" applyNumberFormat="1" applyFont="1" applyBorder="1" applyAlignment="1">
      <alignment horizontal="center"/>
    </xf>
    <xf numFmtId="187" fontId="2" fillId="0" borderId="0" xfId="15" applyNumberFormat="1" applyFont="1" applyBorder="1" applyAlignment="1">
      <alignment horizontal="right"/>
    </xf>
    <xf numFmtId="187" fontId="0" fillId="0" borderId="1" xfId="15" applyNumberFormat="1" applyFont="1" applyBorder="1" applyAlignment="1">
      <alignment/>
    </xf>
    <xf numFmtId="0" fontId="0" fillId="0" borderId="0" xfId="0" applyFont="1" applyAlignment="1" quotePrefix="1">
      <alignment horizontal="left"/>
    </xf>
    <xf numFmtId="187" fontId="0" fillId="0" borderId="0" xfId="15" applyNumberFormat="1" applyFont="1" applyBorder="1" applyAlignment="1">
      <alignment/>
    </xf>
    <xf numFmtId="43" fontId="0" fillId="0" borderId="0" xfId="15" applyNumberFormat="1" applyFont="1" applyAlignment="1">
      <alignment/>
    </xf>
    <xf numFmtId="187" fontId="0" fillId="0" borderId="0" xfId="0" applyNumberFormat="1" applyFont="1" applyBorder="1" applyAlignment="1">
      <alignment horizontal="left"/>
    </xf>
    <xf numFmtId="41"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2"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2" fillId="0" borderId="0" xfId="0" applyFont="1" applyAlignment="1" applyProtection="1" quotePrefix="1">
      <alignment horizontal="left"/>
      <protection locked="0"/>
    </xf>
    <xf numFmtId="0" fontId="6" fillId="0" borderId="0" xfId="0" applyFont="1" applyAlignment="1">
      <alignment/>
    </xf>
    <xf numFmtId="0" fontId="7" fillId="0" borderId="0" xfId="0" applyFont="1" applyAlignment="1">
      <alignment/>
    </xf>
    <xf numFmtId="187" fontId="2" fillId="0" borderId="0" xfId="15" applyNumberFormat="1" applyFont="1" applyAlignment="1">
      <alignment horizontal="right"/>
    </xf>
    <xf numFmtId="187" fontId="0" fillId="0" borderId="0" xfId="15" applyNumberFormat="1" applyFont="1" applyAlignment="1">
      <alignment horizontal="right"/>
    </xf>
    <xf numFmtId="187" fontId="2" fillId="0" borderId="0" xfId="15" applyNumberFormat="1" applyFont="1" applyFill="1" applyBorder="1" applyAlignment="1">
      <alignment horizontal="right"/>
    </xf>
    <xf numFmtId="187" fontId="0" fillId="0" borderId="2" xfId="15" applyNumberFormat="1" applyFont="1" applyBorder="1" applyAlignment="1">
      <alignment/>
    </xf>
    <xf numFmtId="14" fontId="2" fillId="0" borderId="0" xfId="0" applyNumberFormat="1" applyFont="1" applyBorder="1" applyAlignment="1" applyProtection="1">
      <alignment horizontal="right"/>
      <protection locked="0"/>
    </xf>
    <xf numFmtId="41" fontId="2" fillId="0" borderId="0" xfId="0" applyNumberFormat="1" applyFont="1" applyBorder="1" applyAlignment="1" applyProtection="1">
      <alignment horizontal="right"/>
      <protection locked="0"/>
    </xf>
    <xf numFmtId="41" fontId="0" fillId="0" borderId="2" xfId="0" applyNumberFormat="1" applyFont="1" applyBorder="1" applyAlignment="1" applyProtection="1">
      <alignment/>
      <protection locked="0"/>
    </xf>
    <xf numFmtId="0" fontId="2" fillId="0" borderId="0" xfId="0" applyFont="1" applyAlignment="1" applyProtection="1">
      <alignment horizontal="center"/>
      <protection locked="0"/>
    </xf>
    <xf numFmtId="41" fontId="0" fillId="0" borderId="0" xfId="0" applyNumberFormat="1" applyFont="1" applyBorder="1" applyAlignment="1" applyProtection="1">
      <alignment horizontal="right"/>
      <protection locked="0"/>
    </xf>
    <xf numFmtId="16" fontId="2" fillId="0" borderId="0" xfId="0" applyNumberFormat="1" applyFont="1" applyBorder="1" applyAlignment="1" quotePrefix="1">
      <alignment horizontal="right"/>
    </xf>
    <xf numFmtId="187" fontId="0" fillId="0" borderId="0" xfId="15" applyNumberFormat="1" applyFont="1" applyBorder="1" applyAlignment="1">
      <alignment horizontal="center"/>
    </xf>
    <xf numFmtId="16" fontId="2" fillId="0" borderId="0" xfId="0" applyNumberFormat="1" applyFont="1" applyBorder="1" applyAlignment="1">
      <alignment horizontal="right"/>
    </xf>
    <xf numFmtId="0" fontId="7" fillId="0" borderId="0" xfId="0" applyFont="1" applyAlignment="1">
      <alignment/>
    </xf>
    <xf numFmtId="0" fontId="1" fillId="0" borderId="0" xfId="0" applyFont="1" applyAlignment="1">
      <alignment/>
    </xf>
    <xf numFmtId="0" fontId="1" fillId="0" borderId="0" xfId="0" applyFont="1" applyAlignment="1">
      <alignment horizontal="center"/>
    </xf>
    <xf numFmtId="14" fontId="2" fillId="0" borderId="0" xfId="0" applyNumberFormat="1" applyFont="1" applyAlignment="1">
      <alignment horizontal="center"/>
    </xf>
    <xf numFmtId="0" fontId="7" fillId="0" borderId="0" xfId="0" applyFont="1" applyAlignment="1">
      <alignment horizontal="center"/>
    </xf>
    <xf numFmtId="15" fontId="0" fillId="0" borderId="0" xfId="0" applyNumberFormat="1" applyFont="1" applyAlignment="1" quotePrefix="1">
      <alignment/>
    </xf>
    <xf numFmtId="187" fontId="0" fillId="0" borderId="3" xfId="15" applyNumberFormat="1" applyFont="1" applyBorder="1" applyAlignment="1">
      <alignment/>
    </xf>
    <xf numFmtId="187" fontId="0" fillId="0" borderId="1" xfId="15" applyNumberFormat="1" applyFont="1" applyBorder="1" applyAlignment="1" quotePrefix="1">
      <alignment horizontal="center"/>
    </xf>
    <xf numFmtId="187" fontId="0" fillId="0" borderId="0" xfId="15" applyNumberFormat="1" applyFont="1" applyBorder="1" applyAlignment="1" quotePrefix="1">
      <alignment horizontal="center"/>
    </xf>
    <xf numFmtId="0" fontId="0" fillId="0" borderId="0" xfId="0" applyFont="1" applyAlignment="1">
      <alignment horizontal="left"/>
    </xf>
    <xf numFmtId="41" fontId="0" fillId="0" borderId="0" xfId="0" applyNumberFormat="1" applyFont="1" applyAlignment="1">
      <alignment/>
    </xf>
    <xf numFmtId="41" fontId="0" fillId="0" borderId="1" xfId="0" applyNumberFormat="1" applyFont="1" applyBorder="1" applyAlignment="1">
      <alignment/>
    </xf>
    <xf numFmtId="41" fontId="0" fillId="0" borderId="0" xfId="0" applyNumberFormat="1" applyFont="1" applyBorder="1" applyAlignment="1">
      <alignment/>
    </xf>
    <xf numFmtId="41" fontId="0" fillId="0" borderId="3" xfId="0" applyNumberFormat="1" applyFont="1" applyBorder="1" applyAlignment="1">
      <alignment/>
    </xf>
    <xf numFmtId="41" fontId="0" fillId="0" borderId="2" xfId="0" applyNumberFormat="1" applyFont="1" applyBorder="1" applyAlignment="1">
      <alignment/>
    </xf>
    <xf numFmtId="0" fontId="0" fillId="2" borderId="0" xfId="15" applyNumberFormat="1" applyFont="1" applyFill="1" applyAlignment="1">
      <alignment/>
    </xf>
    <xf numFmtId="41" fontId="0" fillId="0" borderId="0" xfId="0" applyNumberFormat="1" applyFont="1" applyAlignment="1">
      <alignment horizontal="center"/>
    </xf>
    <xf numFmtId="0" fontId="9" fillId="0" borderId="0" xfId="0" applyFont="1" applyAlignment="1">
      <alignment/>
    </xf>
    <xf numFmtId="43" fontId="0" fillId="0" borderId="0" xfId="15" applyFont="1" applyAlignment="1">
      <alignment/>
    </xf>
    <xf numFmtId="0" fontId="11" fillId="0" borderId="0" xfId="0" applyFont="1" applyAlignment="1" quotePrefix="1">
      <alignment horizontal="right"/>
    </xf>
    <xf numFmtId="0" fontId="10" fillId="0" borderId="0" xfId="0" applyFont="1" applyAlignment="1">
      <alignment/>
    </xf>
    <xf numFmtId="202" fontId="0" fillId="0" borderId="0" xfId="15" applyNumberFormat="1" applyFont="1" applyAlignment="1">
      <alignment/>
    </xf>
    <xf numFmtId="0" fontId="10" fillId="0" borderId="0" xfId="0" applyFont="1" applyAlignment="1">
      <alignment horizontal="left"/>
    </xf>
    <xf numFmtId="0" fontId="2" fillId="0" borderId="0" xfId="15" applyNumberFormat="1" applyFont="1" applyAlignment="1">
      <alignment horizontal="right"/>
    </xf>
    <xf numFmtId="41" fontId="0" fillId="0" borderId="0" xfId="0" applyNumberFormat="1" applyFont="1" applyBorder="1" applyAlignment="1" applyProtection="1">
      <alignment horizontal="center"/>
      <protection locked="0"/>
    </xf>
    <xf numFmtId="0" fontId="11" fillId="0" borderId="0" xfId="0" applyFont="1" applyAlignment="1">
      <alignment/>
    </xf>
    <xf numFmtId="0" fontId="5" fillId="0" borderId="0" xfId="0" applyFont="1" applyAlignment="1">
      <alignment/>
    </xf>
    <xf numFmtId="0" fontId="0" fillId="0" borderId="0" xfId="0" applyFont="1" applyBorder="1" applyAlignment="1">
      <alignment horizontal="left"/>
    </xf>
    <xf numFmtId="43" fontId="0" fillId="0" borderId="0" xfId="15" applyFont="1" applyBorder="1" applyAlignment="1">
      <alignment horizontal="right"/>
    </xf>
    <xf numFmtId="171" fontId="0" fillId="0" borderId="0" xfId="0" applyNumberFormat="1" applyFont="1" applyBorder="1" applyAlignment="1">
      <alignment/>
    </xf>
    <xf numFmtId="171" fontId="0" fillId="0" borderId="0" xfId="0" applyNumberFormat="1" applyFont="1" applyBorder="1" applyAlignment="1">
      <alignment horizontal="center"/>
    </xf>
    <xf numFmtId="171" fontId="0" fillId="0" borderId="0" xfId="0" applyNumberFormat="1" applyFont="1" applyBorder="1" applyAlignment="1">
      <alignment horizontal="right"/>
    </xf>
    <xf numFmtId="0" fontId="0" fillId="0" borderId="0" xfId="0" applyFont="1" applyBorder="1" applyAlignment="1">
      <alignment horizontal="right"/>
    </xf>
    <xf numFmtId="187" fontId="0" fillId="0" borderId="4" xfId="0" applyNumberFormat="1" applyFont="1" applyBorder="1" applyAlignment="1">
      <alignment horizontal="right"/>
    </xf>
    <xf numFmtId="187" fontId="0" fillId="0" borderId="4" xfId="0" applyNumberFormat="1" applyFont="1" applyBorder="1" applyAlignment="1">
      <alignment horizontal="left"/>
    </xf>
    <xf numFmtId="187" fontId="0" fillId="0" borderId="2" xfId="0" applyNumberFormat="1" applyFont="1" applyBorder="1" applyAlignment="1">
      <alignment horizontal="right"/>
    </xf>
    <xf numFmtId="43" fontId="0" fillId="0" borderId="0" xfId="15" applyNumberFormat="1" applyFont="1" applyBorder="1" applyAlignment="1">
      <alignment horizontal="center"/>
    </xf>
    <xf numFmtId="43" fontId="0" fillId="0" borderId="0" xfId="0" applyNumberFormat="1" applyFont="1" applyBorder="1" applyAlignment="1">
      <alignment horizontal="center"/>
    </xf>
    <xf numFmtId="187" fontId="0" fillId="0" borderId="0" xfId="15" applyNumberFormat="1" applyFont="1" applyFill="1" applyBorder="1" applyAlignment="1">
      <alignment/>
    </xf>
    <xf numFmtId="187" fontId="0" fillId="0" borderId="3" xfId="0" applyNumberFormat="1" applyFont="1" applyBorder="1" applyAlignment="1">
      <alignment/>
    </xf>
    <xf numFmtId="187" fontId="0" fillId="0" borderId="2" xfId="0" applyNumberFormat="1" applyFont="1" applyBorder="1" applyAlignment="1">
      <alignment/>
    </xf>
    <xf numFmtId="0" fontId="2" fillId="0" borderId="0" xfId="0" applyFont="1" applyAlignment="1">
      <alignment horizontal="left"/>
    </xf>
    <xf numFmtId="43" fontId="2" fillId="0" borderId="0" xfId="15" applyFont="1" applyFill="1" applyBorder="1" applyAlignment="1">
      <alignment horizontal="right"/>
    </xf>
    <xf numFmtId="43" fontId="2" fillId="0" borderId="0" xfId="15" applyFont="1" applyAlignment="1">
      <alignment horizontal="right"/>
    </xf>
    <xf numFmtId="187" fontId="0" fillId="0" borderId="0" xfId="15" applyNumberFormat="1" applyFont="1" applyBorder="1" applyAlignment="1">
      <alignment horizontal="left"/>
    </xf>
    <xf numFmtId="187" fontId="0" fillId="0" borderId="1" xfId="15" applyNumberFormat="1" applyFont="1" applyBorder="1" applyAlignment="1">
      <alignment horizontal="center"/>
    </xf>
    <xf numFmtId="187" fontId="0" fillId="0" borderId="1" xfId="15" applyNumberFormat="1" applyFont="1" applyBorder="1" applyAlignment="1">
      <alignment horizontal="right"/>
    </xf>
    <xf numFmtId="187" fontId="0" fillId="0" borderId="0" xfId="15" applyNumberFormat="1" applyFont="1" applyBorder="1" applyAlignment="1">
      <alignment horizontal="right"/>
    </xf>
    <xf numFmtId="187" fontId="0" fillId="0" borderId="1" xfId="15" applyNumberFormat="1" applyFont="1" applyBorder="1" applyAlignment="1">
      <alignment horizontal="left"/>
    </xf>
    <xf numFmtId="43" fontId="0" fillId="0" borderId="0" xfId="15" applyFont="1" applyBorder="1" applyAlignment="1" quotePrefix="1">
      <alignment horizontal="center" vertical="center"/>
    </xf>
    <xf numFmtId="43" fontId="0" fillId="0" borderId="0" xfId="15" applyFont="1" applyBorder="1" applyAlignment="1">
      <alignment horizontal="center" vertical="center"/>
    </xf>
    <xf numFmtId="43" fontId="2" fillId="0" borderId="0" xfId="15" applyFont="1" applyBorder="1" applyAlignment="1">
      <alignment horizontal="right"/>
    </xf>
    <xf numFmtId="43" fontId="2" fillId="0" borderId="4" xfId="15" applyFont="1" applyBorder="1" applyAlignment="1">
      <alignment horizontal="right"/>
    </xf>
    <xf numFmtId="43" fontId="2" fillId="0" borderId="0" xfId="15" applyFont="1" applyBorder="1" applyAlignment="1" quotePrefix="1">
      <alignment horizontal="right"/>
    </xf>
    <xf numFmtId="43" fontId="0" fillId="0" borderId="0" xfId="15" applyFont="1" applyBorder="1" applyAlignment="1">
      <alignment/>
    </xf>
    <xf numFmtId="43" fontId="2" fillId="0" borderId="0" xfId="15" applyFont="1" applyAlignment="1">
      <alignment horizontal="center"/>
    </xf>
    <xf numFmtId="43" fontId="0" fillId="0" borderId="0" xfId="15" applyFont="1" applyBorder="1" applyAlignment="1">
      <alignment horizontal="center"/>
    </xf>
    <xf numFmtId="187" fontId="0" fillId="0" borderId="1" xfId="0" applyNumberFormat="1" applyFont="1" applyBorder="1" applyAlignment="1">
      <alignment/>
    </xf>
    <xf numFmtId="43" fontId="2" fillId="0" borderId="0" xfId="15" applyFont="1" applyAlignment="1" applyProtection="1">
      <alignment horizontal="right"/>
      <protection locked="0"/>
    </xf>
    <xf numFmtId="0" fontId="0" fillId="0" borderId="4" xfId="0" applyFont="1" applyBorder="1" applyAlignment="1" applyProtection="1">
      <alignment/>
      <protection locked="0"/>
    </xf>
    <xf numFmtId="41" fontId="2" fillId="0" borderId="0" xfId="0" applyNumberFormat="1" applyFont="1" applyBorder="1" applyAlignment="1" applyProtection="1" quotePrefix="1">
      <alignment horizontal="center"/>
      <protection locked="0"/>
    </xf>
    <xf numFmtId="200" fontId="2" fillId="0" borderId="0" xfId="0" applyNumberFormat="1" applyFont="1" applyAlignment="1" applyProtection="1" quotePrefix="1">
      <alignment horizontal="right"/>
      <protection locked="0"/>
    </xf>
    <xf numFmtId="41" fontId="2" fillId="0" borderId="0" xfId="0" applyNumberFormat="1" applyFont="1" applyBorder="1" applyAlignment="1" applyProtection="1">
      <alignment horizontal="center"/>
      <protection locked="0"/>
    </xf>
    <xf numFmtId="187" fontId="0" fillId="0" borderId="0" xfId="15" applyNumberFormat="1" applyFont="1" applyBorder="1" applyAlignment="1" applyProtection="1">
      <alignment horizontal="center"/>
      <protection locked="0"/>
    </xf>
    <xf numFmtId="43" fontId="2" fillId="0" borderId="0" xfId="15" applyFont="1" applyBorder="1" applyAlignment="1" applyProtection="1">
      <alignment horizontal="right"/>
      <protection locked="0"/>
    </xf>
    <xf numFmtId="187" fontId="0" fillId="0" borderId="0" xfId="15" applyNumberFormat="1" applyFont="1" applyBorder="1" applyAlignment="1" applyProtection="1">
      <alignment/>
      <protection locked="0"/>
    </xf>
    <xf numFmtId="187" fontId="0" fillId="0" borderId="1" xfId="15" applyNumberFormat="1" applyFont="1" applyBorder="1" applyAlignment="1" applyProtection="1">
      <alignment/>
      <protection locked="0"/>
    </xf>
    <xf numFmtId="41" fontId="0" fillId="0" borderId="4" xfId="0" applyNumberFormat="1" applyFont="1" applyBorder="1" applyAlignment="1" applyProtection="1">
      <alignment/>
      <protection locked="0"/>
    </xf>
    <xf numFmtId="14" fontId="2" fillId="0" borderId="0" xfId="15" applyNumberFormat="1" applyFont="1" applyBorder="1" applyAlignment="1" quotePrefix="1">
      <alignment horizontal="right"/>
    </xf>
    <xf numFmtId="38" fontId="2" fillId="0" borderId="0" xfId="0" applyNumberFormat="1" applyFont="1" applyAlignment="1">
      <alignment horizontal="right"/>
    </xf>
    <xf numFmtId="38" fontId="2" fillId="0" borderId="0" xfId="0" applyNumberFormat="1" applyFont="1" applyBorder="1" applyAlignment="1">
      <alignment horizontal="center"/>
    </xf>
    <xf numFmtId="187" fontId="2" fillId="0" borderId="0" xfId="15" applyNumberFormat="1" applyFont="1" applyAlignment="1">
      <alignment/>
    </xf>
    <xf numFmtId="187" fontId="2" fillId="0" borderId="0" xfId="15" applyNumberFormat="1" applyFont="1" applyBorder="1" applyAlignment="1">
      <alignment/>
    </xf>
    <xf numFmtId="187" fontId="2" fillId="0" borderId="0" xfId="15" applyNumberFormat="1" applyFont="1" applyBorder="1" applyAlignment="1" quotePrefix="1">
      <alignment horizontal="center"/>
    </xf>
    <xf numFmtId="0" fontId="5" fillId="0" borderId="0" xfId="0" applyFont="1" applyAlignment="1" applyProtection="1">
      <alignment/>
      <protection locked="0"/>
    </xf>
    <xf numFmtId="41" fontId="5" fillId="0" borderId="0" xfId="0" applyNumberFormat="1" applyFont="1" applyBorder="1" applyAlignment="1" applyProtection="1">
      <alignment horizontal="center"/>
      <protection locked="0"/>
    </xf>
    <xf numFmtId="0" fontId="5" fillId="0" borderId="0" xfId="0" applyFont="1" applyBorder="1" applyAlignment="1" applyProtection="1">
      <alignment/>
      <protection locked="0"/>
    </xf>
    <xf numFmtId="0" fontId="12" fillId="0" borderId="0" xfId="0" applyFont="1" applyAlignment="1" applyProtection="1">
      <alignment horizontal="left"/>
      <protection locked="0"/>
    </xf>
    <xf numFmtId="0" fontId="12" fillId="0" borderId="0" xfId="0" applyFont="1" applyAlignment="1" applyProtection="1">
      <alignment/>
      <protection locked="0"/>
    </xf>
    <xf numFmtId="0" fontId="12" fillId="0" borderId="0" xfId="0" applyFont="1" applyAlignment="1" applyProtection="1" quotePrefix="1">
      <alignment horizontal="left"/>
      <protection locked="0"/>
    </xf>
    <xf numFmtId="0" fontId="5" fillId="0" borderId="0" xfId="0" applyFont="1" applyAlignment="1" applyProtection="1" quotePrefix="1">
      <alignment/>
      <protection locked="0"/>
    </xf>
    <xf numFmtId="0" fontId="12" fillId="0" borderId="0" xfId="0" applyFont="1" applyBorder="1" applyAlignment="1">
      <alignment horizontal="center"/>
    </xf>
    <xf numFmtId="16" fontId="12" fillId="0" borderId="0" xfId="0" applyNumberFormat="1" applyFont="1" applyBorder="1" applyAlignment="1" quotePrefix="1">
      <alignment horizontal="right"/>
    </xf>
    <xf numFmtId="41" fontId="5" fillId="0" borderId="0" xfId="0" applyNumberFormat="1" applyFont="1" applyBorder="1" applyAlignment="1" applyProtection="1">
      <alignment/>
      <protection locked="0"/>
    </xf>
    <xf numFmtId="0" fontId="12" fillId="0" borderId="0" xfId="0" applyFont="1" applyAlignment="1" applyProtection="1">
      <alignment horizontal="center"/>
      <protection locked="0"/>
    </xf>
    <xf numFmtId="14" fontId="12" fillId="0" borderId="0" xfId="0" applyNumberFormat="1" applyFont="1" applyBorder="1" applyAlignment="1" applyProtection="1">
      <alignment horizontal="right"/>
      <protection locked="0"/>
    </xf>
    <xf numFmtId="49" fontId="5" fillId="0" borderId="0" xfId="0" applyNumberFormat="1" applyFont="1" applyAlignment="1" applyProtection="1">
      <alignment/>
      <protection locked="0"/>
    </xf>
    <xf numFmtId="187" fontId="5" fillId="0" borderId="0" xfId="0" applyNumberFormat="1" applyFont="1" applyBorder="1" applyAlignment="1" applyProtection="1">
      <alignment horizontal="right"/>
      <protection locked="0"/>
    </xf>
    <xf numFmtId="41" fontId="12" fillId="0" borderId="0" xfId="0" applyNumberFormat="1" applyFont="1" applyBorder="1" applyAlignment="1" applyProtection="1">
      <alignment horizontal="right"/>
      <protection locked="0"/>
    </xf>
    <xf numFmtId="0" fontId="13" fillId="0" borderId="0" xfId="0" applyFont="1" applyAlignment="1" applyProtection="1">
      <alignment/>
      <protection locked="0"/>
    </xf>
    <xf numFmtId="14" fontId="14" fillId="0" borderId="0" xfId="0" applyNumberFormat="1" applyFont="1" applyBorder="1" applyAlignment="1" applyProtection="1">
      <alignment horizontal="right"/>
      <protection locked="0"/>
    </xf>
    <xf numFmtId="0" fontId="13" fillId="0" borderId="0" xfId="0" applyFont="1" applyBorder="1" applyAlignment="1" applyProtection="1">
      <alignment/>
      <protection locked="0"/>
    </xf>
    <xf numFmtId="41" fontId="5" fillId="0" borderId="0" xfId="0" applyNumberFormat="1" applyFont="1" applyBorder="1" applyAlignment="1" applyProtection="1" quotePrefix="1">
      <alignment horizontal="left"/>
      <protection locked="0"/>
    </xf>
    <xf numFmtId="0" fontId="2" fillId="0" borderId="0" xfId="15" applyNumberFormat="1" applyFont="1" applyAlignment="1" quotePrefix="1">
      <alignment horizontal="right"/>
    </xf>
    <xf numFmtId="0" fontId="2" fillId="0" borderId="0" xfId="15" applyNumberFormat="1" applyFont="1" applyBorder="1" applyAlignment="1">
      <alignment horizontal="right"/>
    </xf>
    <xf numFmtId="0" fontId="2" fillId="0" borderId="0" xfId="15" applyNumberFormat="1" applyFont="1" applyBorder="1" applyAlignment="1" quotePrefix="1">
      <alignment horizontal="right"/>
    </xf>
    <xf numFmtId="187" fontId="0" fillId="0" borderId="2" xfId="15" applyNumberFormat="1" applyFont="1" applyBorder="1" applyAlignment="1" applyProtection="1">
      <alignment horizontal="center"/>
      <protection locked="0"/>
    </xf>
    <xf numFmtId="16" fontId="2" fillId="0" borderId="0" xfId="0" applyNumberFormat="1" applyFont="1" applyBorder="1" applyAlignment="1" quotePrefix="1">
      <alignment/>
    </xf>
    <xf numFmtId="200" fontId="2" fillId="0" borderId="0" xfId="0" applyNumberFormat="1" applyFont="1" applyBorder="1" applyAlignment="1" quotePrefix="1">
      <alignment horizontal="right"/>
    </xf>
    <xf numFmtId="200" fontId="2" fillId="0" borderId="0" xfId="0" applyNumberFormat="1" applyFont="1" applyBorder="1" applyAlignment="1">
      <alignment horizontal="right"/>
    </xf>
    <xf numFmtId="41" fontId="0" fillId="0" borderId="0" xfId="0" applyNumberFormat="1" applyFont="1" applyAlignment="1" applyProtection="1">
      <alignment/>
      <protection locked="0"/>
    </xf>
    <xf numFmtId="0" fontId="2" fillId="0" borderId="0" xfId="0" applyFont="1" applyAlignment="1" applyProtection="1">
      <alignment horizontal="right"/>
      <protection locked="0"/>
    </xf>
    <xf numFmtId="187" fontId="0" fillId="0" borderId="0" xfId="0" applyNumberFormat="1" applyFont="1" applyBorder="1" applyAlignment="1" applyProtection="1">
      <alignment horizontal="right"/>
      <protection locked="0"/>
    </xf>
    <xf numFmtId="187" fontId="0" fillId="0" borderId="0" xfId="0" applyNumberFormat="1" applyFont="1" applyAlignment="1" applyProtection="1">
      <alignment horizontal="right"/>
      <protection locked="0"/>
    </xf>
    <xf numFmtId="41" fontId="0" fillId="0" borderId="2" xfId="0" applyNumberFormat="1" applyFont="1" applyBorder="1" applyAlignment="1" applyProtection="1">
      <alignment horizontal="right"/>
      <protection locked="0"/>
    </xf>
    <xf numFmtId="41" fontId="15" fillId="0" borderId="0" xfId="0" applyNumberFormat="1" applyFont="1" applyBorder="1" applyAlignment="1" applyProtection="1">
      <alignment horizontal="right"/>
      <protection locked="0"/>
    </xf>
    <xf numFmtId="187" fontId="0" fillId="0" borderId="4"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87" fontId="0" fillId="0" borderId="0" xfId="0" applyNumberFormat="1" applyFont="1" applyBorder="1" applyAlignment="1" applyProtection="1">
      <alignment/>
      <protection locked="0"/>
    </xf>
    <xf numFmtId="0" fontId="0" fillId="0" borderId="0" xfId="0" applyFont="1" applyAlignment="1" applyProtection="1">
      <alignment horizontal="center"/>
      <protection locked="0"/>
    </xf>
    <xf numFmtId="14" fontId="2" fillId="0" borderId="0" xfId="0" applyNumberFormat="1" applyFont="1" applyAlignment="1" applyProtection="1" quotePrefix="1">
      <alignment horizontal="right"/>
      <protection locked="0"/>
    </xf>
    <xf numFmtId="187" fontId="0" fillId="0" borderId="0" xfId="15" applyNumberFormat="1" applyFont="1" applyAlignment="1" applyProtection="1">
      <alignment/>
      <protection locked="0"/>
    </xf>
    <xf numFmtId="43" fontId="0" fillId="0" borderId="0" xfId="0" applyNumberFormat="1" applyFont="1" applyAlignment="1" applyProtection="1">
      <alignment/>
      <protection locked="0"/>
    </xf>
    <xf numFmtId="41" fontId="0" fillId="0" borderId="0" xfId="0" applyNumberFormat="1" applyFont="1" applyAlignment="1" applyProtection="1">
      <alignment/>
      <protection locked="0"/>
    </xf>
    <xf numFmtId="187" fontId="0" fillId="0" borderId="2" xfId="15" applyNumberFormat="1" applyFont="1" applyBorder="1" applyAlignment="1" applyProtection="1">
      <alignment/>
      <protection locked="0"/>
    </xf>
    <xf numFmtId="43" fontId="0" fillId="0" borderId="2" xfId="0" applyNumberFormat="1" applyFont="1" applyBorder="1" applyAlignment="1" applyProtection="1">
      <alignment/>
      <protection locked="0"/>
    </xf>
    <xf numFmtId="41" fontId="0" fillId="0" borderId="2" xfId="0" applyNumberFormat="1" applyFont="1" applyBorder="1" applyAlignment="1" applyProtection="1">
      <alignment/>
      <protection locked="0"/>
    </xf>
    <xf numFmtId="43" fontId="0" fillId="0" borderId="0" xfId="0" applyNumberFormat="1" applyFont="1" applyBorder="1" applyAlignment="1" applyProtection="1">
      <alignment/>
      <protection locked="0"/>
    </xf>
    <xf numFmtId="43" fontId="0" fillId="0" borderId="0" xfId="0" applyNumberFormat="1" applyFont="1" applyAlignment="1" applyProtection="1" quotePrefix="1">
      <alignment horizontal="right"/>
      <protection locked="0"/>
    </xf>
    <xf numFmtId="43" fontId="0" fillId="0" borderId="0" xfId="0" applyNumberFormat="1" applyFont="1" applyBorder="1" applyAlignment="1" applyProtection="1">
      <alignment horizontal="center"/>
      <protection locked="0"/>
    </xf>
    <xf numFmtId="187" fontId="2" fillId="0" borderId="0" xfId="0" applyNumberFormat="1" applyFont="1" applyBorder="1" applyAlignment="1">
      <alignment horizontal="right"/>
    </xf>
    <xf numFmtId="14" fontId="2" fillId="0" borderId="0" xfId="15" applyNumberFormat="1" applyFont="1" applyBorder="1" applyAlignment="1">
      <alignment horizontal="right"/>
    </xf>
    <xf numFmtId="43" fontId="16" fillId="0" borderId="0" xfId="15" applyFont="1" applyAlignment="1">
      <alignment/>
    </xf>
    <xf numFmtId="0" fontId="0" fillId="0" borderId="0" xfId="0" applyFont="1" applyAlignment="1" applyProtection="1">
      <alignment horizontal="right"/>
      <protection locked="0"/>
    </xf>
    <xf numFmtId="0" fontId="1"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right"/>
    </xf>
    <xf numFmtId="16" fontId="2" fillId="0" borderId="0" xfId="0" applyNumberFormat="1" applyFont="1" applyBorder="1" applyAlignment="1">
      <alignment horizontal="center"/>
    </xf>
    <xf numFmtId="0" fontId="2" fillId="0" borderId="0" xfId="0" applyFont="1" applyBorder="1" applyAlignment="1">
      <alignment horizontal="center"/>
    </xf>
    <xf numFmtId="187" fontId="2" fillId="0" borderId="4" xfId="15" applyNumberFormat="1" applyFont="1" applyBorder="1" applyAlignment="1">
      <alignment horizontal="center"/>
    </xf>
    <xf numFmtId="0" fontId="2" fillId="0" borderId="0" xfId="15" applyNumberFormat="1" applyFont="1" applyAlignment="1">
      <alignment horizontal="center"/>
    </xf>
    <xf numFmtId="0" fontId="0" fillId="0" borderId="0" xfId="0" applyAlignment="1">
      <alignment horizontal="center"/>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52</xdr:row>
      <xdr:rowOff>0</xdr:rowOff>
    </xdr:from>
    <xdr:to>
      <xdr:col>3</xdr:col>
      <xdr:colOff>47625</xdr:colOff>
      <xdr:row>52</xdr:row>
      <xdr:rowOff>0</xdr:rowOff>
    </xdr:to>
    <xdr:sp>
      <xdr:nvSpPr>
        <xdr:cNvPr id="1" name="TextBox 97"/>
        <xdr:cNvSpPr txBox="1">
          <a:spLocks noChangeArrowheads="1"/>
        </xdr:cNvSpPr>
      </xdr:nvSpPr>
      <xdr:spPr>
        <a:xfrm>
          <a:off x="2124075" y="7458075"/>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0</xdr:col>
      <xdr:colOff>180975</xdr:colOff>
      <xdr:row>72</xdr:row>
      <xdr:rowOff>66675</xdr:rowOff>
    </xdr:from>
    <xdr:to>
      <xdr:col>10</xdr:col>
      <xdr:colOff>114300</xdr:colOff>
      <xdr:row>74</xdr:row>
      <xdr:rowOff>133350</xdr:rowOff>
    </xdr:to>
    <xdr:sp>
      <xdr:nvSpPr>
        <xdr:cNvPr id="2" name="TextBox 122"/>
        <xdr:cNvSpPr txBox="1">
          <a:spLocks noChangeArrowheads="1"/>
        </xdr:cNvSpPr>
      </xdr:nvSpPr>
      <xdr:spPr>
        <a:xfrm flipV="1">
          <a:off x="180975" y="10687050"/>
          <a:ext cx="6905625" cy="3905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2006</a:t>
          </a:r>
        </a:p>
      </xdr:txBody>
    </xdr:sp>
    <xdr:clientData/>
  </xdr:twoCellAnchor>
  <xdr:twoCellAnchor>
    <xdr:from>
      <xdr:col>1</xdr:col>
      <xdr:colOff>1933575</xdr:colOff>
      <xdr:row>38</xdr:row>
      <xdr:rowOff>0</xdr:rowOff>
    </xdr:from>
    <xdr:to>
      <xdr:col>3</xdr:col>
      <xdr:colOff>76200</xdr:colOff>
      <xdr:row>38</xdr:row>
      <xdr:rowOff>0</xdr:rowOff>
    </xdr:to>
    <xdr:sp>
      <xdr:nvSpPr>
        <xdr:cNvPr id="3" name="TextBox 125"/>
        <xdr:cNvSpPr txBox="1">
          <a:spLocks noChangeArrowheads="1"/>
        </xdr:cNvSpPr>
      </xdr:nvSpPr>
      <xdr:spPr>
        <a:xfrm>
          <a:off x="2124075" y="5486400"/>
          <a:ext cx="49530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56</xdr:row>
      <xdr:rowOff>0</xdr:rowOff>
    </xdr:from>
    <xdr:to>
      <xdr:col>3</xdr:col>
      <xdr:colOff>47625</xdr:colOff>
      <xdr:row>56</xdr:row>
      <xdr:rowOff>0</xdr:rowOff>
    </xdr:to>
    <xdr:sp>
      <xdr:nvSpPr>
        <xdr:cNvPr id="4" name="TextBox 126"/>
        <xdr:cNvSpPr txBox="1">
          <a:spLocks noChangeArrowheads="1"/>
        </xdr:cNvSpPr>
      </xdr:nvSpPr>
      <xdr:spPr>
        <a:xfrm>
          <a:off x="2124075" y="8296275"/>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75</xdr:row>
      <xdr:rowOff>28575</xdr:rowOff>
    </xdr:from>
    <xdr:to>
      <xdr:col>8</xdr:col>
      <xdr:colOff>0</xdr:colOff>
      <xdr:row>77</xdr:row>
      <xdr:rowOff>85725</xdr:rowOff>
    </xdr:to>
    <xdr:sp>
      <xdr:nvSpPr>
        <xdr:cNvPr id="1" name="TextBox 4"/>
        <xdr:cNvSpPr txBox="1">
          <a:spLocks noChangeArrowheads="1"/>
        </xdr:cNvSpPr>
      </xdr:nvSpPr>
      <xdr:spPr>
        <a:xfrm>
          <a:off x="200025" y="10525125"/>
          <a:ext cx="6534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2006</a:t>
          </a:r>
        </a:p>
      </xdr:txBody>
    </xdr:sp>
    <xdr:clientData/>
  </xdr:twoCellAnchor>
  <xdr:twoCellAnchor editAs="oneCell">
    <xdr:from>
      <xdr:col>5</xdr:col>
      <xdr:colOff>238125</xdr:colOff>
      <xdr:row>0</xdr:row>
      <xdr:rowOff>0</xdr:rowOff>
    </xdr:from>
    <xdr:to>
      <xdr:col>7</xdr:col>
      <xdr:colOff>47625</xdr:colOff>
      <xdr:row>6</xdr:row>
      <xdr:rowOff>0</xdr:rowOff>
    </xdr:to>
    <xdr:pic>
      <xdr:nvPicPr>
        <xdr:cNvPr id="2" name="Picture 5"/>
        <xdr:cNvPicPr preferRelativeResize="1">
          <a:picLocks noChangeAspect="1"/>
        </xdr:cNvPicPr>
      </xdr:nvPicPr>
      <xdr:blipFill>
        <a:blip r:embed="rId1"/>
        <a:stretch>
          <a:fillRect/>
        </a:stretch>
      </xdr:blipFill>
      <xdr:spPr>
        <a:xfrm>
          <a:off x="5534025" y="0"/>
          <a:ext cx="1133475" cy="666750"/>
        </a:xfrm>
        <a:prstGeom prst="rect">
          <a:avLst/>
        </a:prstGeom>
        <a:noFill/>
        <a:ln w="9525" cmpd="sng">
          <a:noFill/>
        </a:ln>
      </xdr:spPr>
    </xdr:pic>
    <xdr:clientData/>
  </xdr:twoCellAnchor>
  <xdr:twoCellAnchor>
    <xdr:from>
      <xdr:col>1</xdr:col>
      <xdr:colOff>114300</xdr:colOff>
      <xdr:row>72</xdr:row>
      <xdr:rowOff>9525</xdr:rowOff>
    </xdr:from>
    <xdr:to>
      <xdr:col>8</xdr:col>
      <xdr:colOff>95250</xdr:colOff>
      <xdr:row>73</xdr:row>
      <xdr:rowOff>38100</xdr:rowOff>
    </xdr:to>
    <xdr:sp>
      <xdr:nvSpPr>
        <xdr:cNvPr id="3" name="TextBox 13"/>
        <xdr:cNvSpPr txBox="1">
          <a:spLocks noChangeArrowheads="1"/>
        </xdr:cNvSpPr>
      </xdr:nvSpPr>
      <xdr:spPr>
        <a:xfrm>
          <a:off x="295275" y="10134600"/>
          <a:ext cx="6534150" cy="190500"/>
        </a:xfrm>
        <a:prstGeom prst="rect">
          <a:avLst/>
        </a:prstGeom>
        <a:noFill/>
        <a:ln w="19050" cmpd="sng">
          <a:noFill/>
        </a:ln>
      </xdr:spPr>
      <xdr:txBody>
        <a:bodyPr vertOverflow="clip" wrap="square" anchor="just"/>
        <a:p>
          <a:pPr algn="just">
            <a:defRPr/>
          </a:pPr>
          <a:r>
            <a:rPr lang="en-US" cap="none" sz="1000" b="0" i="1" u="none" baseline="0">
              <a:latin typeface="Arial"/>
              <a:ea typeface="Arial"/>
              <a:cs typeface="Arial"/>
            </a:rPr>
            <a:t>The net assets per share is based on the number of ordinary shares in issue less shares repurchased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95250</xdr:colOff>
      <xdr:row>0</xdr:row>
      <xdr:rowOff>19050</xdr:rowOff>
    </xdr:from>
    <xdr:to>
      <xdr:col>16</xdr:col>
      <xdr:colOff>600075</xdr:colOff>
      <xdr:row>4</xdr:row>
      <xdr:rowOff>47625</xdr:rowOff>
    </xdr:to>
    <xdr:pic>
      <xdr:nvPicPr>
        <xdr:cNvPr id="1" name="Picture 1"/>
        <xdr:cNvPicPr preferRelativeResize="1">
          <a:picLocks noChangeAspect="1"/>
        </xdr:cNvPicPr>
      </xdr:nvPicPr>
      <xdr:blipFill>
        <a:blip r:embed="rId1"/>
        <a:stretch>
          <a:fillRect/>
        </a:stretch>
      </xdr:blipFill>
      <xdr:spPr>
        <a:xfrm>
          <a:off x="9667875" y="19050"/>
          <a:ext cx="1304925" cy="676275"/>
        </a:xfrm>
        <a:prstGeom prst="rect">
          <a:avLst/>
        </a:prstGeom>
        <a:noFill/>
        <a:ln w="9525" cmpd="sng">
          <a:noFill/>
        </a:ln>
      </xdr:spPr>
    </xdr:pic>
    <xdr:clientData/>
  </xdr:twoCellAnchor>
  <xdr:twoCellAnchor>
    <xdr:from>
      <xdr:col>0</xdr:col>
      <xdr:colOff>95250</xdr:colOff>
      <xdr:row>48</xdr:row>
      <xdr:rowOff>0</xdr:rowOff>
    </xdr:from>
    <xdr:to>
      <xdr:col>16</xdr:col>
      <xdr:colOff>552450</xdr:colOff>
      <xdr:row>49</xdr:row>
      <xdr:rowOff>95250</xdr:rowOff>
    </xdr:to>
    <xdr:sp>
      <xdr:nvSpPr>
        <xdr:cNvPr id="2" name="TextBox 2"/>
        <xdr:cNvSpPr txBox="1">
          <a:spLocks noChangeArrowheads="1"/>
        </xdr:cNvSpPr>
      </xdr:nvSpPr>
      <xdr:spPr>
        <a:xfrm>
          <a:off x="95250" y="7981950"/>
          <a:ext cx="10829925" cy="257175"/>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xdr:row>
      <xdr:rowOff>0</xdr:rowOff>
    </xdr:from>
    <xdr:to>
      <xdr:col>9</xdr:col>
      <xdr:colOff>0</xdr:colOff>
      <xdr:row>29</xdr:row>
      <xdr:rowOff>0</xdr:rowOff>
    </xdr:to>
    <xdr:sp>
      <xdr:nvSpPr>
        <xdr:cNvPr id="1" name="TextBox 1"/>
        <xdr:cNvSpPr txBox="1">
          <a:spLocks noChangeArrowheads="1"/>
        </xdr:cNvSpPr>
      </xdr:nvSpPr>
      <xdr:spPr>
        <a:xfrm>
          <a:off x="695325" y="4333875"/>
          <a:ext cx="58959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Malaysia Capital Berhad (PM Capital), have undertaken the followings:-</a:t>
          </a:r>
        </a:p>
      </xdr:txBody>
    </xdr:sp>
    <xdr:clientData/>
  </xdr:twoCellAnchor>
  <xdr:twoCellAnchor>
    <xdr:from>
      <xdr:col>3</xdr:col>
      <xdr:colOff>0</xdr:colOff>
      <xdr:row>29</xdr:row>
      <xdr:rowOff>0</xdr:rowOff>
    </xdr:from>
    <xdr:to>
      <xdr:col>9</xdr:col>
      <xdr:colOff>0</xdr:colOff>
      <xdr:row>29</xdr:row>
      <xdr:rowOff>0</xdr:rowOff>
    </xdr:to>
    <xdr:sp>
      <xdr:nvSpPr>
        <xdr:cNvPr id="2" name="TextBox 2"/>
        <xdr:cNvSpPr txBox="1">
          <a:spLocks noChangeArrowheads="1"/>
        </xdr:cNvSpPr>
      </xdr:nvSpPr>
      <xdr:spPr>
        <a:xfrm>
          <a:off x="695325" y="4333875"/>
          <a:ext cx="58959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totalling RM882,141,889 via the following:-</a:t>
          </a:r>
        </a:p>
      </xdr:txBody>
    </xdr:sp>
    <xdr:clientData/>
  </xdr:twoCellAnchor>
  <xdr:twoCellAnchor>
    <xdr:from>
      <xdr:col>3</xdr:col>
      <xdr:colOff>0</xdr:colOff>
      <xdr:row>29</xdr:row>
      <xdr:rowOff>0</xdr:rowOff>
    </xdr:from>
    <xdr:to>
      <xdr:col>9</xdr:col>
      <xdr:colOff>0</xdr:colOff>
      <xdr:row>29</xdr:row>
      <xdr:rowOff>0</xdr:rowOff>
    </xdr:to>
    <xdr:sp>
      <xdr:nvSpPr>
        <xdr:cNvPr id="3" name="TextBox 3"/>
        <xdr:cNvSpPr txBox="1">
          <a:spLocks noChangeArrowheads="1"/>
        </xdr:cNvSpPr>
      </xdr:nvSpPr>
      <xdr:spPr>
        <a:xfrm>
          <a:off x="695325" y="4333875"/>
          <a:ext cx="58959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29</xdr:row>
      <xdr:rowOff>0</xdr:rowOff>
    </xdr:from>
    <xdr:to>
      <xdr:col>9</xdr:col>
      <xdr:colOff>0</xdr:colOff>
      <xdr:row>29</xdr:row>
      <xdr:rowOff>0</xdr:rowOff>
    </xdr:to>
    <xdr:sp>
      <xdr:nvSpPr>
        <xdr:cNvPr id="4" name="TextBox 4"/>
        <xdr:cNvSpPr txBox="1">
          <a:spLocks noChangeArrowheads="1"/>
        </xdr:cNvSpPr>
      </xdr:nvSpPr>
      <xdr:spPr>
        <a:xfrm>
          <a:off x="695325" y="4333875"/>
          <a:ext cx="58959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5"/>
        <xdr:cNvPicPr preferRelativeResize="1">
          <a:picLocks noChangeAspect="1"/>
        </xdr:cNvPicPr>
      </xdr:nvPicPr>
      <xdr:blipFill>
        <a:blip r:embed="rId1"/>
        <a:stretch>
          <a:fillRect/>
        </a:stretch>
      </xdr:blipFill>
      <xdr:spPr>
        <a:xfrm>
          <a:off x="5219700" y="9525"/>
          <a:ext cx="1181100" cy="695325"/>
        </a:xfrm>
        <a:prstGeom prst="rect">
          <a:avLst/>
        </a:prstGeom>
        <a:noFill/>
        <a:ln w="9525" cmpd="sng">
          <a:noFill/>
        </a:ln>
      </xdr:spPr>
    </xdr:pic>
    <xdr:clientData/>
  </xdr:twoCellAnchor>
  <xdr:twoCellAnchor>
    <xdr:from>
      <xdr:col>1</xdr:col>
      <xdr:colOff>0</xdr:colOff>
      <xdr:row>85</xdr:row>
      <xdr:rowOff>28575</xdr:rowOff>
    </xdr:from>
    <xdr:to>
      <xdr:col>7</xdr:col>
      <xdr:colOff>857250</xdr:colOff>
      <xdr:row>87</xdr:row>
      <xdr:rowOff>161925</xdr:rowOff>
    </xdr:to>
    <xdr:sp>
      <xdr:nvSpPr>
        <xdr:cNvPr id="6" name="TextBox 6"/>
        <xdr:cNvSpPr txBox="1">
          <a:spLocks noChangeArrowheads="1"/>
        </xdr:cNvSpPr>
      </xdr:nvSpPr>
      <xdr:spPr>
        <a:xfrm>
          <a:off x="285750" y="10687050"/>
          <a:ext cx="6115050" cy="333375"/>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0</xdr:row>
      <xdr:rowOff>19050</xdr:rowOff>
    </xdr:from>
    <xdr:to>
      <xdr:col>11</xdr:col>
      <xdr:colOff>133350</xdr:colOff>
      <xdr:row>4</xdr:row>
      <xdr:rowOff>9525</xdr:rowOff>
    </xdr:to>
    <xdr:pic>
      <xdr:nvPicPr>
        <xdr:cNvPr id="1" name="Picture 1"/>
        <xdr:cNvPicPr preferRelativeResize="1">
          <a:picLocks noChangeAspect="1"/>
        </xdr:cNvPicPr>
      </xdr:nvPicPr>
      <xdr:blipFill>
        <a:blip r:embed="rId1"/>
        <a:stretch>
          <a:fillRect/>
        </a:stretch>
      </xdr:blipFill>
      <xdr:spPr>
        <a:xfrm>
          <a:off x="5676900" y="19050"/>
          <a:ext cx="1190625" cy="638175"/>
        </a:xfrm>
        <a:prstGeom prst="rect">
          <a:avLst/>
        </a:prstGeom>
        <a:noFill/>
        <a:ln w="9525" cmpd="sng">
          <a:noFill/>
        </a:ln>
      </xdr:spPr>
    </xdr:pic>
    <xdr:clientData/>
  </xdr:twoCellAnchor>
  <xdr:twoCellAnchor>
    <xdr:from>
      <xdr:col>1</xdr:col>
      <xdr:colOff>19050</xdr:colOff>
      <xdr:row>11</xdr:row>
      <xdr:rowOff>0</xdr:rowOff>
    </xdr:from>
    <xdr:to>
      <xdr:col>12</xdr:col>
      <xdr:colOff>0</xdr:colOff>
      <xdr:row>16</xdr:row>
      <xdr:rowOff>95250</xdr:rowOff>
    </xdr:to>
    <xdr:sp>
      <xdr:nvSpPr>
        <xdr:cNvPr id="2" name="Text 1"/>
        <xdr:cNvSpPr txBox="1">
          <a:spLocks noChangeArrowheads="1"/>
        </xdr:cNvSpPr>
      </xdr:nvSpPr>
      <xdr:spPr>
        <a:xfrm>
          <a:off x="219075" y="1704975"/>
          <a:ext cx="669607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(with limited review carried out by the Company's external auditors) and has been prepared in accordance with the requirements of FRS 134 "Interim Financial Reporting". The Interim Financial Report should be read in conjunction with the audited financial statements of the Group for the financial year ended 31 December 2006.</a:t>
          </a:r>
        </a:p>
      </xdr:txBody>
    </xdr:sp>
    <xdr:clientData/>
  </xdr:twoCellAnchor>
  <xdr:twoCellAnchor>
    <xdr:from>
      <xdr:col>1</xdr:col>
      <xdr:colOff>9525</xdr:colOff>
      <xdr:row>6</xdr:row>
      <xdr:rowOff>19050</xdr:rowOff>
    </xdr:from>
    <xdr:to>
      <xdr:col>11</xdr:col>
      <xdr:colOff>114300</xdr:colOff>
      <xdr:row>7</xdr:row>
      <xdr:rowOff>142875</xdr:rowOff>
    </xdr:to>
    <xdr:sp>
      <xdr:nvSpPr>
        <xdr:cNvPr id="3" name="TextBox 3"/>
        <xdr:cNvSpPr txBox="1">
          <a:spLocks noChangeArrowheads="1"/>
        </xdr:cNvSpPr>
      </xdr:nvSpPr>
      <xdr:spPr>
        <a:xfrm>
          <a:off x="209550" y="990600"/>
          <a:ext cx="66389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19050</xdr:colOff>
      <xdr:row>19</xdr:row>
      <xdr:rowOff>0</xdr:rowOff>
    </xdr:from>
    <xdr:to>
      <xdr:col>12</xdr:col>
      <xdr:colOff>0</xdr:colOff>
      <xdr:row>22</xdr:row>
      <xdr:rowOff>38100</xdr:rowOff>
    </xdr:to>
    <xdr:sp>
      <xdr:nvSpPr>
        <xdr:cNvPr id="4" name="Text 1"/>
        <xdr:cNvSpPr txBox="1">
          <a:spLocks noChangeArrowheads="1"/>
        </xdr:cNvSpPr>
      </xdr:nvSpPr>
      <xdr:spPr>
        <a:xfrm>
          <a:off x="219075" y="2705100"/>
          <a:ext cx="66960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in this Interim Financial Report are consistent with those of the audited financial statements for the year ended 31 December 2006 except for the adoption of the following new/revised Financial Reporting Standards ("FRS") effective for the financial period beginning 1 October 2006:-</a:t>
          </a:r>
        </a:p>
      </xdr:txBody>
    </xdr:sp>
    <xdr:clientData/>
  </xdr:twoCellAnchor>
  <xdr:twoCellAnchor>
    <xdr:from>
      <xdr:col>1</xdr:col>
      <xdr:colOff>19050</xdr:colOff>
      <xdr:row>26</xdr:row>
      <xdr:rowOff>0</xdr:rowOff>
    </xdr:from>
    <xdr:to>
      <xdr:col>12</xdr:col>
      <xdr:colOff>0</xdr:colOff>
      <xdr:row>28</xdr:row>
      <xdr:rowOff>28575</xdr:rowOff>
    </xdr:to>
    <xdr:sp>
      <xdr:nvSpPr>
        <xdr:cNvPr id="5" name="Text 1"/>
        <xdr:cNvSpPr txBox="1">
          <a:spLocks noChangeArrowheads="1"/>
        </xdr:cNvSpPr>
      </xdr:nvSpPr>
      <xdr:spPr>
        <a:xfrm>
          <a:off x="219075" y="3838575"/>
          <a:ext cx="66960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 has not resulted in any material adjustments to the financial statements of the Group except for FRS 117 Leases. </a:t>
          </a:r>
        </a:p>
      </xdr:txBody>
    </xdr:sp>
    <xdr:clientData/>
  </xdr:twoCellAnchor>
  <xdr:oneCellAnchor>
    <xdr:from>
      <xdr:col>3</xdr:col>
      <xdr:colOff>0</xdr:colOff>
      <xdr:row>59</xdr:row>
      <xdr:rowOff>0</xdr:rowOff>
    </xdr:from>
    <xdr:ext cx="76200" cy="200025"/>
    <xdr:sp>
      <xdr:nvSpPr>
        <xdr:cNvPr id="6" name="Text 9"/>
        <xdr:cNvSpPr txBox="1">
          <a:spLocks noChangeArrowheads="1"/>
        </xdr:cNvSpPr>
      </xdr:nvSpPr>
      <xdr:spPr>
        <a:xfrm>
          <a:off x="962025" y="885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59</xdr:row>
      <xdr:rowOff>0</xdr:rowOff>
    </xdr:from>
    <xdr:ext cx="76200" cy="200025"/>
    <xdr:sp>
      <xdr:nvSpPr>
        <xdr:cNvPr id="7" name="Text 7"/>
        <xdr:cNvSpPr txBox="1">
          <a:spLocks noChangeArrowheads="1"/>
        </xdr:cNvSpPr>
      </xdr:nvSpPr>
      <xdr:spPr>
        <a:xfrm>
          <a:off x="962025" y="885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59</xdr:row>
      <xdr:rowOff>0</xdr:rowOff>
    </xdr:from>
    <xdr:ext cx="76200" cy="200025"/>
    <xdr:sp>
      <xdr:nvSpPr>
        <xdr:cNvPr id="8" name="Text 9"/>
        <xdr:cNvSpPr txBox="1">
          <a:spLocks noChangeArrowheads="1"/>
        </xdr:cNvSpPr>
      </xdr:nvSpPr>
      <xdr:spPr>
        <a:xfrm>
          <a:off x="962025" y="885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59</xdr:row>
      <xdr:rowOff>0</xdr:rowOff>
    </xdr:from>
    <xdr:ext cx="76200" cy="200025"/>
    <xdr:sp>
      <xdr:nvSpPr>
        <xdr:cNvPr id="9" name="Text 7"/>
        <xdr:cNvSpPr txBox="1">
          <a:spLocks noChangeArrowheads="1"/>
        </xdr:cNvSpPr>
      </xdr:nvSpPr>
      <xdr:spPr>
        <a:xfrm>
          <a:off x="962025" y="885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209550</xdr:colOff>
      <xdr:row>56</xdr:row>
      <xdr:rowOff>0</xdr:rowOff>
    </xdr:from>
    <xdr:to>
      <xdr:col>2</xdr:col>
      <xdr:colOff>552450</xdr:colOff>
      <xdr:row>56</xdr:row>
      <xdr:rowOff>0</xdr:rowOff>
    </xdr:to>
    <xdr:sp>
      <xdr:nvSpPr>
        <xdr:cNvPr id="10" name="TextBox 15"/>
        <xdr:cNvSpPr txBox="1">
          <a:spLocks noChangeArrowheads="1"/>
        </xdr:cNvSpPr>
      </xdr:nvSpPr>
      <xdr:spPr>
        <a:xfrm>
          <a:off x="409575" y="8448675"/>
          <a:ext cx="552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56</xdr:row>
      <xdr:rowOff>0</xdr:rowOff>
    </xdr:from>
    <xdr:to>
      <xdr:col>3</xdr:col>
      <xdr:colOff>0</xdr:colOff>
      <xdr:row>56</xdr:row>
      <xdr:rowOff>0</xdr:rowOff>
    </xdr:to>
    <xdr:sp>
      <xdr:nvSpPr>
        <xdr:cNvPr id="11" name="TextBox 16"/>
        <xdr:cNvSpPr txBox="1">
          <a:spLocks noChangeArrowheads="1"/>
        </xdr:cNvSpPr>
      </xdr:nvSpPr>
      <xdr:spPr>
        <a:xfrm>
          <a:off x="409575" y="8448675"/>
          <a:ext cx="552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19050</xdr:colOff>
      <xdr:row>48</xdr:row>
      <xdr:rowOff>9525</xdr:rowOff>
    </xdr:from>
    <xdr:to>
      <xdr:col>12</xdr:col>
      <xdr:colOff>0</xdr:colOff>
      <xdr:row>50</xdr:row>
      <xdr:rowOff>19050</xdr:rowOff>
    </xdr:to>
    <xdr:sp>
      <xdr:nvSpPr>
        <xdr:cNvPr id="12" name="TextBox 17"/>
        <xdr:cNvSpPr txBox="1">
          <a:spLocks noChangeArrowheads="1"/>
        </xdr:cNvSpPr>
      </xdr:nvSpPr>
      <xdr:spPr>
        <a:xfrm>
          <a:off x="219075" y="7277100"/>
          <a:ext cx="6696075"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auditors' report on the audited financial statements for the financial  year  ended 31 December 2006 was not subject to any qualification.</a:t>
          </a:r>
        </a:p>
      </xdr:txBody>
    </xdr:sp>
    <xdr:clientData/>
  </xdr:twoCellAnchor>
  <xdr:twoCellAnchor>
    <xdr:from>
      <xdr:col>1</xdr:col>
      <xdr:colOff>19050</xdr:colOff>
      <xdr:row>53</xdr:row>
      <xdr:rowOff>9525</xdr:rowOff>
    </xdr:from>
    <xdr:to>
      <xdr:col>12</xdr:col>
      <xdr:colOff>0</xdr:colOff>
      <xdr:row>55</xdr:row>
      <xdr:rowOff>76200</xdr:rowOff>
    </xdr:to>
    <xdr:sp>
      <xdr:nvSpPr>
        <xdr:cNvPr id="13" name="TextBox 18"/>
        <xdr:cNvSpPr txBox="1">
          <a:spLocks noChangeArrowheads="1"/>
        </xdr:cNvSpPr>
      </xdr:nvSpPr>
      <xdr:spPr>
        <a:xfrm>
          <a:off x="219075" y="7972425"/>
          <a:ext cx="669607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For the food and confectionery operations in Asia Pacific regions, such as Malaysia, Singapore and  Hong Kong, sales are better during the various festive seasons.</a:t>
          </a:r>
        </a:p>
      </xdr:txBody>
    </xdr:sp>
    <xdr:clientData/>
  </xdr:twoCellAnchor>
  <xdr:twoCellAnchor>
    <xdr:from>
      <xdr:col>1</xdr:col>
      <xdr:colOff>209550</xdr:colOff>
      <xdr:row>57</xdr:row>
      <xdr:rowOff>0</xdr:rowOff>
    </xdr:from>
    <xdr:to>
      <xdr:col>2</xdr:col>
      <xdr:colOff>552450</xdr:colOff>
      <xdr:row>57</xdr:row>
      <xdr:rowOff>0</xdr:rowOff>
    </xdr:to>
    <xdr:sp>
      <xdr:nvSpPr>
        <xdr:cNvPr id="14" name="TextBox 19"/>
        <xdr:cNvSpPr txBox="1">
          <a:spLocks noChangeArrowheads="1"/>
        </xdr:cNvSpPr>
      </xdr:nvSpPr>
      <xdr:spPr>
        <a:xfrm>
          <a:off x="409575" y="8610600"/>
          <a:ext cx="552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57</xdr:row>
      <xdr:rowOff>0</xdr:rowOff>
    </xdr:from>
    <xdr:to>
      <xdr:col>3</xdr:col>
      <xdr:colOff>0</xdr:colOff>
      <xdr:row>57</xdr:row>
      <xdr:rowOff>0</xdr:rowOff>
    </xdr:to>
    <xdr:sp>
      <xdr:nvSpPr>
        <xdr:cNvPr id="15" name="TextBox 20"/>
        <xdr:cNvSpPr txBox="1">
          <a:spLocks noChangeArrowheads="1"/>
        </xdr:cNvSpPr>
      </xdr:nvSpPr>
      <xdr:spPr>
        <a:xfrm>
          <a:off x="409575" y="8610600"/>
          <a:ext cx="552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58</xdr:row>
      <xdr:rowOff>9525</xdr:rowOff>
    </xdr:from>
    <xdr:to>
      <xdr:col>12</xdr:col>
      <xdr:colOff>0</xdr:colOff>
      <xdr:row>60</xdr:row>
      <xdr:rowOff>57150</xdr:rowOff>
    </xdr:to>
    <xdr:sp>
      <xdr:nvSpPr>
        <xdr:cNvPr id="16" name="TextBox 21"/>
        <xdr:cNvSpPr txBox="1">
          <a:spLocks noChangeArrowheads="1"/>
        </xdr:cNvSpPr>
      </xdr:nvSpPr>
      <xdr:spPr>
        <a:xfrm>
          <a:off x="228600" y="8705850"/>
          <a:ext cx="66865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for the financial period ended 30 June 2007, other than as follows:-</a:t>
          </a:r>
        </a:p>
      </xdr:txBody>
    </xdr:sp>
    <xdr:clientData/>
  </xdr:twoCellAnchor>
  <xdr:twoCellAnchor>
    <xdr:from>
      <xdr:col>1</xdr:col>
      <xdr:colOff>38100</xdr:colOff>
      <xdr:row>74</xdr:row>
      <xdr:rowOff>0</xdr:rowOff>
    </xdr:from>
    <xdr:to>
      <xdr:col>12</xdr:col>
      <xdr:colOff>0</xdr:colOff>
      <xdr:row>75</xdr:row>
      <xdr:rowOff>238125</xdr:rowOff>
    </xdr:to>
    <xdr:sp>
      <xdr:nvSpPr>
        <xdr:cNvPr id="17" name="TextBox 22"/>
        <xdr:cNvSpPr txBox="1">
          <a:spLocks noChangeArrowheads="1"/>
        </xdr:cNvSpPr>
      </xdr:nvSpPr>
      <xdr:spPr>
        <a:xfrm>
          <a:off x="238125" y="11134725"/>
          <a:ext cx="6677025"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period ended 30 June 2007.</a:t>
          </a:r>
        </a:p>
      </xdr:txBody>
    </xdr:sp>
    <xdr:clientData/>
  </xdr:twoCellAnchor>
  <xdr:oneCellAnchor>
    <xdr:from>
      <xdr:col>3</xdr:col>
      <xdr:colOff>0</xdr:colOff>
      <xdr:row>72</xdr:row>
      <xdr:rowOff>0</xdr:rowOff>
    </xdr:from>
    <xdr:ext cx="76200" cy="200025"/>
    <xdr:sp>
      <xdr:nvSpPr>
        <xdr:cNvPr id="18" name="Text 9"/>
        <xdr:cNvSpPr txBox="1">
          <a:spLocks noChangeArrowheads="1"/>
        </xdr:cNvSpPr>
      </xdr:nvSpPr>
      <xdr:spPr>
        <a:xfrm>
          <a:off x="96202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200025"/>
    <xdr:sp>
      <xdr:nvSpPr>
        <xdr:cNvPr id="19" name="Text 7"/>
        <xdr:cNvSpPr txBox="1">
          <a:spLocks noChangeArrowheads="1"/>
        </xdr:cNvSpPr>
      </xdr:nvSpPr>
      <xdr:spPr>
        <a:xfrm>
          <a:off x="96202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200025"/>
    <xdr:sp>
      <xdr:nvSpPr>
        <xdr:cNvPr id="20" name="Text 9"/>
        <xdr:cNvSpPr txBox="1">
          <a:spLocks noChangeArrowheads="1"/>
        </xdr:cNvSpPr>
      </xdr:nvSpPr>
      <xdr:spPr>
        <a:xfrm>
          <a:off x="96202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200025"/>
    <xdr:sp>
      <xdr:nvSpPr>
        <xdr:cNvPr id="21" name="Text 7"/>
        <xdr:cNvSpPr txBox="1">
          <a:spLocks noChangeArrowheads="1"/>
        </xdr:cNvSpPr>
      </xdr:nvSpPr>
      <xdr:spPr>
        <a:xfrm>
          <a:off x="96202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200025"/>
    <xdr:sp>
      <xdr:nvSpPr>
        <xdr:cNvPr id="22" name="Text 9"/>
        <xdr:cNvSpPr txBox="1">
          <a:spLocks noChangeArrowheads="1"/>
        </xdr:cNvSpPr>
      </xdr:nvSpPr>
      <xdr:spPr>
        <a:xfrm>
          <a:off x="96202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200025"/>
    <xdr:sp>
      <xdr:nvSpPr>
        <xdr:cNvPr id="23" name="Text 7"/>
        <xdr:cNvSpPr txBox="1">
          <a:spLocks noChangeArrowheads="1"/>
        </xdr:cNvSpPr>
      </xdr:nvSpPr>
      <xdr:spPr>
        <a:xfrm>
          <a:off x="96202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200025"/>
    <xdr:sp>
      <xdr:nvSpPr>
        <xdr:cNvPr id="24" name="Text 9"/>
        <xdr:cNvSpPr txBox="1">
          <a:spLocks noChangeArrowheads="1"/>
        </xdr:cNvSpPr>
      </xdr:nvSpPr>
      <xdr:spPr>
        <a:xfrm>
          <a:off x="96202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200025"/>
    <xdr:sp>
      <xdr:nvSpPr>
        <xdr:cNvPr id="25" name="Text 7"/>
        <xdr:cNvSpPr txBox="1">
          <a:spLocks noChangeArrowheads="1"/>
        </xdr:cNvSpPr>
      </xdr:nvSpPr>
      <xdr:spPr>
        <a:xfrm>
          <a:off x="962025" y="1088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19050</xdr:colOff>
      <xdr:row>78</xdr:row>
      <xdr:rowOff>0</xdr:rowOff>
    </xdr:from>
    <xdr:to>
      <xdr:col>11</xdr:col>
      <xdr:colOff>142875</xdr:colOff>
      <xdr:row>78</xdr:row>
      <xdr:rowOff>0</xdr:rowOff>
    </xdr:to>
    <xdr:sp>
      <xdr:nvSpPr>
        <xdr:cNvPr id="26" name="TextBox 32"/>
        <xdr:cNvSpPr txBox="1">
          <a:spLocks noChangeArrowheads="1"/>
        </xdr:cNvSpPr>
      </xdr:nvSpPr>
      <xdr:spPr>
        <a:xfrm>
          <a:off x="219075" y="11820525"/>
          <a:ext cx="665797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period ended 30 June 2006. </a:t>
          </a:r>
        </a:p>
      </xdr:txBody>
    </xdr:sp>
    <xdr:clientData/>
  </xdr:twoCellAnchor>
  <xdr:twoCellAnchor>
    <xdr:from>
      <xdr:col>1</xdr:col>
      <xdr:colOff>19050</xdr:colOff>
      <xdr:row>78</xdr:row>
      <xdr:rowOff>0</xdr:rowOff>
    </xdr:from>
    <xdr:to>
      <xdr:col>9</xdr:col>
      <xdr:colOff>800100</xdr:colOff>
      <xdr:row>78</xdr:row>
      <xdr:rowOff>0</xdr:rowOff>
    </xdr:to>
    <xdr:sp>
      <xdr:nvSpPr>
        <xdr:cNvPr id="27" name="Text 54"/>
        <xdr:cNvSpPr txBox="1">
          <a:spLocks noChangeArrowheads="1"/>
        </xdr:cNvSpPr>
      </xdr:nvSpPr>
      <xdr:spPr>
        <a:xfrm>
          <a:off x="219075" y="11820525"/>
          <a:ext cx="5724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June 2006 is as follows:-</a:t>
          </a:r>
        </a:p>
      </xdr:txBody>
    </xdr:sp>
    <xdr:clientData/>
  </xdr:twoCellAnchor>
  <xdr:twoCellAnchor>
    <xdr:from>
      <xdr:col>1</xdr:col>
      <xdr:colOff>19050</xdr:colOff>
      <xdr:row>78</xdr:row>
      <xdr:rowOff>0</xdr:rowOff>
    </xdr:from>
    <xdr:to>
      <xdr:col>9</xdr:col>
      <xdr:colOff>733425</xdr:colOff>
      <xdr:row>78</xdr:row>
      <xdr:rowOff>0</xdr:rowOff>
    </xdr:to>
    <xdr:sp>
      <xdr:nvSpPr>
        <xdr:cNvPr id="28" name="TextBox 34"/>
        <xdr:cNvSpPr txBox="1">
          <a:spLocks noChangeArrowheads="1"/>
        </xdr:cNvSpPr>
      </xdr:nvSpPr>
      <xdr:spPr>
        <a:xfrm>
          <a:off x="219075" y="11820525"/>
          <a:ext cx="56578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30 June 2006.
</a:t>
          </a:r>
        </a:p>
      </xdr:txBody>
    </xdr:sp>
    <xdr:clientData/>
  </xdr:twoCellAnchor>
  <xdr:twoCellAnchor>
    <xdr:from>
      <xdr:col>1</xdr:col>
      <xdr:colOff>0</xdr:colOff>
      <xdr:row>78</xdr:row>
      <xdr:rowOff>0</xdr:rowOff>
    </xdr:from>
    <xdr:to>
      <xdr:col>10</xdr:col>
      <xdr:colOff>762000</xdr:colOff>
      <xdr:row>78</xdr:row>
      <xdr:rowOff>0</xdr:rowOff>
    </xdr:to>
    <xdr:sp>
      <xdr:nvSpPr>
        <xdr:cNvPr id="29" name="Text 55"/>
        <xdr:cNvSpPr txBox="1">
          <a:spLocks noChangeArrowheads="1"/>
        </xdr:cNvSpPr>
      </xdr:nvSpPr>
      <xdr:spPr>
        <a:xfrm>
          <a:off x="200025" y="1182052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12</xdr:col>
      <xdr:colOff>0</xdr:colOff>
      <xdr:row>78</xdr:row>
      <xdr:rowOff>0</xdr:rowOff>
    </xdr:to>
    <xdr:sp>
      <xdr:nvSpPr>
        <xdr:cNvPr id="30" name="Text 55"/>
        <xdr:cNvSpPr txBox="1">
          <a:spLocks noChangeArrowheads="1"/>
        </xdr:cNvSpPr>
      </xdr:nvSpPr>
      <xdr:spPr>
        <a:xfrm>
          <a:off x="219075" y="118205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12</xdr:col>
      <xdr:colOff>0</xdr:colOff>
      <xdr:row>78</xdr:row>
      <xdr:rowOff>0</xdr:rowOff>
    </xdr:to>
    <xdr:sp>
      <xdr:nvSpPr>
        <xdr:cNvPr id="31" name="Text 55"/>
        <xdr:cNvSpPr txBox="1">
          <a:spLocks noChangeArrowheads="1"/>
        </xdr:cNvSpPr>
      </xdr:nvSpPr>
      <xdr:spPr>
        <a:xfrm>
          <a:off x="219075" y="118205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12</xdr:col>
      <xdr:colOff>0</xdr:colOff>
      <xdr:row>78</xdr:row>
      <xdr:rowOff>0</xdr:rowOff>
    </xdr:to>
    <xdr:sp>
      <xdr:nvSpPr>
        <xdr:cNvPr id="32" name="TextBox 38"/>
        <xdr:cNvSpPr txBox="1">
          <a:spLocks noChangeArrowheads="1"/>
        </xdr:cNvSpPr>
      </xdr:nvSpPr>
      <xdr:spPr>
        <a:xfrm>
          <a:off x="219075" y="1182052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11</xdr:col>
      <xdr:colOff>171450</xdr:colOff>
      <xdr:row>78</xdr:row>
      <xdr:rowOff>0</xdr:rowOff>
    </xdr:to>
    <xdr:sp>
      <xdr:nvSpPr>
        <xdr:cNvPr id="33" name="TextBox 39"/>
        <xdr:cNvSpPr txBox="1">
          <a:spLocks noChangeArrowheads="1"/>
        </xdr:cNvSpPr>
      </xdr:nvSpPr>
      <xdr:spPr>
        <a:xfrm>
          <a:off x="219075" y="1182052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19050</xdr:colOff>
      <xdr:row>78</xdr:row>
      <xdr:rowOff>0</xdr:rowOff>
    </xdr:from>
    <xdr:to>
      <xdr:col>11</xdr:col>
      <xdr:colOff>171450</xdr:colOff>
      <xdr:row>78</xdr:row>
      <xdr:rowOff>0</xdr:rowOff>
    </xdr:to>
    <xdr:sp>
      <xdr:nvSpPr>
        <xdr:cNvPr id="34" name="TextBox 40"/>
        <xdr:cNvSpPr txBox="1">
          <a:spLocks noChangeArrowheads="1"/>
        </xdr:cNvSpPr>
      </xdr:nvSpPr>
      <xdr:spPr>
        <a:xfrm>
          <a:off x="219075" y="1182052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June 2006 that have not been reflected in the financial statements for the said period as at the date of this report.</a:t>
          </a:r>
        </a:p>
      </xdr:txBody>
    </xdr:sp>
    <xdr:clientData/>
  </xdr:twoCellAnchor>
  <xdr:twoCellAnchor>
    <xdr:from>
      <xdr:col>1</xdr:col>
      <xdr:colOff>0</xdr:colOff>
      <xdr:row>78</xdr:row>
      <xdr:rowOff>0</xdr:rowOff>
    </xdr:from>
    <xdr:to>
      <xdr:col>10</xdr:col>
      <xdr:colOff>762000</xdr:colOff>
      <xdr:row>78</xdr:row>
      <xdr:rowOff>0</xdr:rowOff>
    </xdr:to>
    <xdr:sp>
      <xdr:nvSpPr>
        <xdr:cNvPr id="35" name="Text 55"/>
        <xdr:cNvSpPr txBox="1">
          <a:spLocks noChangeArrowheads="1"/>
        </xdr:cNvSpPr>
      </xdr:nvSpPr>
      <xdr:spPr>
        <a:xfrm>
          <a:off x="200025" y="1182052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78</xdr:row>
      <xdr:rowOff>0</xdr:rowOff>
    </xdr:from>
    <xdr:to>
      <xdr:col>11</xdr:col>
      <xdr:colOff>171450</xdr:colOff>
      <xdr:row>78</xdr:row>
      <xdr:rowOff>0</xdr:rowOff>
    </xdr:to>
    <xdr:sp>
      <xdr:nvSpPr>
        <xdr:cNvPr id="36" name="TextBox 43"/>
        <xdr:cNvSpPr txBox="1">
          <a:spLocks noChangeArrowheads="1"/>
        </xdr:cNvSpPr>
      </xdr:nvSpPr>
      <xdr:spPr>
        <a:xfrm>
          <a:off x="228600" y="11820525"/>
          <a:ext cx="667702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19050</xdr:colOff>
      <xdr:row>78</xdr:row>
      <xdr:rowOff>0</xdr:rowOff>
    </xdr:from>
    <xdr:to>
      <xdr:col>12</xdr:col>
      <xdr:colOff>0</xdr:colOff>
      <xdr:row>78</xdr:row>
      <xdr:rowOff>0</xdr:rowOff>
    </xdr:to>
    <xdr:sp>
      <xdr:nvSpPr>
        <xdr:cNvPr id="37" name="Text 55"/>
        <xdr:cNvSpPr txBox="1">
          <a:spLocks noChangeArrowheads="1"/>
        </xdr:cNvSpPr>
      </xdr:nvSpPr>
      <xdr:spPr>
        <a:xfrm>
          <a:off x="219075" y="118205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12</xdr:col>
      <xdr:colOff>0</xdr:colOff>
      <xdr:row>78</xdr:row>
      <xdr:rowOff>0</xdr:rowOff>
    </xdr:to>
    <xdr:sp>
      <xdr:nvSpPr>
        <xdr:cNvPr id="38" name="Text 55"/>
        <xdr:cNvSpPr txBox="1">
          <a:spLocks noChangeArrowheads="1"/>
        </xdr:cNvSpPr>
      </xdr:nvSpPr>
      <xdr:spPr>
        <a:xfrm>
          <a:off x="219075" y="118205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12</xdr:col>
      <xdr:colOff>0</xdr:colOff>
      <xdr:row>78</xdr:row>
      <xdr:rowOff>0</xdr:rowOff>
    </xdr:to>
    <xdr:sp>
      <xdr:nvSpPr>
        <xdr:cNvPr id="39" name="TextBox 46"/>
        <xdr:cNvSpPr txBox="1">
          <a:spLocks noChangeArrowheads="1"/>
        </xdr:cNvSpPr>
      </xdr:nvSpPr>
      <xdr:spPr>
        <a:xfrm>
          <a:off x="219075" y="1182052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12</xdr:col>
      <xdr:colOff>0</xdr:colOff>
      <xdr:row>78</xdr:row>
      <xdr:rowOff>0</xdr:rowOff>
    </xdr:to>
    <xdr:sp>
      <xdr:nvSpPr>
        <xdr:cNvPr id="40" name="TextBox 47"/>
        <xdr:cNvSpPr txBox="1">
          <a:spLocks noChangeArrowheads="1"/>
        </xdr:cNvSpPr>
      </xdr:nvSpPr>
      <xdr:spPr>
        <a:xfrm>
          <a:off x="219075" y="11820525"/>
          <a:ext cx="6696075" cy="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Other than the above, there were no changes in the composition of the Group during the financial period ended 30 June 2006.</a:t>
          </a:r>
        </a:p>
      </xdr:txBody>
    </xdr:sp>
    <xdr:clientData/>
  </xdr:twoCellAnchor>
  <xdr:twoCellAnchor>
    <xdr:from>
      <xdr:col>1</xdr:col>
      <xdr:colOff>28575</xdr:colOff>
      <xdr:row>78</xdr:row>
      <xdr:rowOff>0</xdr:rowOff>
    </xdr:from>
    <xdr:to>
      <xdr:col>9</xdr:col>
      <xdr:colOff>742950</xdr:colOff>
      <xdr:row>78</xdr:row>
      <xdr:rowOff>0</xdr:rowOff>
    </xdr:to>
    <xdr:sp>
      <xdr:nvSpPr>
        <xdr:cNvPr id="41" name="TextBox 48"/>
        <xdr:cNvSpPr txBox="1">
          <a:spLocks noChangeArrowheads="1"/>
        </xdr:cNvSpPr>
      </xdr:nvSpPr>
      <xdr:spPr>
        <a:xfrm>
          <a:off x="228600" y="11820525"/>
          <a:ext cx="56578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30 June 2006, the number of treasury shares held is 57,461,400 ordinary shares.
</a:t>
          </a:r>
        </a:p>
      </xdr:txBody>
    </xdr:sp>
    <xdr:clientData/>
  </xdr:twoCellAnchor>
  <xdr:twoCellAnchor>
    <xdr:from>
      <xdr:col>1</xdr:col>
      <xdr:colOff>19050</xdr:colOff>
      <xdr:row>78</xdr:row>
      <xdr:rowOff>0</xdr:rowOff>
    </xdr:from>
    <xdr:to>
      <xdr:col>11</xdr:col>
      <xdr:colOff>171450</xdr:colOff>
      <xdr:row>78</xdr:row>
      <xdr:rowOff>0</xdr:rowOff>
    </xdr:to>
    <xdr:sp>
      <xdr:nvSpPr>
        <xdr:cNvPr id="42" name="TextBox 49"/>
        <xdr:cNvSpPr txBox="1">
          <a:spLocks noChangeArrowheads="1"/>
        </xdr:cNvSpPr>
      </xdr:nvSpPr>
      <xdr:spPr>
        <a:xfrm>
          <a:off x="219075" y="1182052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mentioned in Note 8 of the Notes per Bursa Securities Listing Requirements, Network Foods International Ltd ("NFIL"), a subsidiary of the Group, had been privatised by way of a scheme of arrangement under Section 210 of the Companies Act, Chapter 50 of Singapore (the "Scheme"). The Scheme was completed on 24 April 2006 and NFIL is now a wholly-owned subsidiary of the Group.     </a:t>
          </a:r>
        </a:p>
      </xdr:txBody>
    </xdr:sp>
    <xdr:clientData/>
  </xdr:twoCellAnchor>
  <xdr:twoCellAnchor>
    <xdr:from>
      <xdr:col>1</xdr:col>
      <xdr:colOff>19050</xdr:colOff>
      <xdr:row>78</xdr:row>
      <xdr:rowOff>38100</xdr:rowOff>
    </xdr:from>
    <xdr:to>
      <xdr:col>11</xdr:col>
      <xdr:colOff>142875</xdr:colOff>
      <xdr:row>80</xdr:row>
      <xdr:rowOff>85725</xdr:rowOff>
    </xdr:to>
    <xdr:sp>
      <xdr:nvSpPr>
        <xdr:cNvPr id="43" name="TextBox 50"/>
        <xdr:cNvSpPr txBox="1">
          <a:spLocks noChangeArrowheads="1"/>
        </xdr:cNvSpPr>
      </xdr:nvSpPr>
      <xdr:spPr>
        <a:xfrm>
          <a:off x="219075" y="11858625"/>
          <a:ext cx="665797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period ended 30 June 2007. </a:t>
          </a:r>
        </a:p>
      </xdr:txBody>
    </xdr:sp>
    <xdr:clientData/>
  </xdr:twoCellAnchor>
  <xdr:twoCellAnchor>
    <xdr:from>
      <xdr:col>1</xdr:col>
      <xdr:colOff>19050</xdr:colOff>
      <xdr:row>83</xdr:row>
      <xdr:rowOff>0</xdr:rowOff>
    </xdr:from>
    <xdr:to>
      <xdr:col>11</xdr:col>
      <xdr:colOff>142875</xdr:colOff>
      <xdr:row>84</xdr:row>
      <xdr:rowOff>47625</xdr:rowOff>
    </xdr:to>
    <xdr:sp>
      <xdr:nvSpPr>
        <xdr:cNvPr id="44" name="TextBox 51"/>
        <xdr:cNvSpPr txBox="1">
          <a:spLocks noChangeArrowheads="1"/>
        </xdr:cNvSpPr>
      </xdr:nvSpPr>
      <xdr:spPr>
        <a:xfrm>
          <a:off x="219075" y="12582525"/>
          <a:ext cx="6657975" cy="2095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30 June 2007 (30 June 2006: Nil).</a:t>
          </a:r>
        </a:p>
      </xdr:txBody>
    </xdr:sp>
    <xdr:clientData/>
  </xdr:twoCellAnchor>
  <xdr:twoCellAnchor>
    <xdr:from>
      <xdr:col>0</xdr:col>
      <xdr:colOff>200025</xdr:colOff>
      <xdr:row>129</xdr:row>
      <xdr:rowOff>0</xdr:rowOff>
    </xdr:from>
    <xdr:to>
      <xdr:col>11</xdr:col>
      <xdr:colOff>0</xdr:colOff>
      <xdr:row>129</xdr:row>
      <xdr:rowOff>0</xdr:rowOff>
    </xdr:to>
    <xdr:sp>
      <xdr:nvSpPr>
        <xdr:cNvPr id="45" name="Text 64"/>
        <xdr:cNvSpPr txBox="1">
          <a:spLocks noChangeArrowheads="1"/>
        </xdr:cNvSpPr>
      </xdr:nvSpPr>
      <xdr:spPr>
        <a:xfrm>
          <a:off x="200025" y="18926175"/>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129</xdr:row>
      <xdr:rowOff>0</xdr:rowOff>
    </xdr:from>
    <xdr:to>
      <xdr:col>11</xdr:col>
      <xdr:colOff>0</xdr:colOff>
      <xdr:row>129</xdr:row>
      <xdr:rowOff>0</xdr:rowOff>
    </xdr:to>
    <xdr:sp>
      <xdr:nvSpPr>
        <xdr:cNvPr id="46" name="Text 65"/>
        <xdr:cNvSpPr txBox="1">
          <a:spLocks noChangeArrowheads="1"/>
        </xdr:cNvSpPr>
      </xdr:nvSpPr>
      <xdr:spPr>
        <a:xfrm>
          <a:off x="409575" y="189261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129</xdr:row>
      <xdr:rowOff>0</xdr:rowOff>
    </xdr:from>
    <xdr:to>
      <xdr:col>11</xdr:col>
      <xdr:colOff>0</xdr:colOff>
      <xdr:row>129</xdr:row>
      <xdr:rowOff>0</xdr:rowOff>
    </xdr:to>
    <xdr:sp>
      <xdr:nvSpPr>
        <xdr:cNvPr id="47" name="Text 66"/>
        <xdr:cNvSpPr txBox="1">
          <a:spLocks noChangeArrowheads="1"/>
        </xdr:cNvSpPr>
      </xdr:nvSpPr>
      <xdr:spPr>
        <a:xfrm>
          <a:off x="419100" y="18926175"/>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129</xdr:row>
      <xdr:rowOff>0</xdr:rowOff>
    </xdr:from>
    <xdr:to>
      <xdr:col>10</xdr:col>
      <xdr:colOff>695325</xdr:colOff>
      <xdr:row>129</xdr:row>
      <xdr:rowOff>0</xdr:rowOff>
    </xdr:to>
    <xdr:sp>
      <xdr:nvSpPr>
        <xdr:cNvPr id="48" name="Text 67"/>
        <xdr:cNvSpPr txBox="1">
          <a:spLocks noChangeArrowheads="1"/>
        </xdr:cNvSpPr>
      </xdr:nvSpPr>
      <xdr:spPr>
        <a:xfrm>
          <a:off x="409575" y="1892617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28575</xdr:colOff>
      <xdr:row>129</xdr:row>
      <xdr:rowOff>0</xdr:rowOff>
    </xdr:from>
    <xdr:to>
      <xdr:col>12</xdr:col>
      <xdr:colOff>0</xdr:colOff>
      <xdr:row>129</xdr:row>
      <xdr:rowOff>0</xdr:rowOff>
    </xdr:to>
    <xdr:sp>
      <xdr:nvSpPr>
        <xdr:cNvPr id="49" name="Text 5"/>
        <xdr:cNvSpPr txBox="1">
          <a:spLocks noChangeArrowheads="1"/>
        </xdr:cNvSpPr>
      </xdr:nvSpPr>
      <xdr:spPr>
        <a:xfrm>
          <a:off x="228600" y="18926175"/>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twoCellAnchor>
    <xdr:from>
      <xdr:col>2</xdr:col>
      <xdr:colOff>28575</xdr:colOff>
      <xdr:row>129</xdr:row>
      <xdr:rowOff>0</xdr:rowOff>
    </xdr:from>
    <xdr:to>
      <xdr:col>10</xdr:col>
      <xdr:colOff>0</xdr:colOff>
      <xdr:row>129</xdr:row>
      <xdr:rowOff>0</xdr:rowOff>
    </xdr:to>
    <xdr:sp>
      <xdr:nvSpPr>
        <xdr:cNvPr id="50" name="Text 51"/>
        <xdr:cNvSpPr txBox="1">
          <a:spLocks noChangeArrowheads="1"/>
        </xdr:cNvSpPr>
      </xdr:nvSpPr>
      <xdr:spPr>
        <a:xfrm>
          <a:off x="438150" y="18926175"/>
          <a:ext cx="5514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129</xdr:row>
      <xdr:rowOff>0</xdr:rowOff>
    </xdr:from>
    <xdr:to>
      <xdr:col>10</xdr:col>
      <xdr:colOff>0</xdr:colOff>
      <xdr:row>129</xdr:row>
      <xdr:rowOff>0</xdr:rowOff>
    </xdr:to>
    <xdr:sp>
      <xdr:nvSpPr>
        <xdr:cNvPr id="51" name="Text 64"/>
        <xdr:cNvSpPr txBox="1">
          <a:spLocks noChangeArrowheads="1"/>
        </xdr:cNvSpPr>
      </xdr:nvSpPr>
      <xdr:spPr>
        <a:xfrm>
          <a:off x="200025" y="18926175"/>
          <a:ext cx="575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129</xdr:row>
      <xdr:rowOff>0</xdr:rowOff>
    </xdr:from>
    <xdr:to>
      <xdr:col>10</xdr:col>
      <xdr:colOff>0</xdr:colOff>
      <xdr:row>129</xdr:row>
      <xdr:rowOff>0</xdr:rowOff>
    </xdr:to>
    <xdr:sp>
      <xdr:nvSpPr>
        <xdr:cNvPr id="52" name="Text 65"/>
        <xdr:cNvSpPr txBox="1">
          <a:spLocks noChangeArrowheads="1"/>
        </xdr:cNvSpPr>
      </xdr:nvSpPr>
      <xdr:spPr>
        <a:xfrm>
          <a:off x="409575" y="18926175"/>
          <a:ext cx="5543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129</xdr:row>
      <xdr:rowOff>0</xdr:rowOff>
    </xdr:from>
    <xdr:to>
      <xdr:col>10</xdr:col>
      <xdr:colOff>0</xdr:colOff>
      <xdr:row>129</xdr:row>
      <xdr:rowOff>0</xdr:rowOff>
    </xdr:to>
    <xdr:sp>
      <xdr:nvSpPr>
        <xdr:cNvPr id="53" name="Text 66"/>
        <xdr:cNvSpPr txBox="1">
          <a:spLocks noChangeArrowheads="1"/>
        </xdr:cNvSpPr>
      </xdr:nvSpPr>
      <xdr:spPr>
        <a:xfrm>
          <a:off x="419100" y="18926175"/>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129</xdr:row>
      <xdr:rowOff>0</xdr:rowOff>
    </xdr:from>
    <xdr:to>
      <xdr:col>10</xdr:col>
      <xdr:colOff>0</xdr:colOff>
      <xdr:row>129</xdr:row>
      <xdr:rowOff>0</xdr:rowOff>
    </xdr:to>
    <xdr:sp>
      <xdr:nvSpPr>
        <xdr:cNvPr id="54" name="Text 67"/>
        <xdr:cNvSpPr txBox="1">
          <a:spLocks noChangeArrowheads="1"/>
        </xdr:cNvSpPr>
      </xdr:nvSpPr>
      <xdr:spPr>
        <a:xfrm>
          <a:off x="409575" y="18926175"/>
          <a:ext cx="5543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129</xdr:row>
      <xdr:rowOff>0</xdr:rowOff>
    </xdr:from>
    <xdr:to>
      <xdr:col>12</xdr:col>
      <xdr:colOff>0</xdr:colOff>
      <xdr:row>129</xdr:row>
      <xdr:rowOff>0</xdr:rowOff>
    </xdr:to>
    <xdr:sp>
      <xdr:nvSpPr>
        <xdr:cNvPr id="55" name="Text 71"/>
        <xdr:cNvSpPr txBox="1">
          <a:spLocks noChangeArrowheads="1"/>
        </xdr:cNvSpPr>
      </xdr:nvSpPr>
      <xdr:spPr>
        <a:xfrm>
          <a:off x="200025" y="18926175"/>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129</xdr:row>
      <xdr:rowOff>0</xdr:rowOff>
    </xdr:from>
    <xdr:to>
      <xdr:col>11</xdr:col>
      <xdr:colOff>0</xdr:colOff>
      <xdr:row>129</xdr:row>
      <xdr:rowOff>0</xdr:rowOff>
    </xdr:to>
    <xdr:sp>
      <xdr:nvSpPr>
        <xdr:cNvPr id="56" name="Text 64"/>
        <xdr:cNvSpPr txBox="1">
          <a:spLocks noChangeArrowheads="1"/>
        </xdr:cNvSpPr>
      </xdr:nvSpPr>
      <xdr:spPr>
        <a:xfrm>
          <a:off x="295275" y="18926175"/>
          <a:ext cx="6438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129</xdr:row>
      <xdr:rowOff>0</xdr:rowOff>
    </xdr:from>
    <xdr:to>
      <xdr:col>11</xdr:col>
      <xdr:colOff>0</xdr:colOff>
      <xdr:row>129</xdr:row>
      <xdr:rowOff>0</xdr:rowOff>
    </xdr:to>
    <xdr:sp>
      <xdr:nvSpPr>
        <xdr:cNvPr id="57" name="Text 65"/>
        <xdr:cNvSpPr txBox="1">
          <a:spLocks noChangeArrowheads="1"/>
        </xdr:cNvSpPr>
      </xdr:nvSpPr>
      <xdr:spPr>
        <a:xfrm>
          <a:off x="409575" y="189261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129</xdr:row>
      <xdr:rowOff>0</xdr:rowOff>
    </xdr:from>
    <xdr:to>
      <xdr:col>11</xdr:col>
      <xdr:colOff>0</xdr:colOff>
      <xdr:row>129</xdr:row>
      <xdr:rowOff>0</xdr:rowOff>
    </xdr:to>
    <xdr:sp>
      <xdr:nvSpPr>
        <xdr:cNvPr id="58" name="Text 66"/>
        <xdr:cNvSpPr txBox="1">
          <a:spLocks noChangeArrowheads="1"/>
        </xdr:cNvSpPr>
      </xdr:nvSpPr>
      <xdr:spPr>
        <a:xfrm>
          <a:off x="419100" y="18926175"/>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129</xdr:row>
      <xdr:rowOff>0</xdr:rowOff>
    </xdr:from>
    <xdr:to>
      <xdr:col>11</xdr:col>
      <xdr:colOff>0</xdr:colOff>
      <xdr:row>129</xdr:row>
      <xdr:rowOff>0</xdr:rowOff>
    </xdr:to>
    <xdr:sp>
      <xdr:nvSpPr>
        <xdr:cNvPr id="59" name="Text 67"/>
        <xdr:cNvSpPr txBox="1">
          <a:spLocks noChangeArrowheads="1"/>
        </xdr:cNvSpPr>
      </xdr:nvSpPr>
      <xdr:spPr>
        <a:xfrm>
          <a:off x="409575" y="189261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129</xdr:row>
      <xdr:rowOff>0</xdr:rowOff>
    </xdr:from>
    <xdr:to>
      <xdr:col>11</xdr:col>
      <xdr:colOff>0</xdr:colOff>
      <xdr:row>129</xdr:row>
      <xdr:rowOff>0</xdr:rowOff>
    </xdr:to>
    <xdr:sp>
      <xdr:nvSpPr>
        <xdr:cNvPr id="60" name="Text 64"/>
        <xdr:cNvSpPr txBox="1">
          <a:spLocks noChangeArrowheads="1"/>
        </xdr:cNvSpPr>
      </xdr:nvSpPr>
      <xdr:spPr>
        <a:xfrm>
          <a:off x="200025" y="18926175"/>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129</xdr:row>
      <xdr:rowOff>0</xdr:rowOff>
    </xdr:from>
    <xdr:to>
      <xdr:col>11</xdr:col>
      <xdr:colOff>0</xdr:colOff>
      <xdr:row>129</xdr:row>
      <xdr:rowOff>0</xdr:rowOff>
    </xdr:to>
    <xdr:sp>
      <xdr:nvSpPr>
        <xdr:cNvPr id="61" name="Text 65"/>
        <xdr:cNvSpPr txBox="1">
          <a:spLocks noChangeArrowheads="1"/>
        </xdr:cNvSpPr>
      </xdr:nvSpPr>
      <xdr:spPr>
        <a:xfrm>
          <a:off x="409575" y="189261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129</xdr:row>
      <xdr:rowOff>0</xdr:rowOff>
    </xdr:from>
    <xdr:to>
      <xdr:col>11</xdr:col>
      <xdr:colOff>0</xdr:colOff>
      <xdr:row>129</xdr:row>
      <xdr:rowOff>0</xdr:rowOff>
    </xdr:to>
    <xdr:sp>
      <xdr:nvSpPr>
        <xdr:cNvPr id="62" name="Text 66"/>
        <xdr:cNvSpPr txBox="1">
          <a:spLocks noChangeArrowheads="1"/>
        </xdr:cNvSpPr>
      </xdr:nvSpPr>
      <xdr:spPr>
        <a:xfrm>
          <a:off x="419100" y="18926175"/>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129</xdr:row>
      <xdr:rowOff>0</xdr:rowOff>
    </xdr:from>
    <xdr:to>
      <xdr:col>10</xdr:col>
      <xdr:colOff>695325</xdr:colOff>
      <xdr:row>129</xdr:row>
      <xdr:rowOff>0</xdr:rowOff>
    </xdr:to>
    <xdr:sp>
      <xdr:nvSpPr>
        <xdr:cNvPr id="63" name="Text 67"/>
        <xdr:cNvSpPr txBox="1">
          <a:spLocks noChangeArrowheads="1"/>
        </xdr:cNvSpPr>
      </xdr:nvSpPr>
      <xdr:spPr>
        <a:xfrm>
          <a:off x="409575" y="1892617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28575</xdr:colOff>
      <xdr:row>129</xdr:row>
      <xdr:rowOff>0</xdr:rowOff>
    </xdr:from>
    <xdr:to>
      <xdr:col>11</xdr:col>
      <xdr:colOff>0</xdr:colOff>
      <xdr:row>129</xdr:row>
      <xdr:rowOff>0</xdr:rowOff>
    </xdr:to>
    <xdr:sp>
      <xdr:nvSpPr>
        <xdr:cNvPr id="64" name="TextBox 72"/>
        <xdr:cNvSpPr txBox="1">
          <a:spLocks noChangeArrowheads="1"/>
        </xdr:cNvSpPr>
      </xdr:nvSpPr>
      <xdr:spPr>
        <a:xfrm>
          <a:off x="228600" y="1892617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129</xdr:row>
      <xdr:rowOff>0</xdr:rowOff>
    </xdr:from>
    <xdr:to>
      <xdr:col>11</xdr:col>
      <xdr:colOff>0</xdr:colOff>
      <xdr:row>129</xdr:row>
      <xdr:rowOff>0</xdr:rowOff>
    </xdr:to>
    <xdr:sp>
      <xdr:nvSpPr>
        <xdr:cNvPr id="65" name="Text 64"/>
        <xdr:cNvSpPr txBox="1">
          <a:spLocks noChangeArrowheads="1"/>
        </xdr:cNvSpPr>
      </xdr:nvSpPr>
      <xdr:spPr>
        <a:xfrm>
          <a:off x="209550" y="18926175"/>
          <a:ext cx="6524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129</xdr:row>
      <xdr:rowOff>0</xdr:rowOff>
    </xdr:from>
    <xdr:to>
      <xdr:col>11</xdr:col>
      <xdr:colOff>0</xdr:colOff>
      <xdr:row>129</xdr:row>
      <xdr:rowOff>0</xdr:rowOff>
    </xdr:to>
    <xdr:sp>
      <xdr:nvSpPr>
        <xdr:cNvPr id="66" name="Text 65"/>
        <xdr:cNvSpPr txBox="1">
          <a:spLocks noChangeArrowheads="1"/>
        </xdr:cNvSpPr>
      </xdr:nvSpPr>
      <xdr:spPr>
        <a:xfrm>
          <a:off x="409575" y="189261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129</xdr:row>
      <xdr:rowOff>0</xdr:rowOff>
    </xdr:from>
    <xdr:to>
      <xdr:col>11</xdr:col>
      <xdr:colOff>0</xdr:colOff>
      <xdr:row>129</xdr:row>
      <xdr:rowOff>0</xdr:rowOff>
    </xdr:to>
    <xdr:sp>
      <xdr:nvSpPr>
        <xdr:cNvPr id="67" name="Text 66"/>
        <xdr:cNvSpPr txBox="1">
          <a:spLocks noChangeArrowheads="1"/>
        </xdr:cNvSpPr>
      </xdr:nvSpPr>
      <xdr:spPr>
        <a:xfrm>
          <a:off x="419100" y="18926175"/>
          <a:ext cx="6315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129</xdr:row>
      <xdr:rowOff>0</xdr:rowOff>
    </xdr:from>
    <xdr:to>
      <xdr:col>11</xdr:col>
      <xdr:colOff>0</xdr:colOff>
      <xdr:row>129</xdr:row>
      <xdr:rowOff>0</xdr:rowOff>
    </xdr:to>
    <xdr:sp>
      <xdr:nvSpPr>
        <xdr:cNvPr id="68" name="Text 67"/>
        <xdr:cNvSpPr txBox="1">
          <a:spLocks noChangeArrowheads="1"/>
        </xdr:cNvSpPr>
      </xdr:nvSpPr>
      <xdr:spPr>
        <a:xfrm>
          <a:off x="409575" y="189261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129</xdr:row>
      <xdr:rowOff>0</xdr:rowOff>
    </xdr:from>
    <xdr:to>
      <xdr:col>10</xdr:col>
      <xdr:colOff>781050</xdr:colOff>
      <xdr:row>129</xdr:row>
      <xdr:rowOff>0</xdr:rowOff>
    </xdr:to>
    <xdr:sp>
      <xdr:nvSpPr>
        <xdr:cNvPr id="69" name="TextBox 77"/>
        <xdr:cNvSpPr txBox="1">
          <a:spLocks noChangeArrowheads="1"/>
        </xdr:cNvSpPr>
      </xdr:nvSpPr>
      <xdr:spPr>
        <a:xfrm>
          <a:off x="428625" y="18926175"/>
          <a:ext cx="6305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7</xdr:col>
      <xdr:colOff>180975</xdr:colOff>
      <xdr:row>129</xdr:row>
      <xdr:rowOff>0</xdr:rowOff>
    </xdr:from>
    <xdr:to>
      <xdr:col>9</xdr:col>
      <xdr:colOff>171450</xdr:colOff>
      <xdr:row>129</xdr:row>
      <xdr:rowOff>0</xdr:rowOff>
    </xdr:to>
    <xdr:sp>
      <xdr:nvSpPr>
        <xdr:cNvPr id="70" name="TextBox 78"/>
        <xdr:cNvSpPr txBox="1">
          <a:spLocks noChangeArrowheads="1"/>
        </xdr:cNvSpPr>
      </xdr:nvSpPr>
      <xdr:spPr>
        <a:xfrm>
          <a:off x="4314825" y="18926175"/>
          <a:ext cx="10001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9</xdr:col>
      <xdr:colOff>228600</xdr:colOff>
      <xdr:row>129</xdr:row>
      <xdr:rowOff>0</xdr:rowOff>
    </xdr:from>
    <xdr:to>
      <xdr:col>10</xdr:col>
      <xdr:colOff>152400</xdr:colOff>
      <xdr:row>129</xdr:row>
      <xdr:rowOff>0</xdr:rowOff>
    </xdr:to>
    <xdr:sp>
      <xdr:nvSpPr>
        <xdr:cNvPr id="71" name="TextBox 79"/>
        <xdr:cNvSpPr txBox="1">
          <a:spLocks noChangeArrowheads="1"/>
        </xdr:cNvSpPr>
      </xdr:nvSpPr>
      <xdr:spPr>
        <a:xfrm>
          <a:off x="5372100" y="18926175"/>
          <a:ext cx="7334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10</xdr:col>
      <xdr:colOff>361950</xdr:colOff>
      <xdr:row>129</xdr:row>
      <xdr:rowOff>0</xdr:rowOff>
    </xdr:from>
    <xdr:to>
      <xdr:col>11</xdr:col>
      <xdr:colOff>19050</xdr:colOff>
      <xdr:row>129</xdr:row>
      <xdr:rowOff>0</xdr:rowOff>
    </xdr:to>
    <xdr:sp>
      <xdr:nvSpPr>
        <xdr:cNvPr id="72" name="TextBox 80"/>
        <xdr:cNvSpPr txBox="1">
          <a:spLocks noChangeArrowheads="1"/>
        </xdr:cNvSpPr>
      </xdr:nvSpPr>
      <xdr:spPr>
        <a:xfrm>
          <a:off x="6315075" y="18926175"/>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7</xdr:col>
      <xdr:colOff>161925</xdr:colOff>
      <xdr:row>129</xdr:row>
      <xdr:rowOff>0</xdr:rowOff>
    </xdr:from>
    <xdr:to>
      <xdr:col>9</xdr:col>
      <xdr:colOff>133350</xdr:colOff>
      <xdr:row>129</xdr:row>
      <xdr:rowOff>0</xdr:rowOff>
    </xdr:to>
    <xdr:sp>
      <xdr:nvSpPr>
        <xdr:cNvPr id="73" name="TextBox 81"/>
        <xdr:cNvSpPr txBox="1">
          <a:spLocks noChangeArrowheads="1"/>
        </xdr:cNvSpPr>
      </xdr:nvSpPr>
      <xdr:spPr>
        <a:xfrm>
          <a:off x="4295775" y="18926175"/>
          <a:ext cx="9810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9</xdr:col>
      <xdr:colOff>257175</xdr:colOff>
      <xdr:row>129</xdr:row>
      <xdr:rowOff>0</xdr:rowOff>
    </xdr:from>
    <xdr:to>
      <xdr:col>10</xdr:col>
      <xdr:colOff>85725</xdr:colOff>
      <xdr:row>129</xdr:row>
      <xdr:rowOff>0</xdr:rowOff>
    </xdr:to>
    <xdr:sp>
      <xdr:nvSpPr>
        <xdr:cNvPr id="74" name="TextBox 82"/>
        <xdr:cNvSpPr txBox="1">
          <a:spLocks noChangeArrowheads="1"/>
        </xdr:cNvSpPr>
      </xdr:nvSpPr>
      <xdr:spPr>
        <a:xfrm>
          <a:off x="5400675" y="18926175"/>
          <a:ext cx="6381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10</xdr:col>
      <xdr:colOff>342900</xdr:colOff>
      <xdr:row>129</xdr:row>
      <xdr:rowOff>0</xdr:rowOff>
    </xdr:from>
    <xdr:to>
      <xdr:col>10</xdr:col>
      <xdr:colOff>781050</xdr:colOff>
      <xdr:row>129</xdr:row>
      <xdr:rowOff>0</xdr:rowOff>
    </xdr:to>
    <xdr:sp>
      <xdr:nvSpPr>
        <xdr:cNvPr id="75" name="TextBox 83"/>
        <xdr:cNvSpPr txBox="1">
          <a:spLocks noChangeArrowheads="1"/>
        </xdr:cNvSpPr>
      </xdr:nvSpPr>
      <xdr:spPr>
        <a:xfrm>
          <a:off x="6296025" y="18926175"/>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129</xdr:row>
      <xdr:rowOff>0</xdr:rowOff>
    </xdr:from>
    <xdr:to>
      <xdr:col>12</xdr:col>
      <xdr:colOff>0</xdr:colOff>
      <xdr:row>129</xdr:row>
      <xdr:rowOff>0</xdr:rowOff>
    </xdr:to>
    <xdr:sp>
      <xdr:nvSpPr>
        <xdr:cNvPr id="76" name="Text 64"/>
        <xdr:cNvSpPr txBox="1">
          <a:spLocks noChangeArrowheads="1"/>
        </xdr:cNvSpPr>
      </xdr:nvSpPr>
      <xdr:spPr>
        <a:xfrm>
          <a:off x="219075" y="18926175"/>
          <a:ext cx="6696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129</xdr:row>
      <xdr:rowOff>0</xdr:rowOff>
    </xdr:from>
    <xdr:to>
      <xdr:col>11</xdr:col>
      <xdr:colOff>161925</xdr:colOff>
      <xdr:row>129</xdr:row>
      <xdr:rowOff>0</xdr:rowOff>
    </xdr:to>
    <xdr:sp>
      <xdr:nvSpPr>
        <xdr:cNvPr id="77" name="Text 65"/>
        <xdr:cNvSpPr txBox="1">
          <a:spLocks noChangeArrowheads="1"/>
        </xdr:cNvSpPr>
      </xdr:nvSpPr>
      <xdr:spPr>
        <a:xfrm>
          <a:off x="438150" y="1892617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129</xdr:row>
      <xdr:rowOff>0</xdr:rowOff>
    </xdr:from>
    <xdr:to>
      <xdr:col>11</xdr:col>
      <xdr:colOff>171450</xdr:colOff>
      <xdr:row>129</xdr:row>
      <xdr:rowOff>0</xdr:rowOff>
    </xdr:to>
    <xdr:sp>
      <xdr:nvSpPr>
        <xdr:cNvPr id="78" name="Text 66"/>
        <xdr:cNvSpPr txBox="1">
          <a:spLocks noChangeArrowheads="1"/>
        </xdr:cNvSpPr>
      </xdr:nvSpPr>
      <xdr:spPr>
        <a:xfrm>
          <a:off x="428625" y="18926175"/>
          <a:ext cx="6477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129</xdr:row>
      <xdr:rowOff>0</xdr:rowOff>
    </xdr:from>
    <xdr:to>
      <xdr:col>12</xdr:col>
      <xdr:colOff>0</xdr:colOff>
      <xdr:row>129</xdr:row>
      <xdr:rowOff>0</xdr:rowOff>
    </xdr:to>
    <xdr:sp>
      <xdr:nvSpPr>
        <xdr:cNvPr id="79" name="Text 67"/>
        <xdr:cNvSpPr txBox="1">
          <a:spLocks noChangeArrowheads="1"/>
        </xdr:cNvSpPr>
      </xdr:nvSpPr>
      <xdr:spPr>
        <a:xfrm>
          <a:off x="419100" y="18926175"/>
          <a:ext cx="6496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19050</xdr:colOff>
      <xdr:row>87</xdr:row>
      <xdr:rowOff>9525</xdr:rowOff>
    </xdr:from>
    <xdr:to>
      <xdr:col>11</xdr:col>
      <xdr:colOff>161925</xdr:colOff>
      <xdr:row>89</xdr:row>
      <xdr:rowOff>0</xdr:rowOff>
    </xdr:to>
    <xdr:sp>
      <xdr:nvSpPr>
        <xdr:cNvPr id="80" name="Text 54"/>
        <xdr:cNvSpPr txBox="1">
          <a:spLocks noChangeArrowheads="1"/>
        </xdr:cNvSpPr>
      </xdr:nvSpPr>
      <xdr:spPr>
        <a:xfrm>
          <a:off x="219075" y="13163550"/>
          <a:ext cx="66770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June 2007 is as follows:-</a:t>
          </a:r>
        </a:p>
      </xdr:txBody>
    </xdr:sp>
    <xdr:clientData/>
  </xdr:twoCellAnchor>
  <xdr:twoCellAnchor>
    <xdr:from>
      <xdr:col>1</xdr:col>
      <xdr:colOff>0</xdr:colOff>
      <xdr:row>129</xdr:row>
      <xdr:rowOff>0</xdr:rowOff>
    </xdr:from>
    <xdr:to>
      <xdr:col>10</xdr:col>
      <xdr:colOff>762000</xdr:colOff>
      <xdr:row>129</xdr:row>
      <xdr:rowOff>0</xdr:rowOff>
    </xdr:to>
    <xdr:sp>
      <xdr:nvSpPr>
        <xdr:cNvPr id="81" name="Text 55"/>
        <xdr:cNvSpPr txBox="1">
          <a:spLocks noChangeArrowheads="1"/>
        </xdr:cNvSpPr>
      </xdr:nvSpPr>
      <xdr:spPr>
        <a:xfrm>
          <a:off x="200025" y="1892617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129</xdr:row>
      <xdr:rowOff>0</xdr:rowOff>
    </xdr:from>
    <xdr:to>
      <xdr:col>11</xdr:col>
      <xdr:colOff>161925</xdr:colOff>
      <xdr:row>129</xdr:row>
      <xdr:rowOff>0</xdr:rowOff>
    </xdr:to>
    <xdr:sp>
      <xdr:nvSpPr>
        <xdr:cNvPr id="82" name="TextBox 90"/>
        <xdr:cNvSpPr txBox="1">
          <a:spLocks noChangeArrowheads="1"/>
        </xdr:cNvSpPr>
      </xdr:nvSpPr>
      <xdr:spPr>
        <a:xfrm>
          <a:off x="419100" y="18926175"/>
          <a:ext cx="64770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129</xdr:row>
      <xdr:rowOff>0</xdr:rowOff>
    </xdr:from>
    <xdr:to>
      <xdr:col>11</xdr:col>
      <xdr:colOff>161925</xdr:colOff>
      <xdr:row>129</xdr:row>
      <xdr:rowOff>0</xdr:rowOff>
    </xdr:to>
    <xdr:sp>
      <xdr:nvSpPr>
        <xdr:cNvPr id="83" name="TextBox 91"/>
        <xdr:cNvSpPr txBox="1">
          <a:spLocks noChangeArrowheads="1"/>
        </xdr:cNvSpPr>
      </xdr:nvSpPr>
      <xdr:spPr>
        <a:xfrm>
          <a:off x="419100" y="18926175"/>
          <a:ext cx="64770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1</xdr:col>
      <xdr:colOff>19050</xdr:colOff>
      <xdr:row>129</xdr:row>
      <xdr:rowOff>0</xdr:rowOff>
    </xdr:from>
    <xdr:to>
      <xdr:col>12</xdr:col>
      <xdr:colOff>0</xdr:colOff>
      <xdr:row>129</xdr:row>
      <xdr:rowOff>0</xdr:rowOff>
    </xdr:to>
    <xdr:sp>
      <xdr:nvSpPr>
        <xdr:cNvPr id="84" name="Text 55"/>
        <xdr:cNvSpPr txBox="1">
          <a:spLocks noChangeArrowheads="1"/>
        </xdr:cNvSpPr>
      </xdr:nvSpPr>
      <xdr:spPr>
        <a:xfrm>
          <a:off x="219075" y="189261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129</xdr:row>
      <xdr:rowOff>0</xdr:rowOff>
    </xdr:from>
    <xdr:to>
      <xdr:col>12</xdr:col>
      <xdr:colOff>0</xdr:colOff>
      <xdr:row>129</xdr:row>
      <xdr:rowOff>0</xdr:rowOff>
    </xdr:to>
    <xdr:sp>
      <xdr:nvSpPr>
        <xdr:cNvPr id="85" name="Text 55"/>
        <xdr:cNvSpPr txBox="1">
          <a:spLocks noChangeArrowheads="1"/>
        </xdr:cNvSpPr>
      </xdr:nvSpPr>
      <xdr:spPr>
        <a:xfrm>
          <a:off x="219075" y="189261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129</xdr:row>
      <xdr:rowOff>0</xdr:rowOff>
    </xdr:from>
    <xdr:to>
      <xdr:col>12</xdr:col>
      <xdr:colOff>0</xdr:colOff>
      <xdr:row>129</xdr:row>
      <xdr:rowOff>0</xdr:rowOff>
    </xdr:to>
    <xdr:sp>
      <xdr:nvSpPr>
        <xdr:cNvPr id="86" name="TextBox 94"/>
        <xdr:cNvSpPr txBox="1">
          <a:spLocks noChangeArrowheads="1"/>
        </xdr:cNvSpPr>
      </xdr:nvSpPr>
      <xdr:spPr>
        <a:xfrm>
          <a:off x="219075" y="1892617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116</xdr:row>
      <xdr:rowOff>0</xdr:rowOff>
    </xdr:from>
    <xdr:to>
      <xdr:col>10</xdr:col>
      <xdr:colOff>762000</xdr:colOff>
      <xdr:row>116</xdr:row>
      <xdr:rowOff>0</xdr:rowOff>
    </xdr:to>
    <xdr:sp>
      <xdr:nvSpPr>
        <xdr:cNvPr id="87" name="Text 55"/>
        <xdr:cNvSpPr txBox="1">
          <a:spLocks noChangeArrowheads="1"/>
        </xdr:cNvSpPr>
      </xdr:nvSpPr>
      <xdr:spPr>
        <a:xfrm>
          <a:off x="200025" y="17164050"/>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116</xdr:row>
      <xdr:rowOff>0</xdr:rowOff>
    </xdr:from>
    <xdr:to>
      <xdr:col>12</xdr:col>
      <xdr:colOff>0</xdr:colOff>
      <xdr:row>116</xdr:row>
      <xdr:rowOff>0</xdr:rowOff>
    </xdr:to>
    <xdr:sp>
      <xdr:nvSpPr>
        <xdr:cNvPr id="88" name="Text 55"/>
        <xdr:cNvSpPr txBox="1">
          <a:spLocks noChangeArrowheads="1"/>
        </xdr:cNvSpPr>
      </xdr:nvSpPr>
      <xdr:spPr>
        <a:xfrm>
          <a:off x="219075" y="1716405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116</xdr:row>
      <xdr:rowOff>0</xdr:rowOff>
    </xdr:from>
    <xdr:to>
      <xdr:col>12</xdr:col>
      <xdr:colOff>0</xdr:colOff>
      <xdr:row>116</xdr:row>
      <xdr:rowOff>0</xdr:rowOff>
    </xdr:to>
    <xdr:sp>
      <xdr:nvSpPr>
        <xdr:cNvPr id="89" name="Text 55"/>
        <xdr:cNvSpPr txBox="1">
          <a:spLocks noChangeArrowheads="1"/>
        </xdr:cNvSpPr>
      </xdr:nvSpPr>
      <xdr:spPr>
        <a:xfrm>
          <a:off x="219075" y="1716405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116</xdr:row>
      <xdr:rowOff>0</xdr:rowOff>
    </xdr:from>
    <xdr:to>
      <xdr:col>12</xdr:col>
      <xdr:colOff>0</xdr:colOff>
      <xdr:row>116</xdr:row>
      <xdr:rowOff>0</xdr:rowOff>
    </xdr:to>
    <xdr:sp>
      <xdr:nvSpPr>
        <xdr:cNvPr id="90" name="TextBox 98"/>
        <xdr:cNvSpPr txBox="1">
          <a:spLocks noChangeArrowheads="1"/>
        </xdr:cNvSpPr>
      </xdr:nvSpPr>
      <xdr:spPr>
        <a:xfrm>
          <a:off x="219075" y="17164050"/>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105</xdr:row>
      <xdr:rowOff>114300</xdr:rowOff>
    </xdr:from>
    <xdr:to>
      <xdr:col>11</xdr:col>
      <xdr:colOff>171450</xdr:colOff>
      <xdr:row>108</xdr:row>
      <xdr:rowOff>0</xdr:rowOff>
    </xdr:to>
    <xdr:sp>
      <xdr:nvSpPr>
        <xdr:cNvPr id="91" name="TextBox 99"/>
        <xdr:cNvSpPr txBox="1">
          <a:spLocks noChangeArrowheads="1"/>
        </xdr:cNvSpPr>
      </xdr:nvSpPr>
      <xdr:spPr>
        <a:xfrm>
          <a:off x="219075" y="15687675"/>
          <a:ext cx="66865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and impairment losses. There are no valuations of land and buildings brought forward without amendment from the previous annual report.</a:t>
          </a:r>
        </a:p>
      </xdr:txBody>
    </xdr:sp>
    <xdr:clientData/>
  </xdr:twoCellAnchor>
  <xdr:twoCellAnchor>
    <xdr:from>
      <xdr:col>1</xdr:col>
      <xdr:colOff>19050</xdr:colOff>
      <xdr:row>111</xdr:row>
      <xdr:rowOff>19050</xdr:rowOff>
    </xdr:from>
    <xdr:to>
      <xdr:col>11</xdr:col>
      <xdr:colOff>171450</xdr:colOff>
      <xdr:row>113</xdr:row>
      <xdr:rowOff>28575</xdr:rowOff>
    </xdr:to>
    <xdr:sp>
      <xdr:nvSpPr>
        <xdr:cNvPr id="92" name="TextBox 100"/>
        <xdr:cNvSpPr txBox="1">
          <a:spLocks noChangeArrowheads="1"/>
        </xdr:cNvSpPr>
      </xdr:nvSpPr>
      <xdr:spPr>
        <a:xfrm>
          <a:off x="219075" y="16449675"/>
          <a:ext cx="66865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June 2007 that have not been reflected in the financial statements for the said period as at the date of this report.</a:t>
          </a:r>
        </a:p>
      </xdr:txBody>
    </xdr:sp>
    <xdr:clientData/>
  </xdr:twoCellAnchor>
  <xdr:twoCellAnchor>
    <xdr:from>
      <xdr:col>1</xdr:col>
      <xdr:colOff>0</xdr:colOff>
      <xdr:row>116</xdr:row>
      <xdr:rowOff>0</xdr:rowOff>
    </xdr:from>
    <xdr:to>
      <xdr:col>10</xdr:col>
      <xdr:colOff>762000</xdr:colOff>
      <xdr:row>116</xdr:row>
      <xdr:rowOff>0</xdr:rowOff>
    </xdr:to>
    <xdr:sp>
      <xdr:nvSpPr>
        <xdr:cNvPr id="93" name="Text 55"/>
        <xdr:cNvSpPr txBox="1">
          <a:spLocks noChangeArrowheads="1"/>
        </xdr:cNvSpPr>
      </xdr:nvSpPr>
      <xdr:spPr>
        <a:xfrm>
          <a:off x="200025" y="17164050"/>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121</xdr:row>
      <xdr:rowOff>114300</xdr:rowOff>
    </xdr:from>
    <xdr:ext cx="6591300" cy="219075"/>
    <xdr:sp>
      <xdr:nvSpPr>
        <xdr:cNvPr id="94" name="Text 11"/>
        <xdr:cNvSpPr txBox="1">
          <a:spLocks noChangeArrowheads="1"/>
        </xdr:cNvSpPr>
      </xdr:nvSpPr>
      <xdr:spPr>
        <a:xfrm>
          <a:off x="219075" y="18087975"/>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not accounted for as at the date of this report.</a:t>
          </a:r>
        </a:p>
      </xdr:txBody>
    </xdr:sp>
    <xdr:clientData/>
  </xdr:oneCellAnchor>
  <xdr:twoCellAnchor>
    <xdr:from>
      <xdr:col>1</xdr:col>
      <xdr:colOff>28575</xdr:colOff>
      <xdr:row>126</xdr:row>
      <xdr:rowOff>114300</xdr:rowOff>
    </xdr:from>
    <xdr:to>
      <xdr:col>11</xdr:col>
      <xdr:colOff>171450</xdr:colOff>
      <xdr:row>128</xdr:row>
      <xdr:rowOff>47625</xdr:rowOff>
    </xdr:to>
    <xdr:sp>
      <xdr:nvSpPr>
        <xdr:cNvPr id="95" name="TextBox 103"/>
        <xdr:cNvSpPr txBox="1">
          <a:spLocks noChangeArrowheads="1"/>
        </xdr:cNvSpPr>
      </xdr:nvSpPr>
      <xdr:spPr>
        <a:xfrm>
          <a:off x="228600" y="18621375"/>
          <a:ext cx="6677025" cy="1905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19050</xdr:colOff>
      <xdr:row>116</xdr:row>
      <xdr:rowOff>0</xdr:rowOff>
    </xdr:from>
    <xdr:to>
      <xdr:col>12</xdr:col>
      <xdr:colOff>0</xdr:colOff>
      <xdr:row>116</xdr:row>
      <xdr:rowOff>0</xdr:rowOff>
    </xdr:to>
    <xdr:sp>
      <xdr:nvSpPr>
        <xdr:cNvPr id="96" name="Text 55"/>
        <xdr:cNvSpPr txBox="1">
          <a:spLocks noChangeArrowheads="1"/>
        </xdr:cNvSpPr>
      </xdr:nvSpPr>
      <xdr:spPr>
        <a:xfrm>
          <a:off x="219075" y="1716405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116</xdr:row>
      <xdr:rowOff>0</xdr:rowOff>
    </xdr:from>
    <xdr:to>
      <xdr:col>12</xdr:col>
      <xdr:colOff>0</xdr:colOff>
      <xdr:row>116</xdr:row>
      <xdr:rowOff>0</xdr:rowOff>
    </xdr:to>
    <xdr:sp>
      <xdr:nvSpPr>
        <xdr:cNvPr id="97" name="Text 55"/>
        <xdr:cNvSpPr txBox="1">
          <a:spLocks noChangeArrowheads="1"/>
        </xdr:cNvSpPr>
      </xdr:nvSpPr>
      <xdr:spPr>
        <a:xfrm>
          <a:off x="219075" y="1716405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116</xdr:row>
      <xdr:rowOff>0</xdr:rowOff>
    </xdr:from>
    <xdr:to>
      <xdr:col>12</xdr:col>
      <xdr:colOff>0</xdr:colOff>
      <xdr:row>116</xdr:row>
      <xdr:rowOff>0</xdr:rowOff>
    </xdr:to>
    <xdr:sp>
      <xdr:nvSpPr>
        <xdr:cNvPr id="98" name="TextBox 106"/>
        <xdr:cNvSpPr txBox="1">
          <a:spLocks noChangeArrowheads="1"/>
        </xdr:cNvSpPr>
      </xdr:nvSpPr>
      <xdr:spPr>
        <a:xfrm>
          <a:off x="219075" y="17164050"/>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116</xdr:row>
      <xdr:rowOff>0</xdr:rowOff>
    </xdr:from>
    <xdr:to>
      <xdr:col>12</xdr:col>
      <xdr:colOff>0</xdr:colOff>
      <xdr:row>119</xdr:row>
      <xdr:rowOff>38100</xdr:rowOff>
    </xdr:to>
    <xdr:sp>
      <xdr:nvSpPr>
        <xdr:cNvPr id="99" name="TextBox 107"/>
        <xdr:cNvSpPr txBox="1">
          <a:spLocks noChangeArrowheads="1"/>
        </xdr:cNvSpPr>
      </xdr:nvSpPr>
      <xdr:spPr>
        <a:xfrm>
          <a:off x="219075" y="17164050"/>
          <a:ext cx="6696075" cy="523875"/>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 ended 30 June 2007, except for the appointment of voluntary administrators for Network Foods Limited on 7 May 2007 as detailed in Note 8 of the Notes Per Bursa Securities Listing Requirements.</a:t>
          </a:r>
        </a:p>
      </xdr:txBody>
    </xdr:sp>
    <xdr:clientData/>
  </xdr:twoCellAnchor>
  <xdr:twoCellAnchor>
    <xdr:from>
      <xdr:col>7</xdr:col>
      <xdr:colOff>361950</xdr:colOff>
      <xdr:row>129</xdr:row>
      <xdr:rowOff>0</xdr:rowOff>
    </xdr:from>
    <xdr:to>
      <xdr:col>8</xdr:col>
      <xdr:colOff>19050</xdr:colOff>
      <xdr:row>129</xdr:row>
      <xdr:rowOff>0</xdr:rowOff>
    </xdr:to>
    <xdr:sp>
      <xdr:nvSpPr>
        <xdr:cNvPr id="100" name="TextBox 108"/>
        <xdr:cNvSpPr txBox="1">
          <a:spLocks noChangeArrowheads="1"/>
        </xdr:cNvSpPr>
      </xdr:nvSpPr>
      <xdr:spPr>
        <a:xfrm>
          <a:off x="4495800" y="1892617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29</xdr:row>
      <xdr:rowOff>0</xdr:rowOff>
    </xdr:from>
    <xdr:to>
      <xdr:col>12</xdr:col>
      <xdr:colOff>0</xdr:colOff>
      <xdr:row>33</xdr:row>
      <xdr:rowOff>66675</xdr:rowOff>
    </xdr:to>
    <xdr:sp>
      <xdr:nvSpPr>
        <xdr:cNvPr id="101" name="Text 1"/>
        <xdr:cNvSpPr txBox="1">
          <a:spLocks noChangeArrowheads="1"/>
        </xdr:cNvSpPr>
      </xdr:nvSpPr>
      <xdr:spPr>
        <a:xfrm>
          <a:off x="219075" y="4324350"/>
          <a:ext cx="6696075"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revised FRS 117 has resulted in a change in the accounting policy relating to the classification of leasehold land. The upfront payments made for the leasehold land represent prepaid lease payments and are amortised on straight-line basis over the lease term. Prior to 1 January 2007, leasehold land was classified as property, plant and equipment and was stated at cost less accumulated depreciation and impairment losses, if any.</a:t>
          </a:r>
        </a:p>
      </xdr:txBody>
    </xdr:sp>
    <xdr:clientData/>
  </xdr:twoCellAnchor>
  <xdr:twoCellAnchor>
    <xdr:from>
      <xdr:col>1</xdr:col>
      <xdr:colOff>19050</xdr:colOff>
      <xdr:row>34</xdr:row>
      <xdr:rowOff>0</xdr:rowOff>
    </xdr:from>
    <xdr:to>
      <xdr:col>12</xdr:col>
      <xdr:colOff>0</xdr:colOff>
      <xdr:row>36</xdr:row>
      <xdr:rowOff>85725</xdr:rowOff>
    </xdr:to>
    <xdr:sp>
      <xdr:nvSpPr>
        <xdr:cNvPr id="102" name="Text 1"/>
        <xdr:cNvSpPr txBox="1">
          <a:spLocks noChangeArrowheads="1"/>
        </xdr:cNvSpPr>
      </xdr:nvSpPr>
      <xdr:spPr>
        <a:xfrm>
          <a:off x="219075" y="5133975"/>
          <a:ext cx="669607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applied the change in accounting policy in respect of leasehold land in accordance with the transitional provisions of FRS 117 and the following comparative figures as at 31 December 2006 has been restated:-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36</xdr:row>
      <xdr:rowOff>0</xdr:rowOff>
    </xdr:from>
    <xdr:ext cx="76200" cy="200025"/>
    <xdr:sp>
      <xdr:nvSpPr>
        <xdr:cNvPr id="1" name="Text 9"/>
        <xdr:cNvSpPr txBox="1">
          <a:spLocks noChangeArrowheads="1"/>
        </xdr:cNvSpPr>
      </xdr:nvSpPr>
      <xdr:spPr>
        <a:xfrm>
          <a:off x="4638675" y="5210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36</xdr:row>
      <xdr:rowOff>0</xdr:rowOff>
    </xdr:from>
    <xdr:ext cx="76200" cy="200025"/>
    <xdr:sp>
      <xdr:nvSpPr>
        <xdr:cNvPr id="2" name="Text 7"/>
        <xdr:cNvSpPr txBox="1">
          <a:spLocks noChangeArrowheads="1"/>
        </xdr:cNvSpPr>
      </xdr:nvSpPr>
      <xdr:spPr>
        <a:xfrm>
          <a:off x="4638675" y="5210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65353</xdr:row>
      <xdr:rowOff>161925</xdr:rowOff>
    </xdr:from>
    <xdr:ext cx="0" cy="0"/>
    <xdr:sp>
      <xdr:nvSpPr>
        <xdr:cNvPr id="3" name="Text 20"/>
        <xdr:cNvSpPr txBox="1">
          <a:spLocks noChangeArrowheads="1"/>
        </xdr:cNvSpPr>
      </xdr:nvSpPr>
      <xdr:spPr>
        <a:xfrm>
          <a:off x="207645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170</xdr:row>
      <xdr:rowOff>0</xdr:rowOff>
    </xdr:from>
    <xdr:to>
      <xdr:col>7</xdr:col>
      <xdr:colOff>0</xdr:colOff>
      <xdr:row>170</xdr:row>
      <xdr:rowOff>0</xdr:rowOff>
    </xdr:to>
    <xdr:sp>
      <xdr:nvSpPr>
        <xdr:cNvPr id="4" name="Text 64"/>
        <xdr:cNvSpPr txBox="1">
          <a:spLocks noChangeArrowheads="1"/>
        </xdr:cNvSpPr>
      </xdr:nvSpPr>
      <xdr:spPr>
        <a:xfrm>
          <a:off x="219075" y="2498407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170</xdr:row>
      <xdr:rowOff>0</xdr:rowOff>
    </xdr:from>
    <xdr:to>
      <xdr:col>7</xdr:col>
      <xdr:colOff>0</xdr:colOff>
      <xdr:row>170</xdr:row>
      <xdr:rowOff>0</xdr:rowOff>
    </xdr:to>
    <xdr:sp>
      <xdr:nvSpPr>
        <xdr:cNvPr id="5" name="Text 65"/>
        <xdr:cNvSpPr txBox="1">
          <a:spLocks noChangeArrowheads="1"/>
        </xdr:cNvSpPr>
      </xdr:nvSpPr>
      <xdr:spPr>
        <a:xfrm>
          <a:off x="409575" y="24984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170</xdr:row>
      <xdr:rowOff>0</xdr:rowOff>
    </xdr:from>
    <xdr:to>
      <xdr:col>7</xdr:col>
      <xdr:colOff>0</xdr:colOff>
      <xdr:row>170</xdr:row>
      <xdr:rowOff>0</xdr:rowOff>
    </xdr:to>
    <xdr:sp>
      <xdr:nvSpPr>
        <xdr:cNvPr id="6" name="Text 66"/>
        <xdr:cNvSpPr txBox="1">
          <a:spLocks noChangeArrowheads="1"/>
        </xdr:cNvSpPr>
      </xdr:nvSpPr>
      <xdr:spPr>
        <a:xfrm>
          <a:off x="419100" y="249840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170</xdr:row>
      <xdr:rowOff>0</xdr:rowOff>
    </xdr:from>
    <xdr:to>
      <xdr:col>6</xdr:col>
      <xdr:colOff>695325</xdr:colOff>
      <xdr:row>170</xdr:row>
      <xdr:rowOff>0</xdr:rowOff>
    </xdr:to>
    <xdr:sp>
      <xdr:nvSpPr>
        <xdr:cNvPr id="7" name="Text 67"/>
        <xdr:cNvSpPr txBox="1">
          <a:spLocks noChangeArrowheads="1"/>
        </xdr:cNvSpPr>
      </xdr:nvSpPr>
      <xdr:spPr>
        <a:xfrm>
          <a:off x="409575" y="2498407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10</xdr:row>
      <xdr:rowOff>9525</xdr:rowOff>
    </xdr:from>
    <xdr:to>
      <xdr:col>7</xdr:col>
      <xdr:colOff>171450</xdr:colOff>
      <xdr:row>17</xdr:row>
      <xdr:rowOff>38100</xdr:rowOff>
    </xdr:to>
    <xdr:sp>
      <xdr:nvSpPr>
        <xdr:cNvPr id="8" name="Text 1"/>
        <xdr:cNvSpPr txBox="1">
          <a:spLocks noChangeArrowheads="1"/>
        </xdr:cNvSpPr>
      </xdr:nvSpPr>
      <xdr:spPr>
        <a:xfrm>
          <a:off x="219075" y="1352550"/>
          <a:ext cx="6372225" cy="1219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six month period ended 30 June 2007, the Group recorded revenue of RM71.3 million and pre-tax profit of RM10.2 million compared to the previous year corresponding period's revenue and pre-tax loss of RM114.8 million and RM7.3 million respectively. The lower revenue was mainly due to the unsatisfactory operating results faced by the food operations in Australia under Network Foods Limited ("NFL"). Following the appointment of voluntary administrators to NFL on 7 May 2007, the results of NFL have not been consolidated in the second quarter. The pre-tax profit for the period under review included a surplus of RM14.5 million arising from the deconsolidation of NFL from the Consolidated Financial Statements of the Group.</a:t>
          </a:r>
        </a:p>
      </xdr:txBody>
    </xdr:sp>
    <xdr:clientData/>
  </xdr:twoCellAnchor>
  <xdr:oneCellAnchor>
    <xdr:from>
      <xdr:col>4</xdr:col>
      <xdr:colOff>876300</xdr:colOff>
      <xdr:row>36</xdr:row>
      <xdr:rowOff>0</xdr:rowOff>
    </xdr:from>
    <xdr:ext cx="76200" cy="200025"/>
    <xdr:sp>
      <xdr:nvSpPr>
        <xdr:cNvPr id="9" name="Text 9"/>
        <xdr:cNvSpPr txBox="1">
          <a:spLocks noChangeArrowheads="1"/>
        </xdr:cNvSpPr>
      </xdr:nvSpPr>
      <xdr:spPr>
        <a:xfrm>
          <a:off x="4638675" y="5200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36</xdr:row>
      <xdr:rowOff>0</xdr:rowOff>
    </xdr:from>
    <xdr:ext cx="76200" cy="200025"/>
    <xdr:sp>
      <xdr:nvSpPr>
        <xdr:cNvPr id="10" name="Text 7"/>
        <xdr:cNvSpPr txBox="1">
          <a:spLocks noChangeArrowheads="1"/>
        </xdr:cNvSpPr>
      </xdr:nvSpPr>
      <xdr:spPr>
        <a:xfrm>
          <a:off x="4638675" y="5200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170</xdr:row>
      <xdr:rowOff>0</xdr:rowOff>
    </xdr:from>
    <xdr:to>
      <xdr:col>8</xdr:col>
      <xdr:colOff>0</xdr:colOff>
      <xdr:row>170</xdr:row>
      <xdr:rowOff>0</xdr:rowOff>
    </xdr:to>
    <xdr:sp>
      <xdr:nvSpPr>
        <xdr:cNvPr id="11" name="Text 5"/>
        <xdr:cNvSpPr txBox="1">
          <a:spLocks noChangeArrowheads="1"/>
        </xdr:cNvSpPr>
      </xdr:nvSpPr>
      <xdr:spPr>
        <a:xfrm>
          <a:off x="247650" y="249745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65391</xdr:row>
      <xdr:rowOff>161925</xdr:rowOff>
    </xdr:from>
    <xdr:ext cx="0" cy="0"/>
    <xdr:sp>
      <xdr:nvSpPr>
        <xdr:cNvPr id="12" name="Text 20"/>
        <xdr:cNvSpPr txBox="1">
          <a:spLocks noChangeArrowheads="1"/>
        </xdr:cNvSpPr>
      </xdr:nvSpPr>
      <xdr:spPr>
        <a:xfrm>
          <a:off x="207645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170</xdr:row>
      <xdr:rowOff>0</xdr:rowOff>
    </xdr:from>
    <xdr:to>
      <xdr:col>6</xdr:col>
      <xdr:colOff>0</xdr:colOff>
      <xdr:row>170</xdr:row>
      <xdr:rowOff>0</xdr:rowOff>
    </xdr:to>
    <xdr:sp>
      <xdr:nvSpPr>
        <xdr:cNvPr id="13" name="Text 51"/>
        <xdr:cNvSpPr txBox="1">
          <a:spLocks noChangeArrowheads="1"/>
        </xdr:cNvSpPr>
      </xdr:nvSpPr>
      <xdr:spPr>
        <a:xfrm>
          <a:off x="438150" y="2497455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170</xdr:row>
      <xdr:rowOff>0</xdr:rowOff>
    </xdr:from>
    <xdr:to>
      <xdr:col>6</xdr:col>
      <xdr:colOff>0</xdr:colOff>
      <xdr:row>170</xdr:row>
      <xdr:rowOff>0</xdr:rowOff>
    </xdr:to>
    <xdr:sp>
      <xdr:nvSpPr>
        <xdr:cNvPr id="14" name="Text 64"/>
        <xdr:cNvSpPr txBox="1">
          <a:spLocks noChangeArrowheads="1"/>
        </xdr:cNvSpPr>
      </xdr:nvSpPr>
      <xdr:spPr>
        <a:xfrm>
          <a:off x="219075" y="249745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170</xdr:row>
      <xdr:rowOff>0</xdr:rowOff>
    </xdr:from>
    <xdr:to>
      <xdr:col>6</xdr:col>
      <xdr:colOff>0</xdr:colOff>
      <xdr:row>170</xdr:row>
      <xdr:rowOff>0</xdr:rowOff>
    </xdr:to>
    <xdr:sp>
      <xdr:nvSpPr>
        <xdr:cNvPr id="15" name="Text 65"/>
        <xdr:cNvSpPr txBox="1">
          <a:spLocks noChangeArrowheads="1"/>
        </xdr:cNvSpPr>
      </xdr:nvSpPr>
      <xdr:spPr>
        <a:xfrm>
          <a:off x="409575" y="249745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170</xdr:row>
      <xdr:rowOff>0</xdr:rowOff>
    </xdr:from>
    <xdr:to>
      <xdr:col>6</xdr:col>
      <xdr:colOff>0</xdr:colOff>
      <xdr:row>170</xdr:row>
      <xdr:rowOff>0</xdr:rowOff>
    </xdr:to>
    <xdr:sp>
      <xdr:nvSpPr>
        <xdr:cNvPr id="16" name="Text 66"/>
        <xdr:cNvSpPr txBox="1">
          <a:spLocks noChangeArrowheads="1"/>
        </xdr:cNvSpPr>
      </xdr:nvSpPr>
      <xdr:spPr>
        <a:xfrm>
          <a:off x="419100" y="249745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170</xdr:row>
      <xdr:rowOff>0</xdr:rowOff>
    </xdr:from>
    <xdr:to>
      <xdr:col>6</xdr:col>
      <xdr:colOff>0</xdr:colOff>
      <xdr:row>170</xdr:row>
      <xdr:rowOff>0</xdr:rowOff>
    </xdr:to>
    <xdr:sp>
      <xdr:nvSpPr>
        <xdr:cNvPr id="17" name="Text 67"/>
        <xdr:cNvSpPr txBox="1">
          <a:spLocks noChangeArrowheads="1"/>
        </xdr:cNvSpPr>
      </xdr:nvSpPr>
      <xdr:spPr>
        <a:xfrm>
          <a:off x="409575" y="249745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170</xdr:row>
      <xdr:rowOff>0</xdr:rowOff>
    </xdr:from>
    <xdr:to>
      <xdr:col>8</xdr:col>
      <xdr:colOff>0</xdr:colOff>
      <xdr:row>170</xdr:row>
      <xdr:rowOff>0</xdr:rowOff>
    </xdr:to>
    <xdr:sp>
      <xdr:nvSpPr>
        <xdr:cNvPr id="18" name="Text 71"/>
        <xdr:cNvSpPr txBox="1">
          <a:spLocks noChangeArrowheads="1"/>
        </xdr:cNvSpPr>
      </xdr:nvSpPr>
      <xdr:spPr>
        <a:xfrm>
          <a:off x="209550" y="2497455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170</xdr:row>
      <xdr:rowOff>0</xdr:rowOff>
    </xdr:from>
    <xdr:to>
      <xdr:col>7</xdr:col>
      <xdr:colOff>0</xdr:colOff>
      <xdr:row>170</xdr:row>
      <xdr:rowOff>0</xdr:rowOff>
    </xdr:to>
    <xdr:sp>
      <xdr:nvSpPr>
        <xdr:cNvPr id="19" name="Text 64"/>
        <xdr:cNvSpPr txBox="1">
          <a:spLocks noChangeArrowheads="1"/>
        </xdr:cNvSpPr>
      </xdr:nvSpPr>
      <xdr:spPr>
        <a:xfrm>
          <a:off x="314325" y="249745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170</xdr:row>
      <xdr:rowOff>0</xdr:rowOff>
    </xdr:from>
    <xdr:to>
      <xdr:col>7</xdr:col>
      <xdr:colOff>0</xdr:colOff>
      <xdr:row>170</xdr:row>
      <xdr:rowOff>0</xdr:rowOff>
    </xdr:to>
    <xdr:sp>
      <xdr:nvSpPr>
        <xdr:cNvPr id="20" name="Text 65"/>
        <xdr:cNvSpPr txBox="1">
          <a:spLocks noChangeArrowheads="1"/>
        </xdr:cNvSpPr>
      </xdr:nvSpPr>
      <xdr:spPr>
        <a:xfrm>
          <a:off x="409575" y="24974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170</xdr:row>
      <xdr:rowOff>0</xdr:rowOff>
    </xdr:from>
    <xdr:to>
      <xdr:col>7</xdr:col>
      <xdr:colOff>0</xdr:colOff>
      <xdr:row>170</xdr:row>
      <xdr:rowOff>0</xdr:rowOff>
    </xdr:to>
    <xdr:sp>
      <xdr:nvSpPr>
        <xdr:cNvPr id="21" name="Text 66"/>
        <xdr:cNvSpPr txBox="1">
          <a:spLocks noChangeArrowheads="1"/>
        </xdr:cNvSpPr>
      </xdr:nvSpPr>
      <xdr:spPr>
        <a:xfrm>
          <a:off x="419100" y="249745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170</xdr:row>
      <xdr:rowOff>0</xdr:rowOff>
    </xdr:from>
    <xdr:to>
      <xdr:col>7</xdr:col>
      <xdr:colOff>0</xdr:colOff>
      <xdr:row>170</xdr:row>
      <xdr:rowOff>0</xdr:rowOff>
    </xdr:to>
    <xdr:sp>
      <xdr:nvSpPr>
        <xdr:cNvPr id="22" name="Text 67"/>
        <xdr:cNvSpPr txBox="1">
          <a:spLocks noChangeArrowheads="1"/>
        </xdr:cNvSpPr>
      </xdr:nvSpPr>
      <xdr:spPr>
        <a:xfrm>
          <a:off x="409575" y="24974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170</xdr:row>
      <xdr:rowOff>0</xdr:rowOff>
    </xdr:from>
    <xdr:to>
      <xdr:col>7</xdr:col>
      <xdr:colOff>0</xdr:colOff>
      <xdr:row>170</xdr:row>
      <xdr:rowOff>0</xdr:rowOff>
    </xdr:to>
    <xdr:sp>
      <xdr:nvSpPr>
        <xdr:cNvPr id="23" name="Text 64"/>
        <xdr:cNvSpPr txBox="1">
          <a:spLocks noChangeArrowheads="1"/>
        </xdr:cNvSpPr>
      </xdr:nvSpPr>
      <xdr:spPr>
        <a:xfrm>
          <a:off x="219075" y="249745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170</xdr:row>
      <xdr:rowOff>0</xdr:rowOff>
    </xdr:from>
    <xdr:to>
      <xdr:col>7</xdr:col>
      <xdr:colOff>0</xdr:colOff>
      <xdr:row>170</xdr:row>
      <xdr:rowOff>0</xdr:rowOff>
    </xdr:to>
    <xdr:sp>
      <xdr:nvSpPr>
        <xdr:cNvPr id="24" name="Text 65"/>
        <xdr:cNvSpPr txBox="1">
          <a:spLocks noChangeArrowheads="1"/>
        </xdr:cNvSpPr>
      </xdr:nvSpPr>
      <xdr:spPr>
        <a:xfrm>
          <a:off x="409575" y="24974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170</xdr:row>
      <xdr:rowOff>0</xdr:rowOff>
    </xdr:from>
    <xdr:to>
      <xdr:col>7</xdr:col>
      <xdr:colOff>0</xdr:colOff>
      <xdr:row>170</xdr:row>
      <xdr:rowOff>0</xdr:rowOff>
    </xdr:to>
    <xdr:sp>
      <xdr:nvSpPr>
        <xdr:cNvPr id="25" name="Text 66"/>
        <xdr:cNvSpPr txBox="1">
          <a:spLocks noChangeArrowheads="1"/>
        </xdr:cNvSpPr>
      </xdr:nvSpPr>
      <xdr:spPr>
        <a:xfrm>
          <a:off x="419100" y="249745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170</xdr:row>
      <xdr:rowOff>0</xdr:rowOff>
    </xdr:from>
    <xdr:to>
      <xdr:col>6</xdr:col>
      <xdr:colOff>695325</xdr:colOff>
      <xdr:row>170</xdr:row>
      <xdr:rowOff>0</xdr:rowOff>
    </xdr:to>
    <xdr:sp>
      <xdr:nvSpPr>
        <xdr:cNvPr id="26" name="Text 67"/>
        <xdr:cNvSpPr txBox="1">
          <a:spLocks noChangeArrowheads="1"/>
        </xdr:cNvSpPr>
      </xdr:nvSpPr>
      <xdr:spPr>
        <a:xfrm>
          <a:off x="409575" y="249745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33</xdr:row>
      <xdr:rowOff>0</xdr:rowOff>
    </xdr:from>
    <xdr:to>
      <xdr:col>2</xdr:col>
      <xdr:colOff>2257425</xdr:colOff>
      <xdr:row>33</xdr:row>
      <xdr:rowOff>0</xdr:rowOff>
    </xdr:to>
    <xdr:sp>
      <xdr:nvSpPr>
        <xdr:cNvPr id="27" name="TextBox 27"/>
        <xdr:cNvSpPr txBox="1">
          <a:spLocks noChangeArrowheads="1"/>
        </xdr:cNvSpPr>
      </xdr:nvSpPr>
      <xdr:spPr>
        <a:xfrm>
          <a:off x="409575" y="486727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33</xdr:row>
      <xdr:rowOff>0</xdr:rowOff>
    </xdr:from>
    <xdr:to>
      <xdr:col>3</xdr:col>
      <xdr:colOff>0</xdr:colOff>
      <xdr:row>33</xdr:row>
      <xdr:rowOff>0</xdr:rowOff>
    </xdr:to>
    <xdr:sp>
      <xdr:nvSpPr>
        <xdr:cNvPr id="28" name="TextBox 28"/>
        <xdr:cNvSpPr txBox="1">
          <a:spLocks noChangeArrowheads="1"/>
        </xdr:cNvSpPr>
      </xdr:nvSpPr>
      <xdr:spPr>
        <a:xfrm>
          <a:off x="409575" y="486727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170</xdr:row>
      <xdr:rowOff>0</xdr:rowOff>
    </xdr:from>
    <xdr:to>
      <xdr:col>7</xdr:col>
      <xdr:colOff>0</xdr:colOff>
      <xdr:row>170</xdr:row>
      <xdr:rowOff>0</xdr:rowOff>
    </xdr:to>
    <xdr:sp>
      <xdr:nvSpPr>
        <xdr:cNvPr id="29" name="TextBox 29"/>
        <xdr:cNvSpPr txBox="1">
          <a:spLocks noChangeArrowheads="1"/>
        </xdr:cNvSpPr>
      </xdr:nvSpPr>
      <xdr:spPr>
        <a:xfrm>
          <a:off x="247650" y="249745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170</xdr:row>
      <xdr:rowOff>0</xdr:rowOff>
    </xdr:from>
    <xdr:to>
      <xdr:col>7</xdr:col>
      <xdr:colOff>0</xdr:colOff>
      <xdr:row>170</xdr:row>
      <xdr:rowOff>0</xdr:rowOff>
    </xdr:to>
    <xdr:sp>
      <xdr:nvSpPr>
        <xdr:cNvPr id="30" name="Text 64"/>
        <xdr:cNvSpPr txBox="1">
          <a:spLocks noChangeArrowheads="1"/>
        </xdr:cNvSpPr>
      </xdr:nvSpPr>
      <xdr:spPr>
        <a:xfrm>
          <a:off x="228600" y="249745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170</xdr:row>
      <xdr:rowOff>0</xdr:rowOff>
    </xdr:from>
    <xdr:to>
      <xdr:col>7</xdr:col>
      <xdr:colOff>0</xdr:colOff>
      <xdr:row>170</xdr:row>
      <xdr:rowOff>0</xdr:rowOff>
    </xdr:to>
    <xdr:sp>
      <xdr:nvSpPr>
        <xdr:cNvPr id="31" name="Text 65"/>
        <xdr:cNvSpPr txBox="1">
          <a:spLocks noChangeArrowheads="1"/>
        </xdr:cNvSpPr>
      </xdr:nvSpPr>
      <xdr:spPr>
        <a:xfrm>
          <a:off x="409575" y="24974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170</xdr:row>
      <xdr:rowOff>0</xdr:rowOff>
    </xdr:from>
    <xdr:to>
      <xdr:col>7</xdr:col>
      <xdr:colOff>0</xdr:colOff>
      <xdr:row>170</xdr:row>
      <xdr:rowOff>0</xdr:rowOff>
    </xdr:to>
    <xdr:sp>
      <xdr:nvSpPr>
        <xdr:cNvPr id="32" name="Text 66"/>
        <xdr:cNvSpPr txBox="1">
          <a:spLocks noChangeArrowheads="1"/>
        </xdr:cNvSpPr>
      </xdr:nvSpPr>
      <xdr:spPr>
        <a:xfrm>
          <a:off x="419100" y="2497455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170</xdr:row>
      <xdr:rowOff>0</xdr:rowOff>
    </xdr:from>
    <xdr:to>
      <xdr:col>7</xdr:col>
      <xdr:colOff>0</xdr:colOff>
      <xdr:row>170</xdr:row>
      <xdr:rowOff>0</xdr:rowOff>
    </xdr:to>
    <xdr:sp>
      <xdr:nvSpPr>
        <xdr:cNvPr id="33" name="Text 67"/>
        <xdr:cNvSpPr txBox="1">
          <a:spLocks noChangeArrowheads="1"/>
        </xdr:cNvSpPr>
      </xdr:nvSpPr>
      <xdr:spPr>
        <a:xfrm>
          <a:off x="409575" y="24974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170</xdr:row>
      <xdr:rowOff>0</xdr:rowOff>
    </xdr:from>
    <xdr:to>
      <xdr:col>6</xdr:col>
      <xdr:colOff>885825</xdr:colOff>
      <xdr:row>170</xdr:row>
      <xdr:rowOff>0</xdr:rowOff>
    </xdr:to>
    <xdr:sp>
      <xdr:nvSpPr>
        <xdr:cNvPr id="34" name="TextBox 34"/>
        <xdr:cNvSpPr txBox="1">
          <a:spLocks noChangeArrowheads="1"/>
        </xdr:cNvSpPr>
      </xdr:nvSpPr>
      <xdr:spPr>
        <a:xfrm>
          <a:off x="428625" y="249745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170</xdr:row>
      <xdr:rowOff>0</xdr:rowOff>
    </xdr:from>
    <xdr:to>
      <xdr:col>5</xdr:col>
      <xdr:colOff>171450</xdr:colOff>
      <xdr:row>170</xdr:row>
      <xdr:rowOff>0</xdr:rowOff>
    </xdr:to>
    <xdr:sp>
      <xdr:nvSpPr>
        <xdr:cNvPr id="35" name="TextBox 35"/>
        <xdr:cNvSpPr txBox="1">
          <a:spLocks noChangeArrowheads="1"/>
        </xdr:cNvSpPr>
      </xdr:nvSpPr>
      <xdr:spPr>
        <a:xfrm>
          <a:off x="3943350" y="2497455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170</xdr:row>
      <xdr:rowOff>0</xdr:rowOff>
    </xdr:from>
    <xdr:to>
      <xdr:col>6</xdr:col>
      <xdr:colOff>152400</xdr:colOff>
      <xdr:row>170</xdr:row>
      <xdr:rowOff>0</xdr:rowOff>
    </xdr:to>
    <xdr:sp>
      <xdr:nvSpPr>
        <xdr:cNvPr id="36" name="TextBox 36"/>
        <xdr:cNvSpPr txBox="1">
          <a:spLocks noChangeArrowheads="1"/>
        </xdr:cNvSpPr>
      </xdr:nvSpPr>
      <xdr:spPr>
        <a:xfrm>
          <a:off x="4876800" y="2497455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170</xdr:row>
      <xdr:rowOff>0</xdr:rowOff>
    </xdr:from>
    <xdr:to>
      <xdr:col>7</xdr:col>
      <xdr:colOff>19050</xdr:colOff>
      <xdr:row>170</xdr:row>
      <xdr:rowOff>0</xdr:rowOff>
    </xdr:to>
    <xdr:sp>
      <xdr:nvSpPr>
        <xdr:cNvPr id="37" name="TextBox 37"/>
        <xdr:cNvSpPr txBox="1">
          <a:spLocks noChangeArrowheads="1"/>
        </xdr:cNvSpPr>
      </xdr:nvSpPr>
      <xdr:spPr>
        <a:xfrm>
          <a:off x="5895975" y="249745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170</xdr:row>
      <xdr:rowOff>0</xdr:rowOff>
    </xdr:from>
    <xdr:to>
      <xdr:col>5</xdr:col>
      <xdr:colOff>133350</xdr:colOff>
      <xdr:row>170</xdr:row>
      <xdr:rowOff>0</xdr:rowOff>
    </xdr:to>
    <xdr:sp>
      <xdr:nvSpPr>
        <xdr:cNvPr id="38" name="TextBox 38"/>
        <xdr:cNvSpPr txBox="1">
          <a:spLocks noChangeArrowheads="1"/>
        </xdr:cNvSpPr>
      </xdr:nvSpPr>
      <xdr:spPr>
        <a:xfrm>
          <a:off x="3924300" y="2497455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170</xdr:row>
      <xdr:rowOff>0</xdr:rowOff>
    </xdr:from>
    <xdr:to>
      <xdr:col>6</xdr:col>
      <xdr:colOff>85725</xdr:colOff>
      <xdr:row>170</xdr:row>
      <xdr:rowOff>0</xdr:rowOff>
    </xdr:to>
    <xdr:sp>
      <xdr:nvSpPr>
        <xdr:cNvPr id="39" name="TextBox 39"/>
        <xdr:cNvSpPr txBox="1">
          <a:spLocks noChangeArrowheads="1"/>
        </xdr:cNvSpPr>
      </xdr:nvSpPr>
      <xdr:spPr>
        <a:xfrm>
          <a:off x="4905375" y="2497455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170</xdr:row>
      <xdr:rowOff>0</xdr:rowOff>
    </xdr:from>
    <xdr:to>
      <xdr:col>6</xdr:col>
      <xdr:colOff>876300</xdr:colOff>
      <xdr:row>170</xdr:row>
      <xdr:rowOff>0</xdr:rowOff>
    </xdr:to>
    <xdr:sp>
      <xdr:nvSpPr>
        <xdr:cNvPr id="40" name="TextBox 40"/>
        <xdr:cNvSpPr txBox="1">
          <a:spLocks noChangeArrowheads="1"/>
        </xdr:cNvSpPr>
      </xdr:nvSpPr>
      <xdr:spPr>
        <a:xfrm>
          <a:off x="5876925" y="2497455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170</xdr:row>
      <xdr:rowOff>0</xdr:rowOff>
    </xdr:from>
    <xdr:to>
      <xdr:col>8</xdr:col>
      <xdr:colOff>0</xdr:colOff>
      <xdr:row>170</xdr:row>
      <xdr:rowOff>0</xdr:rowOff>
    </xdr:to>
    <xdr:sp>
      <xdr:nvSpPr>
        <xdr:cNvPr id="41" name="Text 64"/>
        <xdr:cNvSpPr txBox="1">
          <a:spLocks noChangeArrowheads="1"/>
        </xdr:cNvSpPr>
      </xdr:nvSpPr>
      <xdr:spPr>
        <a:xfrm>
          <a:off x="238125" y="2497455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170</xdr:row>
      <xdr:rowOff>0</xdr:rowOff>
    </xdr:from>
    <xdr:to>
      <xdr:col>7</xdr:col>
      <xdr:colOff>161925</xdr:colOff>
      <xdr:row>170</xdr:row>
      <xdr:rowOff>0</xdr:rowOff>
    </xdr:to>
    <xdr:sp>
      <xdr:nvSpPr>
        <xdr:cNvPr id="42" name="Text 65"/>
        <xdr:cNvSpPr txBox="1">
          <a:spLocks noChangeArrowheads="1"/>
        </xdr:cNvSpPr>
      </xdr:nvSpPr>
      <xdr:spPr>
        <a:xfrm>
          <a:off x="438150" y="2497455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170</xdr:row>
      <xdr:rowOff>0</xdr:rowOff>
    </xdr:from>
    <xdr:to>
      <xdr:col>7</xdr:col>
      <xdr:colOff>171450</xdr:colOff>
      <xdr:row>170</xdr:row>
      <xdr:rowOff>0</xdr:rowOff>
    </xdr:to>
    <xdr:sp>
      <xdr:nvSpPr>
        <xdr:cNvPr id="43" name="Text 66"/>
        <xdr:cNvSpPr txBox="1">
          <a:spLocks noChangeArrowheads="1"/>
        </xdr:cNvSpPr>
      </xdr:nvSpPr>
      <xdr:spPr>
        <a:xfrm>
          <a:off x="428625" y="2497455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170</xdr:row>
      <xdr:rowOff>0</xdr:rowOff>
    </xdr:from>
    <xdr:to>
      <xdr:col>8</xdr:col>
      <xdr:colOff>0</xdr:colOff>
      <xdr:row>170</xdr:row>
      <xdr:rowOff>0</xdr:rowOff>
    </xdr:to>
    <xdr:sp>
      <xdr:nvSpPr>
        <xdr:cNvPr id="44" name="Text 67"/>
        <xdr:cNvSpPr txBox="1">
          <a:spLocks noChangeArrowheads="1"/>
        </xdr:cNvSpPr>
      </xdr:nvSpPr>
      <xdr:spPr>
        <a:xfrm>
          <a:off x="419100" y="249745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6</xdr:row>
      <xdr:rowOff>0</xdr:rowOff>
    </xdr:from>
    <xdr:to>
      <xdr:col>7</xdr:col>
      <xdr:colOff>114300</xdr:colOff>
      <xdr:row>8</xdr:row>
      <xdr:rowOff>0</xdr:rowOff>
    </xdr:to>
    <xdr:sp>
      <xdr:nvSpPr>
        <xdr:cNvPr id="45" name="TextBox 46"/>
        <xdr:cNvSpPr txBox="1">
          <a:spLocks noChangeArrowheads="1"/>
        </xdr:cNvSpPr>
      </xdr:nvSpPr>
      <xdr:spPr>
        <a:xfrm>
          <a:off x="228600" y="771525"/>
          <a:ext cx="6305550" cy="30480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20</xdr:row>
      <xdr:rowOff>19050</xdr:rowOff>
    </xdr:from>
    <xdr:to>
      <xdr:col>7</xdr:col>
      <xdr:colOff>171450</xdr:colOff>
      <xdr:row>24</xdr:row>
      <xdr:rowOff>0</xdr:rowOff>
    </xdr:to>
    <xdr:sp>
      <xdr:nvSpPr>
        <xdr:cNvPr id="46" name="TextBox 48"/>
        <xdr:cNvSpPr txBox="1">
          <a:spLocks noChangeArrowheads="1"/>
        </xdr:cNvSpPr>
      </xdr:nvSpPr>
      <xdr:spPr>
        <a:xfrm>
          <a:off x="228600" y="2924175"/>
          <a:ext cx="6362700" cy="6191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RM27.0 million and pre-tax profit of RM15.3 million compared to the preceding quarter's</a:t>
          </a:r>
          <a:r>
            <a:rPr lang="en-US" cap="none" sz="1000" b="0" i="0" u="none" baseline="0">
              <a:latin typeface="Arial"/>
              <a:ea typeface="Arial"/>
              <a:cs typeface="Arial"/>
            </a:rPr>
            <a:t> revenue of RM44.3 million and pre-tax loss of RM5.1 million. The lower revenue and the pre-tax profit for the current quarter have been explained in Note 1 above.</a:t>
          </a:r>
        </a:p>
      </xdr:txBody>
    </xdr:sp>
    <xdr:clientData/>
  </xdr:twoCellAnchor>
  <xdr:twoCellAnchor>
    <xdr:from>
      <xdr:col>2</xdr:col>
      <xdr:colOff>9525</xdr:colOff>
      <xdr:row>132</xdr:row>
      <xdr:rowOff>47625</xdr:rowOff>
    </xdr:from>
    <xdr:to>
      <xdr:col>8</xdr:col>
      <xdr:colOff>0</xdr:colOff>
      <xdr:row>136</xdr:row>
      <xdr:rowOff>104775</xdr:rowOff>
    </xdr:to>
    <xdr:sp>
      <xdr:nvSpPr>
        <xdr:cNvPr id="47" name="TextBox 59"/>
        <xdr:cNvSpPr txBox="1">
          <a:spLocks noChangeArrowheads="1"/>
        </xdr:cNvSpPr>
      </xdr:nvSpPr>
      <xdr:spPr>
        <a:xfrm>
          <a:off x="419100" y="19211925"/>
          <a:ext cx="6181725" cy="7048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 per share (2006: loss per share) of the Group is calculated by dividing the profit (2006: loss) attributable to equity holders of the Company for the financial period with the weighted average number of ordinary shares in issue during the 3 months period ended 30 June 2007 of 713,361,000 (2006: 714,648,000)/ 6 months period ended 30 June 2007 of 713,361,000 (2006: 715,835,000).</a:t>
          </a:r>
        </a:p>
      </xdr:txBody>
    </xdr:sp>
    <xdr:clientData/>
  </xdr:twoCellAnchor>
  <xdr:twoCellAnchor>
    <xdr:from>
      <xdr:col>2</xdr:col>
      <xdr:colOff>9525</xdr:colOff>
      <xdr:row>139</xdr:row>
      <xdr:rowOff>0</xdr:rowOff>
    </xdr:from>
    <xdr:to>
      <xdr:col>7</xdr:col>
      <xdr:colOff>161925</xdr:colOff>
      <xdr:row>140</xdr:row>
      <xdr:rowOff>38100</xdr:rowOff>
    </xdr:to>
    <xdr:sp>
      <xdr:nvSpPr>
        <xdr:cNvPr id="48" name="TextBox 60"/>
        <xdr:cNvSpPr txBox="1">
          <a:spLocks noChangeArrowheads="1"/>
        </xdr:cNvSpPr>
      </xdr:nvSpPr>
      <xdr:spPr>
        <a:xfrm>
          <a:off x="419100" y="20183475"/>
          <a:ext cx="6162675"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49</xdr:row>
      <xdr:rowOff>76200</xdr:rowOff>
    </xdr:from>
    <xdr:to>
      <xdr:col>7</xdr:col>
      <xdr:colOff>171450</xdr:colOff>
      <xdr:row>51</xdr:row>
      <xdr:rowOff>152400</xdr:rowOff>
    </xdr:to>
    <xdr:sp>
      <xdr:nvSpPr>
        <xdr:cNvPr id="49" name="Text 20"/>
        <xdr:cNvSpPr txBox="1">
          <a:spLocks noChangeArrowheads="1"/>
        </xdr:cNvSpPr>
      </xdr:nvSpPr>
      <xdr:spPr>
        <a:xfrm>
          <a:off x="219075" y="7010400"/>
          <a:ext cx="6372225" cy="3810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expense of the Group for the financial period ended 30 June 2007 is lower than the statutory tax rate, mainly due to certain gains not subject to income tax.</a:t>
          </a:r>
        </a:p>
      </xdr:txBody>
    </xdr:sp>
    <xdr:clientData/>
  </xdr:twoCellAnchor>
  <xdr:twoCellAnchor>
    <xdr:from>
      <xdr:col>2</xdr:col>
      <xdr:colOff>76200</xdr:colOff>
      <xdr:row>67</xdr:row>
      <xdr:rowOff>0</xdr:rowOff>
    </xdr:from>
    <xdr:to>
      <xdr:col>8</xdr:col>
      <xdr:colOff>0</xdr:colOff>
      <xdr:row>67</xdr:row>
      <xdr:rowOff>0</xdr:rowOff>
    </xdr:to>
    <xdr:sp>
      <xdr:nvSpPr>
        <xdr:cNvPr id="50" name="Text 49"/>
        <xdr:cNvSpPr txBox="1">
          <a:spLocks noChangeArrowheads="1"/>
        </xdr:cNvSpPr>
      </xdr:nvSpPr>
      <xdr:spPr>
        <a:xfrm>
          <a:off x="485775" y="9429750"/>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year ended 31 December 2004. </a:t>
          </a:r>
        </a:p>
      </xdr:txBody>
    </xdr:sp>
    <xdr:clientData/>
  </xdr:twoCellAnchor>
  <xdr:twoCellAnchor>
    <xdr:from>
      <xdr:col>2</xdr:col>
      <xdr:colOff>0</xdr:colOff>
      <xdr:row>68</xdr:row>
      <xdr:rowOff>0</xdr:rowOff>
    </xdr:from>
    <xdr:to>
      <xdr:col>7</xdr:col>
      <xdr:colOff>114300</xdr:colOff>
      <xdr:row>70</xdr:row>
      <xdr:rowOff>0</xdr:rowOff>
    </xdr:to>
    <xdr:sp>
      <xdr:nvSpPr>
        <xdr:cNvPr id="51" name="Text 50"/>
        <xdr:cNvSpPr txBox="1">
          <a:spLocks noChangeArrowheads="1"/>
        </xdr:cNvSpPr>
      </xdr:nvSpPr>
      <xdr:spPr>
        <a:xfrm>
          <a:off x="409575" y="958215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June 2007 are as follows:-</a:t>
          </a:r>
        </a:p>
      </xdr:txBody>
    </xdr:sp>
    <xdr:clientData/>
  </xdr:twoCellAnchor>
  <xdr:oneCellAnchor>
    <xdr:from>
      <xdr:col>1</xdr:col>
      <xdr:colOff>0</xdr:colOff>
      <xdr:row>54</xdr:row>
      <xdr:rowOff>114300</xdr:rowOff>
    </xdr:from>
    <xdr:ext cx="6391275" cy="409575"/>
    <xdr:sp>
      <xdr:nvSpPr>
        <xdr:cNvPr id="52" name="Text 19"/>
        <xdr:cNvSpPr txBox="1">
          <a:spLocks noChangeArrowheads="1"/>
        </xdr:cNvSpPr>
      </xdr:nvSpPr>
      <xdr:spPr>
        <a:xfrm>
          <a:off x="219075" y="7743825"/>
          <a:ext cx="6391275"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gain/(loss) on disposal of investments and/or properties for the financial period ended 30 June 2007, other than as disclosed in Note 7 below.</a:t>
          </a:r>
        </a:p>
      </xdr:txBody>
    </xdr:sp>
    <xdr:clientData/>
  </xdr:oneCellAnchor>
  <xdr:twoCellAnchor>
    <xdr:from>
      <xdr:col>2</xdr:col>
      <xdr:colOff>57150</xdr:colOff>
      <xdr:row>98</xdr:row>
      <xdr:rowOff>28575</xdr:rowOff>
    </xdr:from>
    <xdr:to>
      <xdr:col>7</xdr:col>
      <xdr:colOff>171450</xdr:colOff>
      <xdr:row>100</xdr:row>
      <xdr:rowOff>0</xdr:rowOff>
    </xdr:to>
    <xdr:sp>
      <xdr:nvSpPr>
        <xdr:cNvPr id="53" name="Text 74"/>
        <xdr:cNvSpPr txBox="1">
          <a:spLocks noChangeArrowheads="1"/>
        </xdr:cNvSpPr>
      </xdr:nvSpPr>
      <xdr:spPr>
        <a:xfrm>
          <a:off x="466725" y="14077950"/>
          <a:ext cx="61245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June 2007 are as follows:-</a:t>
          </a:r>
        </a:p>
      </xdr:txBody>
    </xdr:sp>
    <xdr:clientData/>
  </xdr:twoCellAnchor>
  <xdr:twoCellAnchor>
    <xdr:from>
      <xdr:col>2</xdr:col>
      <xdr:colOff>38100</xdr:colOff>
      <xdr:row>106</xdr:row>
      <xdr:rowOff>9525</xdr:rowOff>
    </xdr:from>
    <xdr:to>
      <xdr:col>8</xdr:col>
      <xdr:colOff>0</xdr:colOff>
      <xdr:row>107</xdr:row>
      <xdr:rowOff>38100</xdr:rowOff>
    </xdr:to>
    <xdr:sp>
      <xdr:nvSpPr>
        <xdr:cNvPr id="54" name="Text 75"/>
        <xdr:cNvSpPr txBox="1">
          <a:spLocks noChangeArrowheads="1"/>
        </xdr:cNvSpPr>
      </xdr:nvSpPr>
      <xdr:spPr>
        <a:xfrm>
          <a:off x="447675" y="15163800"/>
          <a:ext cx="6153150"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June 2007 included in (a) above are as follows:-</a:t>
          </a:r>
        </a:p>
      </xdr:txBody>
    </xdr:sp>
    <xdr:clientData/>
  </xdr:twoCellAnchor>
  <xdr:twoCellAnchor>
    <xdr:from>
      <xdr:col>5</xdr:col>
      <xdr:colOff>104775</xdr:colOff>
      <xdr:row>105</xdr:row>
      <xdr:rowOff>0</xdr:rowOff>
    </xdr:from>
    <xdr:to>
      <xdr:col>6</xdr:col>
      <xdr:colOff>0</xdr:colOff>
      <xdr:row>105</xdr:row>
      <xdr:rowOff>0</xdr:rowOff>
    </xdr:to>
    <xdr:sp>
      <xdr:nvSpPr>
        <xdr:cNvPr id="55" name="Line 87"/>
        <xdr:cNvSpPr>
          <a:spLocks/>
        </xdr:cNvSpPr>
      </xdr:nvSpPr>
      <xdr:spPr>
        <a:xfrm>
          <a:off x="4752975" y="1505902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104</xdr:row>
      <xdr:rowOff>0</xdr:rowOff>
    </xdr:from>
    <xdr:to>
      <xdr:col>6</xdr:col>
      <xdr:colOff>0</xdr:colOff>
      <xdr:row>104</xdr:row>
      <xdr:rowOff>0</xdr:rowOff>
    </xdr:to>
    <xdr:sp>
      <xdr:nvSpPr>
        <xdr:cNvPr id="56" name="Line 88"/>
        <xdr:cNvSpPr>
          <a:spLocks/>
        </xdr:cNvSpPr>
      </xdr:nvSpPr>
      <xdr:spPr>
        <a:xfrm>
          <a:off x="4752975" y="1489710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113</xdr:row>
      <xdr:rowOff>161925</xdr:rowOff>
    </xdr:from>
    <xdr:to>
      <xdr:col>6</xdr:col>
      <xdr:colOff>0</xdr:colOff>
      <xdr:row>113</xdr:row>
      <xdr:rowOff>161925</xdr:rowOff>
    </xdr:to>
    <xdr:sp>
      <xdr:nvSpPr>
        <xdr:cNvPr id="57" name="Line 89"/>
        <xdr:cNvSpPr>
          <a:spLocks/>
        </xdr:cNvSpPr>
      </xdr:nvSpPr>
      <xdr:spPr>
        <a:xfrm>
          <a:off x="4762500" y="1636395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118</xdr:row>
      <xdr:rowOff>114300</xdr:rowOff>
    </xdr:from>
    <xdr:to>
      <xdr:col>7</xdr:col>
      <xdr:colOff>171450</xdr:colOff>
      <xdr:row>120</xdr:row>
      <xdr:rowOff>0</xdr:rowOff>
    </xdr:to>
    <xdr:sp>
      <xdr:nvSpPr>
        <xdr:cNvPr id="58" name="Text 5"/>
        <xdr:cNvSpPr txBox="1">
          <a:spLocks noChangeArrowheads="1"/>
        </xdr:cNvSpPr>
      </xdr:nvSpPr>
      <xdr:spPr>
        <a:xfrm>
          <a:off x="247650" y="17059275"/>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p>
      </xdr:txBody>
    </xdr:sp>
    <xdr:clientData/>
  </xdr:twoCellAnchor>
  <xdr:oneCellAnchor>
    <xdr:from>
      <xdr:col>1</xdr:col>
      <xdr:colOff>28575</xdr:colOff>
      <xdr:row>122</xdr:row>
      <xdr:rowOff>152400</xdr:rowOff>
    </xdr:from>
    <xdr:ext cx="6553200" cy="209550"/>
    <xdr:sp>
      <xdr:nvSpPr>
        <xdr:cNvPr id="59" name="Text 12"/>
        <xdr:cNvSpPr txBox="1">
          <a:spLocks noChangeArrowheads="1"/>
        </xdr:cNvSpPr>
      </xdr:nvSpPr>
      <xdr:spPr>
        <a:xfrm>
          <a:off x="247650" y="17745075"/>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124</xdr:row>
      <xdr:rowOff>0</xdr:rowOff>
    </xdr:from>
    <xdr:to>
      <xdr:col>7</xdr:col>
      <xdr:colOff>171450</xdr:colOff>
      <xdr:row>124</xdr:row>
      <xdr:rowOff>0</xdr:rowOff>
    </xdr:to>
    <xdr:sp>
      <xdr:nvSpPr>
        <xdr:cNvPr id="60" name="TextBox 93"/>
        <xdr:cNvSpPr txBox="1">
          <a:spLocks noChangeArrowheads="1"/>
        </xdr:cNvSpPr>
      </xdr:nvSpPr>
      <xdr:spPr>
        <a:xfrm>
          <a:off x="466725" y="179165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170</xdr:row>
      <xdr:rowOff>0</xdr:rowOff>
    </xdr:from>
    <xdr:to>
      <xdr:col>6</xdr:col>
      <xdr:colOff>0</xdr:colOff>
      <xdr:row>170</xdr:row>
      <xdr:rowOff>0</xdr:rowOff>
    </xdr:to>
    <xdr:sp>
      <xdr:nvSpPr>
        <xdr:cNvPr id="61" name="Text 64"/>
        <xdr:cNvSpPr txBox="1">
          <a:spLocks noChangeArrowheads="1"/>
        </xdr:cNvSpPr>
      </xdr:nvSpPr>
      <xdr:spPr>
        <a:xfrm>
          <a:off x="219075" y="2496502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170</xdr:row>
      <xdr:rowOff>0</xdr:rowOff>
    </xdr:from>
    <xdr:to>
      <xdr:col>6</xdr:col>
      <xdr:colOff>0</xdr:colOff>
      <xdr:row>170</xdr:row>
      <xdr:rowOff>0</xdr:rowOff>
    </xdr:to>
    <xdr:sp>
      <xdr:nvSpPr>
        <xdr:cNvPr id="62" name="Text 65"/>
        <xdr:cNvSpPr txBox="1">
          <a:spLocks noChangeArrowheads="1"/>
        </xdr:cNvSpPr>
      </xdr:nvSpPr>
      <xdr:spPr>
        <a:xfrm>
          <a:off x="409575" y="249650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170</xdr:row>
      <xdr:rowOff>0</xdr:rowOff>
    </xdr:from>
    <xdr:to>
      <xdr:col>6</xdr:col>
      <xdr:colOff>0</xdr:colOff>
      <xdr:row>170</xdr:row>
      <xdr:rowOff>0</xdr:rowOff>
    </xdr:to>
    <xdr:sp>
      <xdr:nvSpPr>
        <xdr:cNvPr id="63" name="Text 66"/>
        <xdr:cNvSpPr txBox="1">
          <a:spLocks noChangeArrowheads="1"/>
        </xdr:cNvSpPr>
      </xdr:nvSpPr>
      <xdr:spPr>
        <a:xfrm>
          <a:off x="419100" y="2496502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170</xdr:row>
      <xdr:rowOff>0</xdr:rowOff>
    </xdr:from>
    <xdr:to>
      <xdr:col>6</xdr:col>
      <xdr:colOff>0</xdr:colOff>
      <xdr:row>170</xdr:row>
      <xdr:rowOff>0</xdr:rowOff>
    </xdr:to>
    <xdr:sp>
      <xdr:nvSpPr>
        <xdr:cNvPr id="64" name="Text 67"/>
        <xdr:cNvSpPr txBox="1">
          <a:spLocks noChangeArrowheads="1"/>
        </xdr:cNvSpPr>
      </xdr:nvSpPr>
      <xdr:spPr>
        <a:xfrm>
          <a:off x="409575" y="249650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170</xdr:row>
      <xdr:rowOff>0</xdr:rowOff>
    </xdr:from>
    <xdr:to>
      <xdr:col>7</xdr:col>
      <xdr:colOff>0</xdr:colOff>
      <xdr:row>170</xdr:row>
      <xdr:rowOff>0</xdr:rowOff>
    </xdr:to>
    <xdr:sp>
      <xdr:nvSpPr>
        <xdr:cNvPr id="65" name="Text 64"/>
        <xdr:cNvSpPr txBox="1">
          <a:spLocks noChangeArrowheads="1"/>
        </xdr:cNvSpPr>
      </xdr:nvSpPr>
      <xdr:spPr>
        <a:xfrm>
          <a:off x="314325" y="2496502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170</xdr:row>
      <xdr:rowOff>0</xdr:rowOff>
    </xdr:from>
    <xdr:to>
      <xdr:col>7</xdr:col>
      <xdr:colOff>0</xdr:colOff>
      <xdr:row>170</xdr:row>
      <xdr:rowOff>0</xdr:rowOff>
    </xdr:to>
    <xdr:sp>
      <xdr:nvSpPr>
        <xdr:cNvPr id="66" name="Text 65"/>
        <xdr:cNvSpPr txBox="1">
          <a:spLocks noChangeArrowheads="1"/>
        </xdr:cNvSpPr>
      </xdr:nvSpPr>
      <xdr:spPr>
        <a:xfrm>
          <a:off x="409575" y="249650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170</xdr:row>
      <xdr:rowOff>0</xdr:rowOff>
    </xdr:from>
    <xdr:to>
      <xdr:col>7</xdr:col>
      <xdr:colOff>0</xdr:colOff>
      <xdr:row>170</xdr:row>
      <xdr:rowOff>0</xdr:rowOff>
    </xdr:to>
    <xdr:sp>
      <xdr:nvSpPr>
        <xdr:cNvPr id="67" name="Text 66"/>
        <xdr:cNvSpPr txBox="1">
          <a:spLocks noChangeArrowheads="1"/>
        </xdr:cNvSpPr>
      </xdr:nvSpPr>
      <xdr:spPr>
        <a:xfrm>
          <a:off x="419100" y="249650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170</xdr:row>
      <xdr:rowOff>0</xdr:rowOff>
    </xdr:from>
    <xdr:to>
      <xdr:col>7</xdr:col>
      <xdr:colOff>0</xdr:colOff>
      <xdr:row>170</xdr:row>
      <xdr:rowOff>0</xdr:rowOff>
    </xdr:to>
    <xdr:sp>
      <xdr:nvSpPr>
        <xdr:cNvPr id="68" name="Text 67"/>
        <xdr:cNvSpPr txBox="1">
          <a:spLocks noChangeArrowheads="1"/>
        </xdr:cNvSpPr>
      </xdr:nvSpPr>
      <xdr:spPr>
        <a:xfrm>
          <a:off x="409575" y="249650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157</xdr:row>
      <xdr:rowOff>0</xdr:rowOff>
    </xdr:from>
    <xdr:to>
      <xdr:col>7</xdr:col>
      <xdr:colOff>0</xdr:colOff>
      <xdr:row>157</xdr:row>
      <xdr:rowOff>0</xdr:rowOff>
    </xdr:to>
    <xdr:sp>
      <xdr:nvSpPr>
        <xdr:cNvPr id="69" name="Text 64"/>
        <xdr:cNvSpPr txBox="1">
          <a:spLocks noChangeArrowheads="1"/>
        </xdr:cNvSpPr>
      </xdr:nvSpPr>
      <xdr:spPr>
        <a:xfrm>
          <a:off x="219075" y="2292667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161</xdr:row>
      <xdr:rowOff>0</xdr:rowOff>
    </xdr:from>
    <xdr:to>
      <xdr:col>7</xdr:col>
      <xdr:colOff>0</xdr:colOff>
      <xdr:row>161</xdr:row>
      <xdr:rowOff>0</xdr:rowOff>
    </xdr:to>
    <xdr:sp>
      <xdr:nvSpPr>
        <xdr:cNvPr id="70" name="Text 65"/>
        <xdr:cNvSpPr txBox="1">
          <a:spLocks noChangeArrowheads="1"/>
        </xdr:cNvSpPr>
      </xdr:nvSpPr>
      <xdr:spPr>
        <a:xfrm>
          <a:off x="409575" y="235743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161</xdr:row>
      <xdr:rowOff>0</xdr:rowOff>
    </xdr:from>
    <xdr:to>
      <xdr:col>7</xdr:col>
      <xdr:colOff>0</xdr:colOff>
      <xdr:row>161</xdr:row>
      <xdr:rowOff>0</xdr:rowOff>
    </xdr:to>
    <xdr:sp>
      <xdr:nvSpPr>
        <xdr:cNvPr id="71" name="Text 66"/>
        <xdr:cNvSpPr txBox="1">
          <a:spLocks noChangeArrowheads="1"/>
        </xdr:cNvSpPr>
      </xdr:nvSpPr>
      <xdr:spPr>
        <a:xfrm>
          <a:off x="419100" y="235743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161</xdr:row>
      <xdr:rowOff>0</xdr:rowOff>
    </xdr:from>
    <xdr:to>
      <xdr:col>6</xdr:col>
      <xdr:colOff>695325</xdr:colOff>
      <xdr:row>161</xdr:row>
      <xdr:rowOff>0</xdr:rowOff>
    </xdr:to>
    <xdr:sp>
      <xdr:nvSpPr>
        <xdr:cNvPr id="72" name="Text 67"/>
        <xdr:cNvSpPr txBox="1">
          <a:spLocks noChangeArrowheads="1"/>
        </xdr:cNvSpPr>
      </xdr:nvSpPr>
      <xdr:spPr>
        <a:xfrm>
          <a:off x="409575" y="2357437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19050</xdr:colOff>
      <xdr:row>144</xdr:row>
      <xdr:rowOff>0</xdr:rowOff>
    </xdr:from>
    <xdr:ext cx="6372225" cy="361950"/>
    <xdr:sp>
      <xdr:nvSpPr>
        <xdr:cNvPr id="73" name="Text 14"/>
        <xdr:cNvSpPr txBox="1">
          <a:spLocks noChangeArrowheads="1"/>
        </xdr:cNvSpPr>
      </xdr:nvSpPr>
      <xdr:spPr>
        <a:xfrm>
          <a:off x="238125" y="20983575"/>
          <a:ext cx="63722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a:t>
          </a:r>
        </a:p>
      </xdr:txBody>
    </xdr:sp>
    <xdr:clientData/>
  </xdr:oneCellAnchor>
  <xdr:oneCellAnchor>
    <xdr:from>
      <xdr:col>1</xdr:col>
      <xdr:colOff>38100</xdr:colOff>
      <xdr:row>162</xdr:row>
      <xdr:rowOff>0</xdr:rowOff>
    </xdr:from>
    <xdr:ext cx="6343650" cy="533400"/>
    <xdr:sp>
      <xdr:nvSpPr>
        <xdr:cNvPr id="74" name="Text 14"/>
        <xdr:cNvSpPr txBox="1">
          <a:spLocks noChangeArrowheads="1"/>
        </xdr:cNvSpPr>
      </xdr:nvSpPr>
      <xdr:spPr>
        <a:xfrm>
          <a:off x="257175" y="23707725"/>
          <a:ext cx="6343650"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a:t>
          </a:r>
        </a:p>
      </xdr:txBody>
    </xdr:sp>
    <xdr:clientData/>
  </xdr:oneCellAnchor>
  <xdr:twoCellAnchor>
    <xdr:from>
      <xdr:col>2</xdr:col>
      <xdr:colOff>19050</xdr:colOff>
      <xdr:row>143</xdr:row>
      <xdr:rowOff>0</xdr:rowOff>
    </xdr:from>
    <xdr:to>
      <xdr:col>6</xdr:col>
      <xdr:colOff>885825</xdr:colOff>
      <xdr:row>143</xdr:row>
      <xdr:rowOff>0</xdr:rowOff>
    </xdr:to>
    <xdr:sp>
      <xdr:nvSpPr>
        <xdr:cNvPr id="75" name="TextBox 108"/>
        <xdr:cNvSpPr txBox="1">
          <a:spLocks noChangeArrowheads="1"/>
        </xdr:cNvSpPr>
      </xdr:nvSpPr>
      <xdr:spPr>
        <a:xfrm>
          <a:off x="428625" y="2083117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47625</xdr:rowOff>
    </xdr:to>
    <xdr:pic>
      <xdr:nvPicPr>
        <xdr:cNvPr id="76"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124</xdr:row>
      <xdr:rowOff>0</xdr:rowOff>
    </xdr:from>
    <xdr:to>
      <xdr:col>8</xdr:col>
      <xdr:colOff>0</xdr:colOff>
      <xdr:row>124</xdr:row>
      <xdr:rowOff>0</xdr:rowOff>
    </xdr:to>
    <xdr:sp>
      <xdr:nvSpPr>
        <xdr:cNvPr id="77" name="Text 64"/>
        <xdr:cNvSpPr txBox="1">
          <a:spLocks noChangeArrowheads="1"/>
        </xdr:cNvSpPr>
      </xdr:nvSpPr>
      <xdr:spPr>
        <a:xfrm>
          <a:off x="228600" y="179165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124</xdr:row>
      <xdr:rowOff>0</xdr:rowOff>
    </xdr:from>
    <xdr:to>
      <xdr:col>7</xdr:col>
      <xdr:colOff>152400</xdr:colOff>
      <xdr:row>124</xdr:row>
      <xdr:rowOff>0</xdr:rowOff>
    </xdr:to>
    <xdr:sp>
      <xdr:nvSpPr>
        <xdr:cNvPr id="78" name="Text 65"/>
        <xdr:cNvSpPr txBox="1">
          <a:spLocks noChangeArrowheads="1"/>
        </xdr:cNvSpPr>
      </xdr:nvSpPr>
      <xdr:spPr>
        <a:xfrm>
          <a:off x="409575" y="179165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124</xdr:row>
      <xdr:rowOff>0</xdr:rowOff>
    </xdr:from>
    <xdr:to>
      <xdr:col>8</xdr:col>
      <xdr:colOff>0</xdr:colOff>
      <xdr:row>124</xdr:row>
      <xdr:rowOff>0</xdr:rowOff>
    </xdr:to>
    <xdr:sp>
      <xdr:nvSpPr>
        <xdr:cNvPr id="79" name="Text 66"/>
        <xdr:cNvSpPr txBox="1">
          <a:spLocks noChangeArrowheads="1"/>
        </xdr:cNvSpPr>
      </xdr:nvSpPr>
      <xdr:spPr>
        <a:xfrm>
          <a:off x="419100" y="179165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124</xdr:row>
      <xdr:rowOff>0</xdr:rowOff>
    </xdr:from>
    <xdr:to>
      <xdr:col>8</xdr:col>
      <xdr:colOff>0</xdr:colOff>
      <xdr:row>124</xdr:row>
      <xdr:rowOff>0</xdr:rowOff>
    </xdr:to>
    <xdr:sp>
      <xdr:nvSpPr>
        <xdr:cNvPr id="80" name="Text 67"/>
        <xdr:cNvSpPr txBox="1">
          <a:spLocks noChangeArrowheads="1"/>
        </xdr:cNvSpPr>
      </xdr:nvSpPr>
      <xdr:spPr>
        <a:xfrm>
          <a:off x="409575" y="179165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57150</xdr:colOff>
      <xdr:row>124</xdr:row>
      <xdr:rowOff>0</xdr:rowOff>
    </xdr:from>
    <xdr:to>
      <xdr:col>7</xdr:col>
      <xdr:colOff>171450</xdr:colOff>
      <xdr:row>124</xdr:row>
      <xdr:rowOff>0</xdr:rowOff>
    </xdr:to>
    <xdr:sp>
      <xdr:nvSpPr>
        <xdr:cNvPr id="81" name="TextBox 133"/>
        <xdr:cNvSpPr txBox="1">
          <a:spLocks noChangeArrowheads="1"/>
        </xdr:cNvSpPr>
      </xdr:nvSpPr>
      <xdr:spPr>
        <a:xfrm>
          <a:off x="466725" y="179165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124</xdr:row>
      <xdr:rowOff>0</xdr:rowOff>
    </xdr:from>
    <xdr:to>
      <xdr:col>8</xdr:col>
      <xdr:colOff>0</xdr:colOff>
      <xdr:row>124</xdr:row>
      <xdr:rowOff>0</xdr:rowOff>
    </xdr:to>
    <xdr:sp>
      <xdr:nvSpPr>
        <xdr:cNvPr id="82" name="Text 64"/>
        <xdr:cNvSpPr txBox="1">
          <a:spLocks noChangeArrowheads="1"/>
        </xdr:cNvSpPr>
      </xdr:nvSpPr>
      <xdr:spPr>
        <a:xfrm>
          <a:off x="228600" y="179165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124</xdr:row>
      <xdr:rowOff>0</xdr:rowOff>
    </xdr:from>
    <xdr:to>
      <xdr:col>7</xdr:col>
      <xdr:colOff>152400</xdr:colOff>
      <xdr:row>124</xdr:row>
      <xdr:rowOff>0</xdr:rowOff>
    </xdr:to>
    <xdr:sp>
      <xdr:nvSpPr>
        <xdr:cNvPr id="83" name="Text 65"/>
        <xdr:cNvSpPr txBox="1">
          <a:spLocks noChangeArrowheads="1"/>
        </xdr:cNvSpPr>
      </xdr:nvSpPr>
      <xdr:spPr>
        <a:xfrm>
          <a:off x="409575" y="179165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124</xdr:row>
      <xdr:rowOff>0</xdr:rowOff>
    </xdr:from>
    <xdr:to>
      <xdr:col>8</xdr:col>
      <xdr:colOff>0</xdr:colOff>
      <xdr:row>124</xdr:row>
      <xdr:rowOff>0</xdr:rowOff>
    </xdr:to>
    <xdr:sp>
      <xdr:nvSpPr>
        <xdr:cNvPr id="84" name="Text 66"/>
        <xdr:cNvSpPr txBox="1">
          <a:spLocks noChangeArrowheads="1"/>
        </xdr:cNvSpPr>
      </xdr:nvSpPr>
      <xdr:spPr>
        <a:xfrm>
          <a:off x="419100" y="179165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124</xdr:row>
      <xdr:rowOff>0</xdr:rowOff>
    </xdr:from>
    <xdr:to>
      <xdr:col>8</xdr:col>
      <xdr:colOff>0</xdr:colOff>
      <xdr:row>124</xdr:row>
      <xdr:rowOff>0</xdr:rowOff>
    </xdr:to>
    <xdr:sp>
      <xdr:nvSpPr>
        <xdr:cNvPr id="85" name="Text 67"/>
        <xdr:cNvSpPr txBox="1">
          <a:spLocks noChangeArrowheads="1"/>
        </xdr:cNvSpPr>
      </xdr:nvSpPr>
      <xdr:spPr>
        <a:xfrm>
          <a:off x="409575" y="179165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276225</xdr:colOff>
      <xdr:row>80</xdr:row>
      <xdr:rowOff>0</xdr:rowOff>
    </xdr:from>
    <xdr:to>
      <xdr:col>8</xdr:col>
      <xdr:colOff>0</xdr:colOff>
      <xdr:row>80</xdr:row>
      <xdr:rowOff>0</xdr:rowOff>
    </xdr:to>
    <xdr:sp>
      <xdr:nvSpPr>
        <xdr:cNvPr id="86" name="TextBox 141"/>
        <xdr:cNvSpPr txBox="1">
          <a:spLocks noChangeArrowheads="1"/>
        </xdr:cNvSpPr>
      </xdr:nvSpPr>
      <xdr:spPr>
        <a:xfrm>
          <a:off x="685800" y="11134725"/>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80</xdr:row>
      <xdr:rowOff>0</xdr:rowOff>
    </xdr:from>
    <xdr:to>
      <xdr:col>7</xdr:col>
      <xdr:colOff>171450</xdr:colOff>
      <xdr:row>80</xdr:row>
      <xdr:rowOff>0</xdr:rowOff>
    </xdr:to>
    <xdr:sp>
      <xdr:nvSpPr>
        <xdr:cNvPr id="87" name="TextBox 142"/>
        <xdr:cNvSpPr txBox="1">
          <a:spLocks noChangeArrowheads="1"/>
        </xdr:cNvSpPr>
      </xdr:nvSpPr>
      <xdr:spPr>
        <a:xfrm>
          <a:off x="666750" y="11134725"/>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180975</xdr:colOff>
      <xdr:row>124</xdr:row>
      <xdr:rowOff>0</xdr:rowOff>
    </xdr:from>
    <xdr:to>
      <xdr:col>7</xdr:col>
      <xdr:colOff>152400</xdr:colOff>
      <xdr:row>124</xdr:row>
      <xdr:rowOff>0</xdr:rowOff>
    </xdr:to>
    <xdr:sp>
      <xdr:nvSpPr>
        <xdr:cNvPr id="88" name="TextBox 152"/>
        <xdr:cNvSpPr txBox="1">
          <a:spLocks noChangeArrowheads="1"/>
        </xdr:cNvSpPr>
      </xdr:nvSpPr>
      <xdr:spPr>
        <a:xfrm>
          <a:off x="400050" y="17916525"/>
          <a:ext cx="6172200" cy="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Securities deposited into the Depositor's Securities Account before 12.30 p.m. on                           in respect of securities exempted from mandatory deposit ; and 
Securities transferred into the Depositor's Securities Account before 4.00 p.m. on                            in respect of ordinary transfers ; and
Securities bought on Bursa Malaysia Securities Berhad on cum entitlement basis according to the Rules of Bursa Malaysia Securities Berhad.</a:t>
          </a:r>
        </a:p>
      </xdr:txBody>
    </xdr:sp>
    <xdr:clientData/>
  </xdr:twoCellAnchor>
  <xdr:twoCellAnchor>
    <xdr:from>
      <xdr:col>2</xdr:col>
      <xdr:colOff>0</xdr:colOff>
      <xdr:row>60</xdr:row>
      <xdr:rowOff>0</xdr:rowOff>
    </xdr:from>
    <xdr:to>
      <xdr:col>8</xdr:col>
      <xdr:colOff>0</xdr:colOff>
      <xdr:row>61</xdr:row>
      <xdr:rowOff>152400</xdr:rowOff>
    </xdr:to>
    <xdr:sp>
      <xdr:nvSpPr>
        <xdr:cNvPr id="89" name="Text 50"/>
        <xdr:cNvSpPr txBox="1">
          <a:spLocks noChangeArrowheads="1"/>
        </xdr:cNvSpPr>
      </xdr:nvSpPr>
      <xdr:spPr>
        <a:xfrm>
          <a:off x="409575" y="8429625"/>
          <a:ext cx="61912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six months ended 30 June 2007 are as follows:-</a:t>
          </a:r>
        </a:p>
      </xdr:txBody>
    </xdr:sp>
    <xdr:clientData/>
  </xdr:twoCellAnchor>
  <xdr:twoCellAnchor>
    <xdr:from>
      <xdr:col>2</xdr:col>
      <xdr:colOff>38100</xdr:colOff>
      <xdr:row>65</xdr:row>
      <xdr:rowOff>0</xdr:rowOff>
    </xdr:from>
    <xdr:to>
      <xdr:col>2</xdr:col>
      <xdr:colOff>266700</xdr:colOff>
      <xdr:row>66</xdr:row>
      <xdr:rowOff>47625</xdr:rowOff>
    </xdr:to>
    <xdr:sp>
      <xdr:nvSpPr>
        <xdr:cNvPr id="90" name="Rectangle 185"/>
        <xdr:cNvSpPr>
          <a:spLocks/>
        </xdr:cNvSpPr>
      </xdr:nvSpPr>
      <xdr:spPr>
        <a:xfrm>
          <a:off x="447675" y="9105900"/>
          <a:ext cx="228600" cy="20955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(ii)
</a:t>
          </a:r>
        </a:p>
      </xdr:txBody>
    </xdr:sp>
    <xdr:clientData/>
  </xdr:twoCellAnchor>
  <xdr:twoCellAnchor>
    <xdr:from>
      <xdr:col>2</xdr:col>
      <xdr:colOff>38100</xdr:colOff>
      <xdr:row>63</xdr:row>
      <xdr:rowOff>19050</xdr:rowOff>
    </xdr:from>
    <xdr:to>
      <xdr:col>2</xdr:col>
      <xdr:colOff>266700</xdr:colOff>
      <xdr:row>65</xdr:row>
      <xdr:rowOff>19050</xdr:rowOff>
    </xdr:to>
    <xdr:sp>
      <xdr:nvSpPr>
        <xdr:cNvPr id="91" name="Rectangle 186"/>
        <xdr:cNvSpPr>
          <a:spLocks/>
        </xdr:cNvSpPr>
      </xdr:nvSpPr>
      <xdr:spPr>
        <a:xfrm>
          <a:off x="447675" y="8934450"/>
          <a:ext cx="228600" cy="1905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
</a:t>
          </a:r>
        </a:p>
      </xdr:txBody>
    </xdr:sp>
    <xdr:clientData/>
  </xdr:twoCellAnchor>
  <xdr:oneCellAnchor>
    <xdr:from>
      <xdr:col>1</xdr:col>
      <xdr:colOff>28575</xdr:colOff>
      <xdr:row>127</xdr:row>
      <xdr:rowOff>0</xdr:rowOff>
    </xdr:from>
    <xdr:ext cx="6343650" cy="228600"/>
    <xdr:sp>
      <xdr:nvSpPr>
        <xdr:cNvPr id="92" name="Text 12"/>
        <xdr:cNvSpPr txBox="1">
          <a:spLocks noChangeArrowheads="1"/>
        </xdr:cNvSpPr>
      </xdr:nvSpPr>
      <xdr:spPr>
        <a:xfrm>
          <a:off x="247650" y="18402300"/>
          <a:ext cx="6343650"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30 June 2007 (30 June 2006: Nil).</a:t>
          </a:r>
        </a:p>
      </xdr:txBody>
    </xdr:sp>
    <xdr:clientData/>
  </xdr:oneCellAnchor>
  <xdr:twoCellAnchor>
    <xdr:from>
      <xdr:col>1</xdr:col>
      <xdr:colOff>0</xdr:colOff>
      <xdr:row>26</xdr:row>
      <xdr:rowOff>9525</xdr:rowOff>
    </xdr:from>
    <xdr:to>
      <xdr:col>7</xdr:col>
      <xdr:colOff>142875</xdr:colOff>
      <xdr:row>31</xdr:row>
      <xdr:rowOff>95250</xdr:rowOff>
    </xdr:to>
    <xdr:sp>
      <xdr:nvSpPr>
        <xdr:cNvPr id="93" name="TextBox 189"/>
        <xdr:cNvSpPr txBox="1">
          <a:spLocks noChangeArrowheads="1"/>
        </xdr:cNvSpPr>
      </xdr:nvSpPr>
      <xdr:spPr>
        <a:xfrm>
          <a:off x="219075" y="3790950"/>
          <a:ext cx="6343650" cy="8477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tough trading environment is expected to continue for the financial year ending 31 December 2007 especially with rising input costs. To stay competitive, the Group will focus on improving productivity and cost efficiency, increasing its market penetration and rationalisation of its product portfolio. With the appointment of voluntary administrators for the food operations in Australia on 7 May 2007, the Group does not anticipate further losses from that operation and looks forward to a satisfactory performance for the current financial year.</a:t>
          </a:r>
        </a:p>
      </xdr:txBody>
    </xdr:sp>
    <xdr:clientData/>
  </xdr:twoCellAnchor>
  <xdr:twoCellAnchor>
    <xdr:from>
      <xdr:col>2</xdr:col>
      <xdr:colOff>47625</xdr:colOff>
      <xdr:row>166</xdr:row>
      <xdr:rowOff>0</xdr:rowOff>
    </xdr:from>
    <xdr:to>
      <xdr:col>2</xdr:col>
      <xdr:colOff>200025</xdr:colOff>
      <xdr:row>166</xdr:row>
      <xdr:rowOff>0</xdr:rowOff>
    </xdr:to>
    <xdr:sp>
      <xdr:nvSpPr>
        <xdr:cNvPr id="94" name="TextBox 191"/>
        <xdr:cNvSpPr txBox="1">
          <a:spLocks noChangeArrowheads="1"/>
        </xdr:cNvSpPr>
      </xdr:nvSpPr>
      <xdr:spPr>
        <a:xfrm>
          <a:off x="457200" y="24355425"/>
          <a:ext cx="152400" cy="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6</xdr:col>
      <xdr:colOff>809625</xdr:colOff>
      <xdr:row>166</xdr:row>
      <xdr:rowOff>0</xdr:rowOff>
    </xdr:from>
    <xdr:to>
      <xdr:col>7</xdr:col>
      <xdr:colOff>76200</xdr:colOff>
      <xdr:row>166</xdr:row>
      <xdr:rowOff>0</xdr:rowOff>
    </xdr:to>
    <xdr:sp>
      <xdr:nvSpPr>
        <xdr:cNvPr id="95" name="TextBox 197"/>
        <xdr:cNvSpPr txBox="1">
          <a:spLocks noChangeArrowheads="1"/>
        </xdr:cNvSpPr>
      </xdr:nvSpPr>
      <xdr:spPr>
        <a:xfrm>
          <a:off x="6343650" y="24355425"/>
          <a:ext cx="152400" cy="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9525</xdr:colOff>
      <xdr:row>81</xdr:row>
      <xdr:rowOff>0</xdr:rowOff>
    </xdr:from>
    <xdr:to>
      <xdr:col>7</xdr:col>
      <xdr:colOff>0</xdr:colOff>
      <xdr:row>85</xdr:row>
      <xdr:rowOff>9525</xdr:rowOff>
    </xdr:to>
    <xdr:sp>
      <xdr:nvSpPr>
        <xdr:cNvPr id="96" name="TextBox 200"/>
        <xdr:cNvSpPr txBox="1">
          <a:spLocks noChangeArrowheads="1"/>
        </xdr:cNvSpPr>
      </xdr:nvSpPr>
      <xdr:spPr>
        <a:xfrm>
          <a:off x="228600" y="11287125"/>
          <a:ext cx="6191250" cy="6572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7 May 2007, the Board of Directors of Network Foods Limited ("NFL") had appointed Ms Robin Erskine and Mr Peter Goodin of Brooke Bird &amp; Co., Chartered Accountants, as voluntary administrators under the Australian Corporations Act 2001 (the "Act"). Upon the appointment, the Administrators took control of the affairs of NFL and the powers of the directors of NFL were suspended.</a:t>
          </a:r>
        </a:p>
      </xdr:txBody>
    </xdr:sp>
    <xdr:clientData/>
  </xdr:twoCellAnchor>
  <xdr:twoCellAnchor>
    <xdr:from>
      <xdr:col>1</xdr:col>
      <xdr:colOff>19050</xdr:colOff>
      <xdr:row>93</xdr:row>
      <xdr:rowOff>38100</xdr:rowOff>
    </xdr:from>
    <xdr:to>
      <xdr:col>7</xdr:col>
      <xdr:colOff>9525</xdr:colOff>
      <xdr:row>95</xdr:row>
      <xdr:rowOff>85725</xdr:rowOff>
    </xdr:to>
    <xdr:sp>
      <xdr:nvSpPr>
        <xdr:cNvPr id="97" name="TextBox 203"/>
        <xdr:cNvSpPr txBox="1">
          <a:spLocks noChangeArrowheads="1"/>
        </xdr:cNvSpPr>
      </xdr:nvSpPr>
      <xdr:spPr>
        <a:xfrm>
          <a:off x="238125" y="13268325"/>
          <a:ext cx="61912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In view of the above, the financial statements of NFL are deconsolidated from the Consolidated Financial Statements of the Group with effect from 7 May 2007.</a:t>
          </a:r>
        </a:p>
      </xdr:txBody>
    </xdr:sp>
    <xdr:clientData/>
  </xdr:twoCellAnchor>
  <xdr:twoCellAnchor>
    <xdr:from>
      <xdr:col>1</xdr:col>
      <xdr:colOff>19050</xdr:colOff>
      <xdr:row>85</xdr:row>
      <xdr:rowOff>66675</xdr:rowOff>
    </xdr:from>
    <xdr:to>
      <xdr:col>7</xdr:col>
      <xdr:colOff>9525</xdr:colOff>
      <xdr:row>92</xdr:row>
      <xdr:rowOff>104775</xdr:rowOff>
    </xdr:to>
    <xdr:sp>
      <xdr:nvSpPr>
        <xdr:cNvPr id="98" name="TextBox 204"/>
        <xdr:cNvSpPr txBox="1">
          <a:spLocks noChangeArrowheads="1"/>
        </xdr:cNvSpPr>
      </xdr:nvSpPr>
      <xdr:spPr>
        <a:xfrm>
          <a:off x="238125" y="12001500"/>
          <a:ext cx="6191250" cy="1171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28 June 2007, the Administrators, the Company and other parties executed a deed of company arrangement ("Deed") prepared in accordance with the provisions of Part 5.3A of the Act and containing the terms specified in the creditors' resolution further to the creditors' meeting convened by the Administrators on 12 June 2007. Pursuant to the terms of the Deed, a sum of A$2.0 million (equivalent to approximately RM5.9 million) was paid by PMRI Investments (Singapore) Pte Ltd, a subsidiary of the Company, to the Administrators in full and final satisfaction of any and all obligations of the Company and the directors of NFL to NFL and to the creditors of NFL.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M75"/>
  <sheetViews>
    <sheetView showGridLines="0" tabSelected="1" workbookViewId="0" topLeftCell="A1">
      <selection activeCell="A1" sqref="A1"/>
    </sheetView>
  </sheetViews>
  <sheetFormatPr defaultColWidth="9.140625" defaultRowHeight="12.75"/>
  <cols>
    <col min="1" max="1" width="2.8515625" style="4" customWidth="1"/>
    <col min="2" max="2" width="34.00390625" style="4" customWidth="1"/>
    <col min="3" max="3" width="1.28515625" style="4" customWidth="1"/>
    <col min="4" max="4" width="14.28125" style="4" customWidth="1"/>
    <col min="5" max="5" width="2.8515625" style="4" customWidth="1"/>
    <col min="6" max="6" width="14.28125" style="3" customWidth="1"/>
    <col min="7" max="7" width="3.57421875" style="3" customWidth="1"/>
    <col min="8" max="8" width="14.28125" style="4" customWidth="1"/>
    <col min="9" max="9" width="2.8515625" style="4" customWidth="1"/>
    <col min="10" max="10" width="14.28125" style="4" customWidth="1"/>
    <col min="11" max="11" width="2.57421875" style="4" customWidth="1"/>
    <col min="12" max="12" width="1.28515625" style="4" customWidth="1"/>
    <col min="13" max="16384" width="9.140625" style="4" customWidth="1"/>
  </cols>
  <sheetData>
    <row r="1" ht="12.75">
      <c r="K1" s="8"/>
    </row>
    <row r="2" ht="12.75">
      <c r="K2" s="8"/>
    </row>
    <row r="3" ht="12.75"/>
    <row r="4" ht="12.75"/>
    <row r="5" spans="1:12" s="1" customFormat="1" ht="15.75">
      <c r="A5" s="179" t="s">
        <v>22</v>
      </c>
      <c r="B5" s="179"/>
      <c r="C5" s="179"/>
      <c r="D5" s="179"/>
      <c r="E5" s="179"/>
      <c r="F5" s="179"/>
      <c r="G5" s="179"/>
      <c r="H5" s="179"/>
      <c r="I5" s="179"/>
      <c r="J5" s="179"/>
      <c r="K5" s="179"/>
      <c r="L5" s="56"/>
    </row>
    <row r="6" spans="1:12" ht="12.75" customHeight="1">
      <c r="A6" s="180" t="s">
        <v>68</v>
      </c>
      <c r="B6" s="180"/>
      <c r="C6" s="180"/>
      <c r="D6" s="180"/>
      <c r="E6" s="180"/>
      <c r="F6" s="180"/>
      <c r="G6" s="180"/>
      <c r="H6" s="180"/>
      <c r="I6" s="180"/>
      <c r="J6" s="180"/>
      <c r="K6" s="180"/>
      <c r="L6" s="24"/>
    </row>
    <row r="7" spans="1:12" ht="12.75" customHeight="1">
      <c r="A7" s="180" t="s">
        <v>69</v>
      </c>
      <c r="B7" s="180"/>
      <c r="C7" s="180"/>
      <c r="D7" s="180"/>
      <c r="E7" s="180"/>
      <c r="F7" s="180"/>
      <c r="G7" s="180"/>
      <c r="H7" s="180"/>
      <c r="I7" s="180"/>
      <c r="J7" s="180"/>
      <c r="K7" s="180"/>
      <c r="L7" s="24"/>
    </row>
    <row r="8" spans="1:12" s="42" customFormat="1" ht="15.75" customHeight="1">
      <c r="A8" s="179" t="s">
        <v>70</v>
      </c>
      <c r="B8" s="179"/>
      <c r="C8" s="179"/>
      <c r="D8" s="179"/>
      <c r="E8" s="179"/>
      <c r="F8" s="179"/>
      <c r="G8" s="179"/>
      <c r="H8" s="179"/>
      <c r="I8" s="179"/>
      <c r="J8" s="179"/>
      <c r="K8" s="179"/>
      <c r="L8" s="55"/>
    </row>
    <row r="9" spans="1:12" s="42" customFormat="1" ht="15.75" customHeight="1">
      <c r="A9" s="179" t="s">
        <v>246</v>
      </c>
      <c r="B9" s="179"/>
      <c r="C9" s="179"/>
      <c r="D9" s="179"/>
      <c r="E9" s="179"/>
      <c r="F9" s="179"/>
      <c r="G9" s="179"/>
      <c r="H9" s="179"/>
      <c r="I9" s="179"/>
      <c r="J9" s="179"/>
      <c r="K9" s="179"/>
      <c r="L9" s="55"/>
    </row>
    <row r="10" spans="1:12" s="42" customFormat="1" ht="15.75" customHeight="1">
      <c r="A10" s="57"/>
      <c r="B10" s="57"/>
      <c r="C10" s="57"/>
      <c r="E10" s="59" t="s">
        <v>72</v>
      </c>
      <c r="F10" s="57"/>
      <c r="G10" s="57"/>
      <c r="H10" s="57"/>
      <c r="I10" s="57"/>
      <c r="J10" s="57"/>
      <c r="K10" s="57"/>
      <c r="L10" s="55"/>
    </row>
    <row r="11" spans="1:12" s="42" customFormat="1" ht="15.75">
      <c r="A11" s="57"/>
      <c r="B11" s="57"/>
      <c r="C11" s="57"/>
      <c r="E11" s="59"/>
      <c r="F11" s="57"/>
      <c r="G11" s="57"/>
      <c r="H11" s="57"/>
      <c r="I11" s="57"/>
      <c r="J11" s="57"/>
      <c r="K11" s="57"/>
      <c r="L11" s="55"/>
    </row>
    <row r="13" ht="15.75">
      <c r="B13" s="1" t="s">
        <v>63</v>
      </c>
    </row>
    <row r="14" ht="15.75">
      <c r="B14" s="1" t="s">
        <v>231</v>
      </c>
    </row>
    <row r="16" spans="7:10" ht="12.75">
      <c r="G16" s="18"/>
      <c r="H16" s="181"/>
      <c r="I16" s="181"/>
      <c r="J16" s="181"/>
    </row>
    <row r="17" spans="4:12" ht="12.75" customHeight="1">
      <c r="D17" s="183" t="s">
        <v>232</v>
      </c>
      <c r="E17" s="183"/>
      <c r="F17" s="183"/>
      <c r="G17" s="183"/>
      <c r="H17" s="182" t="s">
        <v>235</v>
      </c>
      <c r="I17" s="182"/>
      <c r="J17" s="182"/>
      <c r="K17" s="182"/>
      <c r="L17" s="182"/>
    </row>
    <row r="18" spans="6:10" ht="6.75" customHeight="1">
      <c r="F18" s="25"/>
      <c r="G18" s="5"/>
      <c r="H18" s="54"/>
      <c r="I18" s="52"/>
      <c r="J18" s="52"/>
    </row>
    <row r="19" spans="2:10" s="73" customFormat="1" ht="13.5" customHeight="1">
      <c r="B19" s="177"/>
      <c r="D19" s="150" t="s">
        <v>233</v>
      </c>
      <c r="E19" s="109"/>
      <c r="F19" s="150" t="s">
        <v>234</v>
      </c>
      <c r="G19" s="110"/>
      <c r="H19" s="106" t="str">
        <f>D19</f>
        <v>30/06/2007</v>
      </c>
      <c r="I19" s="109"/>
      <c r="J19" s="149" t="str">
        <f>F19</f>
        <v>30/06/2006</v>
      </c>
    </row>
    <row r="20" spans="4:10" s="73" customFormat="1" ht="12.75">
      <c r="D20" s="149" t="s">
        <v>28</v>
      </c>
      <c r="E20" s="111"/>
      <c r="F20" s="149" t="s">
        <v>28</v>
      </c>
      <c r="G20" s="110"/>
      <c r="H20" s="106" t="s">
        <v>28</v>
      </c>
      <c r="I20" s="111"/>
      <c r="J20" s="149" t="s">
        <v>28</v>
      </c>
    </row>
    <row r="22" spans="2:11" ht="12.75">
      <c r="B22" s="4" t="s">
        <v>0</v>
      </c>
      <c r="D22" s="99">
        <f>+H22-44324</f>
        <v>27004</v>
      </c>
      <c r="E22" s="32"/>
      <c r="F22" s="99">
        <v>54921</v>
      </c>
      <c r="G22" s="53"/>
      <c r="H22" s="32">
        <v>71328</v>
      </c>
      <c r="I22" s="32"/>
      <c r="J22" s="32">
        <v>114814</v>
      </c>
      <c r="K22" s="19"/>
    </row>
    <row r="23" spans="4:11" ht="5.25" customHeight="1">
      <c r="D23" s="99"/>
      <c r="E23" s="32"/>
      <c r="F23" s="99"/>
      <c r="G23" s="53"/>
      <c r="H23" s="32"/>
      <c r="I23" s="32"/>
      <c r="J23" s="32"/>
      <c r="K23" s="19"/>
    </row>
    <row r="24" spans="2:11" ht="12.75" customHeight="1">
      <c r="B24" s="4" t="s">
        <v>122</v>
      </c>
      <c r="D24" s="99">
        <f>+H24+33304</f>
        <v>-18309</v>
      </c>
      <c r="E24" s="32"/>
      <c r="F24" s="99">
        <v>-43442</v>
      </c>
      <c r="G24" s="53"/>
      <c r="H24" s="32">
        <v>-51613</v>
      </c>
      <c r="I24" s="32"/>
      <c r="J24" s="32">
        <v>-90844</v>
      </c>
      <c r="K24" s="19"/>
    </row>
    <row r="25" spans="4:10" ht="3.75" customHeight="1">
      <c r="D25" s="100"/>
      <c r="E25" s="32"/>
      <c r="F25" s="101"/>
      <c r="G25" s="53"/>
      <c r="H25" s="30"/>
      <c r="I25" s="32"/>
      <c r="J25" s="101"/>
    </row>
    <row r="26" spans="2:12" ht="15" customHeight="1">
      <c r="B26" s="4" t="s">
        <v>197</v>
      </c>
      <c r="D26" s="99">
        <f>SUM(D22:D25)</f>
        <v>8695</v>
      </c>
      <c r="E26" s="32"/>
      <c r="F26" s="99">
        <f>SUM(F22:F25)</f>
        <v>11479</v>
      </c>
      <c r="G26" s="53"/>
      <c r="H26" s="32">
        <f>SUM(H22:H25)</f>
        <v>19715</v>
      </c>
      <c r="I26" s="32"/>
      <c r="J26" s="32">
        <f>SUM(J22:J25)</f>
        <v>23970</v>
      </c>
      <c r="K26" s="19"/>
      <c r="L26" s="19"/>
    </row>
    <row r="27" spans="4:12" ht="3.75" customHeight="1">
      <c r="D27" s="99"/>
      <c r="E27" s="32"/>
      <c r="F27" s="99"/>
      <c r="G27" s="53"/>
      <c r="H27" s="32"/>
      <c r="I27" s="32"/>
      <c r="J27" s="32"/>
      <c r="K27" s="19"/>
      <c r="L27" s="19"/>
    </row>
    <row r="28" spans="2:12" ht="12.75">
      <c r="B28" s="4" t="s">
        <v>123</v>
      </c>
      <c r="D28" s="99">
        <v>1735</v>
      </c>
      <c r="E28" s="32"/>
      <c r="F28" s="99">
        <v>587</v>
      </c>
      <c r="G28" s="53"/>
      <c r="H28" s="32">
        <v>2363</v>
      </c>
      <c r="I28" s="32"/>
      <c r="J28" s="32">
        <v>1236</v>
      </c>
      <c r="K28" s="19"/>
      <c r="L28" s="19"/>
    </row>
    <row r="29" spans="4:11" ht="3.75" customHeight="1">
      <c r="D29" s="99"/>
      <c r="E29" s="32"/>
      <c r="F29" s="99"/>
      <c r="G29" s="53"/>
      <c r="H29" s="32"/>
      <c r="I29" s="32"/>
      <c r="J29" s="32"/>
      <c r="K29" s="19"/>
    </row>
    <row r="30" spans="2:11" ht="12.75">
      <c r="B30" s="4" t="s">
        <v>261</v>
      </c>
      <c r="D30" s="99">
        <v>14893</v>
      </c>
      <c r="E30" s="32"/>
      <c r="F30" s="99">
        <v>456</v>
      </c>
      <c r="G30" s="53"/>
      <c r="H30" s="32">
        <v>14471</v>
      </c>
      <c r="I30" s="32"/>
      <c r="J30" s="32">
        <v>8536</v>
      </c>
      <c r="K30" s="19"/>
    </row>
    <row r="31" spans="4:11" ht="3.75" customHeight="1">
      <c r="D31" s="99"/>
      <c r="E31" s="32"/>
      <c r="F31" s="99"/>
      <c r="G31" s="53"/>
      <c r="H31" s="32"/>
      <c r="I31" s="32"/>
      <c r="J31" s="32"/>
      <c r="K31" s="19"/>
    </row>
    <row r="32" spans="2:12" ht="12.75">
      <c r="B32" s="4" t="s">
        <v>124</v>
      </c>
      <c r="D32" s="99">
        <f>+H32+3205</f>
        <v>-2514</v>
      </c>
      <c r="E32" s="32"/>
      <c r="F32" s="99">
        <v>-4033</v>
      </c>
      <c r="G32" s="32"/>
      <c r="H32" s="32">
        <v>-5719</v>
      </c>
      <c r="I32" s="32"/>
      <c r="J32" s="32">
        <v>-8780</v>
      </c>
      <c r="K32" s="19"/>
      <c r="L32" s="19"/>
    </row>
    <row r="33" spans="4:12" ht="3.75" customHeight="1">
      <c r="D33" s="32"/>
      <c r="E33" s="32"/>
      <c r="F33" s="32"/>
      <c r="G33" s="32"/>
      <c r="H33" s="32"/>
      <c r="I33" s="32"/>
      <c r="J33" s="32"/>
      <c r="K33" s="19"/>
      <c r="L33" s="19"/>
    </row>
    <row r="34" spans="2:12" ht="12.75">
      <c r="B34" s="4" t="s">
        <v>125</v>
      </c>
      <c r="D34" s="99">
        <f>+H34+5625</f>
        <v>-3537</v>
      </c>
      <c r="E34" s="32"/>
      <c r="F34" s="102">
        <v>-5794</v>
      </c>
      <c r="G34" s="53"/>
      <c r="H34" s="32">
        <v>-9162</v>
      </c>
      <c r="I34" s="32"/>
      <c r="J34" s="102">
        <v>-12137</v>
      </c>
      <c r="K34" s="19"/>
      <c r="L34" s="19"/>
    </row>
    <row r="35" spans="4:12" ht="3.75" customHeight="1">
      <c r="D35" s="53"/>
      <c r="E35" s="32"/>
      <c r="F35" s="102"/>
      <c r="G35" s="53"/>
      <c r="H35" s="32"/>
      <c r="I35" s="32"/>
      <c r="J35" s="102"/>
      <c r="K35" s="19"/>
      <c r="L35" s="19"/>
    </row>
    <row r="36" spans="2:12" ht="12.75">
      <c r="B36" s="4" t="s">
        <v>126</v>
      </c>
      <c r="D36" s="99">
        <f>+H36+3217</f>
        <v>-172</v>
      </c>
      <c r="E36" s="102"/>
      <c r="F36" s="102">
        <v>-6190</v>
      </c>
      <c r="G36" s="102"/>
      <c r="H36" s="102">
        <v>-3389</v>
      </c>
      <c r="I36" s="102"/>
      <c r="J36" s="102">
        <v>-11818</v>
      </c>
      <c r="K36" s="19"/>
      <c r="L36" s="19"/>
    </row>
    <row r="37" spans="4:12" ht="3.75" customHeight="1">
      <c r="D37" s="102"/>
      <c r="E37" s="102"/>
      <c r="F37" s="102"/>
      <c r="G37" s="102"/>
      <c r="H37" s="102"/>
      <c r="I37" s="102"/>
      <c r="J37" s="102"/>
      <c r="K37" s="19"/>
      <c r="L37" s="19"/>
    </row>
    <row r="38" spans="2:12" ht="12.75">
      <c r="B38" s="4" t="s">
        <v>198</v>
      </c>
      <c r="D38" s="99">
        <f>+H38+4303</f>
        <v>-3816</v>
      </c>
      <c r="E38" s="102"/>
      <c r="F38" s="102">
        <v>-4674</v>
      </c>
      <c r="G38" s="102"/>
      <c r="H38" s="102">
        <v>-8119</v>
      </c>
      <c r="I38" s="102"/>
      <c r="J38" s="102">
        <v>-9158</v>
      </c>
      <c r="K38" s="19"/>
      <c r="L38" s="19"/>
    </row>
    <row r="39" spans="4:12" ht="3.75" customHeight="1">
      <c r="D39" s="99"/>
      <c r="E39" s="102"/>
      <c r="F39" s="102"/>
      <c r="G39" s="102"/>
      <c r="H39" s="102"/>
      <c r="I39" s="102"/>
      <c r="J39" s="102"/>
      <c r="K39" s="19"/>
      <c r="L39" s="19"/>
    </row>
    <row r="40" spans="2:12" ht="12.75">
      <c r="B40" s="4" t="s">
        <v>118</v>
      </c>
      <c r="D40" s="99">
        <f>H40</f>
        <v>0</v>
      </c>
      <c r="E40" s="102"/>
      <c r="F40" s="102">
        <v>-3933</v>
      </c>
      <c r="G40" s="102"/>
      <c r="H40" s="102">
        <v>0</v>
      </c>
      <c r="I40" s="102"/>
      <c r="J40" s="102">
        <v>900</v>
      </c>
      <c r="K40" s="19"/>
      <c r="L40" s="19"/>
    </row>
    <row r="41" spans="2:12" ht="3.75" customHeight="1">
      <c r="B41" s="81"/>
      <c r="D41" s="30"/>
      <c r="E41" s="32"/>
      <c r="F41" s="100"/>
      <c r="G41" s="53"/>
      <c r="H41" s="30"/>
      <c r="I41" s="32"/>
      <c r="J41" s="30"/>
      <c r="K41" s="19"/>
      <c r="L41" s="19"/>
    </row>
    <row r="42" spans="2:12" ht="17.25" customHeight="1">
      <c r="B42" s="13" t="s">
        <v>247</v>
      </c>
      <c r="D42" s="99">
        <f>SUM(D26+D28+D32+D34+D36+D38+D40+D30)</f>
        <v>15284</v>
      </c>
      <c r="E42" s="102"/>
      <c r="F42" s="99">
        <f>SUM(F26+F28+F32+F34+F36+F38+F40+F30)</f>
        <v>-12102</v>
      </c>
      <c r="G42" s="102"/>
      <c r="H42" s="99">
        <f>SUM(H26+H28+H32+H34+H36+H38+H40+H30)</f>
        <v>10160</v>
      </c>
      <c r="I42" s="102"/>
      <c r="J42" s="99">
        <f>SUM(J26+J28+J32+J34+J36+J38+J40+J30)</f>
        <v>-7251</v>
      </c>
      <c r="K42" s="19"/>
      <c r="L42" s="19"/>
    </row>
    <row r="43" spans="2:12" ht="3.75" customHeight="1">
      <c r="B43" s="17"/>
      <c r="D43" s="99"/>
      <c r="E43" s="102"/>
      <c r="F43" s="102"/>
      <c r="G43" s="102"/>
      <c r="H43" s="102"/>
      <c r="I43" s="102"/>
      <c r="J43" s="102"/>
      <c r="K43" s="19"/>
      <c r="L43" s="19"/>
    </row>
    <row r="44" spans="2:12" ht="12.75">
      <c r="B44" s="13" t="s">
        <v>9</v>
      </c>
      <c r="D44" s="99">
        <f>+H44+403</f>
        <v>-279</v>
      </c>
      <c r="E44" s="102"/>
      <c r="F44" s="102">
        <v>-232</v>
      </c>
      <c r="G44" s="102"/>
      <c r="H44" s="102">
        <v>-682</v>
      </c>
      <c r="I44" s="102"/>
      <c r="J44" s="102">
        <v>-1293</v>
      </c>
      <c r="K44" s="19"/>
      <c r="L44" s="19"/>
    </row>
    <row r="45" spans="4:12" ht="3.75" customHeight="1">
      <c r="D45" s="103"/>
      <c r="E45" s="102"/>
      <c r="F45" s="101"/>
      <c r="G45" s="102"/>
      <c r="H45" s="101"/>
      <c r="I45" s="102"/>
      <c r="J45" s="101"/>
      <c r="K45" s="19"/>
      <c r="L45" s="19"/>
    </row>
    <row r="46" spans="2:12" ht="17.25" customHeight="1">
      <c r="B46" s="17" t="s">
        <v>248</v>
      </c>
      <c r="D46" s="99">
        <f>SUM(D42:D45)</f>
        <v>15005</v>
      </c>
      <c r="E46" s="102"/>
      <c r="F46" s="102">
        <f>SUM(F42:F45)</f>
        <v>-12334</v>
      </c>
      <c r="G46" s="99"/>
      <c r="H46" s="102">
        <f>SUM(H42:H45)</f>
        <v>9478</v>
      </c>
      <c r="I46" s="102"/>
      <c r="J46" s="102">
        <f>SUM(J42:J45)</f>
        <v>-8544</v>
      </c>
      <c r="K46" s="82"/>
      <c r="L46" s="19"/>
    </row>
    <row r="47" spans="2:12" ht="2.25" customHeight="1" thickBot="1">
      <c r="B47" s="17"/>
      <c r="D47" s="89"/>
      <c r="E47" s="23"/>
      <c r="F47" s="88"/>
      <c r="G47" s="34"/>
      <c r="H47" s="88"/>
      <c r="I47" s="23"/>
      <c r="J47" s="88"/>
      <c r="K47" s="82"/>
      <c r="L47" s="19"/>
    </row>
    <row r="48" spans="4:12" ht="22.5" customHeight="1">
      <c r="D48" s="21"/>
      <c r="E48" s="19"/>
      <c r="F48" s="22"/>
      <c r="G48" s="20"/>
      <c r="H48" s="7"/>
      <c r="I48" s="19"/>
      <c r="J48" s="22"/>
      <c r="K48" s="19"/>
      <c r="L48" s="19"/>
    </row>
    <row r="49" spans="2:12" ht="12.75">
      <c r="B49" s="4" t="s">
        <v>127</v>
      </c>
      <c r="D49" s="21"/>
      <c r="E49" s="19"/>
      <c r="F49" s="22"/>
      <c r="G49" s="20"/>
      <c r="H49" s="7"/>
      <c r="I49" s="19"/>
      <c r="J49" s="22"/>
      <c r="K49" s="19"/>
      <c r="L49" s="19"/>
    </row>
    <row r="50" spans="2:12" ht="12.75">
      <c r="B50" s="4" t="s">
        <v>225</v>
      </c>
      <c r="D50" s="99">
        <f>+H50+5774</f>
        <v>14797</v>
      </c>
      <c r="E50" s="23"/>
      <c r="F50" s="23">
        <v>-11880</v>
      </c>
      <c r="G50" s="23"/>
      <c r="H50" s="23">
        <f>+H46-H51</f>
        <v>9023</v>
      </c>
      <c r="I50" s="23"/>
      <c r="J50" s="23">
        <v>-8214</v>
      </c>
      <c r="K50" s="19"/>
      <c r="L50" s="19"/>
    </row>
    <row r="51" spans="2:12" ht="12.75">
      <c r="B51" s="4" t="s">
        <v>161</v>
      </c>
      <c r="D51" s="99">
        <f>+H51-247</f>
        <v>208</v>
      </c>
      <c r="E51" s="23"/>
      <c r="F51" s="23">
        <v>-454</v>
      </c>
      <c r="G51" s="23"/>
      <c r="H51" s="23">
        <v>455</v>
      </c>
      <c r="I51" s="23"/>
      <c r="J51" s="23">
        <v>-330</v>
      </c>
      <c r="K51" s="19"/>
      <c r="L51" s="19"/>
    </row>
    <row r="52" spans="4:12" ht="17.25" customHeight="1" thickBot="1">
      <c r="D52" s="90">
        <f>SUM(D50:D51)</f>
        <v>15005</v>
      </c>
      <c r="E52" s="23"/>
      <c r="F52" s="90">
        <f>SUM(F50:F51)</f>
        <v>-12334</v>
      </c>
      <c r="G52" s="23"/>
      <c r="H52" s="90">
        <f>SUM(H50:H51)</f>
        <v>9478</v>
      </c>
      <c r="I52" s="23"/>
      <c r="J52" s="90">
        <f>SUM(J50:J51)</f>
        <v>-8544</v>
      </c>
      <c r="K52" s="19"/>
      <c r="L52" s="19"/>
    </row>
    <row r="53" spans="4:12" ht="17.25" customHeight="1">
      <c r="D53" s="23"/>
      <c r="E53" s="23"/>
      <c r="F53" s="23"/>
      <c r="G53" s="23"/>
      <c r="H53" s="23"/>
      <c r="I53" s="23"/>
      <c r="J53" s="23"/>
      <c r="K53" s="19"/>
      <c r="L53" s="19"/>
    </row>
    <row r="54" spans="4:12" ht="17.25" customHeight="1">
      <c r="D54" s="23"/>
      <c r="E54" s="23"/>
      <c r="F54" s="23"/>
      <c r="G54" s="23"/>
      <c r="H54" s="23"/>
      <c r="I54" s="23"/>
      <c r="J54" s="23"/>
      <c r="K54" s="19"/>
      <c r="L54" s="19"/>
    </row>
    <row r="55" spans="4:13" ht="18.75" customHeight="1">
      <c r="D55" s="175" t="s">
        <v>219</v>
      </c>
      <c r="E55" s="175"/>
      <c r="F55" s="175" t="s">
        <v>219</v>
      </c>
      <c r="G55" s="175"/>
      <c r="H55" s="175" t="s">
        <v>219</v>
      </c>
      <c r="I55" s="175"/>
      <c r="J55" s="175" t="s">
        <v>219</v>
      </c>
      <c r="K55" s="19"/>
      <c r="L55" s="19"/>
      <c r="M55" s="19"/>
    </row>
    <row r="56" spans="2:13" ht="12.75">
      <c r="B56" s="2" t="s">
        <v>249</v>
      </c>
      <c r="D56" s="91"/>
      <c r="E56" s="92"/>
      <c r="F56" s="91"/>
      <c r="G56" s="91"/>
      <c r="H56" s="91"/>
      <c r="I56" s="91"/>
      <c r="J56" s="91"/>
      <c r="K56" s="19"/>
      <c r="L56" s="19"/>
      <c r="M56" s="19"/>
    </row>
    <row r="57" spans="2:13" ht="2.25" customHeight="1">
      <c r="B57" s="10"/>
      <c r="D57" s="21"/>
      <c r="E57" s="21"/>
      <c r="F57" s="21"/>
      <c r="G57" s="21"/>
      <c r="H57" s="21"/>
      <c r="I57" s="21"/>
      <c r="J57" s="21"/>
      <c r="K57" s="19"/>
      <c r="L57" s="19"/>
      <c r="M57" s="19"/>
    </row>
    <row r="58" spans="2:13" ht="12.75">
      <c r="B58" s="4" t="s">
        <v>220</v>
      </c>
      <c r="D58" s="104">
        <f>+D50/713361*100</f>
        <v>2.0742653439142313</v>
      </c>
      <c r="E58" s="105"/>
      <c r="F58" s="105">
        <v>-1.66</v>
      </c>
      <c r="G58" s="105"/>
      <c r="H58" s="104">
        <f>+H50/713361*100</f>
        <v>1.264857484499433</v>
      </c>
      <c r="I58" s="105"/>
      <c r="J58" s="105">
        <v>-1.15</v>
      </c>
      <c r="K58" s="19"/>
      <c r="L58" s="19"/>
      <c r="M58" s="19"/>
    </row>
    <row r="59" spans="4:13" ht="2.25" customHeight="1">
      <c r="D59" s="23"/>
      <c r="E59" s="23"/>
      <c r="F59" s="23"/>
      <c r="G59" s="23"/>
      <c r="H59" s="23"/>
      <c r="I59" s="23"/>
      <c r="J59" s="23"/>
      <c r="K59" s="19"/>
      <c r="L59" s="19"/>
      <c r="M59" s="19"/>
    </row>
    <row r="60" spans="2:13" ht="12.75">
      <c r="B60" s="4" t="s">
        <v>221</v>
      </c>
      <c r="C60" s="3"/>
      <c r="D60" s="83" t="s">
        <v>3</v>
      </c>
      <c r="E60" s="83"/>
      <c r="F60" s="83" t="s">
        <v>3</v>
      </c>
      <c r="G60" s="83"/>
      <c r="H60" s="83" t="s">
        <v>3</v>
      </c>
      <c r="I60" s="83"/>
      <c r="J60" s="83" t="s">
        <v>3</v>
      </c>
      <c r="K60" s="19"/>
      <c r="L60" s="19"/>
      <c r="M60" s="19"/>
    </row>
    <row r="61" spans="4:13" ht="12.75">
      <c r="D61" s="7"/>
      <c r="E61" s="23"/>
      <c r="F61" s="7"/>
      <c r="G61" s="23"/>
      <c r="H61" s="7"/>
      <c r="I61" s="23"/>
      <c r="J61" s="7"/>
      <c r="K61" s="19"/>
      <c r="L61" s="19"/>
      <c r="M61" s="19"/>
    </row>
    <row r="62" spans="2:13" ht="12.75">
      <c r="B62" s="10"/>
      <c r="D62" s="7"/>
      <c r="E62" s="23"/>
      <c r="F62" s="7"/>
      <c r="G62" s="23"/>
      <c r="H62" s="7"/>
      <c r="I62" s="23"/>
      <c r="J62" s="7"/>
      <c r="K62" s="19"/>
      <c r="L62" s="19"/>
      <c r="M62" s="19"/>
    </row>
    <row r="63" spans="2:13" ht="12.75">
      <c r="B63" s="80" t="s">
        <v>93</v>
      </c>
      <c r="D63" s="86"/>
      <c r="E63" s="84"/>
      <c r="F63" s="86"/>
      <c r="G63" s="85"/>
      <c r="H63" s="86"/>
      <c r="I63" s="84"/>
      <c r="J63" s="86"/>
      <c r="K63" s="19"/>
      <c r="L63" s="19"/>
      <c r="M63" s="19"/>
    </row>
    <row r="64" spans="4:13" ht="12.75">
      <c r="D64" s="19"/>
      <c r="E64" s="19"/>
      <c r="F64" s="20"/>
      <c r="G64" s="20"/>
      <c r="H64" s="19"/>
      <c r="I64" s="19"/>
      <c r="J64" s="22"/>
      <c r="K64" s="19"/>
      <c r="L64" s="19"/>
      <c r="M64" s="19"/>
    </row>
    <row r="65" spans="4:12" ht="12.75">
      <c r="D65" s="19"/>
      <c r="E65" s="19"/>
      <c r="F65" s="20"/>
      <c r="G65" s="20"/>
      <c r="H65" s="19"/>
      <c r="I65" s="19"/>
      <c r="J65" s="87"/>
      <c r="K65" s="19"/>
      <c r="L65" s="19"/>
    </row>
    <row r="66" spans="4:12" ht="12.75">
      <c r="D66" s="19"/>
      <c r="E66" s="19"/>
      <c r="F66" s="20"/>
      <c r="G66" s="20"/>
      <c r="H66" s="19"/>
      <c r="I66" s="19"/>
      <c r="J66" s="87"/>
      <c r="K66" s="19"/>
      <c r="L66" s="19"/>
    </row>
    <row r="67" spans="4:12" ht="12.75">
      <c r="D67" s="19"/>
      <c r="E67" s="19"/>
      <c r="F67" s="20"/>
      <c r="G67" s="20"/>
      <c r="H67" s="19"/>
      <c r="I67" s="19"/>
      <c r="J67" s="87"/>
      <c r="K67" s="19"/>
      <c r="L67" s="19"/>
    </row>
    <row r="68" spans="4:12" ht="12.75">
      <c r="D68" s="19"/>
      <c r="E68" s="19"/>
      <c r="F68" s="20"/>
      <c r="G68" s="20"/>
      <c r="H68" s="19"/>
      <c r="I68" s="19"/>
      <c r="J68" s="87"/>
      <c r="K68" s="19"/>
      <c r="L68" s="19"/>
    </row>
    <row r="69" spans="4:12" ht="12.75">
      <c r="D69" s="19"/>
      <c r="E69" s="19"/>
      <c r="F69" s="20"/>
      <c r="G69" s="20"/>
      <c r="H69" s="19"/>
      <c r="I69" s="19"/>
      <c r="J69" s="87"/>
      <c r="K69" s="19"/>
      <c r="L69" s="19"/>
    </row>
    <row r="70" spans="2:10" ht="12.75">
      <c r="B70" s="75"/>
      <c r="D70" s="38"/>
      <c r="J70" s="8"/>
    </row>
    <row r="71" spans="1:10" ht="12.75">
      <c r="A71" s="74"/>
      <c r="J71" s="8"/>
    </row>
    <row r="72" ht="12.75">
      <c r="J72" s="8"/>
    </row>
    <row r="73" ht="12.75">
      <c r="J73" s="8"/>
    </row>
    <row r="74" ht="12.75">
      <c r="J74" s="8"/>
    </row>
    <row r="75" ht="12.75">
      <c r="J75" s="8"/>
    </row>
  </sheetData>
  <sheetProtection password="CC52" sheet="1" objects="1" scenarios="1"/>
  <mergeCells count="8">
    <mergeCell ref="H17:L17"/>
    <mergeCell ref="D17:G17"/>
    <mergeCell ref="A8:K8"/>
    <mergeCell ref="A9:K9"/>
    <mergeCell ref="A5:K5"/>
    <mergeCell ref="A6:K6"/>
    <mergeCell ref="A7:K7"/>
    <mergeCell ref="H16:J16"/>
  </mergeCells>
  <printOptions/>
  <pageMargins left="0.4" right="0.1" top="0.63" bottom="0.07" header="0.42" footer="0.236220472440945"/>
  <pageSetup horizontalDpi="600" verticalDpi="600" orientation="portrait" paperSize="9" scale="89"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sheetPr codeName="Sheet2"/>
  <dimension ref="B8:I90"/>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17.57421875" style="4" customWidth="1"/>
    <col min="5" max="5" width="14.7109375" style="4" customWidth="1"/>
    <col min="6" max="6" width="6.28125" style="4" customWidth="1"/>
    <col min="7" max="7" width="13.57421875" style="9" customWidth="1"/>
    <col min="8" max="8" width="1.7109375" style="4" customWidth="1"/>
    <col min="9" max="16384" width="9.140625" style="4" customWidth="1"/>
  </cols>
  <sheetData>
    <row r="1" ht="12.75"/>
    <row r="2" ht="12.75"/>
    <row r="3" ht="9" customHeight="1"/>
    <row r="4" ht="6" customHeight="1"/>
    <row r="5" ht="6" customHeight="1"/>
    <row r="6" ht="6" customHeight="1"/>
    <row r="7" ht="6" customHeight="1"/>
    <row r="8" spans="2:7" ht="15.75">
      <c r="B8" s="1" t="s">
        <v>52</v>
      </c>
      <c r="G8" s="76"/>
    </row>
    <row r="9" spans="2:7" ht="15.75">
      <c r="B9" s="1" t="s">
        <v>236</v>
      </c>
      <c r="G9" s="76"/>
    </row>
    <row r="10" spans="3:9" ht="6.75" customHeight="1">
      <c r="C10" s="25"/>
      <c r="E10" s="5"/>
      <c r="F10" s="12"/>
      <c r="G10" s="26"/>
      <c r="I10" s="12"/>
    </row>
    <row r="11" spans="3:9" ht="9" customHeight="1">
      <c r="C11" s="27"/>
      <c r="E11" s="5"/>
      <c r="G11" s="27"/>
      <c r="I11" s="12"/>
    </row>
    <row r="12" spans="3:7" ht="12.75">
      <c r="C12" s="27"/>
      <c r="E12" s="176">
        <v>39263</v>
      </c>
      <c r="F12" s="8"/>
      <c r="G12" s="108" t="s">
        <v>203</v>
      </c>
    </row>
    <row r="13" spans="3:7" ht="12.75">
      <c r="C13" s="27"/>
      <c r="E13" s="123"/>
      <c r="F13" s="8"/>
      <c r="G13" s="106" t="s">
        <v>206</v>
      </c>
    </row>
    <row r="14" spans="3:7" ht="12.75">
      <c r="C14" s="29"/>
      <c r="E14" s="106" t="s">
        <v>28</v>
      </c>
      <c r="F14" s="8"/>
      <c r="G14" s="106" t="s">
        <v>28</v>
      </c>
    </row>
    <row r="15" spans="3:7" ht="12.75">
      <c r="C15" s="29"/>
      <c r="E15" s="106"/>
      <c r="F15" s="8"/>
      <c r="G15" s="106" t="s">
        <v>222</v>
      </c>
    </row>
    <row r="16" spans="2:7" ht="12.75">
      <c r="B16" s="2" t="s">
        <v>128</v>
      </c>
      <c r="C16" s="19"/>
      <c r="D16" s="19"/>
      <c r="E16" s="21"/>
      <c r="F16" s="19"/>
      <c r="G16" s="21"/>
    </row>
    <row r="17" spans="2:7" ht="3.75" customHeight="1">
      <c r="B17" s="10"/>
      <c r="C17" s="19"/>
      <c r="D17" s="19"/>
      <c r="E17" s="7"/>
      <c r="F17" s="19"/>
      <c r="G17" s="7"/>
    </row>
    <row r="18" spans="2:7" ht="12.75">
      <c r="B18" s="2" t="s">
        <v>129</v>
      </c>
      <c r="C18" s="19"/>
      <c r="D18" s="19"/>
      <c r="E18" s="7"/>
      <c r="F18" s="19"/>
      <c r="G18" s="7"/>
    </row>
    <row r="19" spans="2:7" ht="3.75" customHeight="1">
      <c r="B19" s="10"/>
      <c r="C19" s="19"/>
      <c r="D19" s="19"/>
      <c r="E19" s="7"/>
      <c r="F19" s="19"/>
      <c r="G19" s="7"/>
    </row>
    <row r="20" spans="2:7" ht="12.75">
      <c r="B20" s="4" t="s">
        <v>130</v>
      </c>
      <c r="C20" s="19"/>
      <c r="D20" s="19"/>
      <c r="E20" s="7">
        <v>34118</v>
      </c>
      <c r="F20" s="19"/>
      <c r="G20" s="7">
        <v>34913</v>
      </c>
    </row>
    <row r="21" spans="2:7" ht="12.75">
      <c r="B21" s="4" t="s">
        <v>230</v>
      </c>
      <c r="C21" s="19"/>
      <c r="D21" s="19"/>
      <c r="E21" s="7">
        <v>1870</v>
      </c>
      <c r="F21" s="19"/>
      <c r="G21" s="7">
        <v>1889</v>
      </c>
    </row>
    <row r="22" spans="2:7" ht="12.75">
      <c r="B22" s="4" t="s">
        <v>209</v>
      </c>
      <c r="C22" s="19"/>
      <c r="D22" s="19"/>
      <c r="E22" s="7">
        <v>1226</v>
      </c>
      <c r="F22" s="19"/>
      <c r="G22" s="7">
        <v>1272</v>
      </c>
    </row>
    <row r="23" spans="2:7" ht="12.75">
      <c r="B23" s="4" t="s">
        <v>156</v>
      </c>
      <c r="C23" s="19"/>
      <c r="D23" s="19"/>
      <c r="E23" s="7">
        <v>58206</v>
      </c>
      <c r="F23" s="19"/>
      <c r="G23" s="7">
        <v>58206</v>
      </c>
    </row>
    <row r="24" spans="2:7" ht="12.75">
      <c r="B24" s="4" t="s">
        <v>155</v>
      </c>
      <c r="C24" s="19"/>
      <c r="D24" s="19"/>
      <c r="E24" s="7">
        <v>4984</v>
      </c>
      <c r="F24" s="19"/>
      <c r="G24" s="7">
        <v>4984</v>
      </c>
    </row>
    <row r="25" spans="2:7" ht="12.75">
      <c r="B25" s="4" t="s">
        <v>204</v>
      </c>
      <c r="C25" s="19"/>
      <c r="D25" s="19"/>
      <c r="E25" s="7">
        <v>135657</v>
      </c>
      <c r="F25" s="19"/>
      <c r="G25" s="7">
        <v>139355</v>
      </c>
    </row>
    <row r="26" spans="2:7" ht="12.75">
      <c r="B26" s="4" t="s">
        <v>131</v>
      </c>
      <c r="C26" s="19"/>
      <c r="D26" s="19"/>
      <c r="E26" s="7">
        <v>662</v>
      </c>
      <c r="F26" s="7"/>
      <c r="G26" s="7">
        <v>681</v>
      </c>
    </row>
    <row r="27" spans="3:7" ht="17.25" customHeight="1">
      <c r="C27" s="19"/>
      <c r="D27" s="19"/>
      <c r="E27" s="94">
        <f>SUM(E20:E26)</f>
        <v>236723</v>
      </c>
      <c r="F27" s="7"/>
      <c r="G27" s="94">
        <f>SUM(G20:G26)</f>
        <v>241300</v>
      </c>
    </row>
    <row r="28" spans="2:7" ht="3.75" customHeight="1">
      <c r="B28" s="10"/>
      <c r="C28" s="19"/>
      <c r="D28" s="19"/>
      <c r="E28" s="7"/>
      <c r="F28" s="19"/>
      <c r="G28" s="7"/>
    </row>
    <row r="29" spans="2:7" ht="12.75">
      <c r="B29" s="2" t="s">
        <v>132</v>
      </c>
      <c r="C29" s="82"/>
      <c r="D29" s="19"/>
      <c r="E29" s="7"/>
      <c r="F29" s="7"/>
      <c r="G29" s="7"/>
    </row>
    <row r="30" spans="2:7" ht="3.75" customHeight="1">
      <c r="B30" s="10"/>
      <c r="C30" s="19"/>
      <c r="D30" s="19"/>
      <c r="E30" s="7"/>
      <c r="F30" s="19"/>
      <c r="G30" s="32"/>
    </row>
    <row r="31" spans="2:7" ht="12.75">
      <c r="B31" s="4" t="s">
        <v>133</v>
      </c>
      <c r="C31" s="19"/>
      <c r="D31" s="19"/>
      <c r="E31" s="7">
        <v>21201</v>
      </c>
      <c r="F31" s="19"/>
      <c r="G31" s="7">
        <v>30684</v>
      </c>
    </row>
    <row r="32" spans="2:7" ht="12.75">
      <c r="B32" s="4" t="s">
        <v>159</v>
      </c>
      <c r="C32" s="19"/>
      <c r="D32" s="19"/>
      <c r="E32" s="7">
        <v>28582</v>
      </c>
      <c r="F32" s="19"/>
      <c r="G32" s="7">
        <v>40722</v>
      </c>
    </row>
    <row r="33" spans="2:7" ht="12.75">
      <c r="B33" s="4" t="s">
        <v>153</v>
      </c>
      <c r="C33" s="19"/>
      <c r="D33" s="19"/>
      <c r="E33" s="7">
        <v>1908</v>
      </c>
      <c r="F33" s="19"/>
      <c r="G33" s="7">
        <v>3991</v>
      </c>
    </row>
    <row r="34" spans="2:7" ht="12.75">
      <c r="B34" s="4" t="s">
        <v>134</v>
      </c>
      <c r="C34" s="19"/>
      <c r="D34" s="19"/>
      <c r="E34" s="7">
        <v>388272</v>
      </c>
      <c r="F34" s="19"/>
      <c r="G34" s="7">
        <v>397374</v>
      </c>
    </row>
    <row r="35" spans="2:7" ht="17.25" customHeight="1">
      <c r="B35" s="10"/>
      <c r="C35" s="19"/>
      <c r="D35" s="19"/>
      <c r="E35" s="61">
        <f>SUM(E31:E34)</f>
        <v>439963</v>
      </c>
      <c r="F35" s="19"/>
      <c r="G35" s="61">
        <f>SUM(G31:G34)</f>
        <v>472771</v>
      </c>
    </row>
    <row r="36" spans="2:7" ht="17.25" customHeight="1" thickBot="1">
      <c r="B36" s="2" t="s">
        <v>135</v>
      </c>
      <c r="C36" s="19"/>
      <c r="D36" s="19"/>
      <c r="E36" s="95">
        <f>E27+E35</f>
        <v>676686</v>
      </c>
      <c r="F36" s="19"/>
      <c r="G36" s="46">
        <f>G27+G35</f>
        <v>714071</v>
      </c>
    </row>
    <row r="37" spans="2:7" ht="6.75" customHeight="1">
      <c r="B37" s="10"/>
      <c r="C37" s="19"/>
      <c r="D37" s="19"/>
      <c r="E37" s="7"/>
      <c r="F37" s="19"/>
      <c r="G37" s="7"/>
    </row>
    <row r="38" spans="2:7" ht="12.75">
      <c r="B38" s="2" t="s">
        <v>136</v>
      </c>
      <c r="C38" s="19"/>
      <c r="D38" s="19"/>
      <c r="E38" s="7"/>
      <c r="F38" s="19"/>
      <c r="G38" s="7"/>
    </row>
    <row r="39" spans="2:7" ht="3.75" customHeight="1">
      <c r="B39" s="10"/>
      <c r="C39" s="19"/>
      <c r="D39" s="19"/>
      <c r="E39" s="7"/>
      <c r="F39" s="19"/>
      <c r="G39" s="7"/>
    </row>
    <row r="40" spans="2:7" ht="12.75">
      <c r="B40" s="2" t="s">
        <v>226</v>
      </c>
      <c r="C40" s="19"/>
      <c r="D40" s="19"/>
      <c r="E40" s="7"/>
      <c r="F40" s="19"/>
      <c r="G40" s="7"/>
    </row>
    <row r="41" spans="2:7" ht="3.75" customHeight="1">
      <c r="B41" s="10"/>
      <c r="C41" s="19"/>
      <c r="D41" s="19"/>
      <c r="E41" s="32"/>
      <c r="F41" s="19"/>
      <c r="G41" s="32"/>
    </row>
    <row r="42" spans="2:7" ht="12.75">
      <c r="B42" s="4" t="s">
        <v>199</v>
      </c>
      <c r="C42" s="19"/>
      <c r="D42" s="19"/>
      <c r="E42" s="7">
        <v>386678</v>
      </c>
      <c r="F42" s="19"/>
      <c r="G42" s="7">
        <v>386678</v>
      </c>
    </row>
    <row r="43" spans="2:7" ht="12.75">
      <c r="B43" s="4" t="s">
        <v>137</v>
      </c>
      <c r="C43" s="19"/>
      <c r="D43" s="19"/>
      <c r="E43" s="32">
        <v>-29478</v>
      </c>
      <c r="F43" s="19"/>
      <c r="G43" s="32">
        <v>-29478</v>
      </c>
    </row>
    <row r="44" spans="2:7" ht="12.75">
      <c r="B44" s="4" t="s">
        <v>158</v>
      </c>
      <c r="C44" s="19"/>
      <c r="D44" s="19"/>
      <c r="E44" s="30">
        <v>-16865</v>
      </c>
      <c r="F44" s="19"/>
      <c r="G44" s="30">
        <v>-20413</v>
      </c>
    </row>
    <row r="45" spans="2:7" ht="15" customHeight="1">
      <c r="B45" s="4" t="s">
        <v>138</v>
      </c>
      <c r="C45" s="19"/>
      <c r="D45" s="19"/>
      <c r="E45" s="7">
        <f>SUM(E42:E44)</f>
        <v>340335</v>
      </c>
      <c r="F45" s="19"/>
      <c r="G45" s="7">
        <f>SUM(G42:G44)</f>
        <v>336787</v>
      </c>
    </row>
    <row r="46" spans="2:7" ht="12.75">
      <c r="B46" s="2" t="s">
        <v>161</v>
      </c>
      <c r="C46" s="19"/>
      <c r="D46" s="19"/>
      <c r="E46" s="7">
        <v>8441</v>
      </c>
      <c r="F46" s="19"/>
      <c r="G46" s="7">
        <v>7986</v>
      </c>
    </row>
    <row r="47" spans="2:7" ht="3.75" customHeight="1">
      <c r="B47" s="2"/>
      <c r="C47" s="19"/>
      <c r="D47" s="19"/>
      <c r="E47" s="7"/>
      <c r="F47" s="19"/>
      <c r="G47" s="32"/>
    </row>
    <row r="48" spans="2:7" ht="17.25" customHeight="1">
      <c r="B48" s="2" t="s">
        <v>139</v>
      </c>
      <c r="C48" s="19"/>
      <c r="D48" s="19"/>
      <c r="E48" s="94">
        <f>SUM(E45:E47)</f>
        <v>348776</v>
      </c>
      <c r="F48" s="19"/>
      <c r="G48" s="94">
        <f>SUM(G45:G47)</f>
        <v>344773</v>
      </c>
    </row>
    <row r="49" spans="2:7" ht="6.75" customHeight="1">
      <c r="B49" s="10"/>
      <c r="C49" s="19"/>
      <c r="D49" s="19"/>
      <c r="E49" s="7"/>
      <c r="F49" s="19"/>
      <c r="G49" s="7"/>
    </row>
    <row r="50" spans="2:7" ht="12.75">
      <c r="B50" s="96" t="s">
        <v>140</v>
      </c>
      <c r="C50" s="19"/>
      <c r="D50" s="19"/>
      <c r="E50" s="7"/>
      <c r="F50" s="19"/>
      <c r="G50" s="7"/>
    </row>
    <row r="51" spans="2:7" ht="3.75" customHeight="1">
      <c r="B51" s="96"/>
      <c r="C51" s="19"/>
      <c r="D51" s="19"/>
      <c r="E51" s="7"/>
      <c r="F51" s="19"/>
      <c r="G51" s="7"/>
    </row>
    <row r="52" spans="2:7" ht="12.75">
      <c r="B52" s="64" t="s">
        <v>145</v>
      </c>
      <c r="C52" s="19"/>
      <c r="D52" s="19"/>
      <c r="E52" s="7">
        <v>0</v>
      </c>
      <c r="F52" s="19"/>
      <c r="G52" s="7">
        <v>30</v>
      </c>
    </row>
    <row r="53" spans="2:7" ht="12.75">
      <c r="B53" s="4" t="s">
        <v>154</v>
      </c>
      <c r="C53" s="19"/>
      <c r="D53" s="19"/>
      <c r="E53" s="7">
        <v>897</v>
      </c>
      <c r="F53" s="19"/>
      <c r="G53" s="7">
        <v>897</v>
      </c>
    </row>
    <row r="54" spans="2:7" ht="17.25" customHeight="1">
      <c r="B54" s="31"/>
      <c r="C54" s="19"/>
      <c r="D54" s="19"/>
      <c r="E54" s="94">
        <f>SUM(E51:E53)</f>
        <v>897</v>
      </c>
      <c r="F54" s="19"/>
      <c r="G54" s="94">
        <f>SUM(G52:G53)</f>
        <v>927</v>
      </c>
    </row>
    <row r="55" spans="2:7" ht="9.75" customHeight="1">
      <c r="B55" s="10"/>
      <c r="C55" s="19"/>
      <c r="D55" s="19"/>
      <c r="E55" s="7"/>
      <c r="F55" s="19"/>
      <c r="G55" s="32"/>
    </row>
    <row r="56" spans="2:7" ht="12.75">
      <c r="B56" s="2" t="s">
        <v>141</v>
      </c>
      <c r="C56" s="19"/>
      <c r="D56" s="19"/>
      <c r="E56" s="7"/>
      <c r="F56" s="19"/>
      <c r="G56" s="32"/>
    </row>
    <row r="57" spans="2:7" ht="3.75" customHeight="1">
      <c r="B57" s="4" t="s">
        <v>138</v>
      </c>
      <c r="C57" s="19"/>
      <c r="D57" s="19"/>
      <c r="E57" s="7"/>
      <c r="F57" s="19"/>
      <c r="G57" s="32"/>
    </row>
    <row r="58" spans="2:7" ht="12.75">
      <c r="B58" s="64" t="s">
        <v>144</v>
      </c>
      <c r="C58" s="19"/>
      <c r="D58" s="19"/>
      <c r="E58" s="7">
        <v>301252</v>
      </c>
      <c r="F58" s="19"/>
      <c r="G58" s="7">
        <v>318196</v>
      </c>
    </row>
    <row r="59" spans="2:7" ht="12.75">
      <c r="B59" s="64" t="s">
        <v>160</v>
      </c>
      <c r="C59" s="19"/>
      <c r="D59" s="19"/>
      <c r="E59" s="7">
        <v>24796</v>
      </c>
      <c r="F59" s="19"/>
      <c r="G59" s="7">
        <v>48747</v>
      </c>
    </row>
    <row r="60" spans="2:7" ht="12.75">
      <c r="B60" s="64" t="s">
        <v>142</v>
      </c>
      <c r="C60" s="19"/>
      <c r="D60" s="19"/>
      <c r="E60" s="7">
        <v>250</v>
      </c>
      <c r="F60" s="19"/>
      <c r="G60" s="7">
        <v>1289</v>
      </c>
    </row>
    <row r="61" spans="2:7" ht="12.75">
      <c r="B61" s="64" t="s">
        <v>143</v>
      </c>
      <c r="C61" s="19"/>
      <c r="D61" s="19"/>
      <c r="E61" s="32">
        <v>715</v>
      </c>
      <c r="F61" s="19"/>
      <c r="G61" s="32">
        <v>139</v>
      </c>
    </row>
    <row r="62" spans="2:7" ht="17.25" customHeight="1">
      <c r="B62" s="64"/>
      <c r="C62" s="19"/>
      <c r="D62" s="19"/>
      <c r="E62" s="61">
        <f>SUM(E58:E61)</f>
        <v>327013</v>
      </c>
      <c r="F62" s="19"/>
      <c r="G62" s="61">
        <f>SUM(G58:G61)</f>
        <v>368371</v>
      </c>
    </row>
    <row r="63" spans="2:7" ht="17.25" customHeight="1">
      <c r="B63" s="96" t="s">
        <v>146</v>
      </c>
      <c r="C63" s="19"/>
      <c r="D63" s="19"/>
      <c r="E63" s="32">
        <f>E54+E62</f>
        <v>327910</v>
      </c>
      <c r="F63" s="19"/>
      <c r="G63" s="32">
        <f>G54+G62</f>
        <v>369298</v>
      </c>
    </row>
    <row r="64" spans="2:7" ht="17.25" customHeight="1" thickBot="1">
      <c r="B64" s="96" t="s">
        <v>147</v>
      </c>
      <c r="C64" s="19"/>
      <c r="D64" s="19"/>
      <c r="E64" s="46">
        <f>E48+E63</f>
        <v>676686</v>
      </c>
      <c r="F64" s="19"/>
      <c r="G64" s="46">
        <f>G48+G63</f>
        <v>714071</v>
      </c>
    </row>
    <row r="65" spans="2:7" ht="6.75" customHeight="1">
      <c r="B65" s="31"/>
      <c r="E65" s="32"/>
      <c r="G65" s="32"/>
    </row>
    <row r="66" spans="2:7" ht="12.75">
      <c r="B66" s="31"/>
      <c r="E66" s="29" t="s">
        <v>76</v>
      </c>
      <c r="F66" s="2"/>
      <c r="G66" s="29" t="s">
        <v>76</v>
      </c>
    </row>
    <row r="67" ht="3.75" customHeight="1">
      <c r="B67" s="31"/>
    </row>
    <row r="68" spans="2:7" ht="12.75" customHeight="1">
      <c r="B68" s="4" t="s">
        <v>148</v>
      </c>
      <c r="E68" s="33"/>
      <c r="F68" s="77"/>
      <c r="G68" s="33"/>
    </row>
    <row r="69" spans="2:8" ht="12.75" customHeight="1">
      <c r="B69" s="64" t="s">
        <v>227</v>
      </c>
      <c r="E69" s="33">
        <f>+(E36-E63-E46)/713361</f>
        <v>0.47708663635943094</v>
      </c>
      <c r="F69" s="4" t="s">
        <v>100</v>
      </c>
      <c r="G69" s="33">
        <f>+(G36-G63-G46)/713361</f>
        <v>0.47211299748654606</v>
      </c>
      <c r="H69" s="4" t="s">
        <v>100</v>
      </c>
    </row>
    <row r="70" spans="2:7" ht="8.25" customHeight="1">
      <c r="B70" s="31"/>
      <c r="C70" s="75"/>
      <c r="E70" s="33"/>
      <c r="F70" s="72"/>
      <c r="G70" s="33"/>
    </row>
    <row r="71" spans="3:7" ht="9.75" customHeight="1">
      <c r="C71" s="75"/>
      <c r="E71" s="33"/>
      <c r="F71" s="72"/>
      <c r="G71" s="33"/>
    </row>
    <row r="72" spans="2:7" ht="6.75" customHeight="1">
      <c r="B72" s="31"/>
      <c r="C72" s="75"/>
      <c r="E72" s="33"/>
      <c r="F72" s="72"/>
      <c r="G72" s="33"/>
    </row>
    <row r="73" spans="2:5" ht="12.75">
      <c r="B73" s="64" t="s">
        <v>100</v>
      </c>
      <c r="D73" s="14"/>
      <c r="E73" s="11"/>
    </row>
    <row r="74" spans="2:5" ht="5.25" customHeight="1">
      <c r="B74" s="10"/>
      <c r="D74" s="14"/>
      <c r="E74" s="11"/>
    </row>
    <row r="75" spans="2:5" ht="11.25" customHeight="1">
      <c r="B75" s="10"/>
      <c r="D75" s="14"/>
      <c r="E75" s="11"/>
    </row>
    <row r="76" spans="2:5" ht="11.25" customHeight="1">
      <c r="B76" s="10"/>
      <c r="D76" s="14"/>
      <c r="E76" s="11"/>
    </row>
    <row r="77" spans="2:5" ht="11.25" customHeight="1">
      <c r="B77" s="10"/>
      <c r="D77" s="14"/>
      <c r="E77" s="11"/>
    </row>
    <row r="78" spans="2:5" ht="11.25" customHeight="1">
      <c r="B78" s="10"/>
      <c r="D78" s="14"/>
      <c r="E78" s="11"/>
    </row>
    <row r="79" spans="2:5" ht="11.25" customHeight="1">
      <c r="B79" s="10"/>
      <c r="D79" s="14"/>
      <c r="E79" s="11"/>
    </row>
    <row r="80" spans="2:5" ht="11.25" customHeight="1">
      <c r="B80" s="10"/>
      <c r="D80" s="14"/>
      <c r="E80" s="11"/>
    </row>
    <row r="81" spans="2:5" ht="11.25" customHeight="1">
      <c r="B81" s="10"/>
      <c r="D81" s="14"/>
      <c r="E81" s="11"/>
    </row>
    <row r="82" ht="12.75">
      <c r="B82" s="10"/>
    </row>
    <row r="83" ht="12.75">
      <c r="B83" s="10"/>
    </row>
    <row r="84" ht="12.75">
      <c r="B84" s="10"/>
    </row>
    <row r="85" ht="12.75">
      <c r="B85" s="10"/>
    </row>
    <row r="86" ht="12.75">
      <c r="B86" s="10"/>
    </row>
    <row r="87" ht="12.75">
      <c r="B87" s="10"/>
    </row>
    <row r="88" ht="12.75">
      <c r="B88" s="10"/>
    </row>
    <row r="89" ht="12.75">
      <c r="B89" s="10"/>
    </row>
    <row r="90" ht="12.75">
      <c r="B90" s="10"/>
    </row>
  </sheetData>
  <sheetProtection password="CC52" sheet="1" objects="1" scenarios="1"/>
  <printOptions/>
  <pageMargins left="0.75" right="0" top="0.2" bottom="0.3" header="0.25" footer="0.26"/>
  <pageSetup firstPageNumber="2" useFirstPageNumber="1" horizontalDpi="600" verticalDpi="600" orientation="portrait" paperSize="9" scale="9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codeName="Sheet3"/>
  <dimension ref="B6:Q52"/>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32.7109375" style="4" customWidth="1"/>
    <col min="4" max="4" width="9.00390625" style="4" customWidth="1"/>
    <col min="5" max="5" width="8.57421875" style="4" customWidth="1"/>
    <col min="6" max="6" width="6.421875" style="4" customWidth="1"/>
    <col min="7" max="7" width="10.57421875" style="9" bestFit="1" customWidth="1"/>
    <col min="8" max="8" width="10.8515625" style="9" bestFit="1" customWidth="1"/>
    <col min="9" max="9" width="10.7109375" style="9" bestFit="1" customWidth="1"/>
    <col min="10" max="10" width="13.57421875" style="9" bestFit="1" customWidth="1"/>
    <col min="11" max="11" width="10.57421875" style="9" bestFit="1" customWidth="1"/>
    <col min="12" max="12" width="14.421875" style="9" bestFit="1" customWidth="1"/>
    <col min="13" max="13" width="10.7109375" style="9" bestFit="1" customWidth="1"/>
    <col min="14" max="14" width="1.421875" style="9" customWidth="1"/>
    <col min="15" max="15" width="10.57421875" style="4" bestFit="1" customWidth="1"/>
    <col min="16" max="16" width="1.421875" style="4" customWidth="1"/>
    <col min="17" max="17" width="10.7109375" style="4" bestFit="1" customWidth="1"/>
    <col min="18" max="16384" width="9.140625" style="4" customWidth="1"/>
  </cols>
  <sheetData>
    <row r="1" ht="12.75"/>
    <row r="2" ht="12.75"/>
    <row r="3" ht="12.75"/>
    <row r="4" ht="12.75"/>
    <row r="5" ht="16.5" customHeight="1"/>
    <row r="6" ht="15.75">
      <c r="B6" s="1" t="s">
        <v>29</v>
      </c>
    </row>
    <row r="7" ht="15.75">
      <c r="B7" s="1" t="s">
        <v>231</v>
      </c>
    </row>
    <row r="8" spans="2:17" ht="12" customHeight="1">
      <c r="B8" s="42"/>
      <c r="G8" s="32"/>
      <c r="H8" s="32"/>
      <c r="I8" s="32"/>
      <c r="J8" s="32"/>
      <c r="K8" s="32"/>
      <c r="L8" s="32"/>
      <c r="M8" s="32"/>
      <c r="N8" s="32"/>
      <c r="O8" s="98" t="s">
        <v>212</v>
      </c>
      <c r="P8" s="98"/>
      <c r="Q8" s="98" t="s">
        <v>27</v>
      </c>
    </row>
    <row r="9" spans="2:17" ht="18.75" thickBot="1">
      <c r="B9" s="41"/>
      <c r="G9" s="184" t="s">
        <v>256</v>
      </c>
      <c r="H9" s="184"/>
      <c r="I9" s="184"/>
      <c r="J9" s="184"/>
      <c r="K9" s="184"/>
      <c r="L9" s="184"/>
      <c r="M9" s="184"/>
      <c r="N9" s="27"/>
      <c r="O9" s="107" t="s">
        <v>162</v>
      </c>
      <c r="P9" s="106"/>
      <c r="Q9" s="107" t="s">
        <v>152</v>
      </c>
    </row>
    <row r="10" spans="2:16" ht="3.75" customHeight="1">
      <c r="B10" s="41"/>
      <c r="G10" s="27"/>
      <c r="H10" s="27"/>
      <c r="I10" s="27"/>
      <c r="J10" s="27"/>
      <c r="K10" s="27"/>
      <c r="L10" s="27"/>
      <c r="M10" s="27"/>
      <c r="N10" s="27"/>
      <c r="P10" s="19"/>
    </row>
    <row r="11" spans="8:16" ht="13.5" thickBot="1">
      <c r="H11" s="27"/>
      <c r="I11" s="184" t="s">
        <v>151</v>
      </c>
      <c r="J11" s="184"/>
      <c r="K11" s="184"/>
      <c r="L11" s="78"/>
      <c r="M11" s="44"/>
      <c r="N11" s="44"/>
      <c r="P11" s="19"/>
    </row>
    <row r="12" spans="7:16" ht="12.75">
      <c r="G12" s="102"/>
      <c r="H12" s="27"/>
      <c r="I12" s="27"/>
      <c r="J12" s="106" t="s">
        <v>26</v>
      </c>
      <c r="K12" s="27"/>
      <c r="L12" s="78"/>
      <c r="M12" s="44"/>
      <c r="N12" s="44"/>
      <c r="P12" s="19"/>
    </row>
    <row r="13" spans="7:16" ht="12.75">
      <c r="G13" s="45" t="s">
        <v>25</v>
      </c>
      <c r="H13" s="45" t="s">
        <v>96</v>
      </c>
      <c r="I13" s="45" t="s">
        <v>25</v>
      </c>
      <c r="J13" s="97" t="s">
        <v>157</v>
      </c>
      <c r="K13" s="97" t="s">
        <v>150</v>
      </c>
      <c r="L13" s="43" t="s">
        <v>116</v>
      </c>
      <c r="M13" s="44"/>
      <c r="N13" s="44"/>
      <c r="P13" s="19"/>
    </row>
    <row r="14" spans="7:16" ht="12.75">
      <c r="G14" s="45" t="s">
        <v>26</v>
      </c>
      <c r="H14" s="45" t="s">
        <v>97</v>
      </c>
      <c r="I14" s="45" t="s">
        <v>149</v>
      </c>
      <c r="J14" s="97" t="s">
        <v>265</v>
      </c>
      <c r="K14" s="45" t="s">
        <v>4</v>
      </c>
      <c r="L14" s="43" t="s">
        <v>117</v>
      </c>
      <c r="M14" s="43" t="s">
        <v>27</v>
      </c>
      <c r="N14" s="43"/>
      <c r="P14" s="19"/>
    </row>
    <row r="15" spans="7:17" s="3" customFormat="1" ht="12.75">
      <c r="G15" s="45" t="s">
        <v>28</v>
      </c>
      <c r="H15" s="45" t="s">
        <v>28</v>
      </c>
      <c r="I15" s="45" t="s">
        <v>28</v>
      </c>
      <c r="J15" s="45" t="s">
        <v>28</v>
      </c>
      <c r="K15" s="45" t="s">
        <v>28</v>
      </c>
      <c r="L15" s="45" t="s">
        <v>28</v>
      </c>
      <c r="M15" s="45" t="s">
        <v>28</v>
      </c>
      <c r="N15" s="45"/>
      <c r="O15" s="45" t="s">
        <v>28</v>
      </c>
      <c r="P15" s="45"/>
      <c r="Q15" s="45" t="s">
        <v>28</v>
      </c>
    </row>
    <row r="16" spans="7:16" s="3" customFormat="1" ht="3.75" customHeight="1">
      <c r="G16" s="45"/>
      <c r="H16" s="45"/>
      <c r="I16" s="45"/>
      <c r="J16" s="45"/>
      <c r="K16" s="45"/>
      <c r="L16" s="45"/>
      <c r="M16" s="45"/>
      <c r="N16" s="45"/>
      <c r="P16" s="20"/>
    </row>
    <row r="17" spans="7:16" ht="16.5" customHeight="1">
      <c r="G17" s="4"/>
      <c r="H17" s="4"/>
      <c r="I17" s="4"/>
      <c r="J17" s="4"/>
      <c r="K17" s="4"/>
      <c r="L17" s="4"/>
      <c r="M17" s="4"/>
      <c r="N17" s="4"/>
      <c r="P17" s="19"/>
    </row>
    <row r="18" spans="2:17" ht="16.5" customHeight="1">
      <c r="B18" s="4" t="s">
        <v>208</v>
      </c>
      <c r="G18" s="9">
        <v>386678</v>
      </c>
      <c r="H18" s="9">
        <v>-29478</v>
      </c>
      <c r="I18" s="9">
        <v>472258</v>
      </c>
      <c r="J18" s="9">
        <v>33327</v>
      </c>
      <c r="K18" s="9">
        <v>86316</v>
      </c>
      <c r="L18" s="9">
        <v>-612314</v>
      </c>
      <c r="M18" s="9">
        <f>SUM(G18:L18)</f>
        <v>336787</v>
      </c>
      <c r="N18" s="32"/>
      <c r="O18" s="9">
        <v>7986</v>
      </c>
      <c r="P18" s="32"/>
      <c r="Q18" s="6">
        <f>M18+O18</f>
        <v>344773</v>
      </c>
    </row>
    <row r="19" spans="7:17" s="19" customFormat="1" ht="4.5" customHeight="1">
      <c r="G19" s="32"/>
      <c r="H19" s="32"/>
      <c r="I19" s="32"/>
      <c r="J19" s="32"/>
      <c r="K19" s="32"/>
      <c r="L19" s="32"/>
      <c r="M19" s="32"/>
      <c r="N19" s="32"/>
      <c r="O19" s="32"/>
      <c r="P19" s="32"/>
      <c r="Q19" s="7"/>
    </row>
    <row r="20" spans="2:17" ht="12.75">
      <c r="B20" s="4" t="s">
        <v>229</v>
      </c>
      <c r="G20" s="32">
        <v>0</v>
      </c>
      <c r="H20" s="32">
        <v>0</v>
      </c>
      <c r="I20" s="32">
        <v>0</v>
      </c>
      <c r="J20" s="32">
        <v>0</v>
      </c>
      <c r="K20" s="32">
        <v>-5475</v>
      </c>
      <c r="L20" s="32">
        <v>0</v>
      </c>
      <c r="M20" s="9">
        <f>SUM(G20:L20)</f>
        <v>-5475</v>
      </c>
      <c r="N20" s="32"/>
      <c r="O20" s="93">
        <v>0</v>
      </c>
      <c r="P20" s="93"/>
      <c r="Q20" s="6">
        <f>M20+O20</f>
        <v>-5475</v>
      </c>
    </row>
    <row r="21" spans="2:17" ht="12.75">
      <c r="B21" s="4" t="s">
        <v>224</v>
      </c>
      <c r="G21" s="9">
        <v>0</v>
      </c>
      <c r="H21" s="9">
        <v>0</v>
      </c>
      <c r="I21" s="9">
        <v>0</v>
      </c>
      <c r="J21" s="9">
        <v>0</v>
      </c>
      <c r="K21" s="9">
        <v>0</v>
      </c>
      <c r="L21" s="9">
        <f>+'Income Statement '!H50</f>
        <v>9023</v>
      </c>
      <c r="M21" s="9">
        <f>SUM(G21:L21)</f>
        <v>9023</v>
      </c>
      <c r="N21" s="32"/>
      <c r="O21" s="9">
        <f>+'Income Statement '!H51</f>
        <v>455</v>
      </c>
      <c r="P21" s="32"/>
      <c r="Q21" s="6">
        <f>M21+O21</f>
        <v>9478</v>
      </c>
    </row>
    <row r="22" spans="14:16" ht="3" customHeight="1">
      <c r="N22" s="32"/>
      <c r="P22" s="19"/>
    </row>
    <row r="23" spans="2:17" ht="13.5" thickBot="1">
      <c r="B23" s="4" t="s">
        <v>236</v>
      </c>
      <c r="C23" s="60"/>
      <c r="D23" s="60"/>
      <c r="E23" s="10"/>
      <c r="F23" s="10"/>
      <c r="G23" s="46">
        <f aca="true" t="shared" si="0" ref="G23:M23">SUM(G18:G21)</f>
        <v>386678</v>
      </c>
      <c r="H23" s="46">
        <f t="shared" si="0"/>
        <v>-29478</v>
      </c>
      <c r="I23" s="46">
        <f t="shared" si="0"/>
        <v>472258</v>
      </c>
      <c r="J23" s="46">
        <f t="shared" si="0"/>
        <v>33327</v>
      </c>
      <c r="K23" s="46">
        <f t="shared" si="0"/>
        <v>80841</v>
      </c>
      <c r="L23" s="46">
        <f t="shared" si="0"/>
        <v>-603291</v>
      </c>
      <c r="M23" s="46">
        <f t="shared" si="0"/>
        <v>340335</v>
      </c>
      <c r="N23" s="32"/>
      <c r="O23" s="46">
        <f>SUM(O18:O21)</f>
        <v>8441</v>
      </c>
      <c r="P23" s="32"/>
      <c r="Q23" s="46">
        <f>SUM(Q18:Q21)</f>
        <v>348776</v>
      </c>
    </row>
    <row r="24" spans="7:16" ht="10.5" customHeight="1">
      <c r="G24" s="4"/>
      <c r="H24" s="4"/>
      <c r="I24" s="4"/>
      <c r="J24" s="4"/>
      <c r="K24" s="4"/>
      <c r="L24" s="4"/>
      <c r="M24" s="4"/>
      <c r="N24" s="19"/>
      <c r="P24" s="19"/>
    </row>
    <row r="25" spans="7:16" ht="12.75">
      <c r="G25" s="4"/>
      <c r="H25" s="4"/>
      <c r="I25" s="4"/>
      <c r="J25" s="4"/>
      <c r="K25" s="4"/>
      <c r="L25" s="6"/>
      <c r="M25" s="4"/>
      <c r="N25" s="19"/>
      <c r="P25" s="19"/>
    </row>
    <row r="26" spans="2:16" ht="12.75">
      <c r="B26" s="4" t="s">
        <v>105</v>
      </c>
      <c r="G26" s="4"/>
      <c r="H26" s="4"/>
      <c r="I26" s="4"/>
      <c r="J26" s="4"/>
      <c r="K26" s="4"/>
      <c r="L26" s="4"/>
      <c r="M26" s="4"/>
      <c r="N26" s="19"/>
      <c r="P26" s="19"/>
    </row>
    <row r="27" spans="3:17" ht="16.5" customHeight="1">
      <c r="C27" s="4" t="s">
        <v>167</v>
      </c>
      <c r="G27" s="9">
        <v>386678</v>
      </c>
      <c r="H27" s="9">
        <v>-27666</v>
      </c>
      <c r="I27" s="9">
        <v>472258</v>
      </c>
      <c r="J27" s="9">
        <v>33327</v>
      </c>
      <c r="K27" s="9">
        <v>84638</v>
      </c>
      <c r="L27" s="9">
        <v>-548290</v>
      </c>
      <c r="M27" s="9">
        <f>SUM(G27:L27)</f>
        <v>400945</v>
      </c>
      <c r="N27" s="32"/>
      <c r="O27" s="9">
        <v>26906</v>
      </c>
      <c r="P27" s="32"/>
      <c r="Q27" s="6">
        <f>SUM(M27:O27)</f>
        <v>427851</v>
      </c>
    </row>
    <row r="28" spans="3:17" ht="16.5" customHeight="1">
      <c r="C28" s="4" t="s">
        <v>168</v>
      </c>
      <c r="N28" s="32"/>
      <c r="O28" s="9"/>
      <c r="P28" s="32"/>
      <c r="Q28" s="6"/>
    </row>
    <row r="29" spans="3:17" ht="12.75">
      <c r="C29" s="4" t="s">
        <v>169</v>
      </c>
      <c r="G29" s="9">
        <v>0</v>
      </c>
      <c r="H29" s="9">
        <v>0</v>
      </c>
      <c r="I29" s="9">
        <v>0</v>
      </c>
      <c r="J29" s="9">
        <v>0</v>
      </c>
      <c r="K29" s="9">
        <v>0</v>
      </c>
      <c r="L29" s="9">
        <v>-11493</v>
      </c>
      <c r="M29" s="9">
        <f>SUM(G29:L29)</f>
        <v>-11493</v>
      </c>
      <c r="N29" s="32"/>
      <c r="O29" s="9">
        <v>0</v>
      </c>
      <c r="P29" s="32"/>
      <c r="Q29" s="6">
        <f>SUM(M29:O29)</f>
        <v>-11493</v>
      </c>
    </row>
    <row r="30" spans="3:17" ht="12.75">
      <c r="C30" s="4" t="s">
        <v>170</v>
      </c>
      <c r="G30" s="32">
        <v>0</v>
      </c>
      <c r="H30" s="32">
        <v>0</v>
      </c>
      <c r="I30" s="32">
        <v>0</v>
      </c>
      <c r="J30" s="32">
        <v>0</v>
      </c>
      <c r="K30" s="32">
        <v>0</v>
      </c>
      <c r="L30" s="32">
        <v>-3610</v>
      </c>
      <c r="M30" s="32">
        <f>SUM(G30:L30)</f>
        <v>-3610</v>
      </c>
      <c r="N30" s="32"/>
      <c r="O30" s="32">
        <v>0</v>
      </c>
      <c r="P30" s="32"/>
      <c r="Q30" s="7">
        <f>SUM(M30:O30)</f>
        <v>-3610</v>
      </c>
    </row>
    <row r="31" spans="7:17" ht="8.25" customHeight="1">
      <c r="G31" s="30"/>
      <c r="H31" s="30"/>
      <c r="I31" s="30"/>
      <c r="J31" s="30"/>
      <c r="K31" s="30"/>
      <c r="L31" s="30"/>
      <c r="M31" s="30"/>
      <c r="N31" s="32"/>
      <c r="O31" s="30"/>
      <c r="P31" s="32"/>
      <c r="Q31" s="112"/>
    </row>
    <row r="32" spans="2:17" ht="12.75">
      <c r="B32" s="4" t="s">
        <v>171</v>
      </c>
      <c r="G32" s="9">
        <f aca="true" t="shared" si="1" ref="G32:M32">SUM(G27:G30)</f>
        <v>386678</v>
      </c>
      <c r="H32" s="9">
        <f t="shared" si="1"/>
        <v>-27666</v>
      </c>
      <c r="I32" s="9">
        <f t="shared" si="1"/>
        <v>472258</v>
      </c>
      <c r="J32" s="9">
        <f t="shared" si="1"/>
        <v>33327</v>
      </c>
      <c r="K32" s="9">
        <f t="shared" si="1"/>
        <v>84638</v>
      </c>
      <c r="L32" s="9">
        <f t="shared" si="1"/>
        <v>-563393</v>
      </c>
      <c r="M32" s="9">
        <f t="shared" si="1"/>
        <v>385842</v>
      </c>
      <c r="N32" s="32"/>
      <c r="O32" s="9">
        <f>SUM(O27:O30)</f>
        <v>26906</v>
      </c>
      <c r="P32" s="32"/>
      <c r="Q32" s="9">
        <f>SUM(Q27:Q30)</f>
        <v>412748</v>
      </c>
    </row>
    <row r="33" spans="2:17" ht="12.75">
      <c r="B33" s="4" t="s">
        <v>172</v>
      </c>
      <c r="G33" s="30">
        <v>0</v>
      </c>
      <c r="H33" s="30">
        <v>0</v>
      </c>
      <c r="I33" s="30">
        <v>0</v>
      </c>
      <c r="J33" s="30">
        <v>0</v>
      </c>
      <c r="K33" s="30">
        <v>0</v>
      </c>
      <c r="L33" s="30">
        <v>17752</v>
      </c>
      <c r="M33" s="30">
        <f>SUM(G33:L33)</f>
        <v>17752</v>
      </c>
      <c r="N33" s="32"/>
      <c r="O33" s="30">
        <v>0</v>
      </c>
      <c r="P33" s="32"/>
      <c r="Q33" s="112">
        <f>SUM(M33:O33)</f>
        <v>17752</v>
      </c>
    </row>
    <row r="34" spans="7:17" ht="12.75">
      <c r="G34" s="9">
        <f>SUM(G32:G33)</f>
        <v>386678</v>
      </c>
      <c r="H34" s="9">
        <f aca="true" t="shared" si="2" ref="H34:Q34">SUM(H32:H33)</f>
        <v>-27666</v>
      </c>
      <c r="I34" s="9">
        <f t="shared" si="2"/>
        <v>472258</v>
      </c>
      <c r="J34" s="9">
        <f t="shared" si="2"/>
        <v>33327</v>
      </c>
      <c r="K34" s="9">
        <f t="shared" si="2"/>
        <v>84638</v>
      </c>
      <c r="L34" s="9">
        <f t="shared" si="2"/>
        <v>-545641</v>
      </c>
      <c r="M34" s="9">
        <f t="shared" si="2"/>
        <v>403594</v>
      </c>
      <c r="N34" s="32"/>
      <c r="O34" s="9">
        <f t="shared" si="2"/>
        <v>26906</v>
      </c>
      <c r="P34" s="32"/>
      <c r="Q34" s="9">
        <f t="shared" si="2"/>
        <v>430500</v>
      </c>
    </row>
    <row r="35" spans="2:17" ht="12.75">
      <c r="B35" s="4" t="s">
        <v>229</v>
      </c>
      <c r="G35" s="32">
        <v>0</v>
      </c>
      <c r="H35" s="32">
        <v>0</v>
      </c>
      <c r="I35" s="32">
        <v>0</v>
      </c>
      <c r="J35" s="32">
        <v>0</v>
      </c>
      <c r="K35" s="9">
        <v>2509</v>
      </c>
      <c r="L35" s="32">
        <v>0</v>
      </c>
      <c r="M35" s="32">
        <f>SUM(G35:L35)</f>
        <v>2509</v>
      </c>
      <c r="N35" s="32"/>
      <c r="O35" s="93">
        <v>0</v>
      </c>
      <c r="P35" s="93"/>
      <c r="Q35" s="6">
        <f>SUM(M35:O35)</f>
        <v>2509</v>
      </c>
    </row>
    <row r="36" spans="2:17" ht="12.75">
      <c r="B36" s="70" t="s">
        <v>200</v>
      </c>
      <c r="G36" s="32">
        <v>0</v>
      </c>
      <c r="H36" s="32">
        <v>-1562</v>
      </c>
      <c r="I36" s="32">
        <v>0</v>
      </c>
      <c r="J36" s="32">
        <v>0</v>
      </c>
      <c r="K36" s="73">
        <v>0</v>
      </c>
      <c r="L36" s="32">
        <v>0</v>
      </c>
      <c r="M36" s="9">
        <f>SUM(G36:L36)</f>
        <v>-1562</v>
      </c>
      <c r="N36" s="32"/>
      <c r="O36" s="9">
        <v>-19030</v>
      </c>
      <c r="P36" s="32"/>
      <c r="Q36" s="6">
        <f>SUM(M36:O36)</f>
        <v>-20592</v>
      </c>
    </row>
    <row r="37" spans="2:17" ht="12.75">
      <c r="B37" s="4" t="s">
        <v>223</v>
      </c>
      <c r="G37" s="9">
        <v>0</v>
      </c>
      <c r="H37" s="9">
        <v>0</v>
      </c>
      <c r="I37" s="9">
        <v>0</v>
      </c>
      <c r="J37" s="9">
        <v>0</v>
      </c>
      <c r="K37" s="73">
        <v>0</v>
      </c>
      <c r="L37" s="9">
        <f>+'Income Statement '!J50</f>
        <v>-8214</v>
      </c>
      <c r="M37" s="9">
        <f>SUM(G37:L37)</f>
        <v>-8214</v>
      </c>
      <c r="N37" s="32"/>
      <c r="O37" s="9">
        <f>+'Income Statement '!J51</f>
        <v>-330</v>
      </c>
      <c r="P37" s="32"/>
      <c r="Q37" s="6">
        <f>SUM(M37:O37)</f>
        <v>-8544</v>
      </c>
    </row>
    <row r="38" spans="11:16" ht="6.75" customHeight="1">
      <c r="K38" s="73"/>
      <c r="N38" s="32"/>
      <c r="P38" s="19"/>
    </row>
    <row r="39" spans="2:17" ht="16.5" customHeight="1" thickBot="1">
      <c r="B39" s="4" t="s">
        <v>237</v>
      </c>
      <c r="C39" s="60"/>
      <c r="D39" s="60"/>
      <c r="E39" s="10"/>
      <c r="F39" s="10"/>
      <c r="G39" s="46">
        <f aca="true" t="shared" si="3" ref="G39:Q39">SUM(G34:G37)</f>
        <v>386678</v>
      </c>
      <c r="H39" s="46">
        <f t="shared" si="3"/>
        <v>-29228</v>
      </c>
      <c r="I39" s="46">
        <f t="shared" si="3"/>
        <v>472258</v>
      </c>
      <c r="J39" s="46">
        <f t="shared" si="3"/>
        <v>33327</v>
      </c>
      <c r="K39" s="46">
        <f t="shared" si="3"/>
        <v>87147</v>
      </c>
      <c r="L39" s="46">
        <f t="shared" si="3"/>
        <v>-553855</v>
      </c>
      <c r="M39" s="46">
        <f t="shared" si="3"/>
        <v>396327</v>
      </c>
      <c r="N39" s="32">
        <f t="shared" si="3"/>
        <v>0</v>
      </c>
      <c r="O39" s="46">
        <f t="shared" si="3"/>
        <v>7546</v>
      </c>
      <c r="P39" s="32">
        <f t="shared" si="3"/>
        <v>0</v>
      </c>
      <c r="Q39" s="46">
        <f t="shared" si="3"/>
        <v>403873</v>
      </c>
    </row>
    <row r="40" spans="3:17" ht="16.5" customHeight="1">
      <c r="C40" s="60"/>
      <c r="D40" s="60"/>
      <c r="E40" s="10"/>
      <c r="F40" s="10"/>
      <c r="G40" s="32"/>
      <c r="H40" s="32"/>
      <c r="I40" s="32"/>
      <c r="J40" s="32"/>
      <c r="K40" s="32"/>
      <c r="L40" s="32"/>
      <c r="M40" s="32"/>
      <c r="N40" s="32"/>
      <c r="O40" s="32"/>
      <c r="P40" s="32"/>
      <c r="Q40" s="32"/>
    </row>
    <row r="41" spans="3:17" ht="16.5" customHeight="1">
      <c r="C41" s="60"/>
      <c r="D41" s="60"/>
      <c r="E41" s="10"/>
      <c r="F41" s="10"/>
      <c r="G41" s="32"/>
      <c r="H41" s="32"/>
      <c r="I41" s="32"/>
      <c r="J41" s="32"/>
      <c r="K41" s="32"/>
      <c r="L41" s="32"/>
      <c r="M41" s="32"/>
      <c r="N41" s="32"/>
      <c r="O41" s="32"/>
      <c r="P41" s="32"/>
      <c r="Q41" s="32"/>
    </row>
    <row r="42" spans="3:17" ht="16.5" customHeight="1">
      <c r="C42" s="60"/>
      <c r="D42" s="60"/>
      <c r="E42" s="10"/>
      <c r="F42" s="10"/>
      <c r="G42" s="32"/>
      <c r="H42" s="32"/>
      <c r="I42" s="32"/>
      <c r="J42" s="32"/>
      <c r="K42" s="32"/>
      <c r="L42" s="32"/>
      <c r="M42" s="32"/>
      <c r="N42" s="32"/>
      <c r="O42" s="32"/>
      <c r="P42" s="32"/>
      <c r="Q42" s="32"/>
    </row>
    <row r="43" spans="3:17" ht="16.5" customHeight="1">
      <c r="C43" s="60"/>
      <c r="D43" s="60"/>
      <c r="E43" s="10"/>
      <c r="F43" s="10"/>
      <c r="G43" s="32"/>
      <c r="H43" s="32"/>
      <c r="I43" s="32"/>
      <c r="J43" s="32"/>
      <c r="K43" s="32"/>
      <c r="L43" s="32"/>
      <c r="M43" s="32"/>
      <c r="N43" s="32"/>
      <c r="O43" s="32"/>
      <c r="P43" s="32"/>
      <c r="Q43" s="32"/>
    </row>
    <row r="44" spans="3:17" ht="16.5" customHeight="1">
      <c r="C44" s="60"/>
      <c r="D44" s="60"/>
      <c r="E44" s="10"/>
      <c r="F44" s="10"/>
      <c r="G44" s="32"/>
      <c r="H44" s="32"/>
      <c r="I44" s="32"/>
      <c r="J44" s="32"/>
      <c r="K44" s="32"/>
      <c r="L44" s="32"/>
      <c r="M44" s="32"/>
      <c r="N44" s="32"/>
      <c r="O44" s="32"/>
      <c r="P44" s="32"/>
      <c r="Q44" s="32"/>
    </row>
    <row r="45" spans="3:17" ht="16.5" customHeight="1">
      <c r="C45" s="60"/>
      <c r="D45" s="60"/>
      <c r="E45" s="10"/>
      <c r="F45" s="10"/>
      <c r="G45" s="32"/>
      <c r="H45" s="32"/>
      <c r="I45" s="32"/>
      <c r="J45" s="32"/>
      <c r="K45" s="32"/>
      <c r="L45" s="32"/>
      <c r="M45" s="32"/>
      <c r="N45" s="32"/>
      <c r="O45" s="32"/>
      <c r="P45" s="32"/>
      <c r="Q45" s="32"/>
    </row>
    <row r="46" spans="3:17" ht="16.5" customHeight="1">
      <c r="C46" s="60"/>
      <c r="D46" s="60"/>
      <c r="E46" s="10"/>
      <c r="F46" s="10"/>
      <c r="G46" s="32"/>
      <c r="H46" s="32"/>
      <c r="I46" s="32"/>
      <c r="J46" s="32"/>
      <c r="K46" s="32"/>
      <c r="L46" s="32"/>
      <c r="M46" s="32"/>
      <c r="N46" s="32"/>
      <c r="O46" s="32"/>
      <c r="P46" s="32"/>
      <c r="Q46" s="32"/>
    </row>
    <row r="47" spans="3:17" ht="16.5" customHeight="1">
      <c r="C47" s="60"/>
      <c r="D47" s="60"/>
      <c r="E47" s="10"/>
      <c r="F47" s="10"/>
      <c r="G47" s="32"/>
      <c r="H47" s="32"/>
      <c r="I47" s="32"/>
      <c r="J47" s="32"/>
      <c r="K47" s="32"/>
      <c r="L47" s="32"/>
      <c r="M47" s="32"/>
      <c r="N47" s="32"/>
      <c r="O47" s="32"/>
      <c r="P47" s="32"/>
      <c r="Q47" s="32"/>
    </row>
    <row r="48" spans="14:16" ht="12.75">
      <c r="N48" s="32"/>
      <c r="P48" s="19"/>
    </row>
    <row r="52" ht="12.75">
      <c r="Q52" s="6"/>
    </row>
  </sheetData>
  <sheetProtection password="CC52" sheet="1" objects="1" scenarios="1"/>
  <mergeCells count="2">
    <mergeCell ref="G9:M9"/>
    <mergeCell ref="I11:K11"/>
  </mergeCells>
  <printOptions/>
  <pageMargins left="0.5" right="0.2" top="0" bottom="0" header="0.23" footer="0.01"/>
  <pageSetup firstPageNumber="3" useFirstPageNumber="1" horizontalDpi="600" verticalDpi="600" orientation="landscape" paperSize="9" scale="8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Sheet4"/>
  <dimension ref="B7:N194"/>
  <sheetViews>
    <sheetView showGridLines="0" workbookViewId="0" topLeftCell="A1">
      <selection activeCell="A1" sqref="A1"/>
    </sheetView>
  </sheetViews>
  <sheetFormatPr defaultColWidth="9.140625" defaultRowHeight="12.75"/>
  <cols>
    <col min="1" max="1" width="4.28125" style="4" customWidth="1"/>
    <col min="2" max="2" width="2.421875" style="4" customWidth="1"/>
    <col min="3" max="3" width="3.7109375" style="4" customWidth="1"/>
    <col min="4" max="4" width="29.28125" style="4" customWidth="1"/>
    <col min="5" max="5" width="27.421875" style="4" customWidth="1"/>
    <col min="6" max="6" width="13.140625" style="4" customWidth="1"/>
    <col min="7" max="7" width="2.8515625" style="19" customWidth="1"/>
    <col min="8" max="8" width="13.140625" style="4" bestFit="1" customWidth="1"/>
    <col min="9" max="9" width="2.57421875" style="4" customWidth="1"/>
    <col min="10" max="11" width="14.421875" style="4" bestFit="1" customWidth="1"/>
    <col min="12" max="16384" width="9.140625" style="4" customWidth="1"/>
  </cols>
  <sheetData>
    <row r="1" ht="12.75"/>
    <row r="2" ht="12.75"/>
    <row r="3" ht="12.75"/>
    <row r="4" ht="12.75"/>
    <row r="5" ht="12.75"/>
    <row r="7" ht="15.75">
      <c r="B7" s="1" t="s">
        <v>30</v>
      </c>
    </row>
    <row r="8" ht="15.75">
      <c r="B8" s="1" t="s">
        <v>231</v>
      </c>
    </row>
    <row r="9" ht="12.75">
      <c r="B9" s="2"/>
    </row>
    <row r="10" ht="12.75">
      <c r="B10" s="2"/>
    </row>
    <row r="11" spans="2:8" ht="12.75">
      <c r="B11" s="2"/>
      <c r="F11" s="78"/>
      <c r="G11" s="106"/>
      <c r="H11" s="78"/>
    </row>
    <row r="12" spans="2:10" ht="12.75">
      <c r="B12" s="2"/>
      <c r="F12" s="185" t="s">
        <v>260</v>
      </c>
      <c r="G12" s="186"/>
      <c r="H12" s="186"/>
      <c r="J12" s="2"/>
    </row>
    <row r="13" spans="6:10" ht="12.75">
      <c r="F13" s="148" t="s">
        <v>233</v>
      </c>
      <c r="G13" s="108"/>
      <c r="H13" s="148" t="s">
        <v>234</v>
      </c>
      <c r="J13" s="2"/>
    </row>
    <row r="14" spans="6:10" ht="5.25" customHeight="1">
      <c r="F14" s="58"/>
      <c r="G14" s="28"/>
      <c r="H14" s="58"/>
      <c r="J14" s="2"/>
    </row>
    <row r="15" spans="6:11" ht="12.75">
      <c r="F15" s="124" t="s">
        <v>28</v>
      </c>
      <c r="G15" s="125"/>
      <c r="H15" s="124" t="s">
        <v>28</v>
      </c>
      <c r="J15" s="9"/>
      <c r="K15" s="9"/>
    </row>
    <row r="16" spans="2:11" ht="12.75">
      <c r="B16" s="4" t="s">
        <v>64</v>
      </c>
      <c r="F16" s="32"/>
      <c r="G16" s="32"/>
      <c r="J16" s="9"/>
      <c r="K16" s="9"/>
    </row>
    <row r="17" spans="6:11" ht="3.75" customHeight="1">
      <c r="F17" s="32"/>
      <c r="G17" s="32"/>
      <c r="J17" s="9"/>
      <c r="K17" s="9"/>
    </row>
    <row r="18" spans="3:11" ht="12.75" customHeight="1">
      <c r="C18" s="4" t="s">
        <v>247</v>
      </c>
      <c r="F18" s="32">
        <f>+'Income Statement '!H42</f>
        <v>10160</v>
      </c>
      <c r="G18" s="32"/>
      <c r="H18" s="65">
        <v>-7251</v>
      </c>
      <c r="J18" s="126"/>
      <c r="K18" s="9"/>
    </row>
    <row r="19" spans="6:11" ht="3.75" customHeight="1">
      <c r="F19" s="32"/>
      <c r="G19" s="32"/>
      <c r="H19" s="65"/>
      <c r="J19" s="126"/>
      <c r="K19" s="9"/>
    </row>
    <row r="20" spans="3:11" ht="12.75">
      <c r="C20" s="4" t="s">
        <v>95</v>
      </c>
      <c r="F20" s="32"/>
      <c r="G20" s="32"/>
      <c r="H20" s="65"/>
      <c r="J20" s="126"/>
      <c r="K20" s="9"/>
    </row>
    <row r="21" spans="3:11" ht="12.75">
      <c r="C21" s="4" t="s">
        <v>163</v>
      </c>
      <c r="F21" s="32">
        <v>0</v>
      </c>
      <c r="G21" s="32"/>
      <c r="H21" s="65">
        <f>-+'Income Statement '!J40</f>
        <v>-900</v>
      </c>
      <c r="J21" s="126"/>
      <c r="K21" s="9"/>
    </row>
    <row r="22" spans="3:11" ht="12.75">
      <c r="C22" s="4" t="s">
        <v>218</v>
      </c>
      <c r="F22" s="32">
        <v>22</v>
      </c>
      <c r="G22" s="32"/>
      <c r="H22" s="9">
        <v>-2795</v>
      </c>
      <c r="J22" s="126"/>
      <c r="K22" s="9"/>
    </row>
    <row r="23" spans="3:11" ht="12.75">
      <c r="C23" s="4" t="s">
        <v>165</v>
      </c>
      <c r="F23" s="32">
        <v>-7</v>
      </c>
      <c r="G23" s="32"/>
      <c r="H23" s="6">
        <v>-5741</v>
      </c>
      <c r="J23" s="126"/>
      <c r="K23" s="9"/>
    </row>
    <row r="24" spans="3:11" ht="12.75">
      <c r="C24" s="4" t="s">
        <v>238</v>
      </c>
      <c r="F24" s="32"/>
      <c r="G24" s="32"/>
      <c r="H24" s="6"/>
      <c r="J24" s="126"/>
      <c r="K24" s="9"/>
    </row>
    <row r="25" spans="4:11" ht="12.75">
      <c r="D25" s="4" t="s">
        <v>239</v>
      </c>
      <c r="F25" s="32">
        <v>0</v>
      </c>
      <c r="G25" s="32"/>
      <c r="H25" s="6">
        <v>-188</v>
      </c>
      <c r="J25" s="126"/>
      <c r="K25" s="9"/>
    </row>
    <row r="26" spans="3:11" ht="12.75">
      <c r="C26" s="4" t="s">
        <v>164</v>
      </c>
      <c r="F26" s="32">
        <v>19</v>
      </c>
      <c r="G26" s="32"/>
      <c r="H26" s="6">
        <v>516</v>
      </c>
      <c r="J26" s="126"/>
      <c r="K26" s="9"/>
    </row>
    <row r="27" spans="3:11" ht="12.75">
      <c r="C27" s="4" t="s">
        <v>264</v>
      </c>
      <c r="F27" s="32">
        <v>-14493</v>
      </c>
      <c r="G27" s="32"/>
      <c r="H27" s="6">
        <v>0</v>
      </c>
      <c r="J27" s="126"/>
      <c r="K27" s="9"/>
    </row>
    <row r="28" spans="3:11" ht="12.75">
      <c r="C28" s="4" t="s">
        <v>166</v>
      </c>
      <c r="F28" s="32">
        <v>2944</v>
      </c>
      <c r="G28" s="32"/>
      <c r="H28" s="65">
        <v>5561</v>
      </c>
      <c r="J28" s="126"/>
      <c r="K28" s="9"/>
    </row>
    <row r="29" spans="6:14" ht="3.75" customHeight="1">
      <c r="F29" s="30"/>
      <c r="G29" s="32"/>
      <c r="H29" s="66"/>
      <c r="J29" s="127"/>
      <c r="K29" s="32"/>
      <c r="L29" s="19"/>
      <c r="M29" s="19"/>
      <c r="N29" s="19"/>
    </row>
    <row r="30" spans="3:14" ht="12.75">
      <c r="C30" s="4" t="s">
        <v>262</v>
      </c>
      <c r="F30" s="32">
        <f>SUM(F18:F28)</f>
        <v>-1355</v>
      </c>
      <c r="G30" s="32"/>
      <c r="H30" s="32">
        <f>SUM(H18:H28)</f>
        <v>-10798</v>
      </c>
      <c r="J30" s="127"/>
      <c r="K30" s="32"/>
      <c r="L30" s="19"/>
      <c r="M30" s="19"/>
      <c r="N30" s="19"/>
    </row>
    <row r="31" spans="6:14" ht="5.25" customHeight="1">
      <c r="F31" s="32"/>
      <c r="G31" s="32"/>
      <c r="H31" s="65"/>
      <c r="J31" s="127"/>
      <c r="K31" s="32"/>
      <c r="L31" s="19"/>
      <c r="M31" s="19"/>
      <c r="N31" s="19"/>
    </row>
    <row r="32" spans="3:14" ht="12" customHeight="1">
      <c r="C32" s="4" t="s">
        <v>67</v>
      </c>
      <c r="F32" s="30">
        <v>946</v>
      </c>
      <c r="G32" s="32"/>
      <c r="H32" s="66">
        <v>5262</v>
      </c>
      <c r="J32" s="127"/>
      <c r="K32" s="32"/>
      <c r="L32" s="19"/>
      <c r="M32" s="19"/>
      <c r="N32" s="19"/>
    </row>
    <row r="33" spans="6:14" ht="3.75" customHeight="1">
      <c r="F33" s="32"/>
      <c r="G33" s="32"/>
      <c r="H33" s="67"/>
      <c r="J33" s="127"/>
      <c r="K33" s="32"/>
      <c r="L33" s="19"/>
      <c r="M33" s="19"/>
      <c r="N33" s="19"/>
    </row>
    <row r="34" spans="3:14" ht="12.75">
      <c r="C34" s="4" t="s">
        <v>257</v>
      </c>
      <c r="F34" s="32">
        <f>SUM(F30:F32)</f>
        <v>-409</v>
      </c>
      <c r="G34" s="32"/>
      <c r="H34" s="32">
        <f>SUM(H30:H32)</f>
        <v>-5536</v>
      </c>
      <c r="J34" s="127"/>
      <c r="K34" s="32"/>
      <c r="L34" s="19"/>
      <c r="M34" s="19"/>
      <c r="N34" s="19"/>
    </row>
    <row r="35" spans="6:14" ht="5.25" customHeight="1">
      <c r="F35" s="32"/>
      <c r="G35" s="32"/>
      <c r="H35" s="65"/>
      <c r="J35" s="127"/>
      <c r="K35" s="32"/>
      <c r="L35" s="19"/>
      <c r="M35" s="19"/>
      <c r="N35" s="19"/>
    </row>
    <row r="36" spans="3:14" ht="12.75">
      <c r="C36" s="4" t="s">
        <v>77</v>
      </c>
      <c r="F36" s="32">
        <v>-8119</v>
      </c>
      <c r="G36" s="32"/>
      <c r="H36" s="65">
        <v>-9158</v>
      </c>
      <c r="J36" s="127"/>
      <c r="K36" s="32"/>
      <c r="L36" s="19"/>
      <c r="M36" s="19"/>
      <c r="N36" s="19"/>
    </row>
    <row r="37" spans="3:14" ht="12.75">
      <c r="C37" s="4" t="s">
        <v>78</v>
      </c>
      <c r="F37" s="32">
        <v>4841</v>
      </c>
      <c r="G37" s="32"/>
      <c r="H37" s="65">
        <v>4994</v>
      </c>
      <c r="J37" s="127"/>
      <c r="K37" s="32"/>
      <c r="L37" s="19"/>
      <c r="M37" s="19"/>
      <c r="N37" s="19"/>
    </row>
    <row r="38" spans="3:14" ht="12.75">
      <c r="C38" s="4" t="s">
        <v>82</v>
      </c>
      <c r="F38" s="32">
        <v>27</v>
      </c>
      <c r="G38" s="32"/>
      <c r="H38" s="65">
        <v>48</v>
      </c>
      <c r="J38" s="127"/>
      <c r="K38" s="32"/>
      <c r="L38" s="19"/>
      <c r="M38" s="19"/>
      <c r="N38" s="19"/>
    </row>
    <row r="39" spans="3:14" ht="12.75">
      <c r="C39" s="4" t="s">
        <v>79</v>
      </c>
      <c r="F39" s="32">
        <v>-717</v>
      </c>
      <c r="G39" s="32"/>
      <c r="H39" s="65">
        <v>-389</v>
      </c>
      <c r="J39" s="127"/>
      <c r="K39" s="32"/>
      <c r="L39" s="19"/>
      <c r="M39" s="19"/>
      <c r="N39" s="19"/>
    </row>
    <row r="40" spans="3:14" ht="12.75">
      <c r="C40" s="4" t="s">
        <v>119</v>
      </c>
      <c r="F40" s="32">
        <v>2675</v>
      </c>
      <c r="G40" s="32"/>
      <c r="H40" s="9">
        <v>11101</v>
      </c>
      <c r="J40" s="127"/>
      <c r="K40" s="32"/>
      <c r="L40" s="19"/>
      <c r="M40" s="19"/>
      <c r="N40" s="19"/>
    </row>
    <row r="41" spans="3:14" ht="14.25" customHeight="1">
      <c r="C41" s="4" t="s">
        <v>228</v>
      </c>
      <c r="F41" s="61">
        <f>SUM(F34:F40)</f>
        <v>-1702</v>
      </c>
      <c r="G41" s="32"/>
      <c r="H41" s="68">
        <f>SUM(H34:H40)</f>
        <v>1060</v>
      </c>
      <c r="J41" s="127"/>
      <c r="K41" s="32"/>
      <c r="L41" s="19"/>
      <c r="M41" s="19"/>
      <c r="N41" s="19"/>
    </row>
    <row r="42" spans="6:14" ht="1.5" customHeight="1">
      <c r="F42" s="32"/>
      <c r="G42" s="32"/>
      <c r="H42" s="65"/>
      <c r="J42" s="127"/>
      <c r="K42" s="32"/>
      <c r="L42" s="19"/>
      <c r="M42" s="19"/>
      <c r="N42" s="19"/>
    </row>
    <row r="43" spans="2:14" ht="12.75">
      <c r="B43" s="4" t="s">
        <v>65</v>
      </c>
      <c r="H43" s="65"/>
      <c r="J43" s="127"/>
      <c r="K43" s="32"/>
      <c r="L43" s="19"/>
      <c r="M43" s="19"/>
      <c r="N43" s="19"/>
    </row>
    <row r="44" spans="4:14" ht="12.75" hidden="1">
      <c r="D44" s="4" t="s">
        <v>84</v>
      </c>
      <c r="F44" s="32"/>
      <c r="G44" s="32"/>
      <c r="H44" s="65">
        <v>0</v>
      </c>
      <c r="J44" s="127"/>
      <c r="K44" s="32"/>
      <c r="L44" s="19"/>
      <c r="M44" s="19"/>
      <c r="N44" s="19"/>
    </row>
    <row r="45" spans="4:14" ht="12.75" hidden="1">
      <c r="D45" s="4" t="s">
        <v>106</v>
      </c>
      <c r="F45" s="32"/>
      <c r="G45" s="32"/>
      <c r="H45" s="65">
        <v>0</v>
      </c>
      <c r="J45" s="127"/>
      <c r="K45" s="32"/>
      <c r="L45" s="19"/>
      <c r="M45" s="19"/>
      <c r="N45" s="19"/>
    </row>
    <row r="46" spans="4:14" ht="12.75" hidden="1">
      <c r="D46" s="4" t="s">
        <v>107</v>
      </c>
      <c r="F46" s="32"/>
      <c r="G46" s="32"/>
      <c r="H46" s="65"/>
      <c r="J46" s="127"/>
      <c r="K46" s="32"/>
      <c r="L46" s="19"/>
      <c r="M46" s="19"/>
      <c r="N46" s="19"/>
    </row>
    <row r="47" spans="3:14" ht="12.75">
      <c r="C47" s="4" t="s">
        <v>71</v>
      </c>
      <c r="F47" s="32">
        <v>-865</v>
      </c>
      <c r="G47" s="32"/>
      <c r="H47" s="65">
        <v>-912</v>
      </c>
      <c r="J47" s="127"/>
      <c r="K47" s="32"/>
      <c r="L47" s="19"/>
      <c r="M47" s="19"/>
      <c r="N47" s="19"/>
    </row>
    <row r="48" spans="3:14" ht="12.75">
      <c r="C48" s="4" t="s">
        <v>103</v>
      </c>
      <c r="F48" s="32">
        <v>0</v>
      </c>
      <c r="G48" s="32"/>
      <c r="H48" s="9">
        <v>-115</v>
      </c>
      <c r="J48" s="127"/>
      <c r="K48" s="32"/>
      <c r="L48" s="19"/>
      <c r="M48" s="19"/>
      <c r="N48" s="19"/>
    </row>
    <row r="49" spans="3:14" ht="12.75" hidden="1">
      <c r="C49" s="4" t="s">
        <v>108</v>
      </c>
      <c r="F49" s="32"/>
      <c r="G49" s="32"/>
      <c r="H49" s="6"/>
      <c r="J49" s="127"/>
      <c r="K49" s="32"/>
      <c r="L49" s="19"/>
      <c r="M49" s="19"/>
      <c r="N49" s="19"/>
    </row>
    <row r="50" spans="3:14" ht="12.75" hidden="1">
      <c r="C50" s="4" t="s">
        <v>109</v>
      </c>
      <c r="F50" s="32"/>
      <c r="G50" s="32"/>
      <c r="H50" s="6"/>
      <c r="J50" s="127"/>
      <c r="K50" s="32"/>
      <c r="L50" s="19"/>
      <c r="M50" s="19"/>
      <c r="N50" s="19"/>
    </row>
    <row r="51" spans="3:14" ht="12.75">
      <c r="C51" s="4" t="s">
        <v>255</v>
      </c>
      <c r="F51" s="32"/>
      <c r="G51" s="32"/>
      <c r="H51" s="6"/>
      <c r="J51" s="127"/>
      <c r="K51" s="32"/>
      <c r="L51" s="19"/>
      <c r="M51" s="19"/>
      <c r="N51" s="19"/>
    </row>
    <row r="52" spans="3:14" ht="12.75">
      <c r="C52" s="4" t="s">
        <v>240</v>
      </c>
      <c r="F52" s="32">
        <v>0</v>
      </c>
      <c r="G52" s="32"/>
      <c r="H52" s="6">
        <v>-15306</v>
      </c>
      <c r="J52" s="127"/>
      <c r="K52" s="32"/>
      <c r="L52" s="19"/>
      <c r="M52" s="19"/>
      <c r="N52" s="19"/>
    </row>
    <row r="53" spans="3:14" ht="12.75">
      <c r="C53" s="4" t="s">
        <v>110</v>
      </c>
      <c r="F53" s="32">
        <v>3603</v>
      </c>
      <c r="G53" s="32"/>
      <c r="H53" s="9">
        <v>9202</v>
      </c>
      <c r="J53" s="127"/>
      <c r="K53" s="32"/>
      <c r="L53" s="19"/>
      <c r="M53" s="19"/>
      <c r="N53" s="19"/>
    </row>
    <row r="54" spans="3:14" ht="12.75">
      <c r="C54" s="4" t="s">
        <v>81</v>
      </c>
      <c r="F54" s="32">
        <v>7</v>
      </c>
      <c r="G54" s="32"/>
      <c r="H54" s="6">
        <v>10282</v>
      </c>
      <c r="J54" s="127"/>
      <c r="K54" s="32"/>
      <c r="L54" s="19"/>
      <c r="M54" s="19"/>
      <c r="N54" s="19"/>
    </row>
    <row r="55" spans="3:14" ht="12.75" hidden="1">
      <c r="C55" s="4" t="s">
        <v>111</v>
      </c>
      <c r="F55" s="32"/>
      <c r="G55" s="32"/>
      <c r="H55" s="65"/>
      <c r="J55" s="127"/>
      <c r="K55" s="32"/>
      <c r="L55" s="19"/>
      <c r="M55" s="19"/>
      <c r="N55" s="19"/>
    </row>
    <row r="56" spans="3:14" ht="12.75">
      <c r="C56" s="4" t="s">
        <v>266</v>
      </c>
      <c r="G56" s="4"/>
      <c r="J56" s="127"/>
      <c r="K56" s="32"/>
      <c r="L56" s="19"/>
      <c r="M56" s="19"/>
      <c r="N56" s="19"/>
    </row>
    <row r="57" spans="3:14" ht="12.75">
      <c r="C57" s="4" t="s">
        <v>267</v>
      </c>
      <c r="F57" s="32">
        <v>6449</v>
      </c>
      <c r="G57" s="32"/>
      <c r="H57" s="38">
        <v>0</v>
      </c>
      <c r="J57" s="127"/>
      <c r="K57" s="32"/>
      <c r="L57" s="19"/>
      <c r="M57" s="19"/>
      <c r="N57" s="19"/>
    </row>
    <row r="58" spans="6:14" ht="6.75" customHeight="1">
      <c r="F58" s="53"/>
      <c r="G58" s="53"/>
      <c r="H58" s="65"/>
      <c r="J58" s="127"/>
      <c r="K58" s="32"/>
      <c r="L58" s="19"/>
      <c r="M58" s="19"/>
      <c r="N58" s="19"/>
    </row>
    <row r="59" spans="3:14" ht="14.25" customHeight="1">
      <c r="C59" s="4" t="s">
        <v>120</v>
      </c>
      <c r="F59" s="61">
        <f>SUM(F44:F58)</f>
        <v>9194</v>
      </c>
      <c r="G59" s="32"/>
      <c r="H59" s="68">
        <f>SUM(H44:H58)</f>
        <v>3151</v>
      </c>
      <c r="J59" s="127"/>
      <c r="K59" s="32"/>
      <c r="L59" s="19"/>
      <c r="M59" s="19"/>
      <c r="N59" s="19"/>
    </row>
    <row r="60" spans="6:14" ht="2.25" customHeight="1">
      <c r="F60" s="32"/>
      <c r="G60" s="32"/>
      <c r="H60" s="65"/>
      <c r="J60" s="127"/>
      <c r="K60" s="32"/>
      <c r="L60" s="19"/>
      <c r="M60" s="19"/>
      <c r="N60" s="19"/>
    </row>
    <row r="61" spans="2:14" ht="12.75">
      <c r="B61" s="4" t="s">
        <v>66</v>
      </c>
      <c r="F61" s="32"/>
      <c r="G61" s="32"/>
      <c r="H61" s="65"/>
      <c r="J61" s="127"/>
      <c r="K61" s="32"/>
      <c r="L61" s="19"/>
      <c r="M61" s="19"/>
      <c r="N61" s="19"/>
    </row>
    <row r="62" spans="6:14" ht="1.5" customHeight="1">
      <c r="F62" s="32"/>
      <c r="G62" s="32"/>
      <c r="H62" s="65"/>
      <c r="J62" s="127"/>
      <c r="K62" s="32"/>
      <c r="L62" s="19"/>
      <c r="M62" s="19"/>
      <c r="N62" s="19"/>
    </row>
    <row r="63" spans="3:14" ht="12.75">
      <c r="C63" s="4" t="s">
        <v>112</v>
      </c>
      <c r="F63" s="32">
        <v>-7655</v>
      </c>
      <c r="G63" s="32"/>
      <c r="H63" s="65">
        <v>-9600</v>
      </c>
      <c r="J63" s="127"/>
      <c r="K63" s="32"/>
      <c r="L63" s="19"/>
      <c r="M63" s="19"/>
      <c r="N63" s="19"/>
    </row>
    <row r="64" spans="3:14" ht="12.75">
      <c r="C64" s="4" t="s">
        <v>200</v>
      </c>
      <c r="F64" s="32">
        <v>0</v>
      </c>
      <c r="G64" s="32"/>
      <c r="H64" s="65">
        <v>-1562</v>
      </c>
      <c r="J64" s="127"/>
      <c r="K64" s="32"/>
      <c r="L64" s="19"/>
      <c r="M64" s="19"/>
      <c r="N64" s="19"/>
    </row>
    <row r="65" spans="3:14" ht="12.75">
      <c r="C65" s="4" t="s">
        <v>121</v>
      </c>
      <c r="F65" s="32">
        <v>-6</v>
      </c>
      <c r="G65" s="32"/>
      <c r="H65" s="71">
        <v>-15</v>
      </c>
      <c r="J65" s="127"/>
      <c r="K65" s="32"/>
      <c r="L65" s="19"/>
      <c r="M65" s="19"/>
      <c r="N65" s="19"/>
    </row>
    <row r="66" spans="3:14" ht="12.75" hidden="1">
      <c r="C66" s="4" t="s">
        <v>113</v>
      </c>
      <c r="F66" s="32">
        <v>0</v>
      </c>
      <c r="G66" s="32"/>
      <c r="H66" s="71">
        <v>0</v>
      </c>
      <c r="J66" s="127"/>
      <c r="K66" s="32"/>
      <c r="L66" s="19"/>
      <c r="M66" s="19"/>
      <c r="N66" s="19"/>
    </row>
    <row r="67" spans="3:14" ht="12.75" hidden="1">
      <c r="C67" s="4" t="s">
        <v>114</v>
      </c>
      <c r="F67" s="32">
        <v>0</v>
      </c>
      <c r="G67" s="32"/>
      <c r="H67" s="71">
        <v>0</v>
      </c>
      <c r="J67" s="127"/>
      <c r="K67" s="32"/>
      <c r="L67" s="19"/>
      <c r="M67" s="19"/>
      <c r="N67" s="19"/>
    </row>
    <row r="68" spans="3:14" ht="12.75" hidden="1">
      <c r="C68" s="4" t="s">
        <v>86</v>
      </c>
      <c r="F68" s="32">
        <v>0</v>
      </c>
      <c r="G68" s="32"/>
      <c r="H68" s="71">
        <v>0</v>
      </c>
      <c r="J68" s="127"/>
      <c r="K68" s="32"/>
      <c r="L68" s="19"/>
      <c r="M68" s="19"/>
      <c r="N68" s="19"/>
    </row>
    <row r="69" spans="6:14" ht="3" customHeight="1">
      <c r="F69" s="62"/>
      <c r="G69" s="63"/>
      <c r="H69" s="65"/>
      <c r="J69" s="128"/>
      <c r="K69" s="63"/>
      <c r="L69" s="19"/>
      <c r="M69" s="19"/>
      <c r="N69" s="19"/>
    </row>
    <row r="70" spans="3:14" ht="14.25" customHeight="1">
      <c r="C70" s="4" t="s">
        <v>115</v>
      </c>
      <c r="F70" s="61">
        <f>SUM(F63:F69)</f>
        <v>-7661</v>
      </c>
      <c r="G70" s="32"/>
      <c r="H70" s="68">
        <f>SUM(H63:H68)</f>
        <v>-11177</v>
      </c>
      <c r="J70" s="127"/>
      <c r="K70" s="32"/>
      <c r="L70" s="19"/>
      <c r="M70" s="19"/>
      <c r="N70" s="19"/>
    </row>
    <row r="71" spans="6:14" ht="2.25" customHeight="1">
      <c r="F71" s="32"/>
      <c r="G71" s="32"/>
      <c r="H71" s="65"/>
      <c r="J71" s="127"/>
      <c r="K71" s="32"/>
      <c r="L71" s="19"/>
      <c r="M71" s="19"/>
      <c r="N71" s="19"/>
    </row>
    <row r="72" spans="2:14" ht="12.75">
      <c r="B72" s="4" t="s">
        <v>263</v>
      </c>
      <c r="F72" s="32">
        <f>+F41+F59+F70</f>
        <v>-169</v>
      </c>
      <c r="G72" s="32"/>
      <c r="H72" s="32">
        <f>+H41+H59+H70</f>
        <v>-6966</v>
      </c>
      <c r="J72" s="127"/>
      <c r="K72" s="32"/>
      <c r="L72" s="19"/>
      <c r="M72" s="19"/>
      <c r="N72" s="19"/>
    </row>
    <row r="73" spans="6:14" ht="2.25" customHeight="1">
      <c r="F73" s="32"/>
      <c r="G73" s="32"/>
      <c r="H73" s="65"/>
      <c r="J73" s="127"/>
      <c r="K73" s="32"/>
      <c r="L73" s="19"/>
      <c r="M73" s="19"/>
      <c r="N73" s="19"/>
    </row>
    <row r="74" spans="2:14" ht="12.75">
      <c r="B74" s="4" t="s">
        <v>75</v>
      </c>
      <c r="F74" s="32">
        <v>-2098</v>
      </c>
      <c r="G74" s="32"/>
      <c r="H74" s="65">
        <v>980</v>
      </c>
      <c r="J74" s="127"/>
      <c r="K74" s="32"/>
      <c r="L74" s="19"/>
      <c r="M74" s="19"/>
      <c r="N74" s="19"/>
    </row>
    <row r="75" spans="6:14" ht="3" customHeight="1">
      <c r="F75" s="32"/>
      <c r="G75" s="32"/>
      <c r="H75" s="65"/>
      <c r="J75" s="127"/>
      <c r="K75" s="32"/>
      <c r="L75" s="19"/>
      <c r="M75" s="19"/>
      <c r="N75" s="19"/>
    </row>
    <row r="76" spans="2:14" ht="12.75">
      <c r="B76" s="4" t="s">
        <v>92</v>
      </c>
      <c r="F76" s="32">
        <v>349691</v>
      </c>
      <c r="G76" s="32"/>
      <c r="H76" s="65">
        <v>352104</v>
      </c>
      <c r="J76" s="19"/>
      <c r="K76" s="19"/>
      <c r="L76" s="19"/>
      <c r="M76" s="19"/>
      <c r="N76" s="19"/>
    </row>
    <row r="77" spans="6:14" ht="3.75" customHeight="1">
      <c r="F77" s="32"/>
      <c r="G77" s="32"/>
      <c r="H77" s="65"/>
      <c r="J77" s="127"/>
      <c r="K77" s="32"/>
      <c r="L77" s="19"/>
      <c r="M77" s="19"/>
      <c r="N77" s="19"/>
    </row>
    <row r="78" spans="2:14" ht="15" customHeight="1" thickBot="1">
      <c r="B78" s="4" t="s">
        <v>252</v>
      </c>
      <c r="F78" s="46">
        <f>SUM(F72:F76)</f>
        <v>347424</v>
      </c>
      <c r="G78" s="32"/>
      <c r="H78" s="69">
        <f>SUM(H72:H76)</f>
        <v>346118</v>
      </c>
      <c r="J78" s="127"/>
      <c r="K78" s="32"/>
      <c r="L78" s="19"/>
      <c r="M78" s="19"/>
      <c r="N78" s="19"/>
    </row>
    <row r="79" spans="6:14" ht="13.5" customHeight="1">
      <c r="F79" s="32"/>
      <c r="G79" s="32"/>
      <c r="H79" s="67"/>
      <c r="J79" s="127"/>
      <c r="K79" s="32"/>
      <c r="L79" s="19"/>
      <c r="M79" s="19"/>
      <c r="N79" s="19"/>
    </row>
    <row r="80" spans="6:14" ht="13.5" customHeight="1">
      <c r="F80" s="32"/>
      <c r="G80" s="32"/>
      <c r="H80" s="67"/>
      <c r="J80" s="127"/>
      <c r="K80" s="32"/>
      <c r="L80" s="19"/>
      <c r="M80" s="19"/>
      <c r="N80" s="19"/>
    </row>
    <row r="81" spans="6:14" ht="13.5" customHeight="1">
      <c r="F81" s="32"/>
      <c r="G81" s="32"/>
      <c r="H81" s="67"/>
      <c r="J81" s="127"/>
      <c r="K81" s="32"/>
      <c r="L81" s="19"/>
      <c r="M81" s="19"/>
      <c r="N81" s="19"/>
    </row>
    <row r="82" spans="6:14" ht="13.5" customHeight="1">
      <c r="F82" s="32"/>
      <c r="G82" s="32"/>
      <c r="H82" s="67"/>
      <c r="J82" s="127"/>
      <c r="K82" s="32"/>
      <c r="L82" s="19"/>
      <c r="M82" s="19"/>
      <c r="N82" s="19"/>
    </row>
    <row r="83" spans="6:14" ht="13.5" customHeight="1">
      <c r="F83" s="32"/>
      <c r="G83" s="32"/>
      <c r="H83" s="67"/>
      <c r="J83" s="127"/>
      <c r="K83" s="32"/>
      <c r="L83" s="19"/>
      <c r="M83" s="19"/>
      <c r="N83" s="19"/>
    </row>
    <row r="84" spans="6:14" ht="13.5" customHeight="1">
      <c r="F84" s="32"/>
      <c r="G84" s="32"/>
      <c r="H84" s="67"/>
      <c r="J84" s="127"/>
      <c r="K84" s="32"/>
      <c r="L84" s="19"/>
      <c r="M84" s="19"/>
      <c r="N84" s="19"/>
    </row>
    <row r="85" spans="7:14" ht="13.5" customHeight="1">
      <c r="G85" s="32"/>
      <c r="H85" s="32"/>
      <c r="J85" s="127"/>
      <c r="K85" s="32"/>
      <c r="L85" s="19"/>
      <c r="M85" s="19"/>
      <c r="N85" s="19"/>
    </row>
    <row r="86" spans="10:14" ht="10.5" customHeight="1">
      <c r="J86" s="127"/>
      <c r="K86" s="32"/>
      <c r="L86" s="19"/>
      <c r="M86" s="19"/>
      <c r="N86" s="19"/>
    </row>
    <row r="87" spans="9:14" ht="5.25" customHeight="1">
      <c r="I87" s="32"/>
      <c r="J87" s="127"/>
      <c r="K87" s="32"/>
      <c r="L87" s="19"/>
      <c r="M87" s="19"/>
      <c r="N87" s="19"/>
    </row>
    <row r="88" spans="9:11" s="19" customFormat="1" ht="12.75">
      <c r="I88" s="53"/>
      <c r="J88" s="32"/>
      <c r="K88" s="32"/>
    </row>
    <row r="89" spans="6:11" s="19" customFormat="1" ht="12.75">
      <c r="F89" s="20"/>
      <c r="G89" s="20"/>
      <c r="H89" s="20"/>
      <c r="I89" s="32"/>
      <c r="J89" s="127"/>
      <c r="K89" s="32"/>
    </row>
    <row r="90" spans="6:11" s="19" customFormat="1" ht="12.75">
      <c r="F90" s="7"/>
      <c r="I90" s="32"/>
      <c r="J90" s="127"/>
      <c r="K90" s="32"/>
    </row>
    <row r="91" spans="6:11" s="19" customFormat="1" ht="12.75">
      <c r="F91" s="7"/>
      <c r="I91" s="32"/>
      <c r="J91" s="127"/>
      <c r="K91" s="32"/>
    </row>
    <row r="92" spans="9:14" ht="12.75">
      <c r="I92" s="19"/>
      <c r="J92" s="19"/>
      <c r="K92" s="19"/>
      <c r="L92" s="19"/>
      <c r="M92" s="19"/>
      <c r="N92" s="19"/>
    </row>
    <row r="93" spans="9:14" ht="12.75">
      <c r="I93" s="19"/>
      <c r="J93" s="19"/>
      <c r="K93" s="19"/>
      <c r="L93" s="19"/>
      <c r="M93" s="19"/>
      <c r="N93" s="19"/>
    </row>
    <row r="94" spans="9:14" ht="12.75">
      <c r="I94" s="19"/>
      <c r="J94" s="19"/>
      <c r="K94" s="19"/>
      <c r="L94" s="19"/>
      <c r="M94" s="19"/>
      <c r="N94" s="19"/>
    </row>
    <row r="95" spans="9:14" ht="12.75">
      <c r="I95" s="19"/>
      <c r="J95" s="19"/>
      <c r="K95" s="19"/>
      <c r="L95" s="19"/>
      <c r="M95" s="19"/>
      <c r="N95" s="19"/>
    </row>
    <row r="96" spans="9:14" ht="12.75">
      <c r="I96" s="19"/>
      <c r="J96" s="19"/>
      <c r="K96" s="19"/>
      <c r="L96" s="19"/>
      <c r="M96" s="19"/>
      <c r="N96" s="19"/>
    </row>
    <row r="97" spans="9:14" ht="12.75">
      <c r="I97" s="19"/>
      <c r="J97" s="19"/>
      <c r="K97" s="19"/>
      <c r="L97" s="19"/>
      <c r="M97" s="19"/>
      <c r="N97" s="19"/>
    </row>
    <row r="98" spans="9:14" ht="12.75">
      <c r="I98" s="19"/>
      <c r="J98" s="19"/>
      <c r="K98" s="19"/>
      <c r="L98" s="19"/>
      <c r="M98" s="19"/>
      <c r="N98" s="19"/>
    </row>
    <row r="99" spans="9:14" ht="12.75">
      <c r="I99" s="19"/>
      <c r="J99" s="19"/>
      <c r="K99" s="19"/>
      <c r="L99" s="19"/>
      <c r="M99" s="19"/>
      <c r="N99" s="19"/>
    </row>
    <row r="100" spans="9:14" ht="12.75">
      <c r="I100" s="19"/>
      <c r="J100" s="19"/>
      <c r="K100" s="19"/>
      <c r="L100" s="19"/>
      <c r="M100" s="19"/>
      <c r="N100" s="19"/>
    </row>
    <row r="101" spans="9:14" ht="12.75">
      <c r="I101" s="19"/>
      <c r="J101" s="19"/>
      <c r="K101" s="19"/>
      <c r="L101" s="19"/>
      <c r="M101" s="19"/>
      <c r="N101" s="19"/>
    </row>
    <row r="102" spans="9:14" ht="12.75">
      <c r="I102" s="19"/>
      <c r="J102" s="19"/>
      <c r="K102" s="19"/>
      <c r="L102" s="19"/>
      <c r="M102" s="19"/>
      <c r="N102" s="19"/>
    </row>
    <row r="103" spans="9:14" ht="12.75">
      <c r="I103" s="19"/>
      <c r="J103" s="19"/>
      <c r="K103" s="19"/>
      <c r="L103" s="19"/>
      <c r="M103" s="19"/>
      <c r="N103" s="19"/>
    </row>
    <row r="104" spans="9:14" ht="12.75">
      <c r="I104" s="19"/>
      <c r="J104" s="19"/>
      <c r="K104" s="19"/>
      <c r="L104" s="19"/>
      <c r="M104" s="19"/>
      <c r="N104" s="19"/>
    </row>
    <row r="105" spans="9:14" ht="12.75">
      <c r="I105" s="19"/>
      <c r="J105" s="19"/>
      <c r="K105" s="19"/>
      <c r="L105" s="19"/>
      <c r="M105" s="19"/>
      <c r="N105" s="19"/>
    </row>
    <row r="106" spans="9:14" ht="12.75">
      <c r="I106" s="19"/>
      <c r="J106" s="19"/>
      <c r="K106" s="19"/>
      <c r="L106" s="19"/>
      <c r="M106" s="19"/>
      <c r="N106" s="19"/>
    </row>
    <row r="107" spans="9:14" ht="12.75">
      <c r="I107" s="19"/>
      <c r="J107" s="19"/>
      <c r="K107" s="19"/>
      <c r="L107" s="19"/>
      <c r="M107" s="19"/>
      <c r="N107" s="19"/>
    </row>
    <row r="108" spans="9:14" ht="12.75">
      <c r="I108" s="19"/>
      <c r="J108" s="19"/>
      <c r="K108" s="19"/>
      <c r="L108" s="19"/>
      <c r="M108" s="19"/>
      <c r="N108" s="19"/>
    </row>
    <row r="109" spans="9:14" ht="12.75">
      <c r="I109" s="19"/>
      <c r="J109" s="19"/>
      <c r="K109" s="19"/>
      <c r="L109" s="19"/>
      <c r="M109" s="19"/>
      <c r="N109" s="19"/>
    </row>
    <row r="110" spans="9:14" ht="12.75">
      <c r="I110" s="19"/>
      <c r="J110" s="19"/>
      <c r="K110" s="19"/>
      <c r="L110" s="19"/>
      <c r="M110" s="19"/>
      <c r="N110" s="19"/>
    </row>
    <row r="111" spans="9:14" ht="12.75">
      <c r="I111" s="19"/>
      <c r="J111" s="19"/>
      <c r="K111" s="19"/>
      <c r="L111" s="19"/>
      <c r="M111" s="19"/>
      <c r="N111" s="19"/>
    </row>
    <row r="112" spans="9:14" ht="12.75">
      <c r="I112" s="19"/>
      <c r="J112" s="19"/>
      <c r="K112" s="19"/>
      <c r="L112" s="19"/>
      <c r="M112" s="19"/>
      <c r="N112" s="19"/>
    </row>
    <row r="113" spans="9:14" ht="12.75">
      <c r="I113" s="19"/>
      <c r="J113" s="19"/>
      <c r="K113" s="19"/>
      <c r="L113" s="19"/>
      <c r="M113" s="19"/>
      <c r="N113" s="19"/>
    </row>
    <row r="114" spans="9:14" ht="12.75">
      <c r="I114" s="19"/>
      <c r="J114" s="19"/>
      <c r="K114" s="19"/>
      <c r="L114" s="19"/>
      <c r="M114" s="19"/>
      <c r="N114" s="19"/>
    </row>
    <row r="115" spans="9:14" ht="12.75">
      <c r="I115" s="19"/>
      <c r="J115" s="19"/>
      <c r="K115" s="19"/>
      <c r="L115" s="19"/>
      <c r="M115" s="19"/>
      <c r="N115" s="19"/>
    </row>
    <row r="116" spans="9:14" ht="12.75">
      <c r="I116" s="19"/>
      <c r="J116" s="19"/>
      <c r="K116" s="19"/>
      <c r="L116" s="19"/>
      <c r="M116" s="19"/>
      <c r="N116" s="19"/>
    </row>
    <row r="117" ht="12.75">
      <c r="I117" s="19"/>
    </row>
    <row r="118" ht="12.75">
      <c r="I118" s="19"/>
    </row>
    <row r="119" ht="12.75">
      <c r="I119" s="19"/>
    </row>
    <row r="120" ht="12.75">
      <c r="I120" s="19"/>
    </row>
    <row r="121" ht="12.75">
      <c r="I121" s="19"/>
    </row>
    <row r="122" ht="12.75">
      <c r="I122" s="19"/>
    </row>
    <row r="123" ht="12.75">
      <c r="I123" s="19"/>
    </row>
    <row r="124" ht="12.75">
      <c r="I124" s="19"/>
    </row>
    <row r="125" ht="12.75">
      <c r="I125" s="19"/>
    </row>
    <row r="126" ht="12.75">
      <c r="I126" s="19"/>
    </row>
    <row r="127" ht="12.75">
      <c r="I127" s="19"/>
    </row>
    <row r="128" ht="12.75">
      <c r="I128" s="19"/>
    </row>
    <row r="129" ht="12.75">
      <c r="I129" s="19"/>
    </row>
    <row r="130" ht="12.75">
      <c r="I130" s="19"/>
    </row>
    <row r="131" ht="12.75">
      <c r="I131" s="19"/>
    </row>
    <row r="132" ht="12.75">
      <c r="I132" s="19"/>
    </row>
    <row r="133" ht="12.75">
      <c r="I133" s="19"/>
    </row>
    <row r="134" ht="12.75">
      <c r="I134" s="19"/>
    </row>
    <row r="135" ht="12.75">
      <c r="I135" s="19"/>
    </row>
    <row r="136" ht="12.75">
      <c r="I136" s="19"/>
    </row>
    <row r="137" ht="12.75">
      <c r="I137" s="19"/>
    </row>
    <row r="138" ht="12.75">
      <c r="I138" s="19"/>
    </row>
    <row r="139" ht="12.75">
      <c r="I139" s="19"/>
    </row>
    <row r="140" ht="12.75">
      <c r="I140" s="19"/>
    </row>
    <row r="141" ht="12.75">
      <c r="I141" s="19"/>
    </row>
    <row r="142" ht="12.75">
      <c r="I142" s="19"/>
    </row>
    <row r="143" ht="12.75">
      <c r="I143" s="19"/>
    </row>
    <row r="144" ht="12.75">
      <c r="I144" s="19"/>
    </row>
    <row r="145" ht="12.75">
      <c r="I145" s="19"/>
    </row>
    <row r="146" ht="12.75">
      <c r="I146" s="19"/>
    </row>
    <row r="147" ht="12.75">
      <c r="I147" s="19"/>
    </row>
    <row r="148" ht="12.75">
      <c r="I148" s="19"/>
    </row>
    <row r="149" ht="12.75">
      <c r="I149" s="19"/>
    </row>
    <row r="150" ht="12.75">
      <c r="I150" s="19"/>
    </row>
    <row r="151" ht="12.75">
      <c r="I151" s="19"/>
    </row>
    <row r="152" ht="12.75">
      <c r="I152" s="19"/>
    </row>
    <row r="153" ht="12.75">
      <c r="I153" s="19"/>
    </row>
    <row r="154" ht="12.75">
      <c r="I154" s="19"/>
    </row>
    <row r="155" ht="12.75">
      <c r="I155" s="19"/>
    </row>
    <row r="156" ht="12.75">
      <c r="I156" s="19"/>
    </row>
    <row r="157" ht="12.75">
      <c r="I157" s="19"/>
    </row>
    <row r="158" ht="12.75">
      <c r="I158" s="19"/>
    </row>
    <row r="159" ht="12.75">
      <c r="I159" s="19"/>
    </row>
    <row r="160" ht="12.75">
      <c r="I160" s="19"/>
    </row>
    <row r="161" ht="12.75">
      <c r="I161" s="19"/>
    </row>
    <row r="162" ht="12.75">
      <c r="I162" s="19"/>
    </row>
    <row r="163" ht="12.75">
      <c r="I163" s="19"/>
    </row>
    <row r="164" ht="12.75">
      <c r="I164" s="19"/>
    </row>
    <row r="165" ht="12.75">
      <c r="I165" s="19"/>
    </row>
    <row r="166" ht="12.75">
      <c r="I166" s="19"/>
    </row>
    <row r="167" ht="12.75">
      <c r="I167" s="19"/>
    </row>
    <row r="168" ht="12.75">
      <c r="I168" s="19"/>
    </row>
    <row r="169" ht="12.75">
      <c r="I169" s="19"/>
    </row>
    <row r="170" ht="12.75">
      <c r="I170" s="19"/>
    </row>
    <row r="171" ht="12.75">
      <c r="I171" s="19"/>
    </row>
    <row r="172" ht="12.75">
      <c r="I172" s="19"/>
    </row>
    <row r="173" ht="12.75">
      <c r="I173" s="19"/>
    </row>
    <row r="174" ht="12.75">
      <c r="I174" s="19"/>
    </row>
    <row r="175" ht="12.75">
      <c r="I175" s="19"/>
    </row>
    <row r="176" ht="12.75">
      <c r="I176" s="19"/>
    </row>
    <row r="177" ht="12.75">
      <c r="I177" s="19"/>
    </row>
    <row r="178" ht="12.75">
      <c r="I178" s="19"/>
    </row>
    <row r="179" ht="12.75">
      <c r="I179" s="19"/>
    </row>
    <row r="180" ht="12.75">
      <c r="I180" s="19"/>
    </row>
    <row r="181" ht="12.75">
      <c r="I181" s="19"/>
    </row>
    <row r="182" ht="12.75">
      <c r="I182" s="19"/>
    </row>
    <row r="183" ht="12.75">
      <c r="I183" s="19"/>
    </row>
    <row r="184" ht="12.75">
      <c r="I184" s="19"/>
    </row>
    <row r="185" ht="12.75">
      <c r="I185" s="19"/>
    </row>
    <row r="186" ht="12.75">
      <c r="I186" s="19"/>
    </row>
    <row r="187" ht="12.75">
      <c r="I187" s="19"/>
    </row>
    <row r="188" ht="12.75">
      <c r="I188" s="19"/>
    </row>
    <row r="189" ht="12.75">
      <c r="I189" s="19"/>
    </row>
    <row r="190" ht="12.75">
      <c r="I190" s="19"/>
    </row>
    <row r="191" ht="12.75">
      <c r="I191" s="19"/>
    </row>
    <row r="192" ht="12.75">
      <c r="I192" s="19"/>
    </row>
    <row r="193" ht="12.75">
      <c r="I193" s="19"/>
    </row>
    <row r="194" ht="12.75">
      <c r="I194" s="19"/>
    </row>
  </sheetData>
  <sheetProtection password="CC52" sheet="1" objects="1" scenarios="1"/>
  <mergeCells count="1">
    <mergeCell ref="F12:H12"/>
  </mergeCells>
  <printOptions/>
  <pageMargins left="0.63" right="0.35" top="0.2" bottom="0.51" header="0.23" footer="0.28"/>
  <pageSetup firstPageNumber="4" useFirstPageNumber="1" horizontalDpi="600" verticalDpi="600" orientation="portrait" paperSize="9" scale="90"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L129"/>
  <sheetViews>
    <sheetView showGridLines="0" workbookViewId="0" topLeftCell="A1">
      <selection activeCell="A1" sqref="A1"/>
    </sheetView>
  </sheetViews>
  <sheetFormatPr defaultColWidth="9.140625" defaultRowHeight="12.75"/>
  <cols>
    <col min="1" max="1" width="3.00390625" style="15" customWidth="1"/>
    <col min="2" max="2" width="3.140625" style="17" customWidth="1"/>
    <col min="3" max="3" width="8.28125" style="17" customWidth="1"/>
    <col min="4" max="4" width="14.140625" style="17" customWidth="1"/>
    <col min="5" max="5" width="5.140625" style="17" customWidth="1"/>
    <col min="6" max="7" width="14.140625" style="17" customWidth="1"/>
    <col min="8" max="8" width="13.28125" style="17" customWidth="1"/>
    <col min="9" max="9" width="1.8515625" style="17" customWidth="1"/>
    <col min="10" max="10" width="12.140625" style="17" customWidth="1"/>
    <col min="11" max="11" width="11.7109375" style="17" customWidth="1"/>
    <col min="12" max="12" width="2.7109375" style="17" customWidth="1"/>
    <col min="13" max="16384" width="9.140625" style="17" customWidth="1"/>
  </cols>
  <sheetData>
    <row r="1" spans="2:7" ht="12.75">
      <c r="B1" s="15"/>
      <c r="C1" s="15"/>
      <c r="D1" s="15"/>
      <c r="E1" s="15"/>
      <c r="F1" s="15"/>
      <c r="G1" s="15"/>
    </row>
    <row r="2" ht="12.75"/>
    <row r="3" ht="12.75"/>
    <row r="4" ht="12.75"/>
    <row r="5" ht="12.75"/>
    <row r="7" ht="12.75">
      <c r="B7" s="16"/>
    </row>
    <row r="8" ht="12.75">
      <c r="B8" s="16"/>
    </row>
    <row r="10" spans="1:2" ht="12.75">
      <c r="A10" s="40" t="s">
        <v>5</v>
      </c>
      <c r="B10" s="16" t="s">
        <v>173</v>
      </c>
    </row>
    <row r="11" ht="6.75" customHeight="1"/>
    <row r="14" ht="6.75" customHeight="1"/>
    <row r="15" ht="6.75" customHeight="1"/>
    <row r="16" ht="6.75" customHeight="1"/>
    <row r="17" ht="12" customHeight="1"/>
    <row r="18" spans="1:2" ht="12.75">
      <c r="A18" s="40" t="s">
        <v>6</v>
      </c>
      <c r="B18" s="16" t="s">
        <v>174</v>
      </c>
    </row>
    <row r="19" ht="8.25" customHeight="1"/>
    <row r="24" spans="2:4" ht="12.75">
      <c r="B24" s="17" t="s">
        <v>214</v>
      </c>
      <c r="D24" s="17" t="s">
        <v>216</v>
      </c>
    </row>
    <row r="25" spans="2:4" ht="12.75">
      <c r="B25" s="17" t="s">
        <v>215</v>
      </c>
      <c r="D25" s="17" t="s">
        <v>217</v>
      </c>
    </row>
    <row r="38" spans="7:10" ht="12.75">
      <c r="G38" s="178" t="s">
        <v>269</v>
      </c>
      <c r="H38" s="178"/>
      <c r="I38" s="178"/>
      <c r="J38" s="178"/>
    </row>
    <row r="39" spans="7:10" ht="12.75">
      <c r="G39" s="178" t="s">
        <v>270</v>
      </c>
      <c r="H39" s="178" t="s">
        <v>268</v>
      </c>
      <c r="I39" s="178"/>
      <c r="J39" s="178" t="s">
        <v>222</v>
      </c>
    </row>
    <row r="40" spans="7:10" ht="12.75">
      <c r="G40" s="178" t="s">
        <v>28</v>
      </c>
      <c r="H40" s="178" t="s">
        <v>28</v>
      </c>
      <c r="I40" s="178"/>
      <c r="J40" s="178" t="s">
        <v>28</v>
      </c>
    </row>
    <row r="41" ht="12.75">
      <c r="B41" s="17" t="s">
        <v>271</v>
      </c>
    </row>
    <row r="43" spans="2:10" ht="12.75">
      <c r="B43" s="17" t="s">
        <v>272</v>
      </c>
      <c r="G43" s="155">
        <v>36802</v>
      </c>
      <c r="H43" s="155">
        <v>-1889</v>
      </c>
      <c r="I43" s="155"/>
      <c r="J43" s="155">
        <f>+G43+H43</f>
        <v>34913</v>
      </c>
    </row>
    <row r="44" spans="2:10" ht="12.75">
      <c r="B44" s="17" t="s">
        <v>273</v>
      </c>
      <c r="G44" s="155">
        <v>0</v>
      </c>
      <c r="H44" s="155">
        <v>1889</v>
      </c>
      <c r="I44" s="155"/>
      <c r="J44" s="155">
        <f>+G44+H44</f>
        <v>1889</v>
      </c>
    </row>
    <row r="45" spans="7:10" ht="6.75" customHeight="1" thickBot="1">
      <c r="G45" s="114"/>
      <c r="H45" s="114"/>
      <c r="I45" s="114"/>
      <c r="J45" s="114"/>
    </row>
    <row r="47" spans="1:2" ht="12.75">
      <c r="A47" s="40" t="s">
        <v>7</v>
      </c>
      <c r="B47" s="16" t="s">
        <v>176</v>
      </c>
    </row>
    <row r="48" ht="8.25" customHeight="1"/>
    <row r="51" ht="9.75" customHeight="1"/>
    <row r="52" spans="1:2" ht="12.75">
      <c r="A52" s="40" t="s">
        <v>8</v>
      </c>
      <c r="B52" s="16" t="s">
        <v>177</v>
      </c>
    </row>
    <row r="53" spans="1:2" ht="6.75" customHeight="1">
      <c r="A53" s="40"/>
      <c r="B53" s="16"/>
    </row>
    <row r="54" spans="1:2" ht="12.75">
      <c r="A54" s="40"/>
      <c r="B54" s="16"/>
    </row>
    <row r="55" spans="1:2" ht="12.75">
      <c r="A55" s="40"/>
      <c r="B55" s="16"/>
    </row>
    <row r="57" spans="1:2" ht="12.75">
      <c r="A57" s="40" t="s">
        <v>10</v>
      </c>
      <c r="B57" s="16" t="s">
        <v>178</v>
      </c>
    </row>
    <row r="58" spans="1:2" ht="6.75" customHeight="1">
      <c r="A58" s="40"/>
      <c r="B58" s="39"/>
    </row>
    <row r="59" ht="12.75">
      <c r="A59" s="40"/>
    </row>
    <row r="60" spans="1:12" ht="12.75">
      <c r="A60" s="40"/>
      <c r="D60" s="115"/>
      <c r="E60" s="115"/>
      <c r="F60" s="115"/>
      <c r="G60" s="115"/>
      <c r="H60" s="35"/>
      <c r="I60" s="36"/>
      <c r="J60" s="115"/>
      <c r="K60" s="35"/>
      <c r="L60" s="36"/>
    </row>
    <row r="61" spans="1:12" ht="12.75">
      <c r="A61" s="40"/>
      <c r="D61" s="115"/>
      <c r="E61" s="115"/>
      <c r="F61" s="115"/>
      <c r="G61" s="115"/>
      <c r="H61" s="35"/>
      <c r="I61" s="36"/>
      <c r="J61" s="115"/>
      <c r="K61" s="35"/>
      <c r="L61" s="36"/>
    </row>
    <row r="62" spans="1:12" ht="12.75">
      <c r="A62" s="40"/>
      <c r="E62" s="15"/>
      <c r="F62" s="15"/>
      <c r="G62" s="187" t="s">
        <v>245</v>
      </c>
      <c r="H62" s="187"/>
      <c r="I62" s="36"/>
      <c r="J62" s="187" t="s">
        <v>241</v>
      </c>
      <c r="K62" s="187"/>
      <c r="L62" s="36"/>
    </row>
    <row r="63" spans="1:12" ht="12.75">
      <c r="A63" s="40"/>
      <c r="E63" s="116"/>
      <c r="F63" s="116"/>
      <c r="G63" s="116">
        <v>39263</v>
      </c>
      <c r="H63" s="116">
        <v>38898</v>
      </c>
      <c r="I63" s="36"/>
      <c r="J63" s="116">
        <f>G63</f>
        <v>39263</v>
      </c>
      <c r="K63" s="116">
        <f>H63</f>
        <v>38898</v>
      </c>
      <c r="L63" s="36"/>
    </row>
    <row r="64" spans="1:12" ht="12.75">
      <c r="A64" s="40"/>
      <c r="E64" s="48"/>
      <c r="F64" s="48"/>
      <c r="G64" s="48" t="s">
        <v>179</v>
      </c>
      <c r="H64" s="48" t="s">
        <v>179</v>
      </c>
      <c r="I64" s="36"/>
      <c r="J64" s="48" t="s">
        <v>179</v>
      </c>
      <c r="K64" s="48" t="s">
        <v>179</v>
      </c>
      <c r="L64" s="36"/>
    </row>
    <row r="65" spans="1:12" ht="4.5" customHeight="1">
      <c r="A65" s="40"/>
      <c r="E65" s="117"/>
      <c r="F65" s="117"/>
      <c r="G65" s="117"/>
      <c r="H65" s="79"/>
      <c r="I65" s="36"/>
      <c r="J65" s="117"/>
      <c r="K65" s="117"/>
      <c r="L65" s="36"/>
    </row>
    <row r="66" spans="1:12" ht="12.75">
      <c r="A66" s="40"/>
      <c r="B66" s="17" t="s">
        <v>201</v>
      </c>
      <c r="C66" s="129"/>
      <c r="D66" s="129"/>
      <c r="E66" s="130"/>
      <c r="F66" s="130"/>
      <c r="G66" s="129"/>
      <c r="H66" s="129"/>
      <c r="I66" s="129"/>
      <c r="J66" s="129"/>
      <c r="K66" s="129"/>
      <c r="L66" s="36"/>
    </row>
    <row r="67" spans="1:12" ht="12.75">
      <c r="A67" s="40"/>
      <c r="B67" s="17" t="s">
        <v>202</v>
      </c>
      <c r="C67" s="129"/>
      <c r="D67" s="129"/>
      <c r="E67" s="130"/>
      <c r="F67" s="130"/>
      <c r="G67" s="174">
        <v>0</v>
      </c>
      <c r="H67" s="118">
        <v>0</v>
      </c>
      <c r="I67" s="36"/>
      <c r="J67" s="174">
        <v>0</v>
      </c>
      <c r="K67" s="118">
        <v>5741</v>
      </c>
      <c r="L67" s="36"/>
    </row>
    <row r="68" spans="1:12" ht="12.75">
      <c r="A68" s="40"/>
      <c r="B68" s="17" t="s">
        <v>258</v>
      </c>
      <c r="C68" s="129"/>
      <c r="D68" s="129"/>
      <c r="E68" s="130"/>
      <c r="F68" s="130"/>
      <c r="G68" s="79">
        <f>+J68+422</f>
        <v>400</v>
      </c>
      <c r="H68" s="118">
        <v>456</v>
      </c>
      <c r="I68" s="36"/>
      <c r="J68" s="79">
        <v>-22</v>
      </c>
      <c r="K68" s="118">
        <v>2795</v>
      </c>
      <c r="L68" s="36"/>
    </row>
    <row r="69" spans="1:12" ht="12.75">
      <c r="A69" s="40"/>
      <c r="B69" s="17" t="s">
        <v>259</v>
      </c>
      <c r="C69" s="129"/>
      <c r="D69" s="129"/>
      <c r="E69" s="130"/>
      <c r="F69" s="130"/>
      <c r="G69" s="79">
        <f>+J69</f>
        <v>14493</v>
      </c>
      <c r="H69" s="118">
        <v>0</v>
      </c>
      <c r="I69" s="36"/>
      <c r="J69" s="79">
        <v>14493</v>
      </c>
      <c r="K69" s="118">
        <v>0</v>
      </c>
      <c r="L69" s="36"/>
    </row>
    <row r="70" spans="1:12" ht="15" customHeight="1" thickBot="1">
      <c r="A70" s="40"/>
      <c r="B70" s="129"/>
      <c r="C70" s="129"/>
      <c r="D70" s="129"/>
      <c r="E70" s="130"/>
      <c r="F70" s="130"/>
      <c r="G70" s="151">
        <f>SUM(G67:G69)</f>
        <v>14893</v>
      </c>
      <c r="H70" s="151">
        <f>SUM(H67:H68)</f>
        <v>456</v>
      </c>
      <c r="I70" s="151"/>
      <c r="J70" s="151">
        <f>SUM(J67:J69)</f>
        <v>14471</v>
      </c>
      <c r="K70" s="151">
        <f>SUM(K67:K69)</f>
        <v>8536</v>
      </c>
      <c r="L70" s="36"/>
    </row>
    <row r="71" spans="1:12" ht="12.75">
      <c r="A71" s="40"/>
      <c r="E71" s="79"/>
      <c r="F71" s="79"/>
      <c r="G71" s="79"/>
      <c r="H71" s="118"/>
      <c r="I71" s="36"/>
      <c r="J71" s="79"/>
      <c r="K71" s="118"/>
      <c r="L71" s="36"/>
    </row>
    <row r="72" spans="1:12" ht="12.75">
      <c r="A72" s="40"/>
      <c r="E72" s="79"/>
      <c r="F72" s="79"/>
      <c r="G72" s="79"/>
      <c r="H72" s="118"/>
      <c r="I72" s="36"/>
      <c r="J72" s="79"/>
      <c r="K72" s="118"/>
      <c r="L72" s="36"/>
    </row>
    <row r="73" spans="1:2" ht="12.75">
      <c r="A73" s="40" t="s">
        <v>11</v>
      </c>
      <c r="B73" s="16" t="s">
        <v>180</v>
      </c>
    </row>
    <row r="74" ht="6.75" customHeight="1"/>
    <row r="76" ht="21" customHeight="1"/>
    <row r="77" spans="1:2" ht="12.75" customHeight="1">
      <c r="A77" s="40" t="s">
        <v>12</v>
      </c>
      <c r="B77" s="16" t="s">
        <v>181</v>
      </c>
    </row>
    <row r="78" ht="7.5" customHeight="1"/>
    <row r="81" ht="12.75" customHeight="1">
      <c r="A81" s="17"/>
    </row>
    <row r="82" spans="1:2" ht="12.75">
      <c r="A82" s="40" t="s">
        <v>13</v>
      </c>
      <c r="B82" s="16" t="s">
        <v>182</v>
      </c>
    </row>
    <row r="83" spans="1:2" ht="9" customHeight="1">
      <c r="A83" s="40"/>
      <c r="B83" s="16"/>
    </row>
    <row r="84" spans="1:11" ht="12.75" customHeight="1">
      <c r="A84" s="40"/>
      <c r="B84" s="16"/>
      <c r="K84" s="16"/>
    </row>
    <row r="85" spans="1:2" ht="12.75">
      <c r="A85" s="40"/>
      <c r="B85" s="16"/>
    </row>
    <row r="86" spans="1:11" ht="12.75" customHeight="1">
      <c r="A86" s="40" t="s">
        <v>14</v>
      </c>
      <c r="B86" s="16" t="s">
        <v>183</v>
      </c>
      <c r="J86" s="47"/>
      <c r="K86" s="47"/>
    </row>
    <row r="87" spans="1:11" ht="6.75" customHeight="1">
      <c r="A87" s="40"/>
      <c r="B87" s="16"/>
      <c r="J87" s="47"/>
      <c r="K87" s="47"/>
    </row>
    <row r="88" spans="10:11" ht="12.75" customHeight="1">
      <c r="J88" s="47"/>
      <c r="K88" s="47"/>
    </row>
    <row r="89" ht="7.5" customHeight="1"/>
    <row r="90" spans="8:11" ht="12.75" customHeight="1">
      <c r="H90" s="113" t="s">
        <v>184</v>
      </c>
      <c r="J90" s="113" t="s">
        <v>185</v>
      </c>
      <c r="K90" s="50"/>
    </row>
    <row r="91" spans="8:11" ht="12.75" customHeight="1">
      <c r="H91" s="113" t="s">
        <v>186</v>
      </c>
      <c r="J91" s="113" t="s">
        <v>187</v>
      </c>
      <c r="K91" s="113" t="s">
        <v>27</v>
      </c>
    </row>
    <row r="92" spans="8:11" ht="12.75" customHeight="1">
      <c r="H92" s="119" t="s">
        <v>28</v>
      </c>
      <c r="J92" s="119" t="s">
        <v>28</v>
      </c>
      <c r="K92" s="119" t="s">
        <v>28</v>
      </c>
    </row>
    <row r="93" spans="2:11" ht="12.75" customHeight="1">
      <c r="B93" s="16" t="s">
        <v>188</v>
      </c>
      <c r="H93" s="51"/>
      <c r="J93" s="51"/>
      <c r="K93" s="51"/>
    </row>
    <row r="94" spans="2:11" ht="12.75" customHeight="1">
      <c r="B94" s="39" t="s">
        <v>189</v>
      </c>
      <c r="H94" s="35">
        <v>66683</v>
      </c>
      <c r="J94" s="35">
        <v>4645</v>
      </c>
      <c r="K94" s="35">
        <f>SUM(H94:J94)</f>
        <v>71328</v>
      </c>
    </row>
    <row r="95" spans="2:11" ht="12.75" customHeight="1">
      <c r="B95" s="39" t="s">
        <v>190</v>
      </c>
      <c r="H95" s="120">
        <v>0</v>
      </c>
      <c r="J95" s="120">
        <v>0</v>
      </c>
      <c r="K95" s="121">
        <f>SUM(H95:J95)</f>
        <v>0</v>
      </c>
    </row>
    <row r="96" spans="2:11" ht="12.75" customHeight="1" thickBot="1">
      <c r="B96" s="17" t="s">
        <v>27</v>
      </c>
      <c r="H96" s="49">
        <f>H94+H95</f>
        <v>66683</v>
      </c>
      <c r="I96" s="37"/>
      <c r="J96" s="49">
        <f>J94+J95</f>
        <v>4645</v>
      </c>
      <c r="K96" s="49">
        <f>SUM(H96:J96)</f>
        <v>71328</v>
      </c>
    </row>
    <row r="97" spans="8:11" ht="3.75" customHeight="1">
      <c r="H97" s="35"/>
      <c r="J97" s="35"/>
      <c r="K97" s="35"/>
    </row>
    <row r="98" spans="2:11" ht="12.75" customHeight="1">
      <c r="B98" s="16" t="s">
        <v>191</v>
      </c>
      <c r="H98" s="35"/>
      <c r="J98" s="35"/>
      <c r="K98" s="35"/>
    </row>
    <row r="99" spans="2:11" ht="4.5" customHeight="1">
      <c r="B99" s="16"/>
      <c r="H99" s="35"/>
      <c r="J99" s="35"/>
      <c r="K99" s="35"/>
    </row>
    <row r="100" spans="2:11" ht="12.75" customHeight="1" thickBot="1">
      <c r="B100" s="17" t="s">
        <v>192</v>
      </c>
      <c r="H100" s="122">
        <v>11776</v>
      </c>
      <c r="I100" s="114"/>
      <c r="J100" s="122">
        <v>-1616</v>
      </c>
      <c r="K100" s="35">
        <f>H100+J100</f>
        <v>10160</v>
      </c>
    </row>
    <row r="101" spans="8:11" ht="2.25" customHeight="1">
      <c r="H101" s="35"/>
      <c r="J101" s="35"/>
      <c r="K101" s="35"/>
    </row>
    <row r="102" spans="8:11" ht="5.25" customHeight="1">
      <c r="H102" s="35"/>
      <c r="J102" s="35"/>
      <c r="K102" s="35"/>
    </row>
    <row r="103" spans="2:11" ht="12.75" customHeight="1" thickBot="1">
      <c r="B103" s="17" t="s">
        <v>253</v>
      </c>
      <c r="H103" s="35"/>
      <c r="J103" s="35"/>
      <c r="K103" s="49">
        <f>SUM(K100:K101)</f>
        <v>10160</v>
      </c>
    </row>
    <row r="104" spans="8:11" ht="14.25" customHeight="1">
      <c r="H104" s="35"/>
      <c r="J104" s="35"/>
      <c r="K104" s="35"/>
    </row>
    <row r="105" spans="1:11" ht="12.75" customHeight="1">
      <c r="A105" s="40" t="s">
        <v>15</v>
      </c>
      <c r="B105" s="16" t="s">
        <v>175</v>
      </c>
      <c r="J105" s="35"/>
      <c r="K105" s="35"/>
    </row>
    <row r="106" spans="10:11" ht="12.75" customHeight="1">
      <c r="J106" s="36"/>
      <c r="K106" s="36"/>
    </row>
    <row r="107" spans="10:11" ht="12.75" customHeight="1">
      <c r="J107" s="36"/>
      <c r="K107" s="36"/>
    </row>
    <row r="108" spans="10:11" ht="12.75" customHeight="1">
      <c r="J108" s="36"/>
      <c r="K108" s="36"/>
    </row>
    <row r="109" spans="10:11" ht="8.25" customHeight="1">
      <c r="J109" s="36"/>
      <c r="K109" s="36"/>
    </row>
    <row r="110" spans="1:11" ht="12.75" customHeight="1">
      <c r="A110" s="40" t="s">
        <v>16</v>
      </c>
      <c r="B110" s="16" t="s">
        <v>193</v>
      </c>
      <c r="J110" s="36"/>
      <c r="K110" s="36"/>
    </row>
    <row r="111" spans="10:11" ht="8.25" customHeight="1">
      <c r="J111" s="36"/>
      <c r="K111" s="36"/>
    </row>
    <row r="112" spans="10:11" ht="12.75" customHeight="1">
      <c r="J112" s="36"/>
      <c r="K112" s="36"/>
    </row>
    <row r="113" spans="10:11" ht="12.75" customHeight="1">
      <c r="J113" s="36"/>
      <c r="K113" s="36"/>
    </row>
    <row r="114" spans="10:11" ht="12.75" customHeight="1">
      <c r="J114" s="36"/>
      <c r="K114" s="36"/>
    </row>
    <row r="115" spans="1:11" ht="12.75">
      <c r="A115" s="40" t="s">
        <v>17</v>
      </c>
      <c r="B115" s="16" t="s">
        <v>194</v>
      </c>
      <c r="J115" s="36"/>
      <c r="K115" s="36"/>
    </row>
    <row r="116" spans="1:11" ht="6.75" customHeight="1">
      <c r="A116" s="40"/>
      <c r="B116" s="16"/>
      <c r="J116" s="36"/>
      <c r="K116" s="36"/>
    </row>
    <row r="117" spans="1:11" ht="12.75">
      <c r="A117" s="40"/>
      <c r="B117" s="16"/>
      <c r="J117" s="36"/>
      <c r="K117" s="36"/>
    </row>
    <row r="118" spans="1:11" ht="12.75" customHeight="1">
      <c r="A118" s="40"/>
      <c r="J118" s="36"/>
      <c r="K118" s="36"/>
    </row>
    <row r="119" spans="1:11" ht="12.75" customHeight="1">
      <c r="A119" s="40"/>
      <c r="J119" s="36"/>
      <c r="K119" s="36"/>
    </row>
    <row r="120" spans="1:11" ht="12.75" customHeight="1">
      <c r="A120" s="40"/>
      <c r="J120" s="36"/>
      <c r="K120" s="36"/>
    </row>
    <row r="121" spans="1:11" ht="12.75" customHeight="1">
      <c r="A121" s="40" t="s">
        <v>18</v>
      </c>
      <c r="B121" s="16" t="s">
        <v>195</v>
      </c>
      <c r="J121" s="36"/>
      <c r="K121" s="36"/>
    </row>
    <row r="122" spans="10:11" ht="9" customHeight="1">
      <c r="J122" s="36"/>
      <c r="K122" s="36"/>
    </row>
    <row r="123" spans="10:11" ht="12.75" customHeight="1">
      <c r="J123" s="36"/>
      <c r="K123" s="36"/>
    </row>
    <row r="124" spans="10:11" ht="5.25" customHeight="1">
      <c r="J124" s="36"/>
      <c r="K124" s="36"/>
    </row>
    <row r="125" spans="10:11" ht="2.25" customHeight="1">
      <c r="J125" s="36"/>
      <c r="K125" s="36"/>
    </row>
    <row r="126" spans="1:11" ht="12.75" customHeight="1">
      <c r="A126" s="40" t="s">
        <v>102</v>
      </c>
      <c r="B126" s="16" t="s">
        <v>196</v>
      </c>
      <c r="J126" s="36"/>
      <c r="K126" s="36"/>
    </row>
    <row r="127" spans="1:11" ht="12.75" customHeight="1">
      <c r="A127" s="40"/>
      <c r="B127" s="16"/>
      <c r="J127" s="36"/>
      <c r="K127" s="36"/>
    </row>
    <row r="128" spans="10:11" ht="7.5" customHeight="1">
      <c r="J128" s="36"/>
      <c r="K128" s="36"/>
    </row>
    <row r="129" spans="10:11" ht="12.75" customHeight="1">
      <c r="J129" s="36"/>
      <c r="K129" s="36"/>
    </row>
  </sheetData>
  <sheetProtection password="CC52" sheet="1" objects="1" scenarios="1"/>
  <mergeCells count="2">
    <mergeCell ref="G62:H62"/>
    <mergeCell ref="J62:K62"/>
  </mergeCells>
  <printOptions/>
  <pageMargins left="0.5" right="0" top="0.4" bottom="0.25" header="0.5" footer="0.25"/>
  <pageSetup firstPageNumber="5" useFirstPageNumber="1" horizontalDpi="300" verticalDpi="300" orientation="portrait" paperSize="9" scale="90" r:id="rId2"/>
  <headerFooter alignWithMargins="0">
    <oddFooter>&amp;C&amp;P</oddFooter>
  </headerFooter>
  <rowBreaks count="2" manualBreakCount="2">
    <brk id="71" max="255" man="1"/>
    <brk id="129" max="255" man="1"/>
  </rowBreaks>
  <drawing r:id="rId1"/>
</worksheet>
</file>

<file path=xl/worksheets/sheet6.xml><?xml version="1.0" encoding="utf-8"?>
<worksheet xmlns="http://schemas.openxmlformats.org/spreadsheetml/2006/main" xmlns:r="http://schemas.openxmlformats.org/officeDocument/2006/relationships">
  <sheetPr codeName="Sheet6"/>
  <dimension ref="A7:H184"/>
  <sheetViews>
    <sheetView showGridLines="0" zoomScaleSheetLayoutView="100" workbookViewId="0" topLeftCell="A1">
      <selection activeCell="A1" sqref="A1"/>
    </sheetView>
  </sheetViews>
  <sheetFormatPr defaultColWidth="9.140625" defaultRowHeight="12.75"/>
  <cols>
    <col min="1" max="1" width="3.28125" style="132" customWidth="1"/>
    <col min="2" max="2" width="2.8515625" style="129" customWidth="1"/>
    <col min="3" max="3" width="38.8515625" style="129" customWidth="1"/>
    <col min="4" max="4" width="11.421875" style="129" customWidth="1"/>
    <col min="5" max="7" width="13.28125" style="129" customWidth="1"/>
    <col min="8" max="9" width="2.7109375" style="129" customWidth="1"/>
    <col min="10" max="16384" width="9.140625" style="129" customWidth="1"/>
  </cols>
  <sheetData>
    <row r="1" ht="12"/>
    <row r="2" ht="12"/>
    <row r="3" ht="12"/>
    <row r="4" ht="12"/>
    <row r="5" ht="12"/>
    <row r="6" ht="0.75" customHeight="1"/>
    <row r="7" ht="12">
      <c r="B7" s="133"/>
    </row>
    <row r="8" ht="12">
      <c r="B8" s="133"/>
    </row>
    <row r="9" spans="1:2" s="17" customFormat="1" ht="12.75">
      <c r="A9" s="40" t="s">
        <v>5</v>
      </c>
      <c r="B9" s="16" t="s">
        <v>32</v>
      </c>
    </row>
    <row r="10" ht="8.25" customHeight="1"/>
    <row r="15" ht="18" customHeight="1"/>
    <row r="18" ht="6" customHeight="1"/>
    <row r="19" spans="1:3" ht="15.75" customHeight="1">
      <c r="A19" s="40" t="s">
        <v>6</v>
      </c>
      <c r="B19" s="16" t="s">
        <v>53</v>
      </c>
      <c r="C19" s="17"/>
    </row>
    <row r="20" ht="7.5" customHeight="1"/>
    <row r="25" spans="1:2" ht="12.75">
      <c r="A25" s="40" t="s">
        <v>7</v>
      </c>
      <c r="B25" s="16" t="s">
        <v>33</v>
      </c>
    </row>
    <row r="26" spans="1:2" ht="6" customHeight="1">
      <c r="A26" s="134"/>
      <c r="B26" s="133"/>
    </row>
    <row r="27" spans="1:2" ht="12">
      <c r="A27" s="134"/>
      <c r="B27" s="133"/>
    </row>
    <row r="28" spans="1:2" ht="12">
      <c r="A28" s="134"/>
      <c r="B28" s="133"/>
    </row>
    <row r="29" spans="1:2" ht="12">
      <c r="A29" s="134"/>
      <c r="B29" s="133"/>
    </row>
    <row r="30" spans="1:2" ht="12">
      <c r="A30" s="134"/>
      <c r="B30" s="133"/>
    </row>
    <row r="31" spans="1:2" ht="12">
      <c r="A31" s="134"/>
      <c r="B31" s="133"/>
    </row>
    <row r="32" spans="1:2" ht="12">
      <c r="A32" s="134"/>
      <c r="B32" s="133"/>
    </row>
    <row r="33" spans="1:2" ht="12.75">
      <c r="A33" s="40" t="s">
        <v>8</v>
      </c>
      <c r="B33" s="16" t="s">
        <v>34</v>
      </c>
    </row>
    <row r="34" spans="1:2" ht="8.25" customHeight="1">
      <c r="A34" s="134"/>
      <c r="B34" s="135"/>
    </row>
    <row r="35" spans="1:2" ht="12.75">
      <c r="A35" s="134"/>
      <c r="B35" s="17" t="s">
        <v>35</v>
      </c>
    </row>
    <row r="36" spans="1:6" ht="5.25" customHeight="1">
      <c r="A36" s="134"/>
      <c r="D36" s="136"/>
      <c r="F36" s="136"/>
    </row>
    <row r="37" spans="1:2" s="17" customFormat="1" ht="12.75">
      <c r="A37" s="40" t="s">
        <v>10</v>
      </c>
      <c r="B37" s="16" t="s">
        <v>9</v>
      </c>
    </row>
    <row r="38" ht="6" customHeight="1"/>
    <row r="39" ht="12.75">
      <c r="B39" s="17" t="s">
        <v>94</v>
      </c>
    </row>
    <row r="40" spans="4:8" ht="12.75">
      <c r="D40" s="188" t="s">
        <v>242</v>
      </c>
      <c r="E40" s="188"/>
      <c r="F40" s="188" t="s">
        <v>243</v>
      </c>
      <c r="G40" s="188"/>
      <c r="H40" s="137"/>
    </row>
    <row r="41" spans="4:8" ht="3.75" customHeight="1">
      <c r="D41" s="16"/>
      <c r="E41" s="152"/>
      <c r="F41" s="15"/>
      <c r="G41" s="17"/>
      <c r="H41" s="137"/>
    </row>
    <row r="42" spans="4:7" ht="12.75">
      <c r="D42" s="153" t="s">
        <v>233</v>
      </c>
      <c r="E42" s="153" t="s">
        <v>234</v>
      </c>
      <c r="F42" s="154" t="str">
        <f>D42</f>
        <v>30/06/2007</v>
      </c>
      <c r="G42" s="154" t="str">
        <f>E42</f>
        <v>30/06/2006</v>
      </c>
    </row>
    <row r="43" spans="4:7" ht="12.75">
      <c r="D43" s="25" t="s">
        <v>61</v>
      </c>
      <c r="E43" s="25" t="s">
        <v>23</v>
      </c>
      <c r="F43" s="25" t="s">
        <v>62</v>
      </c>
      <c r="G43" s="25" t="s">
        <v>24</v>
      </c>
    </row>
    <row r="44" ht="3.75" customHeight="1"/>
    <row r="45" spans="2:7" ht="12.75">
      <c r="B45" s="17" t="s">
        <v>36</v>
      </c>
      <c r="D45" s="155">
        <f>+F45-403</f>
        <v>321</v>
      </c>
      <c r="E45" s="155">
        <v>244</v>
      </c>
      <c r="F45" s="155">
        <v>724</v>
      </c>
      <c r="G45" s="155">
        <v>461</v>
      </c>
    </row>
    <row r="46" spans="2:8" ht="12.75">
      <c r="B46" s="17" t="s">
        <v>254</v>
      </c>
      <c r="D46" s="35">
        <f>F46</f>
        <v>-42</v>
      </c>
      <c r="E46" s="35">
        <v>-846</v>
      </c>
      <c r="F46" s="35">
        <v>-42</v>
      </c>
      <c r="G46" s="79">
        <v>-2</v>
      </c>
      <c r="H46" s="131"/>
    </row>
    <row r="47" spans="2:8" ht="12.75">
      <c r="B47" s="17" t="s">
        <v>244</v>
      </c>
      <c r="D47" s="172">
        <v>0</v>
      </c>
      <c r="E47" s="35">
        <v>834</v>
      </c>
      <c r="F47" s="172">
        <v>0</v>
      </c>
      <c r="G47" s="79">
        <v>834</v>
      </c>
      <c r="H47" s="131"/>
    </row>
    <row r="48" spans="4:8" ht="13.5" thickBot="1">
      <c r="D48" s="49">
        <f>SUM(D45:D46)</f>
        <v>279</v>
      </c>
      <c r="E48" s="49">
        <f>SUM(E45:E47)</f>
        <v>232</v>
      </c>
      <c r="F48" s="49">
        <f>SUM(F45:F46)</f>
        <v>682</v>
      </c>
      <c r="G48" s="49">
        <f>SUM(G45:G47)</f>
        <v>1293</v>
      </c>
      <c r="H48" s="131"/>
    </row>
    <row r="49" spans="4:8" ht="8.25" customHeight="1">
      <c r="D49" s="138"/>
      <c r="E49" s="138"/>
      <c r="F49" s="138"/>
      <c r="G49" s="138"/>
      <c r="H49" s="131"/>
    </row>
    <row r="50" spans="4:8" ht="12">
      <c r="D50" s="138"/>
      <c r="E50" s="138"/>
      <c r="F50" s="138"/>
      <c r="G50" s="138"/>
      <c r="H50" s="131"/>
    </row>
    <row r="51" spans="4:8" ht="12">
      <c r="D51" s="138"/>
      <c r="E51" s="138"/>
      <c r="F51" s="138"/>
      <c r="G51" s="138"/>
      <c r="H51" s="131"/>
    </row>
    <row r="52" spans="4:8" ht="12">
      <c r="D52" s="138"/>
      <c r="E52" s="138"/>
      <c r="F52" s="138"/>
      <c r="G52" s="138"/>
      <c r="H52" s="131"/>
    </row>
    <row r="53" spans="4:8" ht="6" customHeight="1">
      <c r="D53" s="138"/>
      <c r="E53" s="138"/>
      <c r="F53" s="138"/>
      <c r="G53" s="138"/>
      <c r="H53" s="131"/>
    </row>
    <row r="54" spans="1:2" ht="12.75">
      <c r="A54" s="40" t="s">
        <v>11</v>
      </c>
      <c r="B54" s="16" t="s">
        <v>104</v>
      </c>
    </row>
    <row r="55" ht="12.75" customHeight="1">
      <c r="B55" s="133"/>
    </row>
    <row r="56" ht="12.75" customHeight="1">
      <c r="B56" s="133"/>
    </row>
    <row r="57" ht="12.75" customHeight="1">
      <c r="F57" s="139"/>
    </row>
    <row r="58" ht="6.75" customHeight="1">
      <c r="F58" s="139"/>
    </row>
    <row r="59" spans="1:2" ht="12.75">
      <c r="A59" s="40" t="s">
        <v>12</v>
      </c>
      <c r="B59" s="16" t="s">
        <v>37</v>
      </c>
    </row>
    <row r="60" spans="1:2" ht="5.25" customHeight="1">
      <c r="A60" s="129"/>
      <c r="B60" s="133"/>
    </row>
    <row r="61" ht="12.75" customHeight="1">
      <c r="B61" s="17" t="s">
        <v>1</v>
      </c>
    </row>
    <row r="62" ht="12.75" customHeight="1"/>
    <row r="63" spans="6:7" ht="12.75">
      <c r="F63" s="50" t="s">
        <v>38</v>
      </c>
      <c r="G63" s="140"/>
    </row>
    <row r="64" spans="6:7" ht="2.25" customHeight="1">
      <c r="F64" s="156"/>
      <c r="G64" s="140"/>
    </row>
    <row r="65" spans="2:7" ht="12.75">
      <c r="B65" s="141"/>
      <c r="C65" s="17" t="s">
        <v>98</v>
      </c>
      <c r="F65" s="173">
        <v>0</v>
      </c>
      <c r="G65" s="140"/>
    </row>
    <row r="66" spans="3:7" ht="12.75" customHeight="1">
      <c r="C66" s="17" t="s">
        <v>99</v>
      </c>
      <c r="F66" s="157">
        <v>3625</v>
      </c>
      <c r="G66" s="140"/>
    </row>
    <row r="67" spans="3:7" ht="12.75" customHeight="1">
      <c r="C67" s="17" t="s">
        <v>213</v>
      </c>
      <c r="F67" s="157">
        <v>22</v>
      </c>
      <c r="G67" s="143"/>
    </row>
    <row r="68" spans="6:7" ht="12">
      <c r="F68" s="142"/>
      <c r="G68" s="143"/>
    </row>
    <row r="69" ht="12.75" customHeight="1">
      <c r="B69" s="17" t="s">
        <v>2</v>
      </c>
    </row>
    <row r="70" ht="2.25" customHeight="1"/>
    <row r="71" spans="6:7" ht="12.75" customHeight="1">
      <c r="F71" s="50" t="s">
        <v>38</v>
      </c>
      <c r="G71" s="140"/>
    </row>
    <row r="72" spans="6:7" ht="2.25" customHeight="1">
      <c r="F72" s="156"/>
      <c r="G72" s="140"/>
    </row>
    <row r="73" spans="3:7" ht="12.75" customHeight="1">
      <c r="C73" s="17" t="s">
        <v>73</v>
      </c>
      <c r="F73" s="158">
        <v>190336</v>
      </c>
      <c r="G73" s="140"/>
    </row>
    <row r="74" spans="3:7" ht="12.75">
      <c r="C74" s="17" t="s">
        <v>205</v>
      </c>
      <c r="D74" s="144"/>
      <c r="E74" s="144"/>
      <c r="F74" s="51">
        <v>-154577</v>
      </c>
      <c r="G74" s="140"/>
    </row>
    <row r="75" spans="3:7" ht="13.5" thickBot="1">
      <c r="C75" s="17"/>
      <c r="D75" s="144"/>
      <c r="E75" s="144"/>
      <c r="F75" s="159">
        <f>SUM(F73:F74)</f>
        <v>35759</v>
      </c>
      <c r="G75" s="140"/>
    </row>
    <row r="76" spans="3:7" ht="12.75">
      <c r="C76" s="17"/>
      <c r="D76" s="144"/>
      <c r="E76" s="144"/>
      <c r="F76" s="160"/>
      <c r="G76" s="140"/>
    </row>
    <row r="77" spans="3:7" ht="12.75" customHeight="1" thickBot="1">
      <c r="C77" s="17" t="s">
        <v>74</v>
      </c>
      <c r="F77" s="161">
        <v>92037</v>
      </c>
      <c r="G77" s="140"/>
    </row>
    <row r="78" spans="6:7" ht="8.25" customHeight="1">
      <c r="F78" s="145"/>
      <c r="G78" s="140"/>
    </row>
    <row r="79" spans="6:7" ht="6.75" customHeight="1">
      <c r="F79" s="145"/>
      <c r="G79" s="140"/>
    </row>
    <row r="80" spans="1:7" ht="12.75">
      <c r="A80" s="40" t="s">
        <v>13</v>
      </c>
      <c r="B80" s="16" t="s">
        <v>39</v>
      </c>
      <c r="C80" s="17"/>
      <c r="F80" s="140"/>
      <c r="G80" s="140"/>
    </row>
    <row r="81" spans="1:7" ht="12">
      <c r="A81" s="134"/>
      <c r="B81" s="133"/>
      <c r="F81" s="140"/>
      <c r="G81" s="140"/>
    </row>
    <row r="82" spans="2:7" ht="12.75">
      <c r="B82" s="17"/>
      <c r="F82" s="131"/>
      <c r="G82" s="131"/>
    </row>
    <row r="83" spans="2:7" ht="12.75">
      <c r="B83" s="17"/>
      <c r="F83" s="131"/>
      <c r="G83" s="131"/>
    </row>
    <row r="84" spans="2:7" ht="12.75">
      <c r="B84" s="17"/>
      <c r="F84" s="131"/>
      <c r="G84" s="131"/>
    </row>
    <row r="85" spans="2:7" ht="12.75">
      <c r="B85" s="17"/>
      <c r="F85" s="131"/>
      <c r="G85" s="131"/>
    </row>
    <row r="86" spans="2:7" ht="12.75">
      <c r="B86" s="17"/>
      <c r="F86" s="131"/>
      <c r="G86" s="131"/>
    </row>
    <row r="87" spans="2:7" ht="12.75">
      <c r="B87" s="17"/>
      <c r="F87" s="131"/>
      <c r="G87" s="131"/>
    </row>
    <row r="88" spans="2:7" ht="12.75">
      <c r="B88" s="17"/>
      <c r="F88" s="131"/>
      <c r="G88" s="131"/>
    </row>
    <row r="89" spans="2:7" ht="12.75">
      <c r="B89" s="17"/>
      <c r="F89" s="131"/>
      <c r="G89" s="131"/>
    </row>
    <row r="90" spans="2:7" ht="12.75">
      <c r="B90" s="17"/>
      <c r="F90" s="131"/>
      <c r="G90" s="131"/>
    </row>
    <row r="91" spans="2:7" ht="12.75">
      <c r="B91" s="17"/>
      <c r="F91" s="131"/>
      <c r="G91" s="131"/>
    </row>
    <row r="92" spans="2:7" ht="12.75">
      <c r="B92" s="17"/>
      <c r="F92" s="131"/>
      <c r="G92" s="131"/>
    </row>
    <row r="93" spans="2:7" ht="12.75">
      <c r="B93" s="17"/>
      <c r="F93" s="131"/>
      <c r="G93" s="131"/>
    </row>
    <row r="94" spans="2:7" ht="12.75">
      <c r="B94" s="17"/>
      <c r="F94" s="131"/>
      <c r="G94" s="131"/>
    </row>
    <row r="95" spans="2:7" ht="12.75">
      <c r="B95" s="17"/>
      <c r="F95" s="131"/>
      <c r="G95" s="131"/>
    </row>
    <row r="96" spans="2:7" ht="12.75">
      <c r="B96" s="17"/>
      <c r="F96" s="131"/>
      <c r="G96" s="131"/>
    </row>
    <row r="97" spans="1:7" ht="14.25" customHeight="1">
      <c r="A97" s="40" t="s">
        <v>14</v>
      </c>
      <c r="B97" s="16" t="s">
        <v>40</v>
      </c>
      <c r="F97" s="131"/>
      <c r="G97" s="131"/>
    </row>
    <row r="98" spans="1:7" ht="12">
      <c r="A98" s="134"/>
      <c r="B98" s="133"/>
      <c r="F98" s="131"/>
      <c r="G98" s="131"/>
    </row>
    <row r="99" ht="12.75" customHeight="1">
      <c r="B99" s="39" t="s">
        <v>1</v>
      </c>
    </row>
    <row r="100" ht="3" customHeight="1">
      <c r="B100" s="39"/>
    </row>
    <row r="101" spans="2:6" ht="12.75" customHeight="1">
      <c r="B101" s="17"/>
      <c r="F101" s="50" t="s">
        <v>41</v>
      </c>
    </row>
    <row r="102" spans="2:6" ht="12.75" customHeight="1">
      <c r="B102" s="17"/>
      <c r="C102" s="17" t="s">
        <v>44</v>
      </c>
      <c r="F102" s="162"/>
    </row>
    <row r="103" spans="2:6" ht="12.75" customHeight="1">
      <c r="B103" s="17"/>
      <c r="C103" s="39" t="s">
        <v>42</v>
      </c>
      <c r="F103" s="157">
        <v>14582</v>
      </c>
    </row>
    <row r="104" spans="2:6" ht="12.75" customHeight="1">
      <c r="B104" s="17"/>
      <c r="C104" s="39" t="s">
        <v>43</v>
      </c>
      <c r="F104" s="35">
        <v>286670</v>
      </c>
    </row>
    <row r="105" spans="2:6" ht="12.75" customHeight="1">
      <c r="B105" s="17"/>
      <c r="F105" s="51">
        <f>SUM(F103:F104)</f>
        <v>301252</v>
      </c>
    </row>
    <row r="106" spans="2:6" ht="7.5" customHeight="1">
      <c r="B106" s="17"/>
      <c r="D106" s="142"/>
      <c r="F106" s="146"/>
    </row>
    <row r="107" spans="2:6" ht="12.75" customHeight="1">
      <c r="B107" s="39" t="s">
        <v>2</v>
      </c>
      <c r="F107" s="131"/>
    </row>
    <row r="108" ht="12">
      <c r="F108" s="131"/>
    </row>
    <row r="109" spans="3:6" ht="12.75" customHeight="1">
      <c r="C109" s="17" t="s">
        <v>45</v>
      </c>
      <c r="F109" s="50" t="s">
        <v>41</v>
      </c>
    </row>
    <row r="110" spans="3:6" ht="6.75" customHeight="1">
      <c r="C110" s="17"/>
      <c r="F110" s="163"/>
    </row>
    <row r="111" spans="3:6" ht="12.75">
      <c r="C111" s="17" t="s">
        <v>46</v>
      </c>
      <c r="F111" s="158">
        <v>14582</v>
      </c>
    </row>
    <row r="112" spans="3:6" ht="12.75" customHeight="1">
      <c r="C112" s="17" t="s">
        <v>85</v>
      </c>
      <c r="F112" s="158">
        <v>250</v>
      </c>
    </row>
    <row r="113" spans="3:6" ht="12.75" customHeight="1">
      <c r="C113" s="17" t="s">
        <v>47</v>
      </c>
      <c r="F113" s="158">
        <v>79</v>
      </c>
    </row>
    <row r="114" spans="3:6" ht="12.75" customHeight="1">
      <c r="C114" s="17" t="s">
        <v>48</v>
      </c>
      <c r="F114" s="157">
        <v>1426</v>
      </c>
    </row>
    <row r="115" spans="1:6" ht="8.25" customHeight="1">
      <c r="A115" s="129"/>
      <c r="D115" s="142"/>
      <c r="F115" s="131"/>
    </row>
    <row r="116" spans="3:6" ht="12.75" customHeight="1">
      <c r="C116" s="17" t="s">
        <v>49</v>
      </c>
      <c r="F116" s="131"/>
    </row>
    <row r="117" ht="12">
      <c r="F117" s="131"/>
    </row>
    <row r="118" spans="1:7" ht="12.75" customHeight="1">
      <c r="A118" s="40" t="s">
        <v>15</v>
      </c>
      <c r="B118" s="16" t="s">
        <v>50</v>
      </c>
      <c r="C118" s="17"/>
      <c r="F118" s="131"/>
      <c r="G118" s="131"/>
    </row>
    <row r="119" spans="1:7" ht="12.75">
      <c r="A119" s="15"/>
      <c r="B119" s="17"/>
      <c r="C119" s="17"/>
      <c r="F119" s="131"/>
      <c r="G119" s="131"/>
    </row>
    <row r="120" spans="1:7" ht="12.75" customHeight="1">
      <c r="A120" s="15"/>
      <c r="B120" s="17"/>
      <c r="C120" s="17"/>
      <c r="F120" s="131"/>
      <c r="G120" s="131"/>
    </row>
    <row r="121" spans="1:7" ht="12.75">
      <c r="A121" s="15"/>
      <c r="B121" s="17"/>
      <c r="C121" s="17"/>
      <c r="F121" s="131"/>
      <c r="G121" s="131"/>
    </row>
    <row r="122" spans="1:7" ht="12.75" customHeight="1">
      <c r="A122" s="40" t="s">
        <v>16</v>
      </c>
      <c r="B122" s="16" t="s">
        <v>51</v>
      </c>
      <c r="C122" s="17"/>
      <c r="F122" s="131"/>
      <c r="G122" s="131"/>
    </row>
    <row r="123" spans="1:7" ht="12.75">
      <c r="A123" s="15"/>
      <c r="B123" s="17"/>
      <c r="C123" s="17"/>
      <c r="F123" s="131"/>
      <c r="G123" s="131"/>
    </row>
    <row r="124" spans="1:7" ht="12.75" customHeight="1">
      <c r="A124" s="15"/>
      <c r="B124" s="17"/>
      <c r="C124" s="17"/>
      <c r="F124" s="131"/>
      <c r="G124" s="131"/>
    </row>
    <row r="125" spans="1:7" ht="12.75">
      <c r="A125" s="15"/>
      <c r="B125" s="17"/>
      <c r="C125" s="17"/>
      <c r="F125" s="131"/>
      <c r="G125" s="131"/>
    </row>
    <row r="126" spans="1:7" ht="12.75">
      <c r="A126" s="40" t="s">
        <v>17</v>
      </c>
      <c r="B126" s="16" t="s">
        <v>101</v>
      </c>
      <c r="C126" s="17"/>
      <c r="F126" s="131"/>
      <c r="G126" s="131"/>
    </row>
    <row r="127" spans="1:7" ht="12.75">
      <c r="A127" s="15"/>
      <c r="B127" s="17"/>
      <c r="C127" s="17"/>
      <c r="F127" s="131"/>
      <c r="G127" s="131"/>
    </row>
    <row r="128" spans="1:7" ht="12.75">
      <c r="A128" s="15"/>
      <c r="B128" s="17"/>
      <c r="C128" s="17"/>
      <c r="F128" s="131"/>
      <c r="G128" s="131"/>
    </row>
    <row r="129" spans="1:7" ht="9" customHeight="1">
      <c r="A129" s="15"/>
      <c r="B129" s="17"/>
      <c r="C129" s="17"/>
      <c r="F129" s="131"/>
      <c r="G129" s="131"/>
    </row>
    <row r="130" spans="1:7" ht="12.75">
      <c r="A130" s="40" t="s">
        <v>18</v>
      </c>
      <c r="B130" s="16" t="s">
        <v>250</v>
      </c>
      <c r="C130" s="17"/>
      <c r="F130" s="131"/>
      <c r="G130" s="131"/>
    </row>
    <row r="131" spans="1:7" ht="12.75">
      <c r="A131" s="40"/>
      <c r="B131" s="16"/>
      <c r="C131" s="17"/>
      <c r="F131" s="131"/>
      <c r="G131" s="131"/>
    </row>
    <row r="132" spans="1:7" ht="12.75">
      <c r="A132" s="15"/>
      <c r="B132" s="17" t="s">
        <v>1</v>
      </c>
      <c r="C132" s="17" t="s">
        <v>251</v>
      </c>
      <c r="F132" s="131"/>
      <c r="G132" s="131"/>
    </row>
    <row r="133" spans="1:7" ht="12.75">
      <c r="A133" s="15"/>
      <c r="B133" s="17"/>
      <c r="C133" s="17"/>
      <c r="F133" s="131"/>
      <c r="G133" s="131"/>
    </row>
    <row r="134" spans="1:7" ht="12.75" customHeight="1">
      <c r="A134" s="15"/>
      <c r="B134" s="17"/>
      <c r="C134" s="17"/>
      <c r="F134" s="131"/>
      <c r="G134" s="131"/>
    </row>
    <row r="135" spans="1:7" ht="12.75" customHeight="1">
      <c r="A135" s="15"/>
      <c r="B135" s="17"/>
      <c r="C135" s="17"/>
      <c r="F135" s="131"/>
      <c r="G135" s="131"/>
    </row>
    <row r="136" spans="1:7" ht="12.75" customHeight="1">
      <c r="A136" s="15"/>
      <c r="B136" s="17"/>
      <c r="C136" s="17"/>
      <c r="F136" s="131"/>
      <c r="G136" s="131"/>
    </row>
    <row r="137" spans="1:7" ht="12.75" customHeight="1">
      <c r="A137" s="15"/>
      <c r="B137" s="17"/>
      <c r="C137" s="17"/>
      <c r="F137" s="131"/>
      <c r="G137" s="131"/>
    </row>
    <row r="138" spans="1:7" ht="12.75" customHeight="1">
      <c r="A138" s="15"/>
      <c r="B138" s="17" t="s">
        <v>2</v>
      </c>
      <c r="C138" s="17" t="s">
        <v>31</v>
      </c>
      <c r="F138" s="131"/>
      <c r="G138" s="131"/>
    </row>
    <row r="139" spans="1:7" ht="3.75" customHeight="1">
      <c r="A139" s="15"/>
      <c r="B139" s="17"/>
      <c r="C139" s="17"/>
      <c r="F139" s="131"/>
      <c r="G139" s="131"/>
    </row>
    <row r="140" spans="1:3" ht="12.75" customHeight="1">
      <c r="A140" s="15"/>
      <c r="B140" s="17"/>
      <c r="C140" s="17"/>
    </row>
    <row r="141" spans="1:3" ht="12.75">
      <c r="A141" s="15"/>
      <c r="B141" s="17"/>
      <c r="C141" s="17"/>
    </row>
    <row r="142" spans="1:3" ht="12.75">
      <c r="A142" s="15"/>
      <c r="B142" s="17"/>
      <c r="C142" s="17"/>
    </row>
    <row r="143" spans="1:3" ht="12.75">
      <c r="A143" s="40" t="s">
        <v>102</v>
      </c>
      <c r="B143" s="16" t="s">
        <v>54</v>
      </c>
      <c r="C143" s="17"/>
    </row>
    <row r="144" spans="1:2" ht="12">
      <c r="A144" s="134"/>
      <c r="B144" s="133"/>
    </row>
    <row r="145" ht="12"/>
    <row r="146" ht="12.75" customHeight="1"/>
    <row r="147" spans="3:7" ht="14.25" customHeight="1">
      <c r="C147" s="17"/>
      <c r="D147" s="17"/>
      <c r="E147" s="156" t="s">
        <v>210</v>
      </c>
      <c r="F147" s="164"/>
      <c r="G147" s="156" t="s">
        <v>211</v>
      </c>
    </row>
    <row r="148" spans="3:7" ht="12.75">
      <c r="C148" s="17"/>
      <c r="D148" s="17"/>
      <c r="E148" s="156" t="s">
        <v>55</v>
      </c>
      <c r="F148" s="156" t="s">
        <v>87</v>
      </c>
      <c r="G148" s="156" t="s">
        <v>88</v>
      </c>
    </row>
    <row r="149" spans="3:7" ht="12.75" customHeight="1">
      <c r="C149" s="17"/>
      <c r="D149" s="17"/>
      <c r="E149" s="165" t="s">
        <v>207</v>
      </c>
      <c r="F149" s="156" t="s">
        <v>89</v>
      </c>
      <c r="G149" s="165" t="s">
        <v>233</v>
      </c>
    </row>
    <row r="150" spans="3:7" ht="12.75" customHeight="1">
      <c r="C150" s="17"/>
      <c r="D150" s="17"/>
      <c r="E150" s="156" t="s">
        <v>28</v>
      </c>
      <c r="F150" s="156" t="s">
        <v>28</v>
      </c>
      <c r="G150" s="156" t="s">
        <v>28</v>
      </c>
    </row>
    <row r="151" spans="3:7" ht="12.75" customHeight="1">
      <c r="C151" s="17" t="s">
        <v>56</v>
      </c>
      <c r="D151" s="17"/>
      <c r="E151" s="17"/>
      <c r="F151" s="17"/>
      <c r="G151" s="17"/>
    </row>
    <row r="152" spans="3:7" ht="12.75" customHeight="1">
      <c r="C152" s="17" t="s">
        <v>90</v>
      </c>
      <c r="D152" s="17"/>
      <c r="E152" s="17"/>
      <c r="F152" s="17"/>
      <c r="G152" s="17"/>
    </row>
    <row r="153" spans="2:7" ht="7.5" customHeight="1">
      <c r="B153" s="129" t="s">
        <v>57</v>
      </c>
      <c r="C153" s="17"/>
      <c r="D153" s="17"/>
      <c r="E153" s="17"/>
      <c r="F153" s="17"/>
      <c r="G153" s="17"/>
    </row>
    <row r="154" spans="1:3" s="17" customFormat="1" ht="12.75" customHeight="1">
      <c r="A154" s="15"/>
      <c r="C154" s="17" t="s">
        <v>80</v>
      </c>
    </row>
    <row r="155" spans="1:7" s="17" customFormat="1" ht="12.75" customHeight="1">
      <c r="A155" s="15"/>
      <c r="C155" s="17" t="s">
        <v>91</v>
      </c>
      <c r="E155" s="166">
        <v>24254</v>
      </c>
      <c r="F155" s="167">
        <v>0</v>
      </c>
      <c r="G155" s="168">
        <f>SUM(E155:F155)</f>
        <v>24254</v>
      </c>
    </row>
    <row r="156" spans="1:7" s="17" customFormat="1" ht="4.5" customHeight="1">
      <c r="A156" s="15"/>
      <c r="E156" s="166"/>
      <c r="F156" s="167"/>
      <c r="G156" s="168"/>
    </row>
    <row r="157" spans="1:7" s="17" customFormat="1" ht="12.75">
      <c r="A157" s="15"/>
      <c r="C157" s="17" t="s">
        <v>83</v>
      </c>
      <c r="E157" s="166"/>
      <c r="F157" s="167"/>
      <c r="G157" s="168"/>
    </row>
    <row r="158" spans="1:7" s="17" customFormat="1" ht="12.75" customHeight="1">
      <c r="A158" s="15"/>
      <c r="B158" s="17" t="s">
        <v>58</v>
      </c>
      <c r="E158" s="166"/>
      <c r="F158" s="167"/>
      <c r="G158" s="168"/>
    </row>
    <row r="159" spans="1:7" s="17" customFormat="1" ht="12.75" customHeight="1">
      <c r="A159" s="15"/>
      <c r="B159" s="17" t="s">
        <v>59</v>
      </c>
      <c r="E159" s="166"/>
      <c r="F159" s="167"/>
      <c r="G159" s="168"/>
    </row>
    <row r="160" spans="1:7" s="17" customFormat="1" ht="12.75">
      <c r="A160" s="15"/>
      <c r="B160" s="17" t="s">
        <v>60</v>
      </c>
      <c r="E160" s="166">
        <v>264200</v>
      </c>
      <c r="F160" s="167">
        <v>0</v>
      </c>
      <c r="G160" s="168">
        <f>SUM(E160:F160)</f>
        <v>264200</v>
      </c>
    </row>
    <row r="161" spans="3:8" ht="12.75" customHeight="1" thickBot="1">
      <c r="C161" s="17"/>
      <c r="D161" s="17"/>
      <c r="E161" s="169">
        <f>SUM(E155:E160)</f>
        <v>288454</v>
      </c>
      <c r="F161" s="170">
        <f>SUM(F155:F160)</f>
        <v>0</v>
      </c>
      <c r="G161" s="171">
        <f>SUM(G155:G160)</f>
        <v>288454</v>
      </c>
      <c r="H161" s="131"/>
    </row>
    <row r="162" spans="6:8" ht="10.5" customHeight="1">
      <c r="F162" s="131"/>
      <c r="H162" s="131"/>
    </row>
    <row r="163" ht="12.75" customHeight="1"/>
    <row r="164" ht="12.75" customHeight="1"/>
    <row r="165" ht="12.75" customHeight="1"/>
    <row r="166" ht="12.75" customHeight="1"/>
    <row r="167" spans="6:7" ht="12">
      <c r="F167" s="147"/>
      <c r="G167" s="147"/>
    </row>
    <row r="168" spans="6:7" ht="12">
      <c r="F168" s="147"/>
      <c r="G168" s="147"/>
    </row>
    <row r="169" spans="6:7" ht="12">
      <c r="F169" s="147"/>
      <c r="G169" s="147"/>
    </row>
    <row r="170" spans="6:7" ht="12">
      <c r="F170" s="147"/>
      <c r="G170" s="147"/>
    </row>
    <row r="173" spans="1:3" ht="12.75">
      <c r="A173" s="15" t="s">
        <v>21</v>
      </c>
      <c r="B173" s="17"/>
      <c r="C173" s="17"/>
    </row>
    <row r="174" spans="1:3" ht="12.75">
      <c r="A174" s="15" t="s">
        <v>22</v>
      </c>
      <c r="B174" s="17"/>
      <c r="C174" s="17"/>
    </row>
    <row r="175" spans="1:3" ht="12.75">
      <c r="A175" s="15"/>
      <c r="B175" s="17"/>
      <c r="C175" s="17"/>
    </row>
    <row r="176" spans="1:3" ht="12.75">
      <c r="A176" s="15"/>
      <c r="B176" s="17"/>
      <c r="C176" s="17"/>
    </row>
    <row r="177" spans="1:3" ht="12.75">
      <c r="A177" s="15"/>
      <c r="B177" s="17"/>
      <c r="C177" s="17"/>
    </row>
    <row r="178" spans="1:3" ht="12.75">
      <c r="A178" s="15"/>
      <c r="B178" s="17"/>
      <c r="C178" s="17"/>
    </row>
    <row r="179" spans="1:3" ht="12.75">
      <c r="A179" s="15"/>
      <c r="B179" s="17"/>
      <c r="C179" s="17"/>
    </row>
    <row r="180" spans="1:3" ht="9.75" customHeight="1">
      <c r="A180" s="15"/>
      <c r="B180" s="17"/>
      <c r="C180" s="17"/>
    </row>
    <row r="181" spans="1:3" ht="12.75">
      <c r="A181" s="15" t="s">
        <v>19</v>
      </c>
      <c r="B181" s="17"/>
      <c r="C181" s="17"/>
    </row>
    <row r="182" spans="1:3" ht="12.75">
      <c r="A182" s="15" t="s">
        <v>20</v>
      </c>
      <c r="B182" s="17"/>
      <c r="C182" s="17"/>
    </row>
    <row r="183" spans="1:3" ht="6.75" customHeight="1">
      <c r="A183" s="15"/>
      <c r="B183" s="17"/>
      <c r="C183" s="17"/>
    </row>
    <row r="184" spans="1:3" ht="12.75">
      <c r="A184" s="15" t="s">
        <v>274</v>
      </c>
      <c r="B184" s="17"/>
      <c r="C184" s="17"/>
    </row>
  </sheetData>
  <sheetProtection password="CC52" sheet="1" objects="1" scenarios="1"/>
  <mergeCells count="2">
    <mergeCell ref="D40:E40"/>
    <mergeCell ref="F40:G40"/>
  </mergeCells>
  <printOptions/>
  <pageMargins left="0.55" right="0.26" top="0.5" bottom="0.4" header="0.43" footer="0.25"/>
  <pageSetup firstPageNumber="7" useFirstPageNumber="1" horizontalDpi="600" verticalDpi="600" orientation="portrait" paperSize="9" scale="90" r:id="rId2"/>
  <headerFooter alignWithMargins="0">
    <oddFooter>&amp;C&amp;P</oddFooter>
  </headerFooter>
  <rowBreaks count="3" manualBreakCount="3">
    <brk id="78" max="255" man="1"/>
    <brk id="141" max="255" man="1"/>
    <brk id="1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Valued Acer Customer</cp:lastModifiedBy>
  <cp:lastPrinted>2007-08-28T08:38:54Z</cp:lastPrinted>
  <dcterms:created xsi:type="dcterms:W3CDTF">2000-08-21T09:32:26Z</dcterms:created>
  <dcterms:modified xsi:type="dcterms:W3CDTF">2007-08-28T08:41:59Z</dcterms:modified>
  <cp:category/>
  <cp:version/>
  <cp:contentType/>
  <cp:contentStatus/>
</cp:coreProperties>
</file>