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325" windowWidth="9375" windowHeight="4200" tabRatio="668" activeTab="0"/>
  </bookViews>
  <sheets>
    <sheet name="BS" sheetId="1" r:id="rId1"/>
    <sheet name="IS" sheetId="2" r:id="rId2"/>
    <sheet name="CSCIE" sheetId="3" r:id="rId3"/>
    <sheet name="CFS" sheetId="4" r:id="rId4"/>
  </sheets>
  <definedNames>
    <definedName name="_xlnm.Print_Area" localSheetId="0">'BS'!$A$1:$H$95</definedName>
    <definedName name="_xlnm.Print_Area" localSheetId="3">'CFS'!$A$1:$H$83</definedName>
    <definedName name="_xlnm.Print_Area" localSheetId="2">'CSCIE'!$A$1:$J$71</definedName>
    <definedName name="_xlnm.Print_Area" localSheetId="1">'IS'!$A$1:$J$49</definedName>
  </definedNames>
  <calcPr fullCalcOnLoad="1"/>
</workbook>
</file>

<file path=xl/sharedStrings.xml><?xml version="1.0" encoding="utf-8"?>
<sst xmlns="http://schemas.openxmlformats.org/spreadsheetml/2006/main" count="268" uniqueCount="187">
  <si>
    <t>RM'000</t>
  </si>
  <si>
    <t>(UNAUDITED)</t>
  </si>
  <si>
    <t>(AUDITED)</t>
  </si>
  <si>
    <t xml:space="preserve">CONDENSED CONSOLIDATED INCOME STATEMENTS </t>
  </si>
  <si>
    <t xml:space="preserve">Share </t>
  </si>
  <si>
    <t>Capital</t>
  </si>
  <si>
    <t>CONDENSED CONSOLIDATED CASH FLOW STATEMENT</t>
  </si>
  <si>
    <t>(RM'000)</t>
  </si>
  <si>
    <t>CASH FLOWS FROM OPERATING ACTIVITIES</t>
  </si>
  <si>
    <t>Adjustment for non-cash items:</t>
  </si>
  <si>
    <t xml:space="preserve">   Amortisation of timber concession rights</t>
  </si>
  <si>
    <t xml:space="preserve">   Interest expenses</t>
  </si>
  <si>
    <t>CASH FLOWS FROM FINANCING ACTIVITIES</t>
  </si>
  <si>
    <t xml:space="preserve">   Depreciation</t>
  </si>
  <si>
    <t xml:space="preserve">   Interest paid</t>
  </si>
  <si>
    <t>Cash and bank balances</t>
  </si>
  <si>
    <t xml:space="preserve"> </t>
  </si>
  <si>
    <t>Distributable</t>
  </si>
  <si>
    <t>CASH FLOWS FROM INVESTING ACTIVITIES</t>
  </si>
  <si>
    <t xml:space="preserve">   Taxation paid</t>
  </si>
  <si>
    <t>Trade receivables</t>
  </si>
  <si>
    <t>Trade payables</t>
  </si>
  <si>
    <t>Payable to a director</t>
  </si>
  <si>
    <t>Profit before taxation</t>
  </si>
  <si>
    <t>Operating profit before working capital changes</t>
  </si>
  <si>
    <t xml:space="preserve">  Investment in an associate</t>
  </si>
  <si>
    <t xml:space="preserve">  Timber concession rights</t>
  </si>
  <si>
    <t xml:space="preserve">  Deferred tax liabilities</t>
  </si>
  <si>
    <t>Other investment</t>
  </si>
  <si>
    <t xml:space="preserve">   Repayment of borrowings</t>
  </si>
  <si>
    <t>Revaluation</t>
  </si>
  <si>
    <t>Reserve</t>
  </si>
  <si>
    <t>Finance costs</t>
  </si>
  <si>
    <t>Equity holders of the parent</t>
  </si>
  <si>
    <t>Note</t>
  </si>
  <si>
    <t>Non-current assets</t>
  </si>
  <si>
    <t>Current assets</t>
  </si>
  <si>
    <t>Inventories</t>
  </si>
  <si>
    <t>TOTAL ASSETS</t>
  </si>
  <si>
    <t>EQUITY AND LIABILITIES</t>
  </si>
  <si>
    <t>Minority interest</t>
  </si>
  <si>
    <t>Total equity</t>
  </si>
  <si>
    <t>TOTAL EQUITY AND LIABILITIES</t>
  </si>
  <si>
    <t xml:space="preserve"> ASSETS</t>
  </si>
  <si>
    <t xml:space="preserve">Equity attributable to equity holders of the parent </t>
  </si>
  <si>
    <t xml:space="preserve"> Non-current liabilities</t>
  </si>
  <si>
    <t xml:space="preserve"> Current liabilities</t>
  </si>
  <si>
    <t xml:space="preserve"> Total liabilities</t>
  </si>
  <si>
    <t>3 months ended</t>
  </si>
  <si>
    <t>Cumulative to Date</t>
  </si>
  <si>
    <t>Other incomes</t>
  </si>
  <si>
    <t>Attributable to :</t>
  </si>
  <si>
    <t>Earnings per share attributable to equity holders</t>
  </si>
  <si>
    <t>As at 1 January 2006</t>
  </si>
  <si>
    <t>Retained Earnings /</t>
  </si>
  <si>
    <t>(Accumulated losses)</t>
  </si>
  <si>
    <t>Attributable to Equity Holders of the Parent</t>
  </si>
  <si>
    <t>Total</t>
  </si>
  <si>
    <t>As at</t>
  </si>
  <si>
    <t>Fixed deposits with licensed banks</t>
  </si>
  <si>
    <t>of the parent (sen):</t>
  </si>
  <si>
    <t xml:space="preserve">CONDENSED CONSOLIDATED STATEMENT OF CHANGES IN EQUITY </t>
  </si>
  <si>
    <t>Borrowing</t>
  </si>
  <si>
    <t xml:space="preserve">  Borrowing</t>
  </si>
  <si>
    <t>Tax payable</t>
  </si>
  <si>
    <t xml:space="preserve">   Purchase of  plant and equipment</t>
  </si>
  <si>
    <t>Land and development expenditures</t>
  </si>
  <si>
    <t>Revenues</t>
  </si>
  <si>
    <t xml:space="preserve">   Proceed from disposal of plant and equipment</t>
  </si>
  <si>
    <t>(a)   Basic, for profit for the period</t>
  </si>
  <si>
    <t>(b)   Diluted, for profit for the period</t>
  </si>
  <si>
    <t>Deferred tax assets</t>
  </si>
  <si>
    <t>Tax recoverable</t>
  </si>
  <si>
    <t>Fixed deposits placed with licensed banks</t>
  </si>
  <si>
    <t>As at 1 January 2007</t>
  </si>
  <si>
    <t>Operating expenses</t>
  </si>
  <si>
    <t>Prepaid lease payment</t>
  </si>
  <si>
    <t>(Restated)</t>
  </si>
  <si>
    <t>Cash and cash equivalents at the end of the financial period comprise the following:</t>
  </si>
  <si>
    <t>8&amp;24</t>
  </si>
  <si>
    <t>Translation</t>
  </si>
  <si>
    <t>consolidated income statement</t>
  </si>
  <si>
    <t xml:space="preserve">- Exchange differences on translation of </t>
  </si>
  <si>
    <t xml:space="preserve">   financial statements of foreign entities</t>
  </si>
  <si>
    <t>(The  figures  have  not  been  audited)</t>
  </si>
  <si>
    <t>Other receivables, deposits and prepayments</t>
  </si>
  <si>
    <t xml:space="preserve">Other payables and accruals </t>
  </si>
  <si>
    <t>Net assets per share attributable</t>
  </si>
  <si>
    <t>to ordinary equity holders of the parent (sen)</t>
  </si>
  <si>
    <t>Net profit for the period</t>
  </si>
  <si>
    <t xml:space="preserve">Profit before taxation </t>
  </si>
  <si>
    <t xml:space="preserve">Taxation </t>
  </si>
  <si>
    <t>CUMULATIVE QUARTER</t>
  </si>
  <si>
    <t>Net Profit for the period</t>
  </si>
  <si>
    <t>WIJAYA BARU GLOBAL BERHAD (Company No. 8184-W)</t>
  </si>
  <si>
    <t>Cost of sales</t>
  </si>
  <si>
    <t>Share of net results of associated company</t>
  </si>
  <si>
    <t xml:space="preserve">   Increase in land and development expenditures</t>
  </si>
  <si>
    <t>Less: Fixed deposit held as security value</t>
  </si>
  <si>
    <t xml:space="preserve">   Share of net results of an associate</t>
  </si>
  <si>
    <t xml:space="preserve">   Inventory written off</t>
  </si>
  <si>
    <t xml:space="preserve">   Loss on disposal of plant and equipment</t>
  </si>
  <si>
    <t xml:space="preserve">   Interest income</t>
  </si>
  <si>
    <t>Dividend payable</t>
  </si>
  <si>
    <t xml:space="preserve">Dividend declared in respect of financial </t>
  </si>
  <si>
    <t>Net cash from financing activities</t>
  </si>
  <si>
    <t>Property, plant and equipment</t>
  </si>
  <si>
    <t>Net gain not recognised in the</t>
  </si>
  <si>
    <t>(The Condensed Consolidated Statements of Changes in Equity should be read in conjuction with the audited financial statements for the year ended 31 December 2006 and the accompanying explanatory notes attached to the interim financial statements.)</t>
  </si>
  <si>
    <t>Cash (used in) / generated from operations</t>
  </si>
  <si>
    <t xml:space="preserve">   Increase in payables</t>
  </si>
  <si>
    <t>FOR THE QUARTER ENDED 30 SEPTEMBER 2007</t>
  </si>
  <si>
    <t xml:space="preserve">9 months quarter ended </t>
  </si>
  <si>
    <t>30 September 2007</t>
  </si>
  <si>
    <t>30 September 2006</t>
  </si>
  <si>
    <t>As at 30 September 2006</t>
  </si>
  <si>
    <t>3rd Quarter</t>
  </si>
  <si>
    <t>As at 30 September 2007</t>
  </si>
  <si>
    <t xml:space="preserve">   Gain on Forex</t>
  </si>
  <si>
    <t xml:space="preserve">   Dividend paid</t>
  </si>
  <si>
    <t xml:space="preserve">   Dividend received from an associate</t>
  </si>
  <si>
    <t>-</t>
  </si>
  <si>
    <t>share premium</t>
  </si>
  <si>
    <t>revaluation reserve</t>
  </si>
  <si>
    <t>translation reserve</t>
  </si>
  <si>
    <t>retained earnings</t>
  </si>
  <si>
    <t xml:space="preserve"> AS AT 30 SEPTEMBER 2007</t>
  </si>
  <si>
    <t>CONDENSED CONSOLIDATED BALANCE SHEET</t>
  </si>
  <si>
    <t>Share capital</t>
  </si>
  <si>
    <t>(The Condensed Consolidated Income Statements should be read in conjunction with the audited financial statements for the year ended 31 December 2006 and the accompanying explainatory notes attached to the interim financial statements.)</t>
  </si>
  <si>
    <t>(The Condensed Consolidated Balance Sheet should be read in conjuction with the audited financial statements for the year ended 31 December 2006 and the accompanying explainatory notes attached to the interim financial statements.)</t>
  </si>
  <si>
    <t>Irredeemable Convertible Unsecured Loan Stocks</t>
  </si>
  <si>
    <t>("ICULS") - equity component</t>
  </si>
  <si>
    <t>&lt;------------Non-Distributable--------------&gt;</t>
  </si>
  <si>
    <t>Equity Component</t>
  </si>
  <si>
    <t xml:space="preserve">ICULS - </t>
  </si>
  <si>
    <t>Minority</t>
  </si>
  <si>
    <t xml:space="preserve"> Interest</t>
  </si>
  <si>
    <t xml:space="preserve">    year ended 31 December 2006</t>
  </si>
  <si>
    <t xml:space="preserve">    (6 % less 27% taxation)</t>
  </si>
  <si>
    <t xml:space="preserve">    financial year ended 31 December 2005</t>
  </si>
  <si>
    <t xml:space="preserve">    (6% less 28% taxation)</t>
  </si>
  <si>
    <t xml:space="preserve">    financial period ended 30 June 2006</t>
  </si>
  <si>
    <t xml:space="preserve">    (3% less 28% taxation)</t>
  </si>
  <si>
    <t xml:space="preserve"> Equity</t>
  </si>
  <si>
    <t xml:space="preserve"> AS AT 30 SEPTEMBER 2007 - continued</t>
  </si>
  <si>
    <t>As At End</t>
  </si>
  <si>
    <t>Of Current</t>
  </si>
  <si>
    <t>Quarter</t>
  </si>
  <si>
    <t>As At Preceding</t>
  </si>
  <si>
    <t>Financial</t>
  </si>
  <si>
    <t>Year End</t>
  </si>
  <si>
    <t>9 months ended</t>
  </si>
  <si>
    <t xml:space="preserve">Current </t>
  </si>
  <si>
    <t>Year</t>
  </si>
  <si>
    <t>To Date</t>
  </si>
  <si>
    <t>Preceding Year</t>
  </si>
  <si>
    <t>Corresponding</t>
  </si>
  <si>
    <t>Period</t>
  </si>
  <si>
    <t>FOR THE QUARTER ENDED 30 SEPTEMBER 2007 - continued</t>
  </si>
  <si>
    <t>(The Condensed Consolidated Cash Flow Statement should be read in conjunction with the audited financial statements for the year ended 31 December 2006 and the accompanying explainatory notes attached to the interim financial statements.)</t>
  </si>
  <si>
    <t>Operating profit / (loss)</t>
  </si>
  <si>
    <t xml:space="preserve">Issue of ordianry shares </t>
  </si>
  <si>
    <t>CASH AND CASH EQUIVALENTS AT END OF THE FINANCIAL PERIOD</t>
  </si>
  <si>
    <t>CASH AND CASH EQUIVALENTS AT BEGINNING OF THE FINANCIAL</t>
  </si>
  <si>
    <t xml:space="preserve">    PERIOD</t>
  </si>
  <si>
    <t>Note:</t>
  </si>
  <si>
    <t xml:space="preserve">   (Increase) / Decrease in receivables</t>
  </si>
  <si>
    <t>Net cash used in investing activities</t>
  </si>
  <si>
    <t>NET DECREASE IN CASH AND CASH EQUIVALENTS</t>
  </si>
  <si>
    <t>Net cash (used in) / from operating activities</t>
  </si>
  <si>
    <t xml:space="preserve">   Bad debts written off</t>
  </si>
  <si>
    <t xml:space="preserve">   (Repayment to) / Advances from a director</t>
  </si>
  <si>
    <t>Reserves:</t>
  </si>
  <si>
    <t>Irredeemable Convertible</t>
  </si>
  <si>
    <t xml:space="preserve">    Unsecured Loan Stocks</t>
  </si>
  <si>
    <t>Dividend declared and paid in respect of</t>
  </si>
  <si>
    <t>Interim dividend declared and paid in respect of</t>
  </si>
  <si>
    <t xml:space="preserve">   Proceeds from issuance of ordinary shares</t>
  </si>
  <si>
    <t xml:space="preserve">   Proceeds from issuance of ICULS</t>
  </si>
  <si>
    <t>Net assets per share is calculated based on total assets minus total liabilities divided by the total number of ordinary shares of RM1.00 each in issue.</t>
  </si>
  <si>
    <t>Gross profit</t>
  </si>
  <si>
    <t xml:space="preserve">   Increase in inventory</t>
  </si>
  <si>
    <t xml:space="preserve">    pursuant to rights issue</t>
  </si>
  <si>
    <t xml:space="preserve">   Interest waiver income</t>
  </si>
  <si>
    <t>*</t>
  </si>
  <si>
    <t xml:space="preserve"> * Other receivable, deposits and prepayments mainly consist amount receivable from Registrar for the Corporate Exercise</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</si>
</sst>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quot; &quot;#,##0_);\(&quot; &quot;#,##0\)"/>
    <numFmt numFmtId="185" formatCode="&quot; &quot;#,##0_);[Red]\(&quot; &quot;#,##0\)"/>
    <numFmt numFmtId="186" formatCode="&quot; &quot;#,##0.00_);\(&quot; &quot;#,##0.00\)"/>
    <numFmt numFmtId="187" formatCode="&quot; &quot;#,##0.00_);[Red]\(&quot; &quot;#,##0.00\)"/>
    <numFmt numFmtId="188" formatCode="_(&quot; &quot;* #,##0_);_(&quot; &quot;* \(#,##0\);_(&quot; &quot;* &quot;-&quot;_);_(@_)"/>
    <numFmt numFmtId="189" formatCode="_(&quot; &quot;* #,##0.00_);_(&quot; &quot;* \(#,##0.00\);_(&quot; &quot;* &quot;-&quot;??_);_(@_)"/>
    <numFmt numFmtId="190" formatCode="&quot;NT$&quot;#,##0;\-&quot;NT$&quot;#,##0"/>
    <numFmt numFmtId="191" formatCode="&quot;NT$&quot;#,##0;[Red]\-&quot;NT$&quot;#,##0"/>
    <numFmt numFmtId="192" formatCode="&quot;NT$&quot;#,##0.00;\-&quot;NT$&quot;#,##0.00"/>
    <numFmt numFmtId="193" formatCode="&quot;NT$&quot;#,##0.00;[Red]\-&quot;NT$&quot;#,##0.00"/>
    <numFmt numFmtId="194" formatCode="_-&quot;NT$&quot;* #,##0_-;\-&quot;NT$&quot;* #,##0_-;_-&quot;NT$&quot;* &quot;-&quot;_-;_-@_-"/>
    <numFmt numFmtId="195" formatCode="_-&quot;NT$&quot;* #,##0.00_-;\-&quot;NT$&quot;* #,##0.00_-;_-&quot;NT$&quot;* &quot;-&quot;??_-;_-@_-"/>
    <numFmt numFmtId="196" formatCode="_(* #,##0.0_);_(* \(#,##0.0\);_(* &quot;-&quot;??_);_(@_)"/>
    <numFmt numFmtId="197" formatCode="_(* #,##0_);_(* \(#,##0\);_(* &quot;-&quot;??_);_(@_)"/>
    <numFmt numFmtId="198" formatCode="_(* #,##0.000_);_(* \(#,##0.000\);_(* &quot;-&quot;??_);_(@_)"/>
    <numFmt numFmtId="199" formatCode="_(* #,##0.0000_);_(* \(#,##0.0000\);_(* &quot;-&quot;??_);_(@_)"/>
    <numFmt numFmtId="200" formatCode="#,##0.0_);[Red]\(#,##0.0\)"/>
    <numFmt numFmtId="201" formatCode="_(* #,##0.00000_);_(* \(#,##0.00000\);_(* &quot;-&quot;??_);_(@_)"/>
    <numFmt numFmtId="202" formatCode="_(* #,##0.000000_);_(* \(#,##0.000000\);_(* &quot;-&quot;??_);_(@_)"/>
    <numFmt numFmtId="203" formatCode="_(* #,##0.0000000_);_(* \(#,##0.0000000\);_(* &quot;-&quot;??_);_(@_)"/>
    <numFmt numFmtId="204" formatCode="[$-409]dddd\,\ mmmm\ dd\,\ yyyy"/>
    <numFmt numFmtId="205" formatCode="dd/mm/yyyy;@"/>
    <numFmt numFmtId="206" formatCode="[$-809]dd\ mmmm\ yyyy"/>
  </numFmts>
  <fonts count="21">
    <font>
      <sz val="10"/>
      <name val="Arial"/>
      <family val="0"/>
    </font>
    <font>
      <b/>
      <sz val="10"/>
      <name val="Arial"/>
      <family val="0"/>
    </font>
    <font>
      <i/>
      <sz val="10"/>
      <name val="Arial"/>
      <family val="0"/>
    </font>
    <font>
      <b/>
      <i/>
      <sz val="10"/>
      <name val="Arial"/>
      <family val="0"/>
    </font>
    <font>
      <b/>
      <sz val="12"/>
      <color indexed="8"/>
      <name val="Times New Roman"/>
      <family val="1"/>
    </font>
    <font>
      <sz val="12"/>
      <name val="Times New Roman"/>
      <family val="1"/>
    </font>
    <font>
      <b/>
      <sz val="12"/>
      <name val="Times New Roman"/>
      <family val="1"/>
    </font>
    <font>
      <u val="single"/>
      <sz val="12"/>
      <name val="Times New Roman"/>
      <family val="1"/>
    </font>
    <font>
      <b/>
      <u val="single"/>
      <sz val="12"/>
      <name val="Times New Roman"/>
      <family val="1"/>
    </font>
    <font>
      <u val="single"/>
      <sz val="9"/>
      <color indexed="12"/>
      <name val="Arial"/>
      <family val="0"/>
    </font>
    <font>
      <u val="single"/>
      <sz val="9"/>
      <color indexed="36"/>
      <name val="Arial"/>
      <family val="0"/>
    </font>
    <font>
      <b/>
      <sz val="13"/>
      <name val="Times New Roman"/>
      <family val="1"/>
    </font>
    <font>
      <b/>
      <sz val="14"/>
      <name val="Times New Roman"/>
      <family val="1"/>
    </font>
    <font>
      <b/>
      <sz val="14"/>
      <color indexed="8"/>
      <name val="Times New Roman"/>
      <family val="1"/>
    </font>
    <font>
      <b/>
      <sz val="11"/>
      <name val="Times New Roman"/>
      <family val="1"/>
    </font>
    <font>
      <sz val="11"/>
      <name val="Times New Roman"/>
      <family val="1"/>
    </font>
    <font>
      <sz val="12"/>
      <color indexed="10"/>
      <name val="Times New Roman"/>
      <family val="1"/>
    </font>
    <font>
      <sz val="12"/>
      <color indexed="53"/>
      <name val="Times New Roman"/>
      <family val="1"/>
    </font>
    <font>
      <b/>
      <sz val="12"/>
      <color indexed="53"/>
      <name val="Times New Roman"/>
      <family val="1"/>
    </font>
    <font>
      <b/>
      <u val="single"/>
      <sz val="12"/>
      <color indexed="53"/>
      <name val="Times New Roman"/>
      <family val="1"/>
    </font>
    <font>
      <sz val="8"/>
      <name val="Arial"/>
      <family val="0"/>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style="medium"/>
    </border>
    <border>
      <left>
        <color indexed="63"/>
      </left>
      <right>
        <color indexed="63"/>
      </right>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5" fillId="0" borderId="0" xfId="0" applyFont="1" applyAlignment="1">
      <alignment/>
    </xf>
    <xf numFmtId="41" fontId="5" fillId="0" borderId="0" xfId="0" applyNumberFormat="1" applyFont="1" applyFill="1" applyAlignment="1">
      <alignment/>
    </xf>
    <xf numFmtId="197" fontId="5" fillId="0" borderId="0" xfId="0" applyNumberFormat="1" applyFont="1" applyFill="1" applyAlignment="1">
      <alignment/>
    </xf>
    <xf numFmtId="197" fontId="5" fillId="0" borderId="1" xfId="0" applyNumberFormat="1" applyFont="1" applyFill="1" applyBorder="1" applyAlignment="1">
      <alignment/>
    </xf>
    <xf numFmtId="197" fontId="5" fillId="0" borderId="2" xfId="0" applyNumberFormat="1" applyFont="1" applyFill="1" applyBorder="1" applyAlignment="1">
      <alignment/>
    </xf>
    <xf numFmtId="175" fontId="5" fillId="0" borderId="0" xfId="0" applyNumberFormat="1" applyFont="1" applyFill="1" applyAlignment="1">
      <alignment/>
    </xf>
    <xf numFmtId="0" fontId="0" fillId="0" borderId="0" xfId="0" applyFont="1" applyFill="1" applyAlignment="1" applyProtection="1">
      <alignment horizontal="center"/>
      <protection/>
    </xf>
    <xf numFmtId="0" fontId="0" fillId="0" borderId="0" xfId="0" applyFont="1" applyAlignment="1" applyProtection="1">
      <alignment horizontal="centerContinuous"/>
      <protection/>
    </xf>
    <xf numFmtId="0" fontId="5" fillId="0" borderId="0" xfId="0" applyFont="1" applyFill="1" applyAlignment="1" applyProtection="1" quotePrefix="1">
      <alignment horizontal="center"/>
      <protection/>
    </xf>
    <xf numFmtId="0" fontId="0" fillId="0" borderId="0" xfId="0" applyFont="1" applyFill="1" applyAlignment="1" applyProtection="1">
      <alignment horizontal="centerContinuous"/>
      <protection/>
    </xf>
    <xf numFmtId="0" fontId="0" fillId="0" borderId="0" xfId="0" applyFill="1" applyAlignment="1">
      <alignment/>
    </xf>
    <xf numFmtId="0" fontId="5"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6" fillId="0" borderId="0" xfId="0" applyFont="1" applyFill="1" applyAlignment="1">
      <alignment horizontal="center"/>
    </xf>
    <xf numFmtId="0" fontId="5" fillId="0" borderId="0" xfId="0" applyFont="1" applyFill="1" applyAlignment="1">
      <alignment horizontal="left"/>
    </xf>
    <xf numFmtId="0" fontId="5" fillId="0" borderId="0" xfId="0" applyFont="1" applyFill="1" applyBorder="1" applyAlignment="1">
      <alignment/>
    </xf>
    <xf numFmtId="197" fontId="5" fillId="0" borderId="0" xfId="0" applyNumberFormat="1" applyFont="1" applyFill="1" applyBorder="1" applyAlignment="1">
      <alignment/>
    </xf>
    <xf numFmtId="0" fontId="16" fillId="0" borderId="0" xfId="0" applyFont="1" applyFill="1" applyAlignment="1">
      <alignment/>
    </xf>
    <xf numFmtId="197" fontId="5" fillId="0" borderId="3" xfId="0" applyNumberFormat="1" applyFont="1" applyFill="1" applyBorder="1" applyAlignment="1">
      <alignment/>
    </xf>
    <xf numFmtId="0" fontId="5" fillId="0" borderId="1" xfId="0" applyFont="1" applyFill="1" applyBorder="1" applyAlignment="1">
      <alignment/>
    </xf>
    <xf numFmtId="0" fontId="14" fillId="0" borderId="0" xfId="0" applyFont="1" applyFill="1" applyAlignment="1">
      <alignment/>
    </xf>
    <xf numFmtId="0" fontId="15" fillId="0" borderId="0" xfId="0" applyFont="1" applyFill="1" applyAlignment="1">
      <alignment/>
    </xf>
    <xf numFmtId="197" fontId="5" fillId="0" borderId="0" xfId="15" applyNumberFormat="1" applyFont="1" applyFill="1" applyAlignment="1">
      <alignment horizontal="center"/>
    </xf>
    <xf numFmtId="197" fontId="5" fillId="0" borderId="2" xfId="15" applyNumberFormat="1" applyFont="1" applyFill="1" applyBorder="1" applyAlignment="1">
      <alignment horizontal="center"/>
    </xf>
    <xf numFmtId="0" fontId="7" fillId="0" borderId="0" xfId="0" applyFont="1" applyFill="1" applyAlignment="1">
      <alignment/>
    </xf>
    <xf numFmtId="0" fontId="8" fillId="0" borderId="0" xfId="0" applyFont="1" applyFill="1" applyAlignment="1">
      <alignment/>
    </xf>
    <xf numFmtId="197" fontId="5" fillId="0" borderId="0" xfId="15" applyNumberFormat="1" applyFont="1" applyFill="1" applyAlignment="1">
      <alignment/>
    </xf>
    <xf numFmtId="175" fontId="5" fillId="0" borderId="2" xfId="0" applyNumberFormat="1" applyFont="1" applyFill="1" applyBorder="1" applyAlignment="1">
      <alignment/>
    </xf>
    <xf numFmtId="175" fontId="5" fillId="0" borderId="0" xfId="0" applyNumberFormat="1" applyFont="1" applyFill="1" applyBorder="1" applyAlignment="1">
      <alignment/>
    </xf>
    <xf numFmtId="197" fontId="5" fillId="0" borderId="0" xfId="15" applyNumberFormat="1" applyFont="1" applyFill="1" applyBorder="1" applyAlignment="1">
      <alignment/>
    </xf>
    <xf numFmtId="0" fontId="4" fillId="0" borderId="0" xfId="0" applyFont="1" applyFill="1" applyAlignment="1">
      <alignment horizontal="center"/>
    </xf>
    <xf numFmtId="205" fontId="6" fillId="0" borderId="0" xfId="0" applyNumberFormat="1" applyFont="1" applyFill="1" applyAlignment="1">
      <alignment horizontal="center"/>
    </xf>
    <xf numFmtId="0" fontId="5" fillId="0" borderId="0" xfId="0" applyFont="1" applyFill="1" applyBorder="1" applyAlignment="1">
      <alignment horizontal="center"/>
    </xf>
    <xf numFmtId="43" fontId="5" fillId="0" borderId="0" xfId="0" applyNumberFormat="1" applyFont="1" applyFill="1" applyAlignment="1">
      <alignment/>
    </xf>
    <xf numFmtId="43" fontId="5" fillId="0" borderId="4" xfId="0" applyNumberFormat="1" applyFont="1" applyFill="1" applyBorder="1" applyAlignment="1">
      <alignment/>
    </xf>
    <xf numFmtId="43" fontId="5" fillId="0" borderId="4" xfId="15" applyFont="1" applyFill="1" applyBorder="1" applyAlignment="1">
      <alignment/>
    </xf>
    <xf numFmtId="197" fontId="5" fillId="0" borderId="5" xfId="15" applyNumberFormat="1" applyFont="1" applyFill="1" applyBorder="1" applyAlignment="1">
      <alignment horizontal="center"/>
    </xf>
    <xf numFmtId="197" fontId="5" fillId="0" borderId="0" xfId="15" applyNumberFormat="1" applyFont="1" applyFill="1" applyBorder="1" applyAlignment="1">
      <alignment horizontal="center"/>
    </xf>
    <xf numFmtId="205" fontId="6" fillId="0" borderId="0" xfId="0" applyNumberFormat="1" applyFont="1" applyFill="1" applyAlignment="1">
      <alignment/>
    </xf>
    <xf numFmtId="175" fontId="6" fillId="0" borderId="0" xfId="0" applyNumberFormat="1" applyFont="1" applyFill="1" applyAlignment="1">
      <alignment/>
    </xf>
    <xf numFmtId="41" fontId="6" fillId="0" borderId="0" xfId="0" applyNumberFormat="1" applyFont="1" applyFill="1" applyAlignment="1">
      <alignment/>
    </xf>
    <xf numFmtId="49" fontId="8" fillId="0" borderId="0" xfId="0" applyNumberFormat="1" applyFont="1" applyFill="1" applyAlignment="1">
      <alignment/>
    </xf>
    <xf numFmtId="197" fontId="6" fillId="0" borderId="0" xfId="15" applyNumberFormat="1" applyFont="1" applyFill="1" applyBorder="1" applyAlignment="1">
      <alignment horizontal="center"/>
    </xf>
    <xf numFmtId="0" fontId="5" fillId="0" borderId="0" xfId="0" applyFont="1" applyFill="1" applyAlignment="1" quotePrefix="1">
      <alignment/>
    </xf>
    <xf numFmtId="41" fontId="5" fillId="0" borderId="2" xfId="0" applyNumberFormat="1" applyFont="1" applyFill="1" applyBorder="1" applyAlignment="1">
      <alignment/>
    </xf>
    <xf numFmtId="41" fontId="5" fillId="0" borderId="1" xfId="0" applyNumberFormat="1" applyFont="1" applyFill="1" applyBorder="1" applyAlignment="1">
      <alignment/>
    </xf>
    <xf numFmtId="197" fontId="16" fillId="0" borderId="0" xfId="0" applyNumberFormat="1" applyFont="1" applyFill="1" applyBorder="1" applyAlignment="1">
      <alignment/>
    </xf>
    <xf numFmtId="0" fontId="5" fillId="0" borderId="0" xfId="0" applyFont="1" applyFill="1" applyBorder="1" applyAlignment="1">
      <alignment horizontal="centerContinuous"/>
    </xf>
    <xf numFmtId="0" fontId="6" fillId="0" borderId="0" xfId="0" applyFont="1" applyFill="1" applyBorder="1" applyAlignment="1">
      <alignment horizontal="centerContinuous"/>
    </xf>
    <xf numFmtId="14" fontId="6" fillId="0" borderId="0" xfId="15" applyNumberFormat="1" applyFont="1" applyFill="1" applyBorder="1" applyAlignment="1" quotePrefix="1">
      <alignment horizontal="center"/>
    </xf>
    <xf numFmtId="197" fontId="5" fillId="0" borderId="6" xfId="15" applyNumberFormat="1" applyFont="1" applyFill="1" applyBorder="1" applyAlignment="1">
      <alignment/>
    </xf>
    <xf numFmtId="197" fontId="5" fillId="0" borderId="7" xfId="15" applyNumberFormat="1" applyFont="1" applyFill="1" applyBorder="1" applyAlignment="1">
      <alignment/>
    </xf>
    <xf numFmtId="197" fontId="5" fillId="0" borderId="8" xfId="15" applyNumberFormat="1" applyFont="1" applyFill="1" applyBorder="1" applyAlignment="1">
      <alignment/>
    </xf>
    <xf numFmtId="197" fontId="5" fillId="0" borderId="9" xfId="15" applyNumberFormat="1" applyFont="1" applyFill="1" applyBorder="1" applyAlignment="1">
      <alignment/>
    </xf>
    <xf numFmtId="197" fontId="6" fillId="0" borderId="0" xfId="15" applyNumberFormat="1" applyFont="1" applyFill="1" applyBorder="1" applyAlignment="1">
      <alignment/>
    </xf>
    <xf numFmtId="197" fontId="5" fillId="0" borderId="10" xfId="15" applyNumberFormat="1" applyFont="1" applyFill="1" applyBorder="1" applyAlignment="1">
      <alignment/>
    </xf>
    <xf numFmtId="197" fontId="5" fillId="0" borderId="11" xfId="15" applyNumberFormat="1" applyFont="1" applyFill="1" applyBorder="1" applyAlignment="1">
      <alignment/>
    </xf>
    <xf numFmtId="197" fontId="5" fillId="0" borderId="0" xfId="15" applyNumberFormat="1" applyFont="1" applyFill="1" applyBorder="1" applyAlignment="1">
      <alignment horizontal="centerContinuous"/>
    </xf>
    <xf numFmtId="0" fontId="6" fillId="0" borderId="0" xfId="0" applyFont="1" applyFill="1" applyBorder="1" applyAlignment="1">
      <alignment/>
    </xf>
    <xf numFmtId="0" fontId="6" fillId="0" borderId="0" xfId="0" applyFont="1" applyFill="1" applyBorder="1" applyAlignment="1">
      <alignment horizontal="center"/>
    </xf>
    <xf numFmtId="197" fontId="6" fillId="0" borderId="0" xfId="15" applyNumberFormat="1" applyFont="1" applyFill="1" applyBorder="1" applyAlignment="1">
      <alignment horizontal="centerContinuous"/>
    </xf>
    <xf numFmtId="0" fontId="5" fillId="0" borderId="0" xfId="0" applyNumberFormat="1" applyFont="1" applyFill="1" applyBorder="1" applyAlignment="1">
      <alignment horizontal="center"/>
    </xf>
    <xf numFmtId="0" fontId="6" fillId="0" borderId="0" xfId="0" applyNumberFormat="1" applyFont="1" applyFill="1" applyBorder="1" applyAlignment="1">
      <alignment horizontal="center"/>
    </xf>
    <xf numFmtId="14" fontId="6" fillId="0" borderId="0" xfId="15" applyNumberFormat="1"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horizontal="left" vertical="justify" wrapText="1"/>
    </xf>
    <xf numFmtId="0" fontId="4" fillId="0" borderId="0" xfId="0" applyFont="1" applyFill="1" applyBorder="1" applyAlignment="1">
      <alignment horizontal="center"/>
    </xf>
    <xf numFmtId="205" fontId="5" fillId="0" borderId="0" xfId="0" applyNumberFormat="1" applyFont="1" applyFill="1" applyBorder="1" applyAlignment="1">
      <alignment/>
    </xf>
    <xf numFmtId="43" fontId="5" fillId="0" borderId="0" xfId="0" applyNumberFormat="1" applyFont="1" applyFill="1" applyBorder="1" applyAlignment="1">
      <alignment/>
    </xf>
    <xf numFmtId="43" fontId="5" fillId="0" borderId="0" xfId="15" applyFont="1" applyFill="1" applyBorder="1" applyAlignment="1">
      <alignment/>
    </xf>
    <xf numFmtId="0" fontId="17" fillId="0" borderId="0" xfId="0" applyFont="1" applyFill="1" applyAlignment="1">
      <alignment/>
    </xf>
    <xf numFmtId="0" fontId="18" fillId="0" borderId="0" xfId="0" applyFont="1" applyFill="1" applyAlignment="1">
      <alignment horizontal="center"/>
    </xf>
    <xf numFmtId="205" fontId="18" fillId="0" borderId="0" xfId="0" applyNumberFormat="1" applyFont="1" applyFill="1" applyAlignment="1">
      <alignment horizontal="center"/>
    </xf>
    <xf numFmtId="0" fontId="17" fillId="0" borderId="0" xfId="0" applyFont="1" applyFill="1" applyAlignment="1">
      <alignment horizontal="center"/>
    </xf>
    <xf numFmtId="197" fontId="17" fillId="0" borderId="0" xfId="0" applyNumberFormat="1" applyFont="1" applyFill="1" applyAlignment="1">
      <alignment/>
    </xf>
    <xf numFmtId="197" fontId="17" fillId="0" borderId="1" xfId="0" applyNumberFormat="1" applyFont="1" applyFill="1" applyBorder="1" applyAlignment="1">
      <alignment/>
    </xf>
    <xf numFmtId="197" fontId="17" fillId="0" borderId="0" xfId="0" applyNumberFormat="1" applyFont="1" applyFill="1" applyBorder="1" applyAlignment="1">
      <alignment/>
    </xf>
    <xf numFmtId="197" fontId="17" fillId="0" borderId="3" xfId="0" applyNumberFormat="1" applyFont="1" applyFill="1" applyBorder="1" applyAlignment="1">
      <alignment/>
    </xf>
    <xf numFmtId="197" fontId="17" fillId="0" borderId="2" xfId="0" applyNumberFormat="1" applyFont="1" applyFill="1" applyBorder="1" applyAlignment="1">
      <alignment/>
    </xf>
    <xf numFmtId="197" fontId="17" fillId="0" borderId="0" xfId="15" applyNumberFormat="1" applyFont="1" applyFill="1" applyAlignment="1">
      <alignment horizontal="center"/>
    </xf>
    <xf numFmtId="197" fontId="17" fillId="0" borderId="5" xfId="15" applyNumberFormat="1" applyFont="1" applyFill="1" applyBorder="1" applyAlignment="1">
      <alignment horizontal="center"/>
    </xf>
    <xf numFmtId="197" fontId="17" fillId="0" borderId="0" xfId="15" applyNumberFormat="1" applyFont="1" applyFill="1" applyBorder="1" applyAlignment="1">
      <alignment horizontal="center"/>
    </xf>
    <xf numFmtId="197" fontId="17" fillId="0" borderId="2" xfId="15" applyNumberFormat="1" applyFont="1" applyFill="1" applyBorder="1" applyAlignment="1">
      <alignment horizontal="center"/>
    </xf>
    <xf numFmtId="0" fontId="17" fillId="0" borderId="0" xfId="0" applyFont="1" applyAlignment="1">
      <alignment/>
    </xf>
    <xf numFmtId="43" fontId="17" fillId="0" borderId="0" xfId="0" applyNumberFormat="1" applyFont="1" applyFill="1" applyAlignment="1">
      <alignment/>
    </xf>
    <xf numFmtId="43" fontId="17" fillId="0" borderId="4" xfId="0" applyNumberFormat="1" applyFont="1" applyFill="1" applyBorder="1" applyAlignment="1">
      <alignment/>
    </xf>
    <xf numFmtId="43" fontId="17" fillId="0" borderId="4" xfId="15" applyFont="1" applyFill="1" applyBorder="1" applyAlignment="1">
      <alignment/>
    </xf>
    <xf numFmtId="0" fontId="19" fillId="0" borderId="0" xfId="0" applyFont="1" applyFill="1" applyAlignment="1">
      <alignment/>
    </xf>
    <xf numFmtId="49" fontId="19" fillId="0" borderId="0" xfId="0" applyNumberFormat="1" applyFont="1" applyFill="1" applyAlignment="1">
      <alignment/>
    </xf>
    <xf numFmtId="175" fontId="17" fillId="0" borderId="0" xfId="0" applyNumberFormat="1" applyFont="1" applyFill="1" applyAlignment="1">
      <alignment/>
    </xf>
    <xf numFmtId="41" fontId="17" fillId="0" borderId="0" xfId="0" applyNumberFormat="1" applyFont="1" applyFill="1" applyAlignment="1">
      <alignment/>
    </xf>
    <xf numFmtId="197" fontId="17" fillId="0" borderId="0" xfId="15" applyNumberFormat="1" applyFont="1" applyFill="1" applyAlignment="1">
      <alignment/>
    </xf>
    <xf numFmtId="175" fontId="17" fillId="0" borderId="2" xfId="0" applyNumberFormat="1" applyFont="1" applyFill="1" applyBorder="1" applyAlignment="1">
      <alignment/>
    </xf>
    <xf numFmtId="197" fontId="17" fillId="0" borderId="2" xfId="15" applyNumberFormat="1" applyFont="1" applyFill="1" applyBorder="1" applyAlignment="1">
      <alignment/>
    </xf>
    <xf numFmtId="197" fontId="6" fillId="0" borderId="4" xfId="15" applyNumberFormat="1" applyFont="1" applyFill="1" applyBorder="1" applyAlignment="1">
      <alignment/>
    </xf>
    <xf numFmtId="197" fontId="5" fillId="0" borderId="5" xfId="15" applyNumberFormat="1" applyFont="1" applyFill="1" applyBorder="1" applyAlignment="1">
      <alignment/>
    </xf>
    <xf numFmtId="197" fontId="13" fillId="0" borderId="0" xfId="15" applyNumberFormat="1" applyFont="1" applyFill="1" applyAlignment="1">
      <alignment/>
    </xf>
    <xf numFmtId="0" fontId="12" fillId="0" borderId="0" xfId="0" applyFont="1" applyFill="1" applyAlignment="1">
      <alignment/>
    </xf>
    <xf numFmtId="0" fontId="5" fillId="0" borderId="0" xfId="0" applyFont="1" applyFill="1" applyAlignment="1" applyProtection="1" quotePrefix="1">
      <alignment/>
      <protection/>
    </xf>
    <xf numFmtId="0" fontId="13" fillId="0" borderId="0" xfId="0" applyFont="1" applyFill="1" applyAlignment="1">
      <alignment/>
    </xf>
    <xf numFmtId="41" fontId="6" fillId="0" borderId="0" xfId="0" applyNumberFormat="1" applyFont="1" applyFill="1" applyAlignment="1">
      <alignment horizontal="center"/>
    </xf>
    <xf numFmtId="41" fontId="18" fillId="0" borderId="0" xfId="0" applyNumberFormat="1" applyFont="1" applyFill="1" applyAlignment="1">
      <alignment horizontal="center"/>
    </xf>
    <xf numFmtId="0" fontId="5" fillId="0" borderId="0" xfId="0" applyNumberFormat="1" applyFont="1" applyFill="1" applyBorder="1" applyAlignment="1">
      <alignment horizontal="justify" vertical="justify" wrapText="1"/>
    </xf>
    <xf numFmtId="197" fontId="12" fillId="0" borderId="0" xfId="15" applyNumberFormat="1" applyFont="1" applyFill="1" applyBorder="1" applyAlignment="1">
      <alignment horizontal="center"/>
    </xf>
    <xf numFmtId="0" fontId="6" fillId="0" borderId="0" xfId="0" applyFont="1" applyFill="1" applyBorder="1" applyAlignment="1">
      <alignment horizontal="justify" vertical="justify" wrapText="1"/>
    </xf>
    <xf numFmtId="0" fontId="5" fillId="0" borderId="0" xfId="0" applyNumberFormat="1" applyFont="1" applyFill="1" applyBorder="1" applyAlignment="1">
      <alignment horizontal="justify" vertical="justify" wrapText="1"/>
    </xf>
    <xf numFmtId="0" fontId="11" fillId="0" borderId="0" xfId="0" applyFont="1" applyFill="1" applyAlignment="1">
      <alignment horizontal="justify" vertical="justify" wrapText="1"/>
    </xf>
    <xf numFmtId="0" fontId="13" fillId="0" borderId="0" xfId="0" applyFont="1" applyFill="1" applyAlignment="1">
      <alignment horizontal="center"/>
    </xf>
    <xf numFmtId="197" fontId="13" fillId="0" borderId="0" xfId="15" applyNumberFormat="1" applyFont="1" applyFill="1" applyAlignment="1">
      <alignment horizontal="center"/>
    </xf>
    <xf numFmtId="0" fontId="6" fillId="0" borderId="0" xfId="0" applyFont="1" applyFill="1" applyAlignment="1">
      <alignment horizontal="center"/>
    </xf>
    <xf numFmtId="0" fontId="0" fillId="0" borderId="0" xfId="0" applyFill="1" applyAlignment="1">
      <alignment/>
    </xf>
    <xf numFmtId="0" fontId="5" fillId="0" borderId="0" xfId="0" applyFont="1" applyFill="1" applyAlignment="1" applyProtection="1" quotePrefix="1">
      <alignment horizontal="center"/>
      <protection/>
    </xf>
    <xf numFmtId="0" fontId="12" fillId="0" borderId="0" xfId="0" applyFont="1" applyFill="1" applyAlignment="1">
      <alignment horizontal="center"/>
    </xf>
    <xf numFmtId="0" fontId="0" fillId="0" borderId="0" xfId="0" applyFill="1" applyAlignment="1">
      <alignment horizontal="center"/>
    </xf>
    <xf numFmtId="0" fontId="6" fillId="0" borderId="0" xfId="0" applyFont="1" applyFill="1" applyAlignment="1">
      <alignment horizontal="justify" vertical="justify" wrapText="1"/>
    </xf>
    <xf numFmtId="0" fontId="5" fillId="0" borderId="0" xfId="0" applyFont="1" applyFill="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600075</xdr:colOff>
      <xdr:row>5</xdr:row>
      <xdr:rowOff>114300</xdr:rowOff>
    </xdr:from>
    <xdr:to>
      <xdr:col>10</xdr:col>
      <xdr:colOff>0</xdr:colOff>
      <xdr:row>5</xdr:row>
      <xdr:rowOff>114300</xdr:rowOff>
    </xdr:to>
    <xdr:sp>
      <xdr:nvSpPr>
        <xdr:cNvPr id="1" name="Line 1"/>
        <xdr:cNvSpPr>
          <a:spLocks/>
        </xdr:cNvSpPr>
      </xdr:nvSpPr>
      <xdr:spPr>
        <a:xfrm>
          <a:off x="5791200" y="1219200"/>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5</xdr:row>
      <xdr:rowOff>114300</xdr:rowOff>
    </xdr:from>
    <xdr:to>
      <xdr:col>7</xdr:col>
      <xdr:colOff>161925</xdr:colOff>
      <xdr:row>5</xdr:row>
      <xdr:rowOff>114300</xdr:rowOff>
    </xdr:to>
    <xdr:sp>
      <xdr:nvSpPr>
        <xdr:cNvPr id="2" name="Line 2"/>
        <xdr:cNvSpPr>
          <a:spLocks/>
        </xdr:cNvSpPr>
      </xdr:nvSpPr>
      <xdr:spPr>
        <a:xfrm flipH="1">
          <a:off x="4362450" y="12192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5</xdr:row>
      <xdr:rowOff>104775</xdr:rowOff>
    </xdr:from>
    <xdr:to>
      <xdr:col>3</xdr:col>
      <xdr:colOff>361950</xdr:colOff>
      <xdr:row>5</xdr:row>
      <xdr:rowOff>104775</xdr:rowOff>
    </xdr:to>
    <xdr:sp>
      <xdr:nvSpPr>
        <xdr:cNvPr id="3" name="Line 8"/>
        <xdr:cNvSpPr>
          <a:spLocks/>
        </xdr:cNvSpPr>
      </xdr:nvSpPr>
      <xdr:spPr>
        <a:xfrm flipH="1">
          <a:off x="2667000" y="120967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5</xdr:row>
      <xdr:rowOff>114300</xdr:rowOff>
    </xdr:from>
    <xdr:to>
      <xdr:col>5</xdr:col>
      <xdr:colOff>733425</xdr:colOff>
      <xdr:row>5</xdr:row>
      <xdr:rowOff>114300</xdr:rowOff>
    </xdr:to>
    <xdr:sp>
      <xdr:nvSpPr>
        <xdr:cNvPr id="4" name="Line 9"/>
        <xdr:cNvSpPr>
          <a:spLocks/>
        </xdr:cNvSpPr>
      </xdr:nvSpPr>
      <xdr:spPr>
        <a:xfrm flipV="1">
          <a:off x="3876675" y="121920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5</xdr:row>
      <xdr:rowOff>104775</xdr:rowOff>
    </xdr:from>
    <xdr:to>
      <xdr:col>3</xdr:col>
      <xdr:colOff>962025</xdr:colOff>
      <xdr:row>5</xdr:row>
      <xdr:rowOff>104775</xdr:rowOff>
    </xdr:to>
    <xdr:sp>
      <xdr:nvSpPr>
        <xdr:cNvPr id="1" name="Line 3"/>
        <xdr:cNvSpPr>
          <a:spLocks/>
        </xdr:cNvSpPr>
      </xdr:nvSpPr>
      <xdr:spPr>
        <a:xfrm flipH="1" flipV="1">
          <a:off x="3324225" y="1276350"/>
          <a:ext cx="1419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790575</xdr:colOff>
      <xdr:row>5</xdr:row>
      <xdr:rowOff>104775</xdr:rowOff>
    </xdr:from>
    <xdr:to>
      <xdr:col>7</xdr:col>
      <xdr:colOff>571500</xdr:colOff>
      <xdr:row>5</xdr:row>
      <xdr:rowOff>104775</xdr:rowOff>
    </xdr:to>
    <xdr:sp>
      <xdr:nvSpPr>
        <xdr:cNvPr id="2" name="Line 5"/>
        <xdr:cNvSpPr>
          <a:spLocks/>
        </xdr:cNvSpPr>
      </xdr:nvSpPr>
      <xdr:spPr>
        <a:xfrm flipV="1">
          <a:off x="7781925" y="1276350"/>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40</xdr:row>
      <xdr:rowOff>104775</xdr:rowOff>
    </xdr:from>
    <xdr:to>
      <xdr:col>3</xdr:col>
      <xdr:colOff>962025</xdr:colOff>
      <xdr:row>40</xdr:row>
      <xdr:rowOff>104775</xdr:rowOff>
    </xdr:to>
    <xdr:sp>
      <xdr:nvSpPr>
        <xdr:cNvPr id="3" name="Line 6"/>
        <xdr:cNvSpPr>
          <a:spLocks/>
        </xdr:cNvSpPr>
      </xdr:nvSpPr>
      <xdr:spPr>
        <a:xfrm flipH="1" flipV="1">
          <a:off x="3324225" y="8429625"/>
          <a:ext cx="1419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762000</xdr:colOff>
      <xdr:row>40</xdr:row>
      <xdr:rowOff>104775</xdr:rowOff>
    </xdr:from>
    <xdr:to>
      <xdr:col>7</xdr:col>
      <xdr:colOff>523875</xdr:colOff>
      <xdr:row>40</xdr:row>
      <xdr:rowOff>104775</xdr:rowOff>
    </xdr:to>
    <xdr:sp>
      <xdr:nvSpPr>
        <xdr:cNvPr id="4" name="Line 7"/>
        <xdr:cNvSpPr>
          <a:spLocks/>
        </xdr:cNvSpPr>
      </xdr:nvSpPr>
      <xdr:spPr>
        <a:xfrm flipV="1">
          <a:off x="7753350" y="8429625"/>
          <a:ext cx="1295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98"/>
  <sheetViews>
    <sheetView tabSelected="1" workbookViewId="0" topLeftCell="A29">
      <selection activeCell="D92" sqref="D92"/>
    </sheetView>
  </sheetViews>
  <sheetFormatPr defaultColWidth="9.140625" defaultRowHeight="12.75"/>
  <cols>
    <col min="1" max="1" width="5.57421875" style="17" customWidth="1"/>
    <col min="2" max="2" width="0.9921875" style="17" customWidth="1"/>
    <col min="3" max="3" width="2.28125" style="17" customWidth="1"/>
    <col min="4" max="4" width="45.140625" style="17" customWidth="1"/>
    <col min="5" max="5" width="6.28125" style="17" customWidth="1"/>
    <col min="6" max="6" width="15.00390625" style="60" customWidth="1"/>
    <col min="7" max="7" width="2.57421875" style="17" customWidth="1"/>
    <col min="8" max="8" width="18.140625" style="31" customWidth="1"/>
    <col min="9" max="9" width="9.140625" style="17" customWidth="1"/>
    <col min="10" max="10" width="13.7109375" style="17" customWidth="1"/>
    <col min="11" max="16384" width="9.140625" style="17" customWidth="1"/>
  </cols>
  <sheetData>
    <row r="1" spans="1:8" ht="15.75" customHeight="1">
      <c r="A1" s="105" t="s">
        <v>94</v>
      </c>
      <c r="B1" s="105"/>
      <c r="C1" s="105"/>
      <c r="D1" s="105"/>
      <c r="E1" s="105"/>
      <c r="F1" s="105"/>
      <c r="G1" s="105"/>
      <c r="H1" s="105"/>
    </row>
    <row r="2" spans="1:8" ht="18.75" customHeight="1">
      <c r="A2" s="105" t="s">
        <v>127</v>
      </c>
      <c r="B2" s="105"/>
      <c r="C2" s="105"/>
      <c r="D2" s="105"/>
      <c r="E2" s="105"/>
      <c r="F2" s="105"/>
      <c r="G2" s="105"/>
      <c r="H2" s="105"/>
    </row>
    <row r="3" spans="1:8" ht="18.75" customHeight="1">
      <c r="A3" s="105" t="s">
        <v>126</v>
      </c>
      <c r="B3" s="105"/>
      <c r="C3" s="105"/>
      <c r="D3" s="105"/>
      <c r="E3" s="105"/>
      <c r="F3" s="105"/>
      <c r="G3" s="105"/>
      <c r="H3" s="105"/>
    </row>
    <row r="4" spans="1:8" ht="15.75">
      <c r="A4" s="59"/>
      <c r="B4" s="49"/>
      <c r="C4" s="49"/>
      <c r="D4" s="49"/>
      <c r="E4" s="49"/>
      <c r="F4" s="50"/>
      <c r="G4" s="49"/>
      <c r="H4" s="59"/>
    </row>
    <row r="5" spans="5:8" ht="15.75">
      <c r="E5" s="60"/>
      <c r="F5" s="61" t="s">
        <v>1</v>
      </c>
      <c r="G5" s="50"/>
      <c r="H5" s="62" t="s">
        <v>2</v>
      </c>
    </row>
    <row r="6" spans="5:8" s="34" customFormat="1" ht="15.75">
      <c r="E6" s="61"/>
      <c r="F6" s="44" t="s">
        <v>146</v>
      </c>
      <c r="G6" s="44"/>
      <c r="H6" s="44" t="s">
        <v>149</v>
      </c>
    </row>
    <row r="7" spans="5:8" s="34" customFormat="1" ht="15.75">
      <c r="E7" s="61"/>
      <c r="F7" s="44" t="s">
        <v>147</v>
      </c>
      <c r="G7" s="44"/>
      <c r="H7" s="44" t="s">
        <v>150</v>
      </c>
    </row>
    <row r="8" spans="5:8" s="34" customFormat="1" ht="15.75">
      <c r="E8" s="61"/>
      <c r="F8" s="44" t="s">
        <v>148</v>
      </c>
      <c r="G8" s="44"/>
      <c r="H8" s="44" t="s">
        <v>151</v>
      </c>
    </row>
    <row r="9" spans="5:8" s="63" customFormat="1" ht="15.75">
      <c r="E9" s="64" t="s">
        <v>34</v>
      </c>
      <c r="F9" s="65">
        <f>'IS'!D8</f>
        <v>39355</v>
      </c>
      <c r="G9" s="51"/>
      <c r="H9" s="51">
        <v>39082</v>
      </c>
    </row>
    <row r="10" spans="5:8" s="34" customFormat="1" ht="15.75">
      <c r="E10" s="61"/>
      <c r="F10" s="44" t="s">
        <v>0</v>
      </c>
      <c r="G10" s="44"/>
      <c r="H10" s="44" t="s">
        <v>0</v>
      </c>
    </row>
    <row r="11" spans="5:8" s="34" customFormat="1" ht="15.75">
      <c r="E11" s="61"/>
      <c r="F11" s="44"/>
      <c r="G11" s="44"/>
      <c r="H11" s="44" t="s">
        <v>77</v>
      </c>
    </row>
    <row r="12" spans="3:8" s="34" customFormat="1" ht="15.75">
      <c r="C12" s="61" t="s">
        <v>43</v>
      </c>
      <c r="F12" s="44"/>
      <c r="G12" s="39"/>
      <c r="H12" s="39"/>
    </row>
    <row r="13" spans="2:8" s="34" customFormat="1" ht="15.75">
      <c r="B13" s="60" t="s">
        <v>35</v>
      </c>
      <c r="F13" s="44"/>
      <c r="G13" s="39"/>
      <c r="H13" s="39"/>
    </row>
    <row r="14" spans="1:10" ht="15.75">
      <c r="A14" s="34"/>
      <c r="C14" s="17" t="s">
        <v>106</v>
      </c>
      <c r="E14" s="34">
        <v>11</v>
      </c>
      <c r="F14" s="52">
        <v>117347</v>
      </c>
      <c r="G14" s="31"/>
      <c r="H14" s="52">
        <f>128659-6000</f>
        <v>122659</v>
      </c>
      <c r="J14" s="18"/>
    </row>
    <row r="15" spans="1:10" ht="15.75">
      <c r="A15" s="34"/>
      <c r="C15" s="17" t="s">
        <v>76</v>
      </c>
      <c r="E15" s="34"/>
      <c r="F15" s="53">
        <v>5900</v>
      </c>
      <c r="G15" s="31"/>
      <c r="H15" s="53">
        <v>6000</v>
      </c>
      <c r="J15" s="18"/>
    </row>
    <row r="16" spans="1:10" ht="15.75">
      <c r="A16" s="34"/>
      <c r="B16" s="17" t="s">
        <v>26</v>
      </c>
      <c r="E16" s="34"/>
      <c r="F16" s="53">
        <v>33098</v>
      </c>
      <c r="G16" s="31"/>
      <c r="H16" s="53">
        <v>42125</v>
      </c>
      <c r="J16" s="18"/>
    </row>
    <row r="17" spans="1:10" ht="15.75">
      <c r="A17" s="34"/>
      <c r="B17" s="17" t="s">
        <v>25</v>
      </c>
      <c r="E17" s="34"/>
      <c r="F17" s="53">
        <v>83322</v>
      </c>
      <c r="G17" s="31"/>
      <c r="H17" s="53">
        <v>79320</v>
      </c>
      <c r="J17" s="18"/>
    </row>
    <row r="18" spans="1:10" ht="15.75">
      <c r="A18" s="34"/>
      <c r="C18" s="17" t="s">
        <v>28</v>
      </c>
      <c r="E18" s="34"/>
      <c r="F18" s="53">
        <v>50</v>
      </c>
      <c r="G18" s="31"/>
      <c r="H18" s="53">
        <v>50</v>
      </c>
      <c r="J18" s="18"/>
    </row>
    <row r="19" spans="1:10" ht="15.75">
      <c r="A19" s="34"/>
      <c r="C19" s="17" t="s">
        <v>71</v>
      </c>
      <c r="E19" s="34"/>
      <c r="F19" s="54">
        <v>2622</v>
      </c>
      <c r="G19" s="31"/>
      <c r="H19" s="54">
        <v>2622</v>
      </c>
      <c r="J19" s="18"/>
    </row>
    <row r="20" spans="1:10" ht="15.75">
      <c r="A20" s="34"/>
      <c r="E20" s="34"/>
      <c r="F20" s="54">
        <f>SUM(F14:F19)</f>
        <v>242339</v>
      </c>
      <c r="G20" s="31"/>
      <c r="H20" s="54">
        <f>SUM(H14:H19)</f>
        <v>252776</v>
      </c>
      <c r="J20" s="18"/>
    </row>
    <row r="21" spans="1:10" ht="15.75">
      <c r="A21" s="34"/>
      <c r="E21" s="34"/>
      <c r="F21" s="31"/>
      <c r="G21" s="31"/>
      <c r="J21" s="18"/>
    </row>
    <row r="22" spans="5:10" ht="15.75">
      <c r="E22" s="34"/>
      <c r="F22" s="17"/>
      <c r="H22" s="17"/>
      <c r="J22" s="18"/>
    </row>
    <row r="23" spans="1:7" ht="15.75">
      <c r="A23" s="34"/>
      <c r="B23" s="60" t="s">
        <v>36</v>
      </c>
      <c r="E23" s="34"/>
      <c r="F23" s="31"/>
      <c r="G23" s="31"/>
    </row>
    <row r="24" spans="1:10" ht="15.75">
      <c r="A24" s="34"/>
      <c r="C24" s="66" t="s">
        <v>66</v>
      </c>
      <c r="E24" s="34"/>
      <c r="F24" s="52">
        <v>8886</v>
      </c>
      <c r="G24" s="31"/>
      <c r="H24" s="52">
        <v>6829</v>
      </c>
      <c r="J24" s="18"/>
    </row>
    <row r="25" spans="1:10" ht="15.75">
      <c r="A25" s="34"/>
      <c r="C25" s="66" t="s">
        <v>37</v>
      </c>
      <c r="D25" s="66"/>
      <c r="E25" s="34"/>
      <c r="F25" s="53">
        <v>661</v>
      </c>
      <c r="G25" s="31"/>
      <c r="H25" s="53">
        <v>677</v>
      </c>
      <c r="J25" s="18"/>
    </row>
    <row r="26" spans="1:10" ht="15.75">
      <c r="A26" s="34"/>
      <c r="C26" s="66" t="s">
        <v>20</v>
      </c>
      <c r="D26" s="66"/>
      <c r="E26" s="34"/>
      <c r="F26" s="53">
        <v>3803</v>
      </c>
      <c r="G26" s="31"/>
      <c r="H26" s="53">
        <v>3610</v>
      </c>
      <c r="J26" s="18"/>
    </row>
    <row r="27" spans="1:12" ht="15.75">
      <c r="A27" s="34"/>
      <c r="C27" s="66" t="s">
        <v>85</v>
      </c>
      <c r="D27" s="66"/>
      <c r="E27" s="34" t="s">
        <v>185</v>
      </c>
      <c r="F27" s="53">
        <v>223470</v>
      </c>
      <c r="G27" s="31"/>
      <c r="H27" s="53">
        <v>16662</v>
      </c>
      <c r="J27" s="18"/>
      <c r="L27" s="18"/>
    </row>
    <row r="28" spans="1:12" ht="15.75">
      <c r="A28" s="34"/>
      <c r="C28" s="66" t="s">
        <v>72</v>
      </c>
      <c r="D28" s="66"/>
      <c r="E28" s="34"/>
      <c r="F28" s="53">
        <v>914</v>
      </c>
      <c r="G28" s="31"/>
      <c r="H28" s="53">
        <v>269</v>
      </c>
      <c r="J28" s="18"/>
      <c r="L28" s="18"/>
    </row>
    <row r="29" spans="1:12" ht="15.75">
      <c r="A29" s="34"/>
      <c r="C29" s="66" t="s">
        <v>73</v>
      </c>
      <c r="D29" s="66"/>
      <c r="E29" s="34"/>
      <c r="F29" s="53">
        <v>5414</v>
      </c>
      <c r="G29" s="31"/>
      <c r="H29" s="53">
        <v>1920</v>
      </c>
      <c r="J29" s="18"/>
      <c r="L29" s="18"/>
    </row>
    <row r="30" spans="1:10" ht="15.75">
      <c r="A30" s="34"/>
      <c r="C30" s="66" t="s">
        <v>15</v>
      </c>
      <c r="D30" s="66"/>
      <c r="E30" s="34"/>
      <c r="F30" s="54">
        <v>1152</v>
      </c>
      <c r="G30" s="31"/>
      <c r="H30" s="54">
        <v>5823</v>
      </c>
      <c r="J30" s="18"/>
    </row>
    <row r="31" spans="1:8" ht="15.75">
      <c r="A31" s="34"/>
      <c r="E31" s="34"/>
      <c r="F31" s="55">
        <f>SUM(F24:F30)</f>
        <v>244300</v>
      </c>
      <c r="G31" s="31"/>
      <c r="H31" s="55">
        <f>SUM(H24:H30)</f>
        <v>35790</v>
      </c>
    </row>
    <row r="32" spans="1:8" ht="15.75">
      <c r="A32" s="34"/>
      <c r="E32" s="34"/>
      <c r="F32" s="97"/>
      <c r="G32" s="31"/>
      <c r="H32" s="97"/>
    </row>
    <row r="33" spans="1:8" s="60" customFormat="1" ht="16.5" thickBot="1">
      <c r="A33" s="61"/>
      <c r="C33" s="60" t="s">
        <v>38</v>
      </c>
      <c r="E33" s="61"/>
      <c r="F33" s="96">
        <f>F20+F31</f>
        <v>486639</v>
      </c>
      <c r="G33" s="56"/>
      <c r="H33" s="96">
        <f>H20+H31</f>
        <v>288566</v>
      </c>
    </row>
    <row r="34" spans="1:8" ht="16.5" thickTop="1">
      <c r="A34" s="34"/>
      <c r="C34" s="60"/>
      <c r="E34" s="34"/>
      <c r="F34" s="31"/>
      <c r="G34" s="31"/>
      <c r="H34" s="56"/>
    </row>
    <row r="35" spans="1:7" ht="15.75">
      <c r="A35" s="34"/>
      <c r="E35" s="34"/>
      <c r="F35" s="31"/>
      <c r="G35" s="31"/>
    </row>
    <row r="36" spans="1:7" ht="15.75">
      <c r="A36" s="34"/>
      <c r="B36" s="60" t="s">
        <v>39</v>
      </c>
      <c r="C36" s="60"/>
      <c r="E36" s="34"/>
      <c r="F36" s="31"/>
      <c r="G36" s="31"/>
    </row>
    <row r="37" spans="1:7" ht="15.75">
      <c r="A37" s="34"/>
      <c r="C37" s="60" t="s">
        <v>44</v>
      </c>
      <c r="E37" s="34"/>
      <c r="F37" s="31"/>
      <c r="G37" s="31"/>
    </row>
    <row r="38" spans="1:8" ht="15.75">
      <c r="A38" s="34"/>
      <c r="C38" s="17" t="s">
        <v>128</v>
      </c>
      <c r="E38" s="34">
        <v>8</v>
      </c>
      <c r="F38" s="52">
        <f>CSCIE!C34</f>
        <v>275917</v>
      </c>
      <c r="G38" s="31"/>
      <c r="H38" s="52">
        <v>110367</v>
      </c>
    </row>
    <row r="39" spans="1:8" ht="15.75">
      <c r="A39" s="34"/>
      <c r="C39" s="17" t="s">
        <v>173</v>
      </c>
      <c r="E39" s="34"/>
      <c r="F39" s="53"/>
      <c r="G39" s="31"/>
      <c r="H39" s="53"/>
    </row>
    <row r="40" spans="1:8" ht="15.75" hidden="1">
      <c r="A40" s="34"/>
      <c r="C40" s="34" t="s">
        <v>121</v>
      </c>
      <c r="D40" s="17" t="s">
        <v>122</v>
      </c>
      <c r="E40" s="34"/>
      <c r="F40" s="53">
        <v>0</v>
      </c>
      <c r="G40" s="31"/>
      <c r="H40" s="53">
        <v>0</v>
      </c>
    </row>
    <row r="41" spans="1:8" ht="15.75">
      <c r="A41" s="34"/>
      <c r="C41" s="34" t="s">
        <v>121</v>
      </c>
      <c r="D41" s="17" t="s">
        <v>131</v>
      </c>
      <c r="E41" s="34"/>
      <c r="F41" s="53"/>
      <c r="G41" s="31"/>
      <c r="H41" s="53"/>
    </row>
    <row r="42" spans="1:8" ht="15.75">
      <c r="A42" s="34"/>
      <c r="C42" s="34"/>
      <c r="D42" s="17" t="s">
        <v>132</v>
      </c>
      <c r="E42" s="34">
        <v>8</v>
      </c>
      <c r="F42" s="53">
        <f>CSCIE!D34</f>
        <v>110367</v>
      </c>
      <c r="G42" s="31"/>
      <c r="H42" s="53">
        <v>0</v>
      </c>
    </row>
    <row r="43" spans="1:8" ht="15.75">
      <c r="A43" s="34"/>
      <c r="C43" s="34" t="s">
        <v>121</v>
      </c>
      <c r="D43" s="17" t="s">
        <v>123</v>
      </c>
      <c r="E43" s="34"/>
      <c r="F43" s="53">
        <f>CSCIE!E34</f>
        <v>5539</v>
      </c>
      <c r="G43" s="31"/>
      <c r="H43" s="53">
        <v>5539</v>
      </c>
    </row>
    <row r="44" spans="1:8" ht="15.75">
      <c r="A44" s="34"/>
      <c r="C44" s="34" t="s">
        <v>121</v>
      </c>
      <c r="D44" s="17" t="s">
        <v>124</v>
      </c>
      <c r="E44" s="34"/>
      <c r="F44" s="53">
        <f>CSCIE!F34</f>
        <v>250</v>
      </c>
      <c r="G44" s="31"/>
      <c r="H44" s="53">
        <v>0</v>
      </c>
    </row>
    <row r="45" spans="1:10" ht="15.75">
      <c r="A45" s="34"/>
      <c r="C45" s="34" t="s">
        <v>121</v>
      </c>
      <c r="D45" s="17" t="s">
        <v>125</v>
      </c>
      <c r="E45" s="34"/>
      <c r="F45" s="54">
        <f>CSCIE!G34</f>
        <v>23658</v>
      </c>
      <c r="G45" s="31"/>
      <c r="H45" s="54">
        <v>19364</v>
      </c>
      <c r="J45" s="18"/>
    </row>
    <row r="46" spans="1:8" ht="15.75">
      <c r="A46" s="34"/>
      <c r="E46" s="34"/>
      <c r="F46" s="53">
        <f>SUM(F38:F45)</f>
        <v>415731</v>
      </c>
      <c r="G46" s="31"/>
      <c r="H46" s="53">
        <f>SUM(H38:H45)</f>
        <v>135270</v>
      </c>
    </row>
    <row r="47" spans="1:8" ht="15.75">
      <c r="A47" s="34"/>
      <c r="C47" s="17" t="s">
        <v>40</v>
      </c>
      <c r="D47" s="60"/>
      <c r="E47" s="61"/>
      <c r="F47" s="53">
        <v>0</v>
      </c>
      <c r="G47" s="31"/>
      <c r="H47" s="53">
        <v>0</v>
      </c>
    </row>
    <row r="48" spans="1:8" ht="16.5" thickBot="1">
      <c r="A48" s="34"/>
      <c r="C48" s="60" t="s">
        <v>41</v>
      </c>
      <c r="D48" s="60"/>
      <c r="E48" s="61"/>
      <c r="F48" s="57">
        <f>SUM(F46:F47)</f>
        <v>415731</v>
      </c>
      <c r="G48" s="31"/>
      <c r="H48" s="57">
        <f>SUM(H46:H47)</f>
        <v>135270</v>
      </c>
    </row>
    <row r="49" spans="1:7" ht="15.75">
      <c r="A49" s="34"/>
      <c r="C49" s="60"/>
      <c r="D49" s="60"/>
      <c r="E49" s="61"/>
      <c r="F49" s="31"/>
      <c r="G49" s="31"/>
    </row>
    <row r="50" spans="1:7" ht="15.75">
      <c r="A50" s="34"/>
      <c r="C50" s="60"/>
      <c r="D50" s="60"/>
      <c r="E50" s="61"/>
      <c r="F50" s="31"/>
      <c r="G50" s="31"/>
    </row>
    <row r="51" spans="1:7" ht="15.75">
      <c r="A51" s="34"/>
      <c r="C51" s="60"/>
      <c r="D51" s="60"/>
      <c r="E51" s="61"/>
      <c r="F51" s="31"/>
      <c r="G51" s="31"/>
    </row>
    <row r="52" spans="1:7" ht="15.75">
      <c r="A52" s="34"/>
      <c r="C52" s="60"/>
      <c r="D52" s="60"/>
      <c r="E52" s="61"/>
      <c r="F52" s="31"/>
      <c r="G52" s="31"/>
    </row>
    <row r="53" spans="1:8" ht="15.75" customHeight="1">
      <c r="A53" s="105" t="s">
        <v>94</v>
      </c>
      <c r="B53" s="105"/>
      <c r="C53" s="105"/>
      <c r="D53" s="105"/>
      <c r="E53" s="105"/>
      <c r="F53" s="105"/>
      <c r="G53" s="105"/>
      <c r="H53" s="105"/>
    </row>
    <row r="54" spans="1:8" ht="18.75" customHeight="1">
      <c r="A54" s="105" t="s">
        <v>127</v>
      </c>
      <c r="B54" s="105"/>
      <c r="C54" s="105"/>
      <c r="D54" s="105"/>
      <c r="E54" s="105"/>
      <c r="F54" s="105"/>
      <c r="G54" s="105"/>
      <c r="H54" s="105"/>
    </row>
    <row r="55" spans="1:8" ht="18.75" customHeight="1">
      <c r="A55" s="105" t="s">
        <v>145</v>
      </c>
      <c r="B55" s="105"/>
      <c r="C55" s="105"/>
      <c r="D55" s="105"/>
      <c r="E55" s="105"/>
      <c r="F55" s="105"/>
      <c r="G55" s="105"/>
      <c r="H55" s="105"/>
    </row>
    <row r="56" spans="1:7" ht="15.75">
      <c r="A56" s="34"/>
      <c r="C56" s="60"/>
      <c r="D56" s="60"/>
      <c r="E56" s="61"/>
      <c r="F56" s="31"/>
      <c r="G56" s="31"/>
    </row>
    <row r="57" spans="5:8" ht="15.75">
      <c r="E57" s="60"/>
      <c r="F57" s="61" t="s">
        <v>1</v>
      </c>
      <c r="G57" s="50"/>
      <c r="H57" s="62" t="s">
        <v>2</v>
      </c>
    </row>
    <row r="58" spans="5:8" s="34" customFormat="1" ht="15.75">
      <c r="E58" s="61"/>
      <c r="F58" s="44" t="s">
        <v>146</v>
      </c>
      <c r="G58" s="44"/>
      <c r="H58" s="44" t="s">
        <v>149</v>
      </c>
    </row>
    <row r="59" spans="5:8" s="34" customFormat="1" ht="15.75">
      <c r="E59" s="61"/>
      <c r="F59" s="44" t="s">
        <v>147</v>
      </c>
      <c r="G59" s="44"/>
      <c r="H59" s="44" t="s">
        <v>150</v>
      </c>
    </row>
    <row r="60" spans="5:8" s="34" customFormat="1" ht="15.75">
      <c r="E60" s="61"/>
      <c r="F60" s="44" t="s">
        <v>148</v>
      </c>
      <c r="G60" s="44"/>
      <c r="H60" s="44" t="s">
        <v>151</v>
      </c>
    </row>
    <row r="61" spans="5:8" s="63" customFormat="1" ht="15.75">
      <c r="E61" s="64" t="s">
        <v>34</v>
      </c>
      <c r="F61" s="65">
        <f>F9</f>
        <v>39355</v>
      </c>
      <c r="G61" s="51"/>
      <c r="H61" s="51">
        <f>H9</f>
        <v>39082</v>
      </c>
    </row>
    <row r="62" spans="5:8" s="34" customFormat="1" ht="15.75">
      <c r="E62" s="61"/>
      <c r="F62" s="44" t="s">
        <v>0</v>
      </c>
      <c r="G62" s="44"/>
      <c r="H62" s="44" t="s">
        <v>0</v>
      </c>
    </row>
    <row r="63" spans="5:8" s="34" customFormat="1" ht="15.75">
      <c r="E63" s="61"/>
      <c r="F63" s="44"/>
      <c r="G63" s="44"/>
      <c r="H63" s="44" t="s">
        <v>77</v>
      </c>
    </row>
    <row r="64" spans="1:7" ht="15.75">
      <c r="A64" s="34"/>
      <c r="C64" s="60"/>
      <c r="D64" s="60"/>
      <c r="E64" s="61"/>
      <c r="F64" s="31"/>
      <c r="G64" s="31"/>
    </row>
    <row r="65" spans="1:7" ht="15.75">
      <c r="A65" s="34"/>
      <c r="B65" s="60" t="s">
        <v>45</v>
      </c>
      <c r="C65" s="34"/>
      <c r="D65" s="34"/>
      <c r="E65" s="34"/>
      <c r="F65" s="31"/>
      <c r="G65" s="31"/>
    </row>
    <row r="66" spans="1:10" ht="15.75">
      <c r="A66" s="34"/>
      <c r="B66" s="17" t="s">
        <v>63</v>
      </c>
      <c r="E66" s="34" t="s">
        <v>79</v>
      </c>
      <c r="F66" s="52">
        <v>313</v>
      </c>
      <c r="G66" s="31"/>
      <c r="H66" s="52">
        <v>410</v>
      </c>
      <c r="J66" s="18"/>
    </row>
    <row r="67" spans="1:12" ht="15.75">
      <c r="A67" s="34"/>
      <c r="B67" s="17" t="s">
        <v>27</v>
      </c>
      <c r="E67" s="34"/>
      <c r="F67" s="53">
        <v>9495</v>
      </c>
      <c r="G67" s="31"/>
      <c r="H67" s="53">
        <v>11632</v>
      </c>
      <c r="J67" s="18"/>
      <c r="L67" s="18"/>
    </row>
    <row r="68" spans="1:8" ht="15.75">
      <c r="A68" s="34"/>
      <c r="E68" s="34"/>
      <c r="F68" s="55">
        <f>SUM(F66:F67)</f>
        <v>9808</v>
      </c>
      <c r="G68" s="31"/>
      <c r="H68" s="55">
        <f>SUM(H66:H67)</f>
        <v>12042</v>
      </c>
    </row>
    <row r="69" spans="1:7" ht="15.75">
      <c r="A69" s="34"/>
      <c r="E69" s="34"/>
      <c r="F69" s="31"/>
      <c r="G69" s="31"/>
    </row>
    <row r="70" spans="1:7" ht="15.75">
      <c r="A70" s="34"/>
      <c r="B70" s="60" t="s">
        <v>46</v>
      </c>
      <c r="E70" s="34"/>
      <c r="F70" s="31"/>
      <c r="G70" s="31"/>
    </row>
    <row r="71" spans="1:8" ht="15.75">
      <c r="A71" s="34"/>
      <c r="C71" s="17" t="s">
        <v>62</v>
      </c>
      <c r="E71" s="34" t="s">
        <v>79</v>
      </c>
      <c r="F71" s="52">
        <v>113</v>
      </c>
      <c r="G71" s="31"/>
      <c r="H71" s="52">
        <v>108</v>
      </c>
    </row>
    <row r="72" spans="1:10" ht="15.75">
      <c r="A72" s="34"/>
      <c r="C72" s="17" t="s">
        <v>21</v>
      </c>
      <c r="E72" s="34"/>
      <c r="F72" s="53">
        <v>1704</v>
      </c>
      <c r="G72" s="31"/>
      <c r="H72" s="53">
        <v>1023</v>
      </c>
      <c r="J72" s="18"/>
    </row>
    <row r="73" spans="1:10" ht="15.75">
      <c r="A73" s="34"/>
      <c r="C73" s="17" t="s">
        <v>86</v>
      </c>
      <c r="E73" s="34"/>
      <c r="F73" s="53">
        <v>20635</v>
      </c>
      <c r="G73" s="31"/>
      <c r="H73" s="53">
        <v>18574</v>
      </c>
      <c r="J73" s="18"/>
    </row>
    <row r="74" spans="1:10" ht="15.75">
      <c r="A74" s="34"/>
      <c r="C74" s="17" t="s">
        <v>64</v>
      </c>
      <c r="E74" s="34"/>
      <c r="F74" s="53">
        <v>16202</v>
      </c>
      <c r="G74" s="31"/>
      <c r="H74" s="53">
        <v>16317</v>
      </c>
      <c r="J74" s="18"/>
    </row>
    <row r="75" spans="1:10" ht="15.75" hidden="1">
      <c r="A75" s="34"/>
      <c r="C75" s="66" t="s">
        <v>103</v>
      </c>
      <c r="D75" s="66"/>
      <c r="E75" s="34">
        <v>9</v>
      </c>
      <c r="F75" s="53">
        <v>0</v>
      </c>
      <c r="G75" s="31"/>
      <c r="H75" s="53">
        <v>0</v>
      </c>
      <c r="J75" s="18"/>
    </row>
    <row r="76" spans="1:10" ht="15.75">
      <c r="A76" s="34"/>
      <c r="C76" s="17" t="s">
        <v>22</v>
      </c>
      <c r="E76" s="34"/>
      <c r="F76" s="53">
        <v>22446</v>
      </c>
      <c r="G76" s="31"/>
      <c r="H76" s="53">
        <v>105232</v>
      </c>
      <c r="J76" s="18"/>
    </row>
    <row r="77" spans="1:10" ht="15.75">
      <c r="A77" s="34"/>
      <c r="E77" s="34"/>
      <c r="F77" s="55">
        <f>SUM(F71:F76)</f>
        <v>61100</v>
      </c>
      <c r="G77" s="31"/>
      <c r="H77" s="55">
        <f>SUM(H71:H76)</f>
        <v>141254</v>
      </c>
      <c r="J77" s="18"/>
    </row>
    <row r="78" spans="1:8" ht="16.5" thickBot="1">
      <c r="A78" s="34"/>
      <c r="B78" s="60" t="s">
        <v>47</v>
      </c>
      <c r="E78" s="34"/>
      <c r="F78" s="57">
        <f>F68+F77</f>
        <v>70908</v>
      </c>
      <c r="G78" s="31"/>
      <c r="H78" s="57">
        <f>H68+H77</f>
        <v>153296</v>
      </c>
    </row>
    <row r="79" spans="1:7" ht="15.75">
      <c r="A79" s="34"/>
      <c r="B79" s="60"/>
      <c r="E79" s="34"/>
      <c r="F79" s="31"/>
      <c r="G79" s="31"/>
    </row>
    <row r="80" spans="1:8" s="60" customFormat="1" ht="16.5" thickBot="1">
      <c r="A80" s="61"/>
      <c r="B80" s="60" t="s">
        <v>42</v>
      </c>
      <c r="E80" s="61"/>
      <c r="F80" s="96">
        <f>F48+F78</f>
        <v>486639</v>
      </c>
      <c r="G80" s="56"/>
      <c r="H80" s="96">
        <f>H48+H78</f>
        <v>288566</v>
      </c>
    </row>
    <row r="81" spans="1:8" ht="16.5" thickTop="1">
      <c r="A81" s="34"/>
      <c r="E81" s="34"/>
      <c r="F81" s="18"/>
      <c r="H81" s="18"/>
    </row>
    <row r="82" spans="5:8" ht="15.75">
      <c r="E82" s="34"/>
      <c r="F82" s="18"/>
      <c r="H82" s="18"/>
    </row>
    <row r="83" spans="1:7" ht="15.75">
      <c r="A83" s="34"/>
      <c r="B83" s="17" t="s">
        <v>87</v>
      </c>
      <c r="E83" s="34"/>
      <c r="F83" s="31"/>
      <c r="G83" s="31"/>
    </row>
    <row r="84" spans="1:8" ht="16.5" thickBot="1">
      <c r="A84" s="34" t="s">
        <v>16</v>
      </c>
      <c r="C84" s="17" t="s">
        <v>88</v>
      </c>
      <c r="E84" s="34"/>
      <c r="F84" s="58">
        <f>(+F48/F38)*100</f>
        <v>150.67248484145594</v>
      </c>
      <c r="G84" s="31"/>
      <c r="H84" s="58">
        <f>(+H48/H38)*100</f>
        <v>122.56380983446138</v>
      </c>
    </row>
    <row r="85" spans="1:9" ht="15.75">
      <c r="A85" s="34"/>
      <c r="F85" s="56"/>
      <c r="G85" s="31"/>
      <c r="I85" s="18"/>
    </row>
    <row r="86" spans="1:9" ht="15.75">
      <c r="A86" s="34"/>
      <c r="F86" s="56"/>
      <c r="G86" s="31"/>
      <c r="I86" s="18"/>
    </row>
    <row r="87" spans="1:9" ht="15.75" customHeight="1">
      <c r="A87" s="67" t="s">
        <v>166</v>
      </c>
      <c r="B87" s="107" t="s">
        <v>180</v>
      </c>
      <c r="C87" s="107"/>
      <c r="D87" s="107"/>
      <c r="E87" s="107"/>
      <c r="F87" s="107"/>
      <c r="G87" s="107"/>
      <c r="H87" s="107"/>
      <c r="I87" s="18"/>
    </row>
    <row r="88" spans="1:9" ht="15.75" customHeight="1">
      <c r="A88" s="34"/>
      <c r="B88" s="107"/>
      <c r="C88" s="107"/>
      <c r="D88" s="107"/>
      <c r="E88" s="107"/>
      <c r="F88" s="107"/>
      <c r="G88" s="107"/>
      <c r="H88" s="107"/>
      <c r="I88" s="18"/>
    </row>
    <row r="89" spans="1:9" ht="15.75" customHeight="1">
      <c r="A89" s="34"/>
      <c r="B89" s="104"/>
      <c r="C89" s="104"/>
      <c r="D89" s="104"/>
      <c r="E89" s="104"/>
      <c r="F89" s="104"/>
      <c r="G89" s="104"/>
      <c r="H89" s="104"/>
      <c r="I89" s="18"/>
    </row>
    <row r="90" spans="1:9" ht="15.75" customHeight="1">
      <c r="A90" s="34"/>
      <c r="B90" s="107" t="s">
        <v>186</v>
      </c>
      <c r="C90" s="107"/>
      <c r="D90" s="107"/>
      <c r="E90" s="107"/>
      <c r="F90" s="107"/>
      <c r="G90" s="107"/>
      <c r="H90" s="107"/>
      <c r="I90" s="18"/>
    </row>
    <row r="91" spans="1:9" ht="15.75" customHeight="1">
      <c r="A91" s="34"/>
      <c r="B91" s="107"/>
      <c r="C91" s="107"/>
      <c r="D91" s="107"/>
      <c r="E91" s="107"/>
      <c r="F91" s="107"/>
      <c r="G91" s="107"/>
      <c r="H91" s="107"/>
      <c r="I91" s="18"/>
    </row>
    <row r="92" spans="1:9" ht="15.75">
      <c r="A92" s="34"/>
      <c r="F92" s="56"/>
      <c r="G92" s="31"/>
      <c r="I92" s="18"/>
    </row>
    <row r="93" spans="1:8" ht="15.75" customHeight="1">
      <c r="A93" s="106" t="s">
        <v>130</v>
      </c>
      <c r="B93" s="106"/>
      <c r="C93" s="106"/>
      <c r="D93" s="106"/>
      <c r="E93" s="106"/>
      <c r="F93" s="106"/>
      <c r="G93" s="106"/>
      <c r="H93" s="106"/>
    </row>
    <row r="94" spans="1:8" ht="15.75" customHeight="1">
      <c r="A94" s="106"/>
      <c r="B94" s="106"/>
      <c r="C94" s="106"/>
      <c r="D94" s="106"/>
      <c r="E94" s="106"/>
      <c r="F94" s="106"/>
      <c r="G94" s="106"/>
      <c r="H94" s="106"/>
    </row>
    <row r="95" spans="1:8" ht="15.75" customHeight="1">
      <c r="A95" s="106"/>
      <c r="B95" s="106"/>
      <c r="C95" s="106"/>
      <c r="D95" s="106"/>
      <c r="E95" s="106"/>
      <c r="F95" s="106"/>
      <c r="G95" s="106"/>
      <c r="H95" s="106"/>
    </row>
    <row r="96" ht="15.75">
      <c r="H96" s="17"/>
    </row>
    <row r="97" ht="15.75">
      <c r="H97" s="17"/>
    </row>
    <row r="98" spans="6:8" ht="15.75">
      <c r="F98" s="18"/>
      <c r="H98" s="18"/>
    </row>
  </sheetData>
  <mergeCells count="9">
    <mergeCell ref="A54:H54"/>
    <mergeCell ref="A55:H55"/>
    <mergeCell ref="A93:H95"/>
    <mergeCell ref="B87:H88"/>
    <mergeCell ref="B90:H91"/>
    <mergeCell ref="A1:H1"/>
    <mergeCell ref="A2:H2"/>
    <mergeCell ref="A3:H3"/>
    <mergeCell ref="A53:H53"/>
  </mergeCells>
  <printOptions/>
  <pageMargins left="0.75" right="0.5" top="0.75" bottom="0.5" header="0.5" footer="0.5"/>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J49"/>
  <sheetViews>
    <sheetView workbookViewId="0" topLeftCell="A22">
      <selection activeCell="D24" sqref="D24"/>
    </sheetView>
  </sheetViews>
  <sheetFormatPr defaultColWidth="9.140625" defaultRowHeight="12.75"/>
  <cols>
    <col min="1" max="1" width="12.7109375" style="12" customWidth="1"/>
    <col min="2" max="2" width="20.8515625" style="12" customWidth="1"/>
    <col min="3" max="3" width="5.8515625" style="12" customWidth="1"/>
    <col min="4" max="4" width="11.140625" style="12" customWidth="1"/>
    <col min="5" max="5" width="1.57421875" style="17" customWidth="1"/>
    <col min="6" max="6" width="11.140625" style="72" customWidth="1"/>
    <col min="7" max="7" width="1.7109375" style="17" customWidth="1"/>
    <col min="8" max="8" width="11.140625" style="12" customWidth="1"/>
    <col min="9" max="9" width="1.7109375" style="17" customWidth="1"/>
    <col min="10" max="10" width="11.140625" style="72" customWidth="1"/>
    <col min="11" max="16384" width="9.140625" style="12" customWidth="1"/>
  </cols>
  <sheetData>
    <row r="1" spans="1:10" ht="18.75">
      <c r="A1" s="110" t="s">
        <v>94</v>
      </c>
      <c r="B1" s="110"/>
      <c r="C1" s="110"/>
      <c r="D1" s="110"/>
      <c r="E1" s="110"/>
      <c r="F1" s="110"/>
      <c r="G1" s="110"/>
      <c r="H1" s="110"/>
      <c r="I1" s="110"/>
      <c r="J1" s="110"/>
    </row>
    <row r="2" spans="1:10" ht="18.75">
      <c r="A2" s="110" t="s">
        <v>3</v>
      </c>
      <c r="B2" s="110"/>
      <c r="C2" s="110"/>
      <c r="D2" s="110"/>
      <c r="E2" s="110"/>
      <c r="F2" s="110"/>
      <c r="G2" s="110"/>
      <c r="H2" s="110"/>
      <c r="I2" s="110"/>
      <c r="J2" s="110"/>
    </row>
    <row r="3" spans="1:10" ht="18.75">
      <c r="A3" s="109" t="s">
        <v>111</v>
      </c>
      <c r="B3" s="109"/>
      <c r="C3" s="109"/>
      <c r="D3" s="109"/>
      <c r="E3" s="109"/>
      <c r="F3" s="109"/>
      <c r="G3" s="109"/>
      <c r="H3" s="109"/>
      <c r="I3" s="109"/>
      <c r="J3" s="109"/>
    </row>
    <row r="4" spans="1:10" s="11" customFormat="1" ht="15" customHeight="1">
      <c r="A4" s="113" t="s">
        <v>84</v>
      </c>
      <c r="B4" s="113"/>
      <c r="C4" s="113"/>
      <c r="D4" s="113"/>
      <c r="E4" s="113"/>
      <c r="F4" s="113"/>
      <c r="G4" s="113"/>
      <c r="H4" s="113"/>
      <c r="I4" s="113"/>
      <c r="J4" s="113"/>
    </row>
    <row r="5" spans="1:10" ht="15.75">
      <c r="A5" s="32"/>
      <c r="B5" s="32"/>
      <c r="C5" s="32"/>
      <c r="D5" s="32"/>
      <c r="E5" s="68"/>
      <c r="F5" s="73"/>
      <c r="G5" s="68"/>
      <c r="H5" s="32"/>
      <c r="I5" s="68"/>
      <c r="J5" s="73"/>
    </row>
    <row r="6" spans="4:10" ht="15.75">
      <c r="D6" s="111" t="s">
        <v>116</v>
      </c>
      <c r="E6" s="112"/>
      <c r="F6" s="112"/>
      <c r="H6" s="111" t="s">
        <v>49</v>
      </c>
      <c r="I6" s="112"/>
      <c r="J6" s="112"/>
    </row>
    <row r="7" spans="4:10" ht="15.75">
      <c r="D7" s="111" t="s">
        <v>48</v>
      </c>
      <c r="E7" s="112"/>
      <c r="F7" s="112"/>
      <c r="H7" s="111" t="s">
        <v>152</v>
      </c>
      <c r="I7" s="112"/>
      <c r="J7" s="112"/>
    </row>
    <row r="8" spans="3:10" ht="15.75">
      <c r="C8" s="13" t="s">
        <v>34</v>
      </c>
      <c r="D8" s="33">
        <v>39355</v>
      </c>
      <c r="E8" s="69"/>
      <c r="F8" s="74">
        <v>38990</v>
      </c>
      <c r="G8" s="69"/>
      <c r="H8" s="33">
        <f>D8</f>
        <v>39355</v>
      </c>
      <c r="I8" s="69"/>
      <c r="J8" s="74">
        <f>F8</f>
        <v>38990</v>
      </c>
    </row>
    <row r="9" spans="3:10" ht="15.75">
      <c r="C9" s="13"/>
      <c r="D9" s="15" t="s">
        <v>0</v>
      </c>
      <c r="F9" s="73" t="s">
        <v>0</v>
      </c>
      <c r="H9" s="15" t="s">
        <v>0</v>
      </c>
      <c r="J9" s="73" t="s">
        <v>0</v>
      </c>
    </row>
    <row r="10" spans="3:10" ht="15.75">
      <c r="C10" s="13"/>
      <c r="D10" s="15"/>
      <c r="F10" s="73"/>
      <c r="H10" s="15"/>
      <c r="J10" s="73"/>
    </row>
    <row r="12" spans="1:10" ht="15.75">
      <c r="A12" s="12" t="s">
        <v>67</v>
      </c>
      <c r="C12" s="13">
        <v>10</v>
      </c>
      <c r="D12" s="3">
        <v>16233</v>
      </c>
      <c r="E12" s="18"/>
      <c r="F12" s="76">
        <v>14612</v>
      </c>
      <c r="G12" s="18"/>
      <c r="H12" s="3">
        <v>49712</v>
      </c>
      <c r="I12" s="18"/>
      <c r="J12" s="76">
        <v>39050</v>
      </c>
    </row>
    <row r="13" spans="4:10" ht="15.75">
      <c r="D13" s="3"/>
      <c r="E13" s="18"/>
      <c r="F13" s="76"/>
      <c r="G13" s="18"/>
      <c r="H13" s="3"/>
      <c r="I13" s="18"/>
      <c r="J13" s="76"/>
    </row>
    <row r="14" spans="1:10" ht="15.75">
      <c r="A14" s="12" t="s">
        <v>95</v>
      </c>
      <c r="C14" s="13"/>
      <c r="D14" s="4">
        <v>-14545</v>
      </c>
      <c r="E14" s="18"/>
      <c r="F14" s="77">
        <v>-12955</v>
      </c>
      <c r="G14" s="18"/>
      <c r="H14" s="4">
        <v>-43821</v>
      </c>
      <c r="I14" s="18"/>
      <c r="J14" s="77">
        <v>-37036</v>
      </c>
    </row>
    <row r="15" spans="3:10" ht="15.75">
      <c r="C15" s="13"/>
      <c r="D15" s="3"/>
      <c r="E15" s="18"/>
      <c r="F15" s="76"/>
      <c r="G15" s="18"/>
      <c r="H15" s="3"/>
      <c r="I15" s="18"/>
      <c r="J15" s="76"/>
    </row>
    <row r="16" spans="1:10" ht="15.75">
      <c r="A16" s="12" t="s">
        <v>181</v>
      </c>
      <c r="C16" s="13"/>
      <c r="D16" s="3">
        <f>SUM(D12:D14)</f>
        <v>1688</v>
      </c>
      <c r="E16" s="18"/>
      <c r="F16" s="76">
        <f>SUM(F12:F14)</f>
        <v>1657</v>
      </c>
      <c r="G16" s="18"/>
      <c r="H16" s="3">
        <f>SUM(H12:H14)</f>
        <v>5891</v>
      </c>
      <c r="I16" s="18"/>
      <c r="J16" s="76">
        <f>SUM(J12:J14)</f>
        <v>2014</v>
      </c>
    </row>
    <row r="17" spans="3:10" ht="15.75">
      <c r="C17" s="13"/>
      <c r="D17" s="3"/>
      <c r="E17" s="18"/>
      <c r="F17" s="76"/>
      <c r="G17" s="18"/>
      <c r="H17" s="3"/>
      <c r="I17" s="18"/>
      <c r="J17" s="76"/>
    </row>
    <row r="18" spans="1:10" ht="15.75">
      <c r="A18" s="12" t="s">
        <v>50</v>
      </c>
      <c r="C18" s="13"/>
      <c r="D18" s="3">
        <v>9056</v>
      </c>
      <c r="E18" s="18"/>
      <c r="F18" s="76">
        <v>55</v>
      </c>
      <c r="G18" s="18"/>
      <c r="H18" s="3">
        <v>9123</v>
      </c>
      <c r="I18" s="18"/>
      <c r="J18" s="76">
        <v>205</v>
      </c>
    </row>
    <row r="19" spans="3:10" ht="15.75">
      <c r="C19" s="13"/>
      <c r="D19" s="3"/>
      <c r="E19" s="18"/>
      <c r="F19" s="76"/>
      <c r="G19" s="18"/>
      <c r="H19" s="3"/>
      <c r="I19" s="18"/>
      <c r="J19" s="76"/>
    </row>
    <row r="20" spans="1:10" ht="15.75">
      <c r="A20" s="12" t="s">
        <v>75</v>
      </c>
      <c r="C20" s="13"/>
      <c r="D20" s="3">
        <v>-7620</v>
      </c>
      <c r="E20" s="18"/>
      <c r="F20" s="76">
        <v>-3315</v>
      </c>
      <c r="G20" s="18"/>
      <c r="H20" s="3">
        <v>-14329</v>
      </c>
      <c r="I20" s="18"/>
      <c r="J20" s="76">
        <v>-10833</v>
      </c>
    </row>
    <row r="21" spans="3:10" ht="15.75">
      <c r="C21" s="13"/>
      <c r="D21" s="4"/>
      <c r="E21" s="18"/>
      <c r="F21" s="77"/>
      <c r="G21" s="18"/>
      <c r="H21" s="4"/>
      <c r="I21" s="18"/>
      <c r="J21" s="77"/>
    </row>
    <row r="22" spans="1:10" ht="15.75">
      <c r="A22" s="12" t="s">
        <v>161</v>
      </c>
      <c r="C22" s="13"/>
      <c r="D22" s="3">
        <f>SUM(D16:D21)</f>
        <v>3124</v>
      </c>
      <c r="E22" s="18"/>
      <c r="F22" s="76">
        <f>SUM(F16:F21)</f>
        <v>-1603</v>
      </c>
      <c r="G22" s="18"/>
      <c r="H22" s="3">
        <f>SUM(H16:H21)</f>
        <v>685</v>
      </c>
      <c r="I22" s="18"/>
      <c r="J22" s="76">
        <f>SUM(J16:J21)</f>
        <v>-8614</v>
      </c>
    </row>
    <row r="23" spans="3:10" ht="15.75">
      <c r="C23" s="13"/>
      <c r="D23" s="3"/>
      <c r="E23" s="18"/>
      <c r="F23" s="76"/>
      <c r="G23" s="18"/>
      <c r="H23" s="3"/>
      <c r="I23" s="18"/>
      <c r="J23" s="76"/>
    </row>
    <row r="24" spans="1:10" ht="15.75">
      <c r="A24" s="12" t="s">
        <v>32</v>
      </c>
      <c r="C24" s="13"/>
      <c r="D24" s="3">
        <v>-281</v>
      </c>
      <c r="E24" s="18"/>
      <c r="F24" s="76">
        <v>-9</v>
      </c>
      <c r="G24" s="18"/>
      <c r="H24" s="3">
        <v>-295</v>
      </c>
      <c r="I24" s="18"/>
      <c r="J24" s="76">
        <v>-26</v>
      </c>
    </row>
    <row r="25" spans="3:10" ht="15.75">
      <c r="C25" s="13"/>
      <c r="D25" s="3"/>
      <c r="E25" s="18"/>
      <c r="F25" s="76"/>
      <c r="G25" s="18"/>
      <c r="H25" s="3"/>
      <c r="I25" s="18"/>
      <c r="J25" s="76"/>
    </row>
    <row r="26" spans="1:10" ht="15.75">
      <c r="A26" s="12" t="s">
        <v>96</v>
      </c>
      <c r="C26" s="13"/>
      <c r="D26" s="3">
        <v>1015</v>
      </c>
      <c r="E26" s="18"/>
      <c r="F26" s="76">
        <v>10221</v>
      </c>
      <c r="G26" s="18"/>
      <c r="H26" s="3">
        <v>8847</v>
      </c>
      <c r="I26" s="18"/>
      <c r="J26" s="76">
        <v>24432</v>
      </c>
    </row>
    <row r="27" spans="3:10" ht="15.75">
      <c r="C27" s="13"/>
      <c r="D27" s="4"/>
      <c r="E27" s="18"/>
      <c r="F27" s="77"/>
      <c r="G27" s="18"/>
      <c r="H27" s="4"/>
      <c r="I27" s="18"/>
      <c r="J27" s="77"/>
    </row>
    <row r="28" spans="1:10" ht="15.75">
      <c r="A28" s="12" t="s">
        <v>90</v>
      </c>
      <c r="C28" s="13"/>
      <c r="D28" s="3">
        <f>SUM(D22:D27)</f>
        <v>3858</v>
      </c>
      <c r="E28" s="18"/>
      <c r="F28" s="76">
        <f>SUM(F22:F27)</f>
        <v>8609</v>
      </c>
      <c r="G28" s="18"/>
      <c r="H28" s="3">
        <f>SUM(H22:H27)</f>
        <v>9237</v>
      </c>
      <c r="I28" s="18"/>
      <c r="J28" s="76">
        <f>SUM(J22:J27)</f>
        <v>15792</v>
      </c>
    </row>
    <row r="29" spans="3:10" ht="15.75">
      <c r="C29" s="13"/>
      <c r="D29" s="3"/>
      <c r="E29" s="18"/>
      <c r="F29" s="76"/>
      <c r="G29" s="18"/>
      <c r="H29" s="3"/>
      <c r="I29" s="18"/>
      <c r="J29" s="76"/>
    </row>
    <row r="30" spans="1:10" ht="15.75">
      <c r="A30" s="12" t="s">
        <v>91</v>
      </c>
      <c r="C30" s="13">
        <v>20</v>
      </c>
      <c r="D30" s="18">
        <v>-141</v>
      </c>
      <c r="E30" s="18"/>
      <c r="F30" s="78">
        <v>-138</v>
      </c>
      <c r="G30" s="18"/>
      <c r="H30" s="18">
        <v>-109</v>
      </c>
      <c r="I30" s="18"/>
      <c r="J30" s="78">
        <v>-616</v>
      </c>
    </row>
    <row r="31" spans="3:10" ht="15.75">
      <c r="C31" s="13"/>
      <c r="D31" s="18"/>
      <c r="E31" s="18"/>
      <c r="F31" s="78"/>
      <c r="G31" s="18"/>
      <c r="H31" s="18"/>
      <c r="I31" s="18"/>
      <c r="J31" s="78"/>
    </row>
    <row r="32" spans="1:10" ht="16.5" thickBot="1">
      <c r="A32" s="12" t="s">
        <v>89</v>
      </c>
      <c r="C32" s="13"/>
      <c r="D32" s="5">
        <f>SUM(D28:D30)</f>
        <v>3717</v>
      </c>
      <c r="E32" s="18"/>
      <c r="F32" s="80">
        <f>SUM(F28:F30)</f>
        <v>8471</v>
      </c>
      <c r="G32" s="18"/>
      <c r="H32" s="5">
        <f>SUM(H28:H30)</f>
        <v>9128</v>
      </c>
      <c r="I32" s="18"/>
      <c r="J32" s="80">
        <f>SUM(J28:J30)</f>
        <v>15176</v>
      </c>
    </row>
    <row r="33" spans="3:10" ht="16.5" thickTop="1">
      <c r="C33" s="13"/>
      <c r="D33" s="3"/>
      <c r="E33" s="18"/>
      <c r="F33" s="76"/>
      <c r="G33" s="18"/>
      <c r="H33" s="3"/>
      <c r="I33" s="18"/>
      <c r="J33" s="76"/>
    </row>
    <row r="34" spans="1:10" ht="15.75">
      <c r="A34" s="17" t="s">
        <v>51</v>
      </c>
      <c r="B34" s="17"/>
      <c r="C34" s="34"/>
      <c r="D34" s="18"/>
      <c r="E34" s="18"/>
      <c r="F34" s="78"/>
      <c r="G34" s="18"/>
      <c r="H34" s="18"/>
      <c r="I34" s="18"/>
      <c r="J34" s="78"/>
    </row>
    <row r="35" spans="1:10" ht="15.75">
      <c r="A35" s="17" t="s">
        <v>33</v>
      </c>
      <c r="B35" s="17"/>
      <c r="C35" s="34"/>
      <c r="D35" s="18">
        <f>D32</f>
        <v>3717</v>
      </c>
      <c r="E35" s="18"/>
      <c r="F35" s="78">
        <f>F32</f>
        <v>8471</v>
      </c>
      <c r="G35" s="18"/>
      <c r="H35" s="18">
        <f>H32</f>
        <v>9128</v>
      </c>
      <c r="I35" s="18"/>
      <c r="J35" s="78">
        <f>J32</f>
        <v>15176</v>
      </c>
    </row>
    <row r="36" spans="1:10" ht="15.75">
      <c r="A36" s="17" t="s">
        <v>40</v>
      </c>
      <c r="B36" s="17"/>
      <c r="C36" s="34"/>
      <c r="D36" s="18">
        <v>0</v>
      </c>
      <c r="E36" s="18"/>
      <c r="F36" s="78">
        <v>0</v>
      </c>
      <c r="G36" s="18"/>
      <c r="H36" s="18">
        <v>0</v>
      </c>
      <c r="I36" s="18"/>
      <c r="J36" s="78">
        <v>0</v>
      </c>
    </row>
    <row r="37" spans="2:10" ht="16.5" thickBot="1">
      <c r="B37" s="17"/>
      <c r="C37" s="34"/>
      <c r="D37" s="5">
        <f>SUM(D35:D36)</f>
        <v>3717</v>
      </c>
      <c r="E37" s="18"/>
      <c r="F37" s="80">
        <f>SUM(F35:F36)</f>
        <v>8471</v>
      </c>
      <c r="G37" s="18"/>
      <c r="H37" s="5">
        <f>SUM(H35:H36)</f>
        <v>9128</v>
      </c>
      <c r="I37" s="18"/>
      <c r="J37" s="80">
        <f>SUM(J35:J36)</f>
        <v>15176</v>
      </c>
    </row>
    <row r="38" spans="1:10" ht="16.5" thickTop="1">
      <c r="A38" s="17"/>
      <c r="B38" s="17"/>
      <c r="C38" s="34"/>
      <c r="D38" s="18"/>
      <c r="E38" s="18"/>
      <c r="F38" s="78"/>
      <c r="G38" s="18"/>
      <c r="H38" s="48"/>
      <c r="I38" s="18"/>
      <c r="J38" s="78"/>
    </row>
    <row r="39" spans="3:10" ht="15.75">
      <c r="C39" s="13"/>
      <c r="D39" s="3"/>
      <c r="E39" s="18"/>
      <c r="F39" s="76"/>
      <c r="G39" s="18"/>
      <c r="H39" s="3"/>
      <c r="I39" s="18"/>
      <c r="J39" s="76"/>
    </row>
    <row r="40" spans="1:10" ht="15.75">
      <c r="A40" s="12" t="s">
        <v>52</v>
      </c>
      <c r="C40" s="13"/>
      <c r="D40" s="35"/>
      <c r="E40" s="70"/>
      <c r="F40" s="86"/>
      <c r="G40" s="70"/>
      <c r="H40" s="35"/>
      <c r="I40" s="70"/>
      <c r="J40" s="86"/>
    </row>
    <row r="41" spans="1:10" ht="15.75">
      <c r="A41" s="12" t="s">
        <v>60</v>
      </c>
      <c r="C41" s="13"/>
      <c r="D41" s="3"/>
      <c r="E41" s="18"/>
      <c r="F41" s="76"/>
      <c r="G41" s="18"/>
      <c r="H41" s="3"/>
      <c r="I41" s="18"/>
      <c r="J41" s="76"/>
    </row>
    <row r="42" spans="1:10" ht="16.5" thickBot="1">
      <c r="A42" s="12" t="s">
        <v>69</v>
      </c>
      <c r="C42" s="13">
        <v>28</v>
      </c>
      <c r="D42" s="36">
        <v>2.56</v>
      </c>
      <c r="E42" s="70"/>
      <c r="F42" s="87">
        <f>F35/'BS'!H38*100</f>
        <v>7.675301494106028</v>
      </c>
      <c r="G42" s="70"/>
      <c r="H42" s="36">
        <v>7.34</v>
      </c>
      <c r="I42" s="70"/>
      <c r="J42" s="87">
        <f>J35/'BS'!H38*100</f>
        <v>13.750487011516125</v>
      </c>
    </row>
    <row r="43" ht="16.5" thickTop="1">
      <c r="C43" s="13"/>
    </row>
    <row r="44" spans="1:10" ht="16.5" thickBot="1">
      <c r="A44" s="12" t="s">
        <v>70</v>
      </c>
      <c r="C44" s="13">
        <v>28</v>
      </c>
      <c r="D44" s="37">
        <v>2.54</v>
      </c>
      <c r="E44" s="71"/>
      <c r="F44" s="88">
        <f>+F42</f>
        <v>7.675301494106028</v>
      </c>
      <c r="G44" s="71"/>
      <c r="H44" s="37">
        <v>7.32</v>
      </c>
      <c r="I44" s="71"/>
      <c r="J44" s="88">
        <f>+J42</f>
        <v>13.750487011516125</v>
      </c>
    </row>
    <row r="45" ht="16.5" thickTop="1"/>
    <row r="46" ht="15.75">
      <c r="D46" s="14"/>
    </row>
    <row r="47" spans="1:10" ht="16.5" customHeight="1">
      <c r="A47" s="108" t="s">
        <v>129</v>
      </c>
      <c r="B47" s="108"/>
      <c r="C47" s="108"/>
      <c r="D47" s="108"/>
      <c r="E47" s="108"/>
      <c r="F47" s="108"/>
      <c r="G47" s="108"/>
      <c r="H47" s="108"/>
      <c r="I47" s="108"/>
      <c r="J47" s="108"/>
    </row>
    <row r="48" spans="1:10" ht="16.5" customHeight="1">
      <c r="A48" s="108"/>
      <c r="B48" s="108"/>
      <c r="C48" s="108"/>
      <c r="D48" s="108"/>
      <c r="E48" s="108"/>
      <c r="F48" s="108"/>
      <c r="G48" s="108"/>
      <c r="H48" s="108"/>
      <c r="I48" s="108"/>
      <c r="J48" s="108"/>
    </row>
    <row r="49" spans="1:10" ht="16.5" customHeight="1">
      <c r="A49" s="108"/>
      <c r="B49" s="108"/>
      <c r="C49" s="108"/>
      <c r="D49" s="108"/>
      <c r="E49" s="108"/>
      <c r="F49" s="108"/>
      <c r="G49" s="108"/>
      <c r="H49" s="108"/>
      <c r="I49" s="108"/>
      <c r="J49" s="108"/>
    </row>
  </sheetData>
  <mergeCells count="9">
    <mergeCell ref="A47:J49"/>
    <mergeCell ref="A3:J3"/>
    <mergeCell ref="A1:J1"/>
    <mergeCell ref="A2:J2"/>
    <mergeCell ref="D7:F7"/>
    <mergeCell ref="H7:J7"/>
    <mergeCell ref="D6:F6"/>
    <mergeCell ref="H6:J6"/>
    <mergeCell ref="A4:J4"/>
  </mergeCells>
  <printOptions/>
  <pageMargins left="0.75" right="0.5" top="0.75" bottom="0.5" header="0.5" footer="0.5"/>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O67"/>
  <sheetViews>
    <sheetView zoomScale="75" zoomScaleNormal="75" workbookViewId="0" topLeftCell="A1">
      <selection activeCell="B20" sqref="B20"/>
    </sheetView>
  </sheetViews>
  <sheetFormatPr defaultColWidth="9.140625" defaultRowHeight="12.75"/>
  <cols>
    <col min="1" max="1" width="11.140625" style="12" bestFit="1" customWidth="1"/>
    <col min="2" max="2" width="33.57421875" style="12" customWidth="1"/>
    <col min="3" max="3" width="12.00390625" style="12" customWidth="1"/>
    <col min="4" max="4" width="20.8515625" style="12" customWidth="1"/>
    <col min="5" max="5" width="14.140625" style="12" customWidth="1"/>
    <col min="6" max="6" width="13.140625" style="12" customWidth="1"/>
    <col min="7" max="7" width="23.00390625" style="12" customWidth="1"/>
    <col min="8" max="8" width="15.00390625" style="12" customWidth="1"/>
    <col min="9" max="9" width="11.7109375" style="12" customWidth="1"/>
    <col min="10" max="10" width="14.421875" style="12" customWidth="1"/>
    <col min="11" max="11" width="9.140625" style="12" hidden="1" customWidth="1"/>
    <col min="12" max="16384" width="9.140625" style="12" customWidth="1"/>
  </cols>
  <sheetData>
    <row r="1" spans="1:10" ht="24.75" customHeight="1">
      <c r="A1" s="114" t="s">
        <v>94</v>
      </c>
      <c r="B1" s="114"/>
      <c r="C1" s="114"/>
      <c r="D1" s="114"/>
      <c r="E1" s="114"/>
      <c r="F1" s="114"/>
      <c r="G1" s="114"/>
      <c r="H1" s="114"/>
      <c r="I1" s="114"/>
      <c r="J1" s="114"/>
    </row>
    <row r="2" spans="1:10" ht="18.75">
      <c r="A2" s="114" t="s">
        <v>61</v>
      </c>
      <c r="B2" s="114"/>
      <c r="C2" s="114"/>
      <c r="D2" s="114"/>
      <c r="E2" s="114"/>
      <c r="F2" s="114"/>
      <c r="G2" s="114"/>
      <c r="H2" s="114"/>
      <c r="I2" s="114"/>
      <c r="J2" s="114"/>
    </row>
    <row r="3" spans="1:10" ht="18.75">
      <c r="A3" s="114" t="str">
        <f>'IS'!A3</f>
        <v>FOR THE QUARTER ENDED 30 SEPTEMBER 2007</v>
      </c>
      <c r="B3" s="114"/>
      <c r="C3" s="114"/>
      <c r="D3" s="114"/>
      <c r="E3" s="114"/>
      <c r="F3" s="114"/>
      <c r="G3" s="114"/>
      <c r="H3" s="114"/>
      <c r="I3" s="114"/>
      <c r="J3" s="114"/>
    </row>
    <row r="4" spans="1:15" s="11" customFormat="1" ht="15" customHeight="1">
      <c r="A4" s="113" t="s">
        <v>84</v>
      </c>
      <c r="B4" s="113"/>
      <c r="C4" s="113"/>
      <c r="D4" s="113"/>
      <c r="E4" s="113"/>
      <c r="F4" s="113"/>
      <c r="G4" s="113"/>
      <c r="H4" s="113"/>
      <c r="I4" s="113"/>
      <c r="J4" s="113"/>
      <c r="K4" s="113"/>
      <c r="L4" s="7"/>
      <c r="M4" s="10"/>
      <c r="N4" s="10"/>
      <c r="O4" s="10"/>
    </row>
    <row r="5" spans="1:15" s="11" customFormat="1" ht="15" customHeight="1">
      <c r="A5" s="9"/>
      <c r="B5" s="9"/>
      <c r="C5" s="9"/>
      <c r="D5" s="9"/>
      <c r="E5" s="9"/>
      <c r="F5" s="9"/>
      <c r="G5" s="9"/>
      <c r="H5" s="9"/>
      <c r="I5" s="9"/>
      <c r="J5" s="9"/>
      <c r="K5" s="9"/>
      <c r="L5" s="7"/>
      <c r="M5" s="10"/>
      <c r="N5" s="10"/>
      <c r="O5" s="10"/>
    </row>
    <row r="6" spans="3:10" ht="15.75">
      <c r="C6" s="111" t="s">
        <v>56</v>
      </c>
      <c r="D6" s="111"/>
      <c r="E6" s="111"/>
      <c r="F6" s="111"/>
      <c r="G6" s="111"/>
      <c r="H6" s="115"/>
      <c r="I6" s="15" t="s">
        <v>136</v>
      </c>
      <c r="J6" s="15" t="s">
        <v>57</v>
      </c>
    </row>
    <row r="7" spans="4:10" ht="15.75">
      <c r="D7" s="111" t="s">
        <v>133</v>
      </c>
      <c r="E7" s="111"/>
      <c r="F7" s="111"/>
      <c r="G7" s="15" t="s">
        <v>17</v>
      </c>
      <c r="H7" s="15"/>
      <c r="I7" s="15" t="s">
        <v>137</v>
      </c>
      <c r="J7" s="15" t="s">
        <v>144</v>
      </c>
    </row>
    <row r="8" spans="7:9" ht="15.75">
      <c r="G8" s="13"/>
      <c r="H8" s="13"/>
      <c r="I8" s="13"/>
    </row>
    <row r="9" spans="1:10" ht="15.75">
      <c r="A9" s="26"/>
      <c r="C9" s="15" t="s">
        <v>4</v>
      </c>
      <c r="D9" s="15" t="s">
        <v>135</v>
      </c>
      <c r="E9" s="15" t="s">
        <v>30</v>
      </c>
      <c r="F9" s="15" t="s">
        <v>80</v>
      </c>
      <c r="H9" s="15"/>
      <c r="I9" s="15"/>
      <c r="J9" s="15"/>
    </row>
    <row r="10" spans="3:10" ht="15.75">
      <c r="C10" s="15" t="s">
        <v>5</v>
      </c>
      <c r="D10" s="15" t="s">
        <v>134</v>
      </c>
      <c r="E10" s="15" t="s">
        <v>31</v>
      </c>
      <c r="F10" s="15" t="s">
        <v>31</v>
      </c>
      <c r="G10" s="15" t="s">
        <v>54</v>
      </c>
      <c r="H10" s="15" t="s">
        <v>57</v>
      </c>
      <c r="I10" s="15"/>
      <c r="J10" s="14"/>
    </row>
    <row r="11" spans="3:10" ht="15.75">
      <c r="C11" s="15" t="s">
        <v>0</v>
      </c>
      <c r="D11" s="15" t="s">
        <v>0</v>
      </c>
      <c r="E11" s="15" t="s">
        <v>0</v>
      </c>
      <c r="F11" s="15" t="s">
        <v>0</v>
      </c>
      <c r="G11" s="15" t="s">
        <v>0</v>
      </c>
      <c r="H11" s="15" t="s">
        <v>0</v>
      </c>
      <c r="I11" s="15" t="s">
        <v>0</v>
      </c>
      <c r="J11" s="15" t="s">
        <v>0</v>
      </c>
    </row>
    <row r="13" spans="1:10" ht="15.75">
      <c r="A13" s="27" t="s">
        <v>112</v>
      </c>
      <c r="C13" s="13"/>
      <c r="D13" s="13"/>
      <c r="E13" s="13"/>
      <c r="F13" s="13"/>
      <c r="G13" s="13"/>
      <c r="H13" s="13"/>
      <c r="I13" s="13"/>
      <c r="J13" s="13"/>
    </row>
    <row r="14" spans="1:10" ht="15.75">
      <c r="A14" s="43" t="s">
        <v>113</v>
      </c>
      <c r="C14" s="13"/>
      <c r="D14" s="13"/>
      <c r="E14" s="13"/>
      <c r="F14" s="13"/>
      <c r="G14" s="13"/>
      <c r="H14" s="13"/>
      <c r="I14" s="13"/>
      <c r="J14" s="13"/>
    </row>
    <row r="15" spans="1:10" s="14" customFormat="1" ht="15.75">
      <c r="A15" s="12" t="s">
        <v>74</v>
      </c>
      <c r="C15" s="6">
        <v>110367</v>
      </c>
      <c r="D15" s="6">
        <v>0</v>
      </c>
      <c r="E15" s="6">
        <v>5539</v>
      </c>
      <c r="F15" s="6">
        <v>0</v>
      </c>
      <c r="G15" s="2">
        <v>19364</v>
      </c>
      <c r="H15" s="2">
        <f>SUM(C15:G15)</f>
        <v>135270</v>
      </c>
      <c r="I15" s="2">
        <v>0</v>
      </c>
      <c r="J15" s="6">
        <f>SUM(H15:I15)</f>
        <v>135270</v>
      </c>
    </row>
    <row r="16" spans="1:10" s="14" customFormat="1" ht="15.75">
      <c r="A16" s="12"/>
      <c r="C16" s="6"/>
      <c r="D16" s="6"/>
      <c r="E16" s="6"/>
      <c r="F16" s="6"/>
      <c r="G16" s="6"/>
      <c r="H16" s="6"/>
      <c r="I16" s="6"/>
      <c r="J16" s="6"/>
    </row>
    <row r="17" spans="1:10" s="14" customFormat="1" ht="15.75">
      <c r="A17" s="12" t="s">
        <v>89</v>
      </c>
      <c r="C17" s="6">
        <v>0</v>
      </c>
      <c r="D17" s="6">
        <v>0</v>
      </c>
      <c r="E17" s="6">
        <v>0</v>
      </c>
      <c r="F17" s="6">
        <v>0</v>
      </c>
      <c r="G17" s="2">
        <f>'IS'!H32</f>
        <v>9128</v>
      </c>
      <c r="H17" s="2">
        <f>SUM(C17:G17)</f>
        <v>9128</v>
      </c>
      <c r="I17" s="2">
        <v>0</v>
      </c>
      <c r="J17" s="28">
        <f>SUM(H17:I17)</f>
        <v>9128</v>
      </c>
    </row>
    <row r="18" spans="1:10" s="14" customFormat="1" ht="15.75">
      <c r="A18" s="12"/>
      <c r="C18" s="6"/>
      <c r="D18" s="6"/>
      <c r="E18" s="6"/>
      <c r="F18" s="6"/>
      <c r="G18" s="2"/>
      <c r="H18" s="2"/>
      <c r="I18" s="2"/>
      <c r="J18" s="28"/>
    </row>
    <row r="19" spans="1:10" s="14" customFormat="1" ht="15.75">
      <c r="A19" s="12" t="s">
        <v>162</v>
      </c>
      <c r="C19" s="6"/>
      <c r="D19" s="6"/>
      <c r="E19" s="6"/>
      <c r="F19" s="6"/>
      <c r="G19" s="2"/>
      <c r="H19" s="2"/>
      <c r="I19" s="2"/>
      <c r="J19" s="28"/>
    </row>
    <row r="20" spans="1:10" s="14" customFormat="1" ht="15.75">
      <c r="A20" s="12" t="s">
        <v>183</v>
      </c>
      <c r="C20" s="6">
        <v>165550</v>
      </c>
      <c r="D20" s="6">
        <v>0</v>
      </c>
      <c r="E20" s="6">
        <v>0</v>
      </c>
      <c r="F20" s="6">
        <v>0</v>
      </c>
      <c r="G20" s="2">
        <v>0</v>
      </c>
      <c r="H20" s="2">
        <f>SUM(C20:G20)</f>
        <v>165550</v>
      </c>
      <c r="I20" s="2">
        <v>0</v>
      </c>
      <c r="J20" s="28">
        <f>SUM(H20:I20)</f>
        <v>165550</v>
      </c>
    </row>
    <row r="21" spans="1:10" s="14" customFormat="1" ht="15.75">
      <c r="A21" s="12"/>
      <c r="C21" s="6"/>
      <c r="D21" s="6"/>
      <c r="E21" s="6"/>
      <c r="F21" s="6"/>
      <c r="G21" s="2"/>
      <c r="H21" s="2"/>
      <c r="I21" s="2"/>
      <c r="J21" s="28"/>
    </row>
    <row r="22" spans="1:10" s="14" customFormat="1" ht="15.75">
      <c r="A22" s="12" t="s">
        <v>174</v>
      </c>
      <c r="C22" s="6"/>
      <c r="D22" s="6"/>
      <c r="E22" s="6"/>
      <c r="F22" s="6"/>
      <c r="G22" s="2"/>
      <c r="H22" s="2"/>
      <c r="I22" s="2"/>
      <c r="J22" s="28"/>
    </row>
    <row r="23" spans="1:10" s="14" customFormat="1" ht="15.75">
      <c r="A23" s="12" t="s">
        <v>175</v>
      </c>
      <c r="C23" s="6">
        <v>0</v>
      </c>
      <c r="D23" s="6">
        <v>110367</v>
      </c>
      <c r="E23" s="6">
        <v>0</v>
      </c>
      <c r="F23" s="6">
        <v>0</v>
      </c>
      <c r="G23" s="2">
        <v>0</v>
      </c>
      <c r="H23" s="2">
        <f>SUM(C23:G23)</f>
        <v>110367</v>
      </c>
      <c r="I23" s="2">
        <v>0</v>
      </c>
      <c r="J23" s="28">
        <f>SUM(H23:I23)</f>
        <v>110367</v>
      </c>
    </row>
    <row r="24" spans="1:10" s="14" customFormat="1" ht="15.75">
      <c r="A24" s="12"/>
      <c r="C24" s="6"/>
      <c r="D24" s="6"/>
      <c r="E24" s="6"/>
      <c r="F24" s="6"/>
      <c r="G24" s="2"/>
      <c r="H24" s="2"/>
      <c r="I24" s="2"/>
      <c r="J24" s="28"/>
    </row>
    <row r="25" spans="1:10" s="14" customFormat="1" ht="15.75">
      <c r="A25" s="12" t="s">
        <v>104</v>
      </c>
      <c r="C25" s="6"/>
      <c r="D25" s="6"/>
      <c r="E25" s="6"/>
      <c r="F25" s="6"/>
      <c r="G25" s="2"/>
      <c r="H25" s="2"/>
      <c r="I25" s="2"/>
      <c r="J25" s="28"/>
    </row>
    <row r="26" spans="1:10" s="14" customFormat="1" ht="15.75">
      <c r="A26" s="12" t="s">
        <v>138</v>
      </c>
      <c r="C26" s="6"/>
      <c r="D26" s="6"/>
      <c r="E26" s="6"/>
      <c r="F26" s="6"/>
      <c r="G26" s="2"/>
      <c r="H26" s="2"/>
      <c r="I26" s="2"/>
      <c r="J26" s="28"/>
    </row>
    <row r="27" spans="1:10" s="14" customFormat="1" ht="15.75">
      <c r="A27" s="12" t="s">
        <v>139</v>
      </c>
      <c r="C27" s="6">
        <v>0</v>
      </c>
      <c r="D27" s="6">
        <v>0</v>
      </c>
      <c r="E27" s="6">
        <v>0</v>
      </c>
      <c r="F27" s="6">
        <v>0</v>
      </c>
      <c r="G27" s="2">
        <v>-4834</v>
      </c>
      <c r="H27" s="2">
        <f>SUM(C27:G27)</f>
        <v>-4834</v>
      </c>
      <c r="I27" s="2">
        <v>0</v>
      </c>
      <c r="J27" s="28">
        <f>SUM(H27:I27)</f>
        <v>-4834</v>
      </c>
    </row>
    <row r="28" spans="1:10" s="14" customFormat="1" ht="15.75">
      <c r="A28" s="12"/>
      <c r="C28" s="6"/>
      <c r="D28" s="6"/>
      <c r="E28" s="6"/>
      <c r="F28" s="6"/>
      <c r="G28" s="2"/>
      <c r="H28" s="2"/>
      <c r="I28" s="2"/>
      <c r="J28" s="28"/>
    </row>
    <row r="29" spans="1:10" s="14" customFormat="1" ht="15.75">
      <c r="A29" s="12" t="s">
        <v>107</v>
      </c>
      <c r="C29" s="6"/>
      <c r="D29" s="6"/>
      <c r="E29" s="6"/>
      <c r="F29" s="6"/>
      <c r="G29" s="2"/>
      <c r="H29" s="2"/>
      <c r="I29" s="2"/>
      <c r="J29" s="28"/>
    </row>
    <row r="30" spans="1:10" s="14" customFormat="1" ht="15.75">
      <c r="A30" s="12" t="s">
        <v>81</v>
      </c>
      <c r="C30" s="6"/>
      <c r="D30" s="6"/>
      <c r="E30" s="6"/>
      <c r="F30" s="6"/>
      <c r="G30" s="2"/>
      <c r="H30" s="2"/>
      <c r="I30" s="2"/>
      <c r="J30" s="28"/>
    </row>
    <row r="31" spans="1:10" s="14" customFormat="1" ht="15.75">
      <c r="A31" s="45" t="s">
        <v>82</v>
      </c>
      <c r="C31" s="6"/>
      <c r="D31" s="6"/>
      <c r="E31" s="6"/>
      <c r="F31" s="6"/>
      <c r="G31" s="2"/>
      <c r="H31" s="2"/>
      <c r="I31" s="2"/>
      <c r="J31" s="28"/>
    </row>
    <row r="32" spans="1:10" s="14" customFormat="1" ht="15.75">
      <c r="A32" s="12" t="s">
        <v>83</v>
      </c>
      <c r="C32" s="6">
        <v>0</v>
      </c>
      <c r="D32" s="6"/>
      <c r="E32" s="6">
        <v>0</v>
      </c>
      <c r="F32" s="2">
        <v>250</v>
      </c>
      <c r="G32" s="2">
        <v>0</v>
      </c>
      <c r="H32" s="2">
        <f>SUM(C32:G32)</f>
        <v>250</v>
      </c>
      <c r="I32" s="2">
        <v>0</v>
      </c>
      <c r="J32" s="28">
        <f>SUM(H32:I32)</f>
        <v>250</v>
      </c>
    </row>
    <row r="33" spans="1:10" s="14" customFormat="1" ht="15.75">
      <c r="A33" s="12"/>
      <c r="C33" s="6"/>
      <c r="D33" s="6"/>
      <c r="E33" s="6"/>
      <c r="F33" s="6"/>
      <c r="G33" s="2"/>
      <c r="H33" s="2"/>
      <c r="I33" s="2"/>
      <c r="J33" s="28"/>
    </row>
    <row r="34" spans="1:13" s="14" customFormat="1" ht="16.5" thickBot="1">
      <c r="A34" s="12" t="s">
        <v>117</v>
      </c>
      <c r="C34" s="29">
        <f aca="true" t="shared" si="0" ref="C34:J34">SUM(C15:C33)</f>
        <v>275917</v>
      </c>
      <c r="D34" s="29">
        <f t="shared" si="0"/>
        <v>110367</v>
      </c>
      <c r="E34" s="29">
        <f t="shared" si="0"/>
        <v>5539</v>
      </c>
      <c r="F34" s="46">
        <f t="shared" si="0"/>
        <v>250</v>
      </c>
      <c r="G34" s="46">
        <f t="shared" si="0"/>
        <v>23658</v>
      </c>
      <c r="H34" s="46">
        <f t="shared" si="0"/>
        <v>415731</v>
      </c>
      <c r="I34" s="29">
        <f t="shared" si="0"/>
        <v>0</v>
      </c>
      <c r="J34" s="46">
        <f t="shared" si="0"/>
        <v>415731</v>
      </c>
      <c r="M34" s="41"/>
    </row>
    <row r="35" ht="16.5" thickTop="1"/>
    <row r="36" spans="1:10" ht="24.75" customHeight="1">
      <c r="A36" s="114" t="s">
        <v>94</v>
      </c>
      <c r="B36" s="114"/>
      <c r="C36" s="114"/>
      <c r="D36" s="114"/>
      <c r="E36" s="114"/>
      <c r="F36" s="114"/>
      <c r="G36" s="114"/>
      <c r="H36" s="114"/>
      <c r="I36" s="114"/>
      <c r="J36" s="114"/>
    </row>
    <row r="37" spans="1:10" ht="18.75">
      <c r="A37" s="114" t="s">
        <v>61</v>
      </c>
      <c r="B37" s="114"/>
      <c r="C37" s="114"/>
      <c r="D37" s="114"/>
      <c r="E37" s="114"/>
      <c r="F37" s="114"/>
      <c r="G37" s="114"/>
      <c r="H37" s="114"/>
      <c r="I37" s="114"/>
      <c r="J37" s="114"/>
    </row>
    <row r="38" spans="1:10" ht="18.75">
      <c r="A38" s="109" t="s">
        <v>159</v>
      </c>
      <c r="B38" s="109"/>
      <c r="C38" s="109"/>
      <c r="D38" s="109"/>
      <c r="E38" s="109"/>
      <c r="F38" s="109"/>
      <c r="G38" s="109"/>
      <c r="H38" s="109"/>
      <c r="I38" s="109"/>
      <c r="J38" s="109"/>
    </row>
    <row r="39" spans="1:15" s="11" customFormat="1" ht="15" customHeight="1">
      <c r="A39" s="113" t="s">
        <v>84</v>
      </c>
      <c r="B39" s="113"/>
      <c r="C39" s="113"/>
      <c r="D39" s="113"/>
      <c r="E39" s="113"/>
      <c r="F39" s="113"/>
      <c r="G39" s="113"/>
      <c r="H39" s="113"/>
      <c r="I39" s="113"/>
      <c r="J39" s="113"/>
      <c r="K39" s="113"/>
      <c r="L39" s="7"/>
      <c r="M39" s="10"/>
      <c r="N39" s="10"/>
      <c r="O39" s="10"/>
    </row>
    <row r="40" spans="1:15" s="11" customFormat="1" ht="15" customHeight="1">
      <c r="A40" s="9"/>
      <c r="B40" s="9"/>
      <c r="C40" s="9"/>
      <c r="D40" s="9"/>
      <c r="E40" s="9"/>
      <c r="F40" s="9"/>
      <c r="G40" s="9"/>
      <c r="H40" s="9"/>
      <c r="I40" s="9"/>
      <c r="J40" s="9"/>
      <c r="K40" s="9"/>
      <c r="L40" s="7"/>
      <c r="M40" s="10"/>
      <c r="N40" s="10"/>
      <c r="O40" s="10"/>
    </row>
    <row r="41" spans="3:10" ht="15.75">
      <c r="C41" s="111" t="s">
        <v>56</v>
      </c>
      <c r="D41" s="111"/>
      <c r="E41" s="111"/>
      <c r="F41" s="111"/>
      <c r="G41" s="111"/>
      <c r="H41" s="115"/>
      <c r="I41" s="15" t="s">
        <v>136</v>
      </c>
      <c r="J41" s="15" t="s">
        <v>57</v>
      </c>
    </row>
    <row r="42" spans="4:10" ht="15.75">
      <c r="D42" s="111" t="s">
        <v>133</v>
      </c>
      <c r="E42" s="111"/>
      <c r="F42" s="111"/>
      <c r="G42" s="15" t="s">
        <v>17</v>
      </c>
      <c r="H42" s="15"/>
      <c r="I42" s="15" t="s">
        <v>137</v>
      </c>
      <c r="J42" s="15" t="s">
        <v>144</v>
      </c>
    </row>
    <row r="43" spans="7:9" ht="15.75">
      <c r="G43" s="13"/>
      <c r="H43" s="13"/>
      <c r="I43" s="13"/>
    </row>
    <row r="44" spans="1:10" ht="15.75">
      <c r="A44" s="26"/>
      <c r="C44" s="15" t="s">
        <v>4</v>
      </c>
      <c r="D44" s="15" t="s">
        <v>135</v>
      </c>
      <c r="E44" s="15" t="s">
        <v>30</v>
      </c>
      <c r="F44" s="15" t="s">
        <v>80</v>
      </c>
      <c r="G44" s="15" t="s">
        <v>54</v>
      </c>
      <c r="H44" s="15"/>
      <c r="I44" s="15"/>
      <c r="J44" s="15"/>
    </row>
    <row r="45" spans="3:10" ht="15.75">
      <c r="C45" s="15" t="s">
        <v>5</v>
      </c>
      <c r="D45" s="15" t="s">
        <v>134</v>
      </c>
      <c r="E45" s="15" t="s">
        <v>31</v>
      </c>
      <c r="F45" s="15" t="s">
        <v>31</v>
      </c>
      <c r="G45" s="15" t="s">
        <v>55</v>
      </c>
      <c r="H45" s="15" t="s">
        <v>57</v>
      </c>
      <c r="I45" s="15"/>
      <c r="J45" s="14"/>
    </row>
    <row r="46" spans="3:10" ht="15.75">
      <c r="C46" s="15" t="s">
        <v>0</v>
      </c>
      <c r="D46" s="15" t="s">
        <v>0</v>
      </c>
      <c r="E46" s="15" t="s">
        <v>0</v>
      </c>
      <c r="F46" s="15" t="s">
        <v>0</v>
      </c>
      <c r="G46" s="15" t="s">
        <v>0</v>
      </c>
      <c r="H46" s="15" t="s">
        <v>0</v>
      </c>
      <c r="I46" s="15" t="s">
        <v>0</v>
      </c>
      <c r="J46" s="15" t="s">
        <v>0</v>
      </c>
    </row>
    <row r="48" spans="1:10" s="72" customFormat="1" ht="15.75">
      <c r="A48" s="89" t="str">
        <f>A13</f>
        <v>9 months quarter ended </v>
      </c>
      <c r="C48" s="75"/>
      <c r="D48" s="75"/>
      <c r="E48" s="75"/>
      <c r="F48" s="75"/>
      <c r="G48" s="75"/>
      <c r="H48" s="75"/>
      <c r="I48" s="75"/>
      <c r="J48" s="75"/>
    </row>
    <row r="49" spans="1:10" s="72" customFormat="1" ht="15.75">
      <c r="A49" s="90" t="s">
        <v>114</v>
      </c>
      <c r="C49" s="75"/>
      <c r="D49" s="75"/>
      <c r="E49" s="75"/>
      <c r="F49" s="75"/>
      <c r="G49" s="75"/>
      <c r="H49" s="75"/>
      <c r="I49" s="75"/>
      <c r="J49" s="75"/>
    </row>
    <row r="50" spans="1:10" s="72" customFormat="1" ht="15.75">
      <c r="A50" s="72" t="s">
        <v>53</v>
      </c>
      <c r="C50" s="91">
        <v>110367</v>
      </c>
      <c r="D50" s="91">
        <v>0</v>
      </c>
      <c r="E50" s="91">
        <v>3617</v>
      </c>
      <c r="F50" s="91">
        <v>0</v>
      </c>
      <c r="G50" s="92">
        <v>-458</v>
      </c>
      <c r="H50" s="92">
        <f>SUM(C50:G50)</f>
        <v>113526</v>
      </c>
      <c r="I50" s="92">
        <v>0</v>
      </c>
      <c r="J50" s="91">
        <f>SUM(H50:I50)</f>
        <v>113526</v>
      </c>
    </row>
    <row r="51" spans="3:10" s="72" customFormat="1" ht="15.75">
      <c r="C51" s="91"/>
      <c r="D51" s="91"/>
      <c r="E51" s="91"/>
      <c r="F51" s="91"/>
      <c r="G51" s="91"/>
      <c r="H51" s="91"/>
      <c r="I51" s="91"/>
      <c r="J51" s="91"/>
    </row>
    <row r="52" spans="1:10" s="72" customFormat="1" ht="15.75">
      <c r="A52" s="72" t="s">
        <v>93</v>
      </c>
      <c r="C52" s="91">
        <v>0</v>
      </c>
      <c r="D52" s="91">
        <v>0</v>
      </c>
      <c r="E52" s="91">
        <v>0</v>
      </c>
      <c r="F52" s="91">
        <v>0</v>
      </c>
      <c r="G52" s="92">
        <v>15176</v>
      </c>
      <c r="H52" s="92">
        <f>SUM(C52:G52)</f>
        <v>15176</v>
      </c>
      <c r="I52" s="92">
        <v>0</v>
      </c>
      <c r="J52" s="91">
        <f>SUM(H52:I52)</f>
        <v>15176</v>
      </c>
    </row>
    <row r="53" spans="3:10" s="72" customFormat="1" ht="15.75">
      <c r="C53" s="91"/>
      <c r="D53" s="91"/>
      <c r="E53" s="91"/>
      <c r="F53" s="91"/>
      <c r="G53" s="92"/>
      <c r="H53" s="92"/>
      <c r="I53" s="92"/>
      <c r="J53" s="91"/>
    </row>
    <row r="54" spans="1:10" s="72" customFormat="1" ht="15.75">
      <c r="A54" s="72" t="s">
        <v>176</v>
      </c>
      <c r="C54" s="91"/>
      <c r="D54" s="91"/>
      <c r="E54" s="91"/>
      <c r="F54" s="91"/>
      <c r="G54" s="92"/>
      <c r="H54" s="92"/>
      <c r="I54" s="92"/>
      <c r="J54" s="91"/>
    </row>
    <row r="55" spans="1:10" s="72" customFormat="1" ht="15.75">
      <c r="A55" s="72" t="s">
        <v>140</v>
      </c>
      <c r="C55" s="91"/>
      <c r="D55" s="91"/>
      <c r="E55" s="91"/>
      <c r="F55" s="91"/>
      <c r="G55" s="92"/>
      <c r="H55" s="92"/>
      <c r="I55" s="92"/>
      <c r="J55" s="91"/>
    </row>
    <row r="56" spans="1:10" s="72" customFormat="1" ht="15.75">
      <c r="A56" s="72" t="s">
        <v>141</v>
      </c>
      <c r="C56" s="91">
        <v>0</v>
      </c>
      <c r="D56" s="91">
        <v>0</v>
      </c>
      <c r="E56" s="91">
        <v>0</v>
      </c>
      <c r="F56" s="91">
        <v>0</v>
      </c>
      <c r="G56" s="92">
        <v>-4768</v>
      </c>
      <c r="H56" s="92">
        <f>SUM(C56:G56)</f>
        <v>-4768</v>
      </c>
      <c r="I56" s="92">
        <v>0</v>
      </c>
      <c r="J56" s="93">
        <f>SUM(H56:I56)</f>
        <v>-4768</v>
      </c>
    </row>
    <row r="57" spans="3:10" s="72" customFormat="1" ht="15.75">
      <c r="C57" s="91"/>
      <c r="D57" s="91"/>
      <c r="E57" s="91"/>
      <c r="F57" s="91"/>
      <c r="G57" s="92"/>
      <c r="H57" s="92"/>
      <c r="I57" s="92"/>
      <c r="J57" s="93"/>
    </row>
    <row r="58" spans="1:10" s="72" customFormat="1" ht="15.75">
      <c r="A58" s="72" t="s">
        <v>177</v>
      </c>
      <c r="C58" s="91"/>
      <c r="D58" s="91"/>
      <c r="E58" s="91"/>
      <c r="F58" s="91"/>
      <c r="G58" s="92"/>
      <c r="H58" s="92"/>
      <c r="I58" s="92"/>
      <c r="J58" s="93"/>
    </row>
    <row r="59" spans="1:10" s="72" customFormat="1" ht="15.75">
      <c r="A59" s="72" t="s">
        <v>142</v>
      </c>
      <c r="C59" s="91"/>
      <c r="D59" s="91"/>
      <c r="E59" s="91"/>
      <c r="F59" s="91"/>
      <c r="G59" s="92"/>
      <c r="H59" s="92"/>
      <c r="I59" s="92"/>
      <c r="J59" s="93"/>
    </row>
    <row r="60" spans="1:10" s="72" customFormat="1" ht="15.75">
      <c r="A60" s="72" t="s">
        <v>143</v>
      </c>
      <c r="C60" s="91">
        <v>0</v>
      </c>
      <c r="D60" s="91">
        <v>0</v>
      </c>
      <c r="E60" s="91">
        <v>0</v>
      </c>
      <c r="F60" s="91">
        <v>0</v>
      </c>
      <c r="G60" s="92">
        <v>-2384</v>
      </c>
      <c r="H60" s="92">
        <f>SUM(C60:G60)</f>
        <v>-2384</v>
      </c>
      <c r="I60" s="92">
        <v>0</v>
      </c>
      <c r="J60" s="93">
        <f>SUM(H60:I60)</f>
        <v>-2384</v>
      </c>
    </row>
    <row r="61" spans="3:10" s="72" customFormat="1" ht="15.75">
      <c r="C61" s="91"/>
      <c r="D61" s="91"/>
      <c r="E61" s="91"/>
      <c r="F61" s="91"/>
      <c r="G61" s="91"/>
      <c r="H61" s="91"/>
      <c r="I61" s="91"/>
      <c r="J61" s="91"/>
    </row>
    <row r="62" spans="1:10" s="72" customFormat="1" ht="16.5" thickBot="1">
      <c r="A62" s="72" t="s">
        <v>115</v>
      </c>
      <c r="C62" s="94">
        <f>SUM(C50:C61)</f>
        <v>110367</v>
      </c>
      <c r="D62" s="94">
        <f>SUM(D50:D61)</f>
        <v>0</v>
      </c>
      <c r="E62" s="94">
        <f>SUM(E50:E61)</f>
        <v>3617</v>
      </c>
      <c r="F62" s="94">
        <v>0</v>
      </c>
      <c r="G62" s="95">
        <f>SUM(G50:G61)</f>
        <v>7566</v>
      </c>
      <c r="H62" s="95">
        <f>SUM(H50:H61)</f>
        <v>121550</v>
      </c>
      <c r="I62" s="94">
        <f>SUM(I50:I61)</f>
        <v>0</v>
      </c>
      <c r="J62" s="94">
        <f>SUM(J50:J61)</f>
        <v>121550</v>
      </c>
    </row>
    <row r="63" spans="3:10" ht="16.5" thickTop="1">
      <c r="C63" s="30"/>
      <c r="D63" s="30"/>
      <c r="E63" s="30"/>
      <c r="F63" s="30"/>
      <c r="G63" s="31"/>
      <c r="H63" s="31"/>
      <c r="I63" s="30"/>
      <c r="J63" s="30"/>
    </row>
    <row r="64" spans="3:10" ht="15.75">
      <c r="C64" s="30"/>
      <c r="D64" s="30"/>
      <c r="E64" s="30"/>
      <c r="F64" s="30"/>
      <c r="G64" s="31"/>
      <c r="H64" s="31"/>
      <c r="I64" s="30"/>
      <c r="J64" s="30"/>
    </row>
    <row r="65" spans="1:11" ht="15.75">
      <c r="A65" s="116" t="s">
        <v>108</v>
      </c>
      <c r="B65" s="116"/>
      <c r="C65" s="116"/>
      <c r="D65" s="116"/>
      <c r="E65" s="116"/>
      <c r="F65" s="116"/>
      <c r="G65" s="116"/>
      <c r="H65" s="116"/>
      <c r="I65" s="116"/>
      <c r="J65" s="116"/>
      <c r="K65" s="116"/>
    </row>
    <row r="66" spans="1:11" ht="15.75">
      <c r="A66" s="116"/>
      <c r="B66" s="116"/>
      <c r="C66" s="116"/>
      <c r="D66" s="116"/>
      <c r="E66" s="116"/>
      <c r="F66" s="116"/>
      <c r="G66" s="116"/>
      <c r="H66" s="116"/>
      <c r="I66" s="116"/>
      <c r="J66" s="116"/>
      <c r="K66" s="116"/>
    </row>
    <row r="67" ht="15.75">
      <c r="A67" s="14"/>
    </row>
  </sheetData>
  <mergeCells count="13">
    <mergeCell ref="A39:K39"/>
    <mergeCell ref="C41:H41"/>
    <mergeCell ref="D42:F42"/>
    <mergeCell ref="A1:J1"/>
    <mergeCell ref="C6:H6"/>
    <mergeCell ref="A4:K4"/>
    <mergeCell ref="A65:K66"/>
    <mergeCell ref="A2:J2"/>
    <mergeCell ref="A3:J3"/>
    <mergeCell ref="D7:F7"/>
    <mergeCell ref="A36:J36"/>
    <mergeCell ref="A37:J37"/>
    <mergeCell ref="A38:J38"/>
  </mergeCells>
  <printOptions/>
  <pageMargins left="0.7" right="0.5" top="0.75" bottom="0" header="0.5" footer="0.5"/>
  <pageSetup horizontalDpi="300" verticalDpi="300" orientation="landscape" paperSize="9" scale="80" r:id="rId2"/>
  <rowBreaks count="1" manualBreakCount="1">
    <brk id="35" max="9" man="1"/>
  </rowBreaks>
  <drawing r:id="rId1"/>
</worksheet>
</file>

<file path=xl/worksheets/sheet4.xml><?xml version="1.0" encoding="utf-8"?>
<worksheet xmlns="http://schemas.openxmlformats.org/spreadsheetml/2006/main" xmlns:r="http://schemas.openxmlformats.org/officeDocument/2006/relationships">
  <dimension ref="A1:M88"/>
  <sheetViews>
    <sheetView view="pageBreakPreview" zoomScaleNormal="80" zoomScaleSheetLayoutView="100" workbookViewId="0" topLeftCell="A10">
      <selection activeCell="D15" sqref="D15"/>
    </sheetView>
  </sheetViews>
  <sheetFormatPr defaultColWidth="9.140625" defaultRowHeight="12.75"/>
  <cols>
    <col min="1" max="4" width="9.140625" style="1" customWidth="1"/>
    <col min="5" max="5" width="36.28125" style="1" customWidth="1"/>
    <col min="6" max="6" width="14.140625" style="14" customWidth="1"/>
    <col min="7" max="7" width="1.8515625" style="1" customWidth="1"/>
    <col min="8" max="8" width="14.421875" style="85" customWidth="1"/>
    <col min="9" max="9" width="11.00390625" style="1" customWidth="1"/>
    <col min="10" max="16384" width="9.140625" style="1" customWidth="1"/>
  </cols>
  <sheetData>
    <row r="1" spans="1:9" ht="18.75">
      <c r="A1" s="110" t="s">
        <v>94</v>
      </c>
      <c r="B1" s="110"/>
      <c r="C1" s="110"/>
      <c r="D1" s="110"/>
      <c r="E1" s="110"/>
      <c r="F1" s="110"/>
      <c r="G1" s="110"/>
      <c r="H1" s="110"/>
      <c r="I1" s="98"/>
    </row>
    <row r="2" spans="1:9" ht="18.75">
      <c r="A2" s="114" t="s">
        <v>6</v>
      </c>
      <c r="B2" s="114"/>
      <c r="C2" s="114"/>
      <c r="D2" s="114"/>
      <c r="E2" s="114"/>
      <c r="F2" s="114"/>
      <c r="G2" s="114"/>
      <c r="H2" s="114"/>
      <c r="I2" s="99"/>
    </row>
    <row r="3" spans="1:10" ht="18.75">
      <c r="A3" s="109" t="s">
        <v>111</v>
      </c>
      <c r="B3" s="109"/>
      <c r="C3" s="109"/>
      <c r="D3" s="109"/>
      <c r="E3" s="109"/>
      <c r="F3" s="109"/>
      <c r="G3" s="109"/>
      <c r="H3" s="109"/>
      <c r="I3" s="101"/>
      <c r="J3" s="101"/>
    </row>
    <row r="4" spans="1:13" ht="15" customHeight="1">
      <c r="A4" s="117" t="s">
        <v>84</v>
      </c>
      <c r="B4" s="117"/>
      <c r="C4" s="117"/>
      <c r="D4" s="117"/>
      <c r="E4" s="117"/>
      <c r="F4" s="117"/>
      <c r="G4" s="117"/>
      <c r="H4" s="117"/>
      <c r="I4" s="100"/>
      <c r="J4" s="7"/>
      <c r="K4" s="8"/>
      <c r="L4" s="8"/>
      <c r="M4" s="8"/>
    </row>
    <row r="5" spans="1:9" ht="15.75">
      <c r="A5" s="12"/>
      <c r="B5" s="12"/>
      <c r="C5" s="12"/>
      <c r="D5" s="12"/>
      <c r="E5" s="12"/>
      <c r="F5" s="115"/>
      <c r="G5" s="115"/>
      <c r="H5" s="115"/>
      <c r="I5" s="12"/>
    </row>
    <row r="6" spans="1:9" ht="15.75">
      <c r="A6" s="12"/>
      <c r="B6" s="12"/>
      <c r="C6" s="12"/>
      <c r="D6" s="12"/>
      <c r="E6" s="12"/>
      <c r="F6" s="111" t="s">
        <v>92</v>
      </c>
      <c r="G6" s="111"/>
      <c r="H6" s="111"/>
      <c r="I6" s="12"/>
    </row>
    <row r="7" spans="1:9" ht="15.75">
      <c r="A7" s="12"/>
      <c r="B7" s="12"/>
      <c r="C7" s="12"/>
      <c r="D7" s="12"/>
      <c r="E7" s="12"/>
      <c r="F7" s="15" t="s">
        <v>153</v>
      </c>
      <c r="G7" s="14"/>
      <c r="H7" s="73" t="s">
        <v>156</v>
      </c>
      <c r="I7" s="12"/>
    </row>
    <row r="8" spans="1:9" ht="15.75">
      <c r="A8" s="12"/>
      <c r="B8" s="12"/>
      <c r="C8" s="12"/>
      <c r="D8" s="12"/>
      <c r="E8" s="12"/>
      <c r="F8" s="15" t="s">
        <v>154</v>
      </c>
      <c r="G8" s="14"/>
      <c r="H8" s="73" t="s">
        <v>157</v>
      </c>
      <c r="I8" s="12"/>
    </row>
    <row r="9" spans="1:9" ht="15.75">
      <c r="A9" s="12"/>
      <c r="B9" s="12"/>
      <c r="C9" s="12"/>
      <c r="D9" s="12"/>
      <c r="E9" s="12"/>
      <c r="F9" s="15" t="s">
        <v>155</v>
      </c>
      <c r="G9" s="14"/>
      <c r="H9" s="73" t="s">
        <v>158</v>
      </c>
      <c r="I9" s="12"/>
    </row>
    <row r="10" spans="1:9" ht="15.75">
      <c r="A10" s="12"/>
      <c r="B10" s="12"/>
      <c r="C10" s="12"/>
      <c r="D10" s="12"/>
      <c r="E10" s="12"/>
      <c r="F10" s="33">
        <f>'IS'!D8</f>
        <v>39355</v>
      </c>
      <c r="G10" s="40"/>
      <c r="H10" s="74">
        <f>'IS'!F8</f>
        <v>38990</v>
      </c>
      <c r="I10" s="12"/>
    </row>
    <row r="11" spans="1:9" ht="15.75">
      <c r="A11" s="12"/>
      <c r="B11" s="12"/>
      <c r="C11" s="12"/>
      <c r="D11" s="12"/>
      <c r="E11" s="12"/>
      <c r="F11" s="15" t="s">
        <v>7</v>
      </c>
      <c r="G11" s="14"/>
      <c r="H11" s="73" t="s">
        <v>7</v>
      </c>
      <c r="I11" s="12"/>
    </row>
    <row r="12" spans="1:9" ht="15.75">
      <c r="A12" s="14"/>
      <c r="B12" s="12"/>
      <c r="C12" s="12"/>
      <c r="D12" s="12"/>
      <c r="E12" s="12"/>
      <c r="F12" s="15"/>
      <c r="G12" s="12"/>
      <c r="H12" s="75"/>
      <c r="I12" s="12"/>
    </row>
    <row r="13" spans="1:9" ht="15.75">
      <c r="A13" s="14" t="s">
        <v>8</v>
      </c>
      <c r="B13" s="12"/>
      <c r="C13" s="12"/>
      <c r="D13" s="12"/>
      <c r="E13" s="12"/>
      <c r="G13" s="12"/>
      <c r="H13" s="72"/>
      <c r="I13" s="12"/>
    </row>
    <row r="14" spans="1:9" ht="15.75">
      <c r="A14" s="12" t="s">
        <v>23</v>
      </c>
      <c r="B14" s="12"/>
      <c r="C14" s="12"/>
      <c r="D14" s="12"/>
      <c r="E14" s="12"/>
      <c r="F14" s="2">
        <f>'IS'!H28</f>
        <v>9237</v>
      </c>
      <c r="G14" s="12"/>
      <c r="H14" s="76">
        <v>15792</v>
      </c>
      <c r="I14" s="12"/>
    </row>
    <row r="15" spans="1:9" ht="15.75">
      <c r="A15" s="12" t="s">
        <v>9</v>
      </c>
      <c r="B15" s="12"/>
      <c r="C15" s="12"/>
      <c r="D15" s="12"/>
      <c r="E15" s="12"/>
      <c r="F15" s="2"/>
      <c r="G15" s="12"/>
      <c r="H15" s="76"/>
      <c r="I15" s="12"/>
    </row>
    <row r="16" spans="1:9" ht="15.75">
      <c r="A16" s="12" t="s">
        <v>13</v>
      </c>
      <c r="B16" s="12"/>
      <c r="C16" s="12"/>
      <c r="D16" s="12"/>
      <c r="E16" s="12"/>
      <c r="F16" s="2">
        <v>6051</v>
      </c>
      <c r="G16" s="12"/>
      <c r="H16" s="76">
        <v>5430</v>
      </c>
      <c r="I16" s="12"/>
    </row>
    <row r="17" spans="1:9" ht="15.75">
      <c r="A17" s="12" t="s">
        <v>171</v>
      </c>
      <c r="B17" s="12"/>
      <c r="C17" s="12"/>
      <c r="D17" s="12"/>
      <c r="E17" s="12"/>
      <c r="F17" s="2">
        <v>109</v>
      </c>
      <c r="G17" s="12"/>
      <c r="H17" s="76"/>
      <c r="I17" s="12"/>
    </row>
    <row r="18" spans="1:9" ht="15.75">
      <c r="A18" s="12" t="s">
        <v>10</v>
      </c>
      <c r="B18" s="12"/>
      <c r="C18" s="12"/>
      <c r="D18" s="12"/>
      <c r="E18" s="12"/>
      <c r="F18" s="2">
        <v>9027</v>
      </c>
      <c r="G18" s="12"/>
      <c r="H18" s="76">
        <v>9027</v>
      </c>
      <c r="I18" s="12"/>
    </row>
    <row r="19" spans="1:9" ht="15.75">
      <c r="A19" s="12" t="s">
        <v>100</v>
      </c>
      <c r="B19" s="12"/>
      <c r="C19" s="12"/>
      <c r="D19" s="12"/>
      <c r="E19" s="12"/>
      <c r="F19" s="2">
        <v>34</v>
      </c>
      <c r="G19" s="12"/>
      <c r="H19" s="76">
        <v>22</v>
      </c>
      <c r="I19" s="12"/>
    </row>
    <row r="20" spans="1:9" ht="15.75">
      <c r="A20" s="12" t="s">
        <v>118</v>
      </c>
      <c r="B20" s="12"/>
      <c r="C20" s="12"/>
      <c r="D20" s="12"/>
      <c r="E20" s="12"/>
      <c r="F20" s="2">
        <v>0</v>
      </c>
      <c r="G20" s="12"/>
      <c r="H20" s="76">
        <v>-63</v>
      </c>
      <c r="I20" s="12"/>
    </row>
    <row r="21" spans="1:9" ht="15.75">
      <c r="A21" s="12" t="s">
        <v>101</v>
      </c>
      <c r="B21" s="12"/>
      <c r="C21" s="12"/>
      <c r="D21" s="12"/>
      <c r="E21" s="12"/>
      <c r="F21" s="2">
        <v>0</v>
      </c>
      <c r="G21" s="12"/>
      <c r="H21" s="76">
        <v>21</v>
      </c>
      <c r="I21" s="12"/>
    </row>
    <row r="22" spans="1:9" ht="15.75">
      <c r="A22" s="12" t="s">
        <v>184</v>
      </c>
      <c r="B22" s="12"/>
      <c r="C22" s="12"/>
      <c r="D22" s="12"/>
      <c r="E22" s="12"/>
      <c r="F22" s="2">
        <v>0</v>
      </c>
      <c r="G22" s="12"/>
      <c r="H22" s="76">
        <v>-11</v>
      </c>
      <c r="I22" s="12"/>
    </row>
    <row r="23" spans="1:9" ht="15.75">
      <c r="A23" s="12" t="s">
        <v>102</v>
      </c>
      <c r="B23" s="12"/>
      <c r="C23" s="12"/>
      <c r="D23" s="12"/>
      <c r="E23" s="12"/>
      <c r="F23" s="2">
        <v>-97</v>
      </c>
      <c r="G23" s="12"/>
      <c r="H23" s="76">
        <v>-76</v>
      </c>
      <c r="I23" s="12"/>
    </row>
    <row r="24" spans="1:9" ht="15.75">
      <c r="A24" s="12" t="s">
        <v>11</v>
      </c>
      <c r="B24" s="12"/>
      <c r="C24" s="12"/>
      <c r="D24" s="12"/>
      <c r="E24" s="16"/>
      <c r="F24" s="2">
        <v>295</v>
      </c>
      <c r="G24" s="12"/>
      <c r="H24" s="76">
        <v>26</v>
      </c>
      <c r="I24" s="12"/>
    </row>
    <row r="25" spans="1:8" s="12" customFormat="1" ht="15.75">
      <c r="A25" s="12" t="s">
        <v>99</v>
      </c>
      <c r="E25" s="16"/>
      <c r="F25" s="47">
        <f>-'IS'!H26</f>
        <v>-8847</v>
      </c>
      <c r="H25" s="77">
        <v>-24432</v>
      </c>
    </row>
    <row r="26" spans="1:9" ht="15.75">
      <c r="A26" s="12" t="s">
        <v>24</v>
      </c>
      <c r="B26" s="12"/>
      <c r="C26" s="12"/>
      <c r="D26" s="12"/>
      <c r="E26" s="12"/>
      <c r="F26" s="2">
        <f>SUM(F14:F25)</f>
        <v>15809</v>
      </c>
      <c r="G26" s="12"/>
      <c r="H26" s="76">
        <f>SUM(H14:H25)</f>
        <v>5736</v>
      </c>
      <c r="I26" s="12"/>
    </row>
    <row r="27" spans="1:9" ht="15.75">
      <c r="A27" s="12" t="s">
        <v>167</v>
      </c>
      <c r="B27" s="12"/>
      <c r="C27" s="12"/>
      <c r="D27" s="12"/>
      <c r="E27" s="12"/>
      <c r="F27" s="2">
        <v>-202284</v>
      </c>
      <c r="G27" s="12"/>
      <c r="H27" s="76">
        <v>13227</v>
      </c>
      <c r="I27" s="3"/>
    </row>
    <row r="28" spans="1:9" ht="15.75">
      <c r="A28" s="12" t="s">
        <v>110</v>
      </c>
      <c r="B28" s="12"/>
      <c r="C28" s="12"/>
      <c r="D28" s="12"/>
      <c r="E28" s="12"/>
      <c r="F28" s="2">
        <v>2153</v>
      </c>
      <c r="G28" s="12"/>
      <c r="H28" s="76">
        <v>4585</v>
      </c>
      <c r="I28" s="12"/>
    </row>
    <row r="29" spans="1:9" ht="15.75">
      <c r="A29" s="12" t="s">
        <v>182</v>
      </c>
      <c r="B29" s="12"/>
      <c r="C29" s="12"/>
      <c r="D29" s="12"/>
      <c r="E29" s="12"/>
      <c r="F29" s="2">
        <v>-18</v>
      </c>
      <c r="G29" s="12"/>
      <c r="H29" s="76">
        <v>-35</v>
      </c>
      <c r="I29" s="12"/>
    </row>
    <row r="30" spans="1:9" ht="15.75">
      <c r="A30" s="12" t="s">
        <v>97</v>
      </c>
      <c r="B30" s="12"/>
      <c r="C30" s="12"/>
      <c r="D30" s="12"/>
      <c r="E30" s="12"/>
      <c r="F30" s="47">
        <v>-3533</v>
      </c>
      <c r="G30" s="17"/>
      <c r="H30" s="77">
        <v>-105</v>
      </c>
      <c r="I30" s="12"/>
    </row>
    <row r="31" spans="1:9" ht="15.75">
      <c r="A31" s="12" t="s">
        <v>109</v>
      </c>
      <c r="B31" s="12"/>
      <c r="C31" s="12"/>
      <c r="D31" s="12"/>
      <c r="E31" s="12"/>
      <c r="F31" s="18">
        <f>SUM(F26:F30)</f>
        <v>-187873</v>
      </c>
      <c r="G31" s="12"/>
      <c r="H31" s="78">
        <f>SUM(H26:H30)</f>
        <v>23408</v>
      </c>
      <c r="I31" s="12"/>
    </row>
    <row r="32" spans="1:9" ht="15.75">
      <c r="A32" s="12" t="s">
        <v>102</v>
      </c>
      <c r="B32" s="12"/>
      <c r="C32" s="12"/>
      <c r="D32" s="12"/>
      <c r="E32" s="12"/>
      <c r="F32" s="18">
        <f>-F23</f>
        <v>97</v>
      </c>
      <c r="G32" s="12"/>
      <c r="H32" s="78">
        <f>-H23</f>
        <v>76</v>
      </c>
      <c r="I32" s="12"/>
    </row>
    <row r="33" spans="1:9" ht="15.75">
      <c r="A33" s="12" t="s">
        <v>19</v>
      </c>
      <c r="B33" s="19"/>
      <c r="C33" s="12"/>
      <c r="D33" s="12"/>
      <c r="E33" s="12"/>
      <c r="F33" s="2">
        <v>-5506</v>
      </c>
      <c r="G33" s="12"/>
      <c r="H33" s="76">
        <v>-8729</v>
      </c>
      <c r="I33" s="12"/>
    </row>
    <row r="34" spans="1:9" ht="15.75">
      <c r="A34" s="12" t="s">
        <v>14</v>
      </c>
      <c r="B34" s="12"/>
      <c r="C34" s="12"/>
      <c r="D34" s="12"/>
      <c r="E34" s="12"/>
      <c r="F34" s="2">
        <f>-F24</f>
        <v>-295</v>
      </c>
      <c r="G34" s="12"/>
      <c r="H34" s="76">
        <v>-26</v>
      </c>
      <c r="I34" s="12"/>
    </row>
    <row r="35" spans="1:9" ht="15.75">
      <c r="A35" s="12" t="s">
        <v>170</v>
      </c>
      <c r="B35" s="12"/>
      <c r="C35" s="12"/>
      <c r="D35" s="12"/>
      <c r="E35" s="12"/>
      <c r="F35" s="20">
        <f>SUM(F31:F34)</f>
        <v>-193577</v>
      </c>
      <c r="G35" s="17"/>
      <c r="H35" s="79">
        <f>SUM(H31:H34)</f>
        <v>14729</v>
      </c>
      <c r="I35" s="12"/>
    </row>
    <row r="36" spans="1:9" ht="15.75">
      <c r="A36" s="12"/>
      <c r="B36" s="12"/>
      <c r="C36" s="12"/>
      <c r="D36" s="12"/>
      <c r="E36" s="12"/>
      <c r="F36" s="2"/>
      <c r="G36" s="12"/>
      <c r="H36" s="76"/>
      <c r="I36" s="12"/>
    </row>
    <row r="37" spans="1:9" ht="15.75">
      <c r="A37" s="14" t="s">
        <v>18</v>
      </c>
      <c r="B37" s="12"/>
      <c r="C37" s="12"/>
      <c r="D37" s="12"/>
      <c r="E37" s="12"/>
      <c r="F37" s="2"/>
      <c r="G37" s="12"/>
      <c r="H37" s="76"/>
      <c r="I37" s="12"/>
    </row>
    <row r="38" spans="1:9" ht="15.75">
      <c r="A38" s="12" t="s">
        <v>68</v>
      </c>
      <c r="B38" s="12"/>
      <c r="C38" s="12"/>
      <c r="D38" s="12"/>
      <c r="E38" s="19"/>
      <c r="F38" s="2">
        <v>0</v>
      </c>
      <c r="G38" s="12"/>
      <c r="H38" s="76">
        <v>638</v>
      </c>
      <c r="I38" s="12"/>
    </row>
    <row r="39" spans="1:9" ht="15.75">
      <c r="A39" s="12" t="s">
        <v>65</v>
      </c>
      <c r="B39" s="12"/>
      <c r="C39" s="12"/>
      <c r="D39" s="12"/>
      <c r="E39" s="19"/>
      <c r="F39" s="2">
        <v>-639</v>
      </c>
      <c r="G39" s="17"/>
      <c r="H39" s="78">
        <v>-32260</v>
      </c>
      <c r="I39" s="12"/>
    </row>
    <row r="40" spans="1:9" ht="15.75">
      <c r="A40" s="12" t="s">
        <v>120</v>
      </c>
      <c r="B40" s="12"/>
      <c r="C40" s="12"/>
      <c r="D40" s="12"/>
      <c r="E40" s="19"/>
      <c r="F40" s="2">
        <v>0</v>
      </c>
      <c r="G40" s="17"/>
      <c r="H40" s="78">
        <v>4768</v>
      </c>
      <c r="I40" s="12"/>
    </row>
    <row r="41" spans="1:9" ht="15.75">
      <c r="A41" s="12" t="s">
        <v>119</v>
      </c>
      <c r="B41" s="12"/>
      <c r="C41" s="12"/>
      <c r="D41" s="12"/>
      <c r="E41" s="19"/>
      <c r="F41" s="2">
        <v>0</v>
      </c>
      <c r="G41" s="17"/>
      <c r="H41" s="78">
        <v>-4768</v>
      </c>
      <c r="I41" s="12"/>
    </row>
    <row r="42" spans="1:9" ht="15.75">
      <c r="A42" s="12" t="s">
        <v>168</v>
      </c>
      <c r="B42" s="12"/>
      <c r="C42" s="12"/>
      <c r="D42" s="12"/>
      <c r="E42" s="12"/>
      <c r="F42" s="20">
        <f>SUM(F38:F41)</f>
        <v>-639</v>
      </c>
      <c r="G42" s="21"/>
      <c r="H42" s="79">
        <f>SUM(H38:H41)</f>
        <v>-31622</v>
      </c>
      <c r="I42" s="12"/>
    </row>
    <row r="43" spans="1:9" ht="15.75">
      <c r="A43" s="12"/>
      <c r="B43" s="12"/>
      <c r="C43" s="12"/>
      <c r="D43" s="12"/>
      <c r="E43" s="12"/>
      <c r="F43" s="2"/>
      <c r="G43" s="12"/>
      <c r="H43" s="76"/>
      <c r="I43" s="12"/>
    </row>
    <row r="44" spans="1:9" ht="15.75">
      <c r="A44" s="14" t="s">
        <v>12</v>
      </c>
      <c r="B44" s="12"/>
      <c r="C44" s="12"/>
      <c r="D44" s="12"/>
      <c r="E44" s="12"/>
      <c r="F44" s="2"/>
      <c r="G44" s="12"/>
      <c r="H44" s="76"/>
      <c r="I44" s="12"/>
    </row>
    <row r="45" spans="1:9" ht="15.75">
      <c r="A45" s="12" t="s">
        <v>178</v>
      </c>
      <c r="B45" s="12"/>
      <c r="C45" s="12"/>
      <c r="D45" s="12"/>
      <c r="E45" s="12"/>
      <c r="F45" s="2">
        <v>165550</v>
      </c>
      <c r="G45" s="12"/>
      <c r="H45" s="76">
        <v>0</v>
      </c>
      <c r="I45" s="12"/>
    </row>
    <row r="46" spans="1:9" ht="15.75">
      <c r="A46" s="12" t="s">
        <v>179</v>
      </c>
      <c r="B46" s="12"/>
      <c r="C46" s="12"/>
      <c r="D46" s="12"/>
      <c r="E46" s="12"/>
      <c r="F46" s="2">
        <v>110367</v>
      </c>
      <c r="G46" s="12"/>
      <c r="H46" s="76">
        <v>0</v>
      </c>
      <c r="I46" s="12"/>
    </row>
    <row r="47" spans="1:9" ht="15.75">
      <c r="A47" s="12" t="s">
        <v>29</v>
      </c>
      <c r="B47" s="12"/>
      <c r="C47" s="12"/>
      <c r="D47" s="12"/>
      <c r="E47" s="12"/>
      <c r="F47" s="2">
        <v>-92</v>
      </c>
      <c r="G47" s="12"/>
      <c r="H47" s="76">
        <v>-682</v>
      </c>
      <c r="I47" s="12"/>
    </row>
    <row r="48" spans="1:9" ht="15.75">
      <c r="A48" s="12" t="s">
        <v>172</v>
      </c>
      <c r="B48" s="12"/>
      <c r="C48" s="12"/>
      <c r="D48" s="12"/>
      <c r="E48" s="12"/>
      <c r="F48" s="2">
        <v>-82786</v>
      </c>
      <c r="G48" s="12"/>
      <c r="H48" s="76">
        <v>15111</v>
      </c>
      <c r="I48" s="12"/>
    </row>
    <row r="49" spans="1:9" ht="15.75">
      <c r="A49" s="12" t="s">
        <v>105</v>
      </c>
      <c r="B49" s="12"/>
      <c r="C49" s="12"/>
      <c r="D49" s="12"/>
      <c r="E49" s="12"/>
      <c r="F49" s="20">
        <f>SUM(F45:F48)</f>
        <v>193039</v>
      </c>
      <c r="G49" s="12"/>
      <c r="H49" s="79">
        <f>SUM(H45:H48)</f>
        <v>14429</v>
      </c>
      <c r="I49" s="12"/>
    </row>
    <row r="50" spans="1:9" ht="15.75">
      <c r="A50" s="12"/>
      <c r="B50" s="12"/>
      <c r="C50" s="12"/>
      <c r="D50" s="12"/>
      <c r="E50" s="12"/>
      <c r="F50" s="2"/>
      <c r="G50" s="12"/>
      <c r="H50" s="76"/>
      <c r="I50" s="12"/>
    </row>
    <row r="51" spans="1:9" ht="15.75">
      <c r="A51" s="22" t="s">
        <v>169</v>
      </c>
      <c r="B51" s="23"/>
      <c r="C51" s="23"/>
      <c r="D51" s="23"/>
      <c r="E51" s="23"/>
      <c r="F51" s="3">
        <f>+F35+F42+F49</f>
        <v>-1177</v>
      </c>
      <c r="G51" s="12"/>
      <c r="H51" s="76">
        <f>+H35+H42+H49</f>
        <v>-2464</v>
      </c>
      <c r="I51" s="12"/>
    </row>
    <row r="52" spans="1:9" ht="15.75">
      <c r="A52" s="22" t="s">
        <v>164</v>
      </c>
      <c r="B52" s="23"/>
      <c r="C52" s="23"/>
      <c r="D52" s="23"/>
      <c r="E52" s="23"/>
      <c r="I52" s="12"/>
    </row>
    <row r="53" spans="1:9" ht="15.75">
      <c r="A53" s="22" t="s">
        <v>165</v>
      </c>
      <c r="B53" s="23"/>
      <c r="C53" s="23"/>
      <c r="D53" s="23"/>
      <c r="E53" s="23"/>
      <c r="F53" s="2">
        <f>7743-20</f>
        <v>7723</v>
      </c>
      <c r="G53" s="12"/>
      <c r="H53" s="76">
        <f>4016-20</f>
        <v>3996</v>
      </c>
      <c r="I53" s="12"/>
    </row>
    <row r="54" spans="1:9" ht="16.5" thickBot="1">
      <c r="A54" s="22" t="s">
        <v>163</v>
      </c>
      <c r="B54" s="23"/>
      <c r="C54" s="23"/>
      <c r="D54" s="23"/>
      <c r="E54" s="23"/>
      <c r="F54" s="46">
        <f>SUM(F51:F53)</f>
        <v>6546</v>
      </c>
      <c r="G54" s="12"/>
      <c r="H54" s="80">
        <f>SUM(H51:H53)</f>
        <v>1532</v>
      </c>
      <c r="I54" s="2"/>
    </row>
    <row r="55" spans="1:9" ht="16.5" thickTop="1">
      <c r="A55" s="22"/>
      <c r="B55" s="12"/>
      <c r="C55" s="12"/>
      <c r="D55" s="12"/>
      <c r="E55" s="12"/>
      <c r="F55" s="1"/>
      <c r="H55" s="1"/>
      <c r="I55" s="12"/>
    </row>
    <row r="56" spans="1:9" ht="18.75">
      <c r="A56" s="110" t="s">
        <v>94</v>
      </c>
      <c r="B56" s="110"/>
      <c r="C56" s="110"/>
      <c r="D56" s="110"/>
      <c r="E56" s="110"/>
      <c r="F56" s="110"/>
      <c r="G56" s="110"/>
      <c r="H56" s="110"/>
      <c r="I56" s="98"/>
    </row>
    <row r="57" spans="1:9" ht="18.75">
      <c r="A57" s="114" t="s">
        <v>6</v>
      </c>
      <c r="B57" s="114"/>
      <c r="C57" s="114"/>
      <c r="D57" s="114"/>
      <c r="E57" s="114"/>
      <c r="F57" s="114"/>
      <c r="G57" s="114"/>
      <c r="H57" s="114"/>
      <c r="I57" s="99"/>
    </row>
    <row r="58" spans="1:9" ht="18.75">
      <c r="A58" s="109" t="s">
        <v>159</v>
      </c>
      <c r="B58" s="109"/>
      <c r="C58" s="109"/>
      <c r="D58" s="109"/>
      <c r="E58" s="109"/>
      <c r="F58" s="109"/>
      <c r="G58" s="109"/>
      <c r="H58" s="109"/>
      <c r="I58" s="99"/>
    </row>
    <row r="59" spans="1:13" ht="15" customHeight="1">
      <c r="A59" s="117" t="s">
        <v>84</v>
      </c>
      <c r="B59" s="117"/>
      <c r="C59" s="117"/>
      <c r="D59" s="117"/>
      <c r="E59" s="117"/>
      <c r="F59" s="117"/>
      <c r="G59" s="117"/>
      <c r="H59" s="117"/>
      <c r="I59" s="100"/>
      <c r="J59" s="7"/>
      <c r="K59" s="8"/>
      <c r="L59" s="8"/>
      <c r="M59" s="8"/>
    </row>
    <row r="60" spans="1:9" ht="15.75">
      <c r="A60" s="12"/>
      <c r="B60" s="12"/>
      <c r="C60" s="12"/>
      <c r="D60" s="12"/>
      <c r="E60" s="12"/>
      <c r="F60" s="115"/>
      <c r="G60" s="115"/>
      <c r="H60" s="115"/>
      <c r="I60" s="12"/>
    </row>
    <row r="61" spans="1:9" ht="15.75">
      <c r="A61" s="12"/>
      <c r="B61" s="12"/>
      <c r="C61" s="12"/>
      <c r="D61" s="12"/>
      <c r="E61" s="12"/>
      <c r="F61" s="42"/>
      <c r="G61" s="12"/>
      <c r="H61" s="76"/>
      <c r="I61" s="12"/>
    </row>
    <row r="62" spans="1:9" ht="15.75">
      <c r="A62" s="12" t="s">
        <v>78</v>
      </c>
      <c r="B62" s="12"/>
      <c r="C62" s="12"/>
      <c r="D62" s="12"/>
      <c r="E62" s="12"/>
      <c r="F62" s="42"/>
      <c r="G62" s="12"/>
      <c r="H62" s="76"/>
      <c r="I62" s="12"/>
    </row>
    <row r="63" spans="1:9" ht="15.75">
      <c r="A63" s="12"/>
      <c r="B63" s="12"/>
      <c r="C63" s="12"/>
      <c r="D63" s="12"/>
      <c r="E63" s="12"/>
      <c r="F63" s="42"/>
      <c r="G63" s="12"/>
      <c r="H63" s="76"/>
      <c r="I63" s="12"/>
    </row>
    <row r="64" spans="1:9" ht="15.75">
      <c r="A64" s="12"/>
      <c r="B64" s="12"/>
      <c r="C64" s="12"/>
      <c r="D64" s="12"/>
      <c r="E64" s="12"/>
      <c r="F64" s="102" t="s">
        <v>58</v>
      </c>
      <c r="G64" s="15"/>
      <c r="H64" s="103" t="s">
        <v>58</v>
      </c>
      <c r="I64" s="12"/>
    </row>
    <row r="65" spans="1:9" ht="15.75">
      <c r="A65" s="12"/>
      <c r="B65" s="12"/>
      <c r="C65" s="12"/>
      <c r="D65" s="12"/>
      <c r="E65" s="12"/>
      <c r="F65" s="33">
        <f>F10</f>
        <v>39355</v>
      </c>
      <c r="G65" s="33"/>
      <c r="H65" s="74">
        <f>H10</f>
        <v>38990</v>
      </c>
      <c r="I65" s="12"/>
    </row>
    <row r="66" spans="1:9" ht="15.75">
      <c r="A66" s="12"/>
      <c r="B66" s="12"/>
      <c r="C66" s="12"/>
      <c r="D66" s="12"/>
      <c r="E66" s="12"/>
      <c r="F66" s="15" t="s">
        <v>7</v>
      </c>
      <c r="G66" s="15"/>
      <c r="H66" s="73" t="s">
        <v>7</v>
      </c>
      <c r="I66" s="12"/>
    </row>
    <row r="67" spans="1:9" ht="15.75">
      <c r="A67" s="12"/>
      <c r="B67" s="12"/>
      <c r="C67" s="12"/>
      <c r="D67" s="12"/>
      <c r="E67" s="12"/>
      <c r="F67" s="13"/>
      <c r="G67" s="13"/>
      <c r="H67" s="75"/>
      <c r="I67" s="12"/>
    </row>
    <row r="68" spans="1:9" ht="15.75">
      <c r="A68" s="12" t="s">
        <v>15</v>
      </c>
      <c r="B68" s="12"/>
      <c r="C68" s="12"/>
      <c r="D68" s="12"/>
      <c r="E68" s="12"/>
      <c r="F68" s="24">
        <f>'BS'!F30</f>
        <v>1152</v>
      </c>
      <c r="G68" s="24"/>
      <c r="H68" s="81">
        <v>1373</v>
      </c>
      <c r="I68" s="12"/>
    </row>
    <row r="69" spans="1:9" ht="15.75">
      <c r="A69" s="12" t="s">
        <v>59</v>
      </c>
      <c r="B69" s="12"/>
      <c r="C69" s="12"/>
      <c r="D69" s="12"/>
      <c r="E69" s="12"/>
      <c r="F69" s="24">
        <f>'BS'!F29</f>
        <v>5414</v>
      </c>
      <c r="G69" s="24"/>
      <c r="H69" s="81">
        <v>179</v>
      </c>
      <c r="I69" s="12"/>
    </row>
    <row r="70" spans="1:9" ht="15.75">
      <c r="A70" s="12"/>
      <c r="B70" s="12"/>
      <c r="C70" s="12"/>
      <c r="D70" s="12"/>
      <c r="E70" s="12"/>
      <c r="F70" s="38">
        <f>SUM(F68:F69)</f>
        <v>6566</v>
      </c>
      <c r="G70" s="24"/>
      <c r="H70" s="82">
        <f>SUM(H68:H69)</f>
        <v>1552</v>
      </c>
      <c r="I70" s="12"/>
    </row>
    <row r="71" spans="1:9" ht="15.75">
      <c r="A71" s="12" t="s">
        <v>98</v>
      </c>
      <c r="B71" s="12"/>
      <c r="C71" s="12"/>
      <c r="D71" s="12"/>
      <c r="E71" s="12"/>
      <c r="F71" s="39">
        <v>-20</v>
      </c>
      <c r="G71" s="24"/>
      <c r="H71" s="83">
        <v>-20</v>
      </c>
      <c r="I71" s="12"/>
    </row>
    <row r="72" spans="1:9" ht="16.5" thickBot="1">
      <c r="A72" s="12"/>
      <c r="B72" s="12"/>
      <c r="C72" s="12"/>
      <c r="D72" s="12"/>
      <c r="E72" s="12"/>
      <c r="F72" s="25">
        <f>SUM(F70:F71)</f>
        <v>6546</v>
      </c>
      <c r="G72" s="24"/>
      <c r="H72" s="84">
        <f>SUM(H70:H71)</f>
        <v>1532</v>
      </c>
      <c r="I72" s="12"/>
    </row>
    <row r="73" spans="1:9" ht="16.5" thickTop="1">
      <c r="A73" s="12"/>
      <c r="B73" s="12"/>
      <c r="C73" s="12"/>
      <c r="D73" s="12"/>
      <c r="E73" s="12"/>
      <c r="F73" s="44"/>
      <c r="G73" s="24"/>
      <c r="H73" s="83"/>
      <c r="I73" s="12"/>
    </row>
    <row r="74" spans="1:9" ht="15.75">
      <c r="A74" s="12"/>
      <c r="B74" s="12"/>
      <c r="C74" s="12"/>
      <c r="D74" s="12"/>
      <c r="E74" s="12"/>
      <c r="F74" s="44"/>
      <c r="G74" s="24"/>
      <c r="H74" s="83"/>
      <c r="I74" s="12"/>
    </row>
    <row r="75" spans="1:9" ht="15.75" customHeight="1">
      <c r="A75" s="116" t="s">
        <v>160</v>
      </c>
      <c r="B75" s="116"/>
      <c r="C75" s="116"/>
      <c r="D75" s="116"/>
      <c r="E75" s="116"/>
      <c r="F75" s="116"/>
      <c r="G75" s="116"/>
      <c r="H75" s="116"/>
      <c r="I75" s="12"/>
    </row>
    <row r="76" spans="1:9" ht="15.75">
      <c r="A76" s="116"/>
      <c r="B76" s="116"/>
      <c r="C76" s="116"/>
      <c r="D76" s="116"/>
      <c r="E76" s="116"/>
      <c r="F76" s="116"/>
      <c r="G76" s="116"/>
      <c r="H76" s="116"/>
      <c r="I76" s="12"/>
    </row>
    <row r="77" spans="1:9" ht="15.75">
      <c r="A77" s="116"/>
      <c r="B77" s="116"/>
      <c r="C77" s="116"/>
      <c r="D77" s="116"/>
      <c r="E77" s="116"/>
      <c r="F77" s="116"/>
      <c r="G77" s="116"/>
      <c r="H77" s="116"/>
      <c r="I77" s="12"/>
    </row>
    <row r="78" spans="1:9" ht="15.75">
      <c r="A78" s="12"/>
      <c r="B78" s="12"/>
      <c r="C78" s="12"/>
      <c r="D78" s="12"/>
      <c r="E78" s="12"/>
      <c r="G78" s="12"/>
      <c r="H78" s="72"/>
      <c r="I78" s="12"/>
    </row>
    <row r="79" spans="1:9" ht="15.75">
      <c r="A79" s="12"/>
      <c r="B79" s="12"/>
      <c r="C79" s="12"/>
      <c r="D79" s="12"/>
      <c r="E79" s="12"/>
      <c r="G79" s="12"/>
      <c r="H79" s="72"/>
      <c r="I79" s="12"/>
    </row>
    <row r="80" spans="1:9" ht="15.75">
      <c r="A80" s="12"/>
      <c r="B80" s="12"/>
      <c r="C80" s="12"/>
      <c r="D80" s="12"/>
      <c r="E80" s="12"/>
      <c r="G80" s="12"/>
      <c r="H80" s="76"/>
      <c r="I80" s="12"/>
    </row>
    <row r="81" spans="1:9" ht="15.75">
      <c r="A81" s="12"/>
      <c r="B81" s="12"/>
      <c r="C81" s="12"/>
      <c r="D81" s="12"/>
      <c r="E81" s="12"/>
      <c r="G81" s="12"/>
      <c r="H81" s="72"/>
      <c r="I81" s="12"/>
    </row>
    <row r="82" spans="1:9" ht="15.75">
      <c r="A82" s="12"/>
      <c r="B82" s="12"/>
      <c r="C82" s="12"/>
      <c r="D82" s="12"/>
      <c r="E82" s="12"/>
      <c r="G82" s="12"/>
      <c r="H82" s="72"/>
      <c r="I82" s="12"/>
    </row>
    <row r="83" spans="1:9" ht="15.75">
      <c r="A83" s="12"/>
      <c r="B83" s="12"/>
      <c r="C83" s="12"/>
      <c r="D83" s="12"/>
      <c r="E83" s="12"/>
      <c r="G83" s="12"/>
      <c r="H83" s="72"/>
      <c r="I83" s="12"/>
    </row>
    <row r="84" spans="1:9" ht="15.75">
      <c r="A84" s="12"/>
      <c r="B84" s="12"/>
      <c r="C84" s="12"/>
      <c r="D84" s="12"/>
      <c r="E84" s="12"/>
      <c r="G84" s="12"/>
      <c r="H84" s="72"/>
      <c r="I84" s="12"/>
    </row>
    <row r="85" spans="1:9" ht="15.75">
      <c r="A85" s="12"/>
      <c r="B85" s="12"/>
      <c r="C85" s="12"/>
      <c r="D85" s="12"/>
      <c r="E85" s="12"/>
      <c r="G85" s="12"/>
      <c r="H85" s="72"/>
      <c r="I85" s="12"/>
    </row>
    <row r="86" spans="1:9" ht="15.75">
      <c r="A86" s="12"/>
      <c r="B86" s="12"/>
      <c r="C86" s="12"/>
      <c r="D86" s="12"/>
      <c r="E86" s="12"/>
      <c r="G86" s="12"/>
      <c r="H86" s="72"/>
      <c r="I86" s="12"/>
    </row>
    <row r="87" spans="1:9" ht="15.75">
      <c r="A87" s="12"/>
      <c r="B87" s="12"/>
      <c r="C87" s="12"/>
      <c r="D87" s="12"/>
      <c r="E87" s="12"/>
      <c r="G87" s="12"/>
      <c r="H87" s="72"/>
      <c r="I87" s="12"/>
    </row>
    <row r="88" spans="1:9" ht="15.75">
      <c r="A88" s="12"/>
      <c r="B88" s="12"/>
      <c r="C88" s="12"/>
      <c r="D88" s="12"/>
      <c r="E88" s="12"/>
      <c r="G88" s="12"/>
      <c r="H88" s="72"/>
      <c r="I88" s="12"/>
    </row>
  </sheetData>
  <mergeCells count="12">
    <mergeCell ref="A1:H1"/>
    <mergeCell ref="A2:H2"/>
    <mergeCell ref="A3:H3"/>
    <mergeCell ref="A4:H4"/>
    <mergeCell ref="A58:H58"/>
    <mergeCell ref="A59:H59"/>
    <mergeCell ref="A75:H77"/>
    <mergeCell ref="F5:H5"/>
    <mergeCell ref="F6:H6"/>
    <mergeCell ref="F60:H60"/>
    <mergeCell ref="A56:H56"/>
    <mergeCell ref="A57:H57"/>
  </mergeCells>
  <printOptions/>
  <pageMargins left="0.5" right="0.5" top="0.5" bottom="0.5" header="0.5" footer="0.5"/>
  <pageSetup horizontalDpi="300" verticalDpi="3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Wijaya Baru Group</dc:creator>
  <cp:keywords/>
  <dc:description/>
  <cp:lastModifiedBy>catherine</cp:lastModifiedBy>
  <cp:lastPrinted>2007-11-30T10:02:51Z</cp:lastPrinted>
  <dcterms:created xsi:type="dcterms:W3CDTF">2000-02-14T07:46:56Z</dcterms:created>
  <dcterms:modified xsi:type="dcterms:W3CDTF">2007-11-30T10:09:56Z</dcterms:modified>
  <cp:category/>
  <cp:version/>
  <cp:contentType/>
  <cp:contentStatus/>
</cp:coreProperties>
</file>