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200" tabRatio="668" activeTab="3"/>
  </bookViews>
  <sheets>
    <sheet name="CBS300903" sheetId="1" r:id="rId1"/>
    <sheet name="CCIS300903" sheetId="2" r:id="rId2"/>
    <sheet name="CCSOCIE300903" sheetId="3" r:id="rId3"/>
    <sheet name="CCCFS300903" sheetId="4" r:id="rId4"/>
  </sheets>
  <definedNames>
    <definedName name="_xlnm.Print_Area" localSheetId="0">'CBS300903'!$A$1:$H$55</definedName>
  </definedNames>
  <calcPr fullCalcOnLoad="1"/>
</workbook>
</file>

<file path=xl/sharedStrings.xml><?xml version="1.0" encoding="utf-8"?>
<sst xmlns="http://schemas.openxmlformats.org/spreadsheetml/2006/main" count="164" uniqueCount="127">
  <si>
    <t>RM'000</t>
  </si>
  <si>
    <t>WIJAYA BARU GLOBAL BERHAD GROUP</t>
  </si>
  <si>
    <t>Share Capital</t>
  </si>
  <si>
    <t>AS AT PRECEDING</t>
  </si>
  <si>
    <t>Reserves</t>
  </si>
  <si>
    <t>Land and Development Expenditure</t>
  </si>
  <si>
    <t>Short Term Borrowings</t>
  </si>
  <si>
    <t>Long Term Borrowings</t>
  </si>
  <si>
    <t>(UNAUDITED)</t>
  </si>
  <si>
    <t>FINANCIAL</t>
  </si>
  <si>
    <t>(AUDITED)</t>
  </si>
  <si>
    <t>YEAR END</t>
  </si>
  <si>
    <t>Property,Plant and Equipment</t>
  </si>
  <si>
    <t xml:space="preserve">CONDENSED CONSOLIDATED INCOME STATEMENTS </t>
  </si>
  <si>
    <t>Revenue</t>
  </si>
  <si>
    <t>Operating Expenses</t>
  </si>
  <si>
    <t>Finance Costs</t>
  </si>
  <si>
    <t>Share of loss of associated companies</t>
  </si>
  <si>
    <t>Taxation</t>
  </si>
  <si>
    <t>Minority Interest</t>
  </si>
  <si>
    <t xml:space="preserve">Share </t>
  </si>
  <si>
    <t>Capital</t>
  </si>
  <si>
    <t>Total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</si>
  <si>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</si>
  <si>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</si>
  <si>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</si>
  <si>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</si>
  <si>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</si>
  <si>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</si>
  <si>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</si>
  <si>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</si>
  <si>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</si>
  <si>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>Deferred Taxation</t>
  </si>
  <si>
    <t xml:space="preserve">   Depreciation</t>
  </si>
  <si>
    <t xml:space="preserve">   Interest paid</t>
  </si>
  <si>
    <t>Net cash used in financing activities</t>
  </si>
  <si>
    <t>CASH AND CASH EQUIVALENTS COMPRISE:</t>
  </si>
  <si>
    <t>Cash and bank balances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</si>
  <si>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</si>
  <si>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</si>
  <si>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</si>
  <si>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</si>
  <si>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</si>
  <si>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</si>
  <si>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</si>
  <si>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</si>
  <si>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</si>
  <si>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(Loss)/Earnings Per Share (sen)</t>
  </si>
  <si>
    <t>(a)   Basic</t>
  </si>
  <si>
    <t>(b)   Fully diluted</t>
  </si>
  <si>
    <t xml:space="preserve">(The Condensed Consolidated Income Statements should be read in conjunction with the Annual </t>
  </si>
  <si>
    <t xml:space="preserve">(The Condensed Consolidated Balance Sheets should be read in conjunction with the Annual </t>
  </si>
  <si>
    <t xml:space="preserve"> </t>
  </si>
  <si>
    <t>Net tangible assets per share (sen)</t>
  </si>
  <si>
    <t>(The Condensed Consolidated Cash Flow Statements should be read in conjunction with the Annual</t>
  </si>
  <si>
    <t xml:space="preserve">(The Condensed Consolidated Statements of Changes in Equity should be read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</si>
  <si>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</si>
  <si>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</si>
  <si>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</si>
  <si>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</si>
  <si>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</si>
  <si>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>31/12/2002</t>
  </si>
  <si>
    <t xml:space="preserve">   Interest income</t>
  </si>
  <si>
    <t xml:space="preserve">   Decrease/(increase) in receivables</t>
  </si>
  <si>
    <t xml:space="preserve">  (Decrease)/increase in payables</t>
  </si>
  <si>
    <t xml:space="preserve">   Capitalisation of interest on term loan</t>
  </si>
  <si>
    <t>CASH FLOWS FROM INVESTING ACTIVITIES</t>
  </si>
  <si>
    <t xml:space="preserve">   Proceed from disposal of property, plant and equipment</t>
  </si>
  <si>
    <t xml:space="preserve">   Purchase of property, plant and equipment</t>
  </si>
  <si>
    <t>Net cash generated from/(used in) investing activities</t>
  </si>
  <si>
    <t xml:space="preserve">   Repayment of term loan </t>
  </si>
  <si>
    <t xml:space="preserve">   Repayment in long term liability</t>
  </si>
  <si>
    <t xml:space="preserve">   Taxation paid</t>
  </si>
  <si>
    <t>Investment in an associate</t>
  </si>
  <si>
    <t>Timber concession rights</t>
  </si>
  <si>
    <t>Trade receivables</t>
  </si>
  <si>
    <t>Other receivables</t>
  </si>
  <si>
    <t>NON-CURRENT ASSETS</t>
  </si>
  <si>
    <t>CURRENT ASSETS</t>
  </si>
  <si>
    <t>CURRENT LIABILITIES</t>
  </si>
  <si>
    <t>Trade payables</t>
  </si>
  <si>
    <t>Other payables</t>
  </si>
  <si>
    <t>Tax payable</t>
  </si>
  <si>
    <t>Payable to a director</t>
  </si>
  <si>
    <t>NET CURRENT ASSETS</t>
  </si>
  <si>
    <t>FINANCED BY:</t>
  </si>
  <si>
    <t>Shareholders' equity</t>
  </si>
  <si>
    <t>Long Term Liability</t>
  </si>
  <si>
    <t>Non-current liabilities</t>
  </si>
  <si>
    <t>AS AT END</t>
  </si>
  <si>
    <t>QUARTER</t>
  </si>
  <si>
    <t>OF CURRENT</t>
  </si>
  <si>
    <t>Net profit / (loss) after tax</t>
  </si>
  <si>
    <t>Profit / (loss ) from Operations</t>
  </si>
  <si>
    <t>Profit / (loss) before taxation</t>
  </si>
  <si>
    <t>Net profit / ( loss) for the period</t>
  </si>
  <si>
    <t>At 1 January 2003</t>
  </si>
  <si>
    <t>Operating profit before working capital changes</t>
  </si>
  <si>
    <t>Profit for the period</t>
  </si>
  <si>
    <t xml:space="preserve">   Share of results in associates</t>
  </si>
  <si>
    <t xml:space="preserve">   Advances from a director</t>
  </si>
  <si>
    <t>CONDENSED CONSOLIDATED BALANCE SHEET AS AT 30 SEPTEMBER 2003</t>
  </si>
  <si>
    <t>30/9/2003</t>
  </si>
  <si>
    <t>Financial Report for the year ended 31December 2002)</t>
  </si>
  <si>
    <t>FOR THE QUARTER ENDED 30 SEPTEMBER 2003</t>
  </si>
  <si>
    <t>30/09/2003</t>
  </si>
  <si>
    <t>30/09/2002</t>
  </si>
  <si>
    <t>9 Months</t>
  </si>
  <si>
    <t xml:space="preserve">Financial Report for the year ended 31 December 2002) </t>
  </si>
  <si>
    <t xml:space="preserve">in conjuction with the Annual Financial Report for the year ended 31 December 2002) </t>
  </si>
  <si>
    <t xml:space="preserve">9 months quarter ended </t>
  </si>
  <si>
    <t>30 September 2003</t>
  </si>
  <si>
    <t>At 30 September 2003</t>
  </si>
  <si>
    <t>30 September 2002</t>
  </si>
  <si>
    <t>At 1 January 2002</t>
  </si>
  <si>
    <t>At 30 September 2002</t>
  </si>
  <si>
    <t>Loss for the period</t>
  </si>
  <si>
    <t xml:space="preserve">9 months ended </t>
  </si>
  <si>
    <t>30/9/2002</t>
  </si>
  <si>
    <t>Profit/(loss) before taxation</t>
  </si>
  <si>
    <t xml:space="preserve">   Decrease/(increase) in land and development expenditure</t>
  </si>
  <si>
    <t xml:space="preserve">NET INCREASE / (DECREASE) IN CASH AND </t>
  </si>
  <si>
    <t>CASH AND CASH EQUIVALENTS AT</t>
  </si>
  <si>
    <t xml:space="preserve">   CASH EQUIVALENTS</t>
  </si>
  <si>
    <t xml:space="preserve">    BEGINNING OF THE YEAR</t>
  </si>
  <si>
    <t xml:space="preserve">    END OF THE YEAR</t>
  </si>
  <si>
    <t xml:space="preserve">   Interest waived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</si>
</sst>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79" fontId="12" fillId="0" borderId="0" xfId="15" applyNumberFormat="1" applyFont="1" applyFill="1" applyAlignment="1">
      <alignment horizontal="center"/>
    </xf>
    <xf numFmtId="179" fontId="12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79" fontId="12" fillId="0" borderId="0" xfId="15" applyNumberFormat="1" applyFont="1" applyFill="1" applyAlignment="1">
      <alignment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Alignment="1">
      <alignment/>
    </xf>
    <xf numFmtId="179" fontId="12" fillId="0" borderId="5" xfId="15" applyNumberFormat="1" applyFont="1" applyFill="1" applyBorder="1" applyAlignment="1">
      <alignment/>
    </xf>
    <xf numFmtId="179" fontId="12" fillId="0" borderId="5" xfId="15" applyNumberFormat="1" applyFont="1" applyBorder="1" applyAlignment="1">
      <alignment/>
    </xf>
    <xf numFmtId="179" fontId="12" fillId="0" borderId="6" xfId="15" applyNumberFormat="1" applyFont="1" applyFill="1" applyBorder="1" applyAlignment="1">
      <alignment/>
    </xf>
    <xf numFmtId="179" fontId="12" fillId="0" borderId="6" xfId="15" applyNumberFormat="1" applyFont="1" applyBorder="1" applyAlignment="1">
      <alignment/>
    </xf>
    <xf numFmtId="179" fontId="12" fillId="0" borderId="7" xfId="15" applyNumberFormat="1" applyFont="1" applyFill="1" applyBorder="1" applyAlignment="1">
      <alignment/>
    </xf>
    <xf numFmtId="179" fontId="12" fillId="0" borderId="0" xfId="15" applyNumberFormat="1" applyFont="1" applyBorder="1" applyAlignment="1">
      <alignment/>
    </xf>
    <xf numFmtId="179" fontId="12" fillId="0" borderId="8" xfId="15" applyNumberFormat="1" applyFont="1" applyFill="1" applyBorder="1" applyAlignment="1">
      <alignment/>
    </xf>
    <xf numFmtId="179" fontId="12" fillId="0" borderId="8" xfId="15" applyNumberFormat="1" applyFont="1" applyBorder="1" applyAlignment="1">
      <alignment/>
    </xf>
    <xf numFmtId="179" fontId="12" fillId="0" borderId="1" xfId="15" applyNumberFormat="1" applyFont="1" applyFill="1" applyBorder="1" applyAlignment="1">
      <alignment/>
    </xf>
    <xf numFmtId="179" fontId="12" fillId="0" borderId="1" xfId="15" applyNumberFormat="1" applyFont="1" applyBorder="1" applyAlignment="1">
      <alignment/>
    </xf>
    <xf numFmtId="179" fontId="12" fillId="0" borderId="3" xfId="0" applyNumberFormat="1" applyFont="1" applyBorder="1" applyAlignment="1">
      <alignment/>
    </xf>
    <xf numFmtId="179" fontId="12" fillId="0" borderId="3" xfId="15" applyNumberFormat="1" applyFont="1" applyFill="1" applyBorder="1" applyAlignment="1">
      <alignment/>
    </xf>
    <xf numFmtId="179" fontId="12" fillId="0" borderId="3" xfId="15" applyNumberFormat="1" applyFont="1" applyBorder="1" applyAlignment="1">
      <alignment/>
    </xf>
    <xf numFmtId="179" fontId="12" fillId="0" borderId="9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179" fontId="11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9" fontId="4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90" zoomScaleNormal="90" workbookViewId="0" topLeftCell="A1">
      <selection activeCell="L22" sqref="L22"/>
    </sheetView>
  </sheetViews>
  <sheetFormatPr defaultColWidth="9.140625" defaultRowHeight="12.75"/>
  <cols>
    <col min="1" max="1" width="4.421875" style="24" customWidth="1"/>
    <col min="2" max="2" width="1.421875" style="24" customWidth="1"/>
    <col min="3" max="3" width="4.7109375" style="24" customWidth="1"/>
    <col min="4" max="4" width="27.8515625" style="24" customWidth="1"/>
    <col min="5" max="5" width="12.7109375" style="59" customWidth="1"/>
    <col min="6" max="6" width="12.7109375" style="60" customWidth="1"/>
    <col min="7" max="7" width="12.7109375" style="23" customWidth="1"/>
    <col min="8" max="8" width="5.7109375" style="23" customWidth="1"/>
    <col min="9" max="10" width="9.140625" style="24" customWidth="1"/>
    <col min="11" max="11" width="9.57421875" style="24" bestFit="1" customWidth="1"/>
    <col min="12" max="16384" width="9.140625" style="24" customWidth="1"/>
  </cols>
  <sheetData>
    <row r="1" spans="1:8" ht="15.75" customHeight="1">
      <c r="A1" s="66" t="s">
        <v>1</v>
      </c>
      <c r="B1" s="66"/>
      <c r="C1" s="66"/>
      <c r="D1" s="66"/>
      <c r="E1" s="66"/>
      <c r="F1" s="66"/>
      <c r="G1" s="66"/>
      <c r="H1" s="66"/>
    </row>
    <row r="2" spans="1:8" ht="18.75" customHeight="1">
      <c r="A2" s="66" t="s">
        <v>101</v>
      </c>
      <c r="B2" s="66"/>
      <c r="C2" s="66"/>
      <c r="D2" s="66"/>
      <c r="E2" s="66"/>
      <c r="F2" s="66"/>
      <c r="G2" s="66"/>
      <c r="H2" s="66"/>
    </row>
    <row r="3" spans="1:7" ht="12.75">
      <c r="A3" s="25"/>
      <c r="B3" s="26"/>
      <c r="C3" s="26"/>
      <c r="D3" s="27"/>
      <c r="E3" s="28"/>
      <c r="F3" s="29"/>
      <c r="G3" s="25"/>
    </row>
    <row r="4" spans="5:7" ht="12.75">
      <c r="E4" s="30" t="s">
        <v>8</v>
      </c>
      <c r="F4" s="31"/>
      <c r="G4" s="25" t="s">
        <v>10</v>
      </c>
    </row>
    <row r="5" spans="5:8" s="32" customFormat="1" ht="12.75">
      <c r="E5" s="33" t="s">
        <v>89</v>
      </c>
      <c r="F5" s="34"/>
      <c r="G5" s="35" t="s">
        <v>3</v>
      </c>
      <c r="H5" s="36"/>
    </row>
    <row r="6" spans="5:8" s="32" customFormat="1" ht="12.75">
      <c r="E6" s="33" t="s">
        <v>91</v>
      </c>
      <c r="F6" s="34"/>
      <c r="G6" s="35" t="s">
        <v>9</v>
      </c>
      <c r="H6" s="36"/>
    </row>
    <row r="7" spans="5:8" s="32" customFormat="1" ht="12.75">
      <c r="E7" s="33" t="s">
        <v>90</v>
      </c>
      <c r="F7" s="34"/>
      <c r="G7" s="35" t="s">
        <v>11</v>
      </c>
      <c r="H7" s="36"/>
    </row>
    <row r="8" spans="5:8" s="37" customFormat="1" ht="12.75">
      <c r="E8" s="38" t="s">
        <v>102</v>
      </c>
      <c r="F8" s="39"/>
      <c r="G8" s="40" t="s">
        <v>61</v>
      </c>
      <c r="H8" s="36"/>
    </row>
    <row r="9" spans="5:8" s="32" customFormat="1" ht="12.75">
      <c r="E9" s="33" t="s">
        <v>0</v>
      </c>
      <c r="F9" s="34"/>
      <c r="G9" s="35" t="s">
        <v>0</v>
      </c>
      <c r="H9" s="36"/>
    </row>
    <row r="10" spans="5:8" s="32" customFormat="1" ht="12.75">
      <c r="E10" s="33"/>
      <c r="F10" s="34"/>
      <c r="G10" s="35"/>
      <c r="H10" s="36"/>
    </row>
    <row r="11" spans="2:8" s="32" customFormat="1" ht="12.75">
      <c r="B11" s="41" t="s">
        <v>77</v>
      </c>
      <c r="E11" s="33"/>
      <c r="F11" s="34"/>
      <c r="G11" s="35"/>
      <c r="H11" s="36"/>
    </row>
    <row r="12" spans="5:8" s="32" customFormat="1" ht="12.75">
      <c r="E12" s="33"/>
      <c r="F12" s="34"/>
      <c r="G12" s="35"/>
      <c r="H12" s="36"/>
    </row>
    <row r="13" spans="1:11" ht="12.75">
      <c r="A13" s="32"/>
      <c r="B13" s="24" t="s">
        <v>12</v>
      </c>
      <c r="E13" s="42">
        <v>24946</v>
      </c>
      <c r="F13" s="43"/>
      <c r="G13" s="23">
        <v>26205</v>
      </c>
      <c r="H13" s="36"/>
      <c r="K13" s="44"/>
    </row>
    <row r="14" spans="1:11" ht="12.75">
      <c r="A14" s="32"/>
      <c r="B14" s="24" t="s">
        <v>73</v>
      </c>
      <c r="E14" s="42">
        <v>41121</v>
      </c>
      <c r="F14" s="43"/>
      <c r="G14" s="23">
        <v>41396</v>
      </c>
      <c r="H14" s="36"/>
      <c r="K14" s="44"/>
    </row>
    <row r="15" spans="1:11" ht="12.75">
      <c r="A15" s="32"/>
      <c r="B15" s="24" t="s">
        <v>74</v>
      </c>
      <c r="E15" s="42">
        <v>82151</v>
      </c>
      <c r="F15" s="43"/>
      <c r="G15" s="23">
        <v>91594</v>
      </c>
      <c r="H15" s="36"/>
      <c r="K15" s="44"/>
    </row>
    <row r="16" spans="5:8" ht="12.75">
      <c r="E16" s="24"/>
      <c r="F16" s="24"/>
      <c r="G16" s="24"/>
      <c r="H16" s="36"/>
    </row>
    <row r="17" spans="1:8" ht="12.75">
      <c r="A17" s="32"/>
      <c r="B17" s="41" t="s">
        <v>78</v>
      </c>
      <c r="E17" s="45"/>
      <c r="F17" s="43"/>
      <c r="G17" s="46"/>
      <c r="H17" s="36"/>
    </row>
    <row r="18" spans="1:8" ht="12.75">
      <c r="A18" s="32"/>
      <c r="E18" s="47"/>
      <c r="F18" s="43"/>
      <c r="G18" s="48"/>
      <c r="H18" s="36"/>
    </row>
    <row r="19" spans="1:11" ht="12.75">
      <c r="A19" s="32"/>
      <c r="B19" s="36"/>
      <c r="C19" s="24" t="s">
        <v>5</v>
      </c>
      <c r="E19" s="47">
        <v>794498</v>
      </c>
      <c r="F19" s="43"/>
      <c r="G19" s="48">
        <v>800058</v>
      </c>
      <c r="H19" s="36"/>
      <c r="K19" s="44"/>
    </row>
    <row r="20" spans="1:13" ht="12.75">
      <c r="A20" s="32"/>
      <c r="B20" s="36"/>
      <c r="C20" s="24" t="s">
        <v>75</v>
      </c>
      <c r="E20" s="47">
        <v>3128</v>
      </c>
      <c r="F20" s="43"/>
      <c r="G20" s="48">
        <v>825</v>
      </c>
      <c r="H20" s="36"/>
      <c r="K20" s="44"/>
      <c r="M20" s="44"/>
    </row>
    <row r="21" spans="1:11" ht="12.75">
      <c r="A21" s="32"/>
      <c r="B21" s="36"/>
      <c r="C21" s="24" t="s">
        <v>76</v>
      </c>
      <c r="E21" s="47">
        <f>3746+288</f>
        <v>4034</v>
      </c>
      <c r="F21" s="43"/>
      <c r="G21" s="48">
        <v>3464</v>
      </c>
      <c r="H21" s="36"/>
      <c r="K21" s="44"/>
    </row>
    <row r="22" spans="1:11" ht="12.75">
      <c r="A22" s="32"/>
      <c r="B22" s="36"/>
      <c r="C22" s="24" t="s">
        <v>37</v>
      </c>
      <c r="E22" s="47">
        <v>62</v>
      </c>
      <c r="F22" s="43"/>
      <c r="G22" s="48">
        <v>54</v>
      </c>
      <c r="H22" s="36"/>
      <c r="K22" s="44"/>
    </row>
    <row r="23" spans="1:8" ht="12.75">
      <c r="A23" s="32"/>
      <c r="E23" s="49">
        <f>SUM(E19:E22)</f>
        <v>801722</v>
      </c>
      <c r="F23" s="43"/>
      <c r="G23" s="49">
        <f>SUM(G19:G22)</f>
        <v>804401</v>
      </c>
      <c r="H23" s="36"/>
    </row>
    <row r="24" spans="1:8" ht="12.75">
      <c r="A24" s="32"/>
      <c r="E24" s="43"/>
      <c r="F24" s="43"/>
      <c r="G24" s="50"/>
      <c r="H24" s="36"/>
    </row>
    <row r="25" spans="1:8" ht="12.75">
      <c r="A25" s="32"/>
      <c r="B25" s="41" t="s">
        <v>79</v>
      </c>
      <c r="E25" s="45"/>
      <c r="F25" s="43"/>
      <c r="G25" s="46"/>
      <c r="H25" s="36"/>
    </row>
    <row r="26" spans="1:8" ht="12.75">
      <c r="A26" s="32"/>
      <c r="E26" s="47"/>
      <c r="F26" s="43"/>
      <c r="G26" s="48"/>
      <c r="H26" s="36"/>
    </row>
    <row r="27" spans="1:11" ht="12.75">
      <c r="A27" s="32"/>
      <c r="C27" s="24" t="s">
        <v>6</v>
      </c>
      <c r="E27" s="47">
        <v>279634</v>
      </c>
      <c r="F27" s="43"/>
      <c r="G27" s="48">
        <v>321493</v>
      </c>
      <c r="H27" s="36"/>
      <c r="K27" s="44"/>
    </row>
    <row r="28" spans="1:11" ht="12.75">
      <c r="A28" s="32"/>
      <c r="B28" s="36"/>
      <c r="C28" s="24" t="s">
        <v>80</v>
      </c>
      <c r="E28" s="47">
        <v>382</v>
      </c>
      <c r="F28" s="43"/>
      <c r="G28" s="48">
        <v>382</v>
      </c>
      <c r="H28" s="36"/>
      <c r="K28" s="44"/>
    </row>
    <row r="29" spans="1:11" ht="12.75">
      <c r="A29" s="32"/>
      <c r="B29" s="36"/>
      <c r="C29" s="24" t="s">
        <v>81</v>
      </c>
      <c r="E29" s="47">
        <f>203045+288+4505</f>
        <v>207838</v>
      </c>
      <c r="F29" s="43"/>
      <c r="G29" s="48">
        <v>240970</v>
      </c>
      <c r="H29" s="36"/>
      <c r="K29" s="44"/>
    </row>
    <row r="30" spans="1:11" ht="12.75">
      <c r="A30" s="32"/>
      <c r="B30" s="36"/>
      <c r="C30" s="24" t="s">
        <v>82</v>
      </c>
      <c r="E30" s="47">
        <v>31936</v>
      </c>
      <c r="F30" s="43"/>
      <c r="G30" s="48">
        <v>28977</v>
      </c>
      <c r="H30" s="36"/>
      <c r="K30" s="44"/>
    </row>
    <row r="31" spans="1:11" ht="12.75">
      <c r="A31" s="32"/>
      <c r="B31" s="36"/>
      <c r="C31" s="24" t="s">
        <v>83</v>
      </c>
      <c r="E31" s="47">
        <v>111630</v>
      </c>
      <c r="F31" s="43"/>
      <c r="G31" s="48">
        <v>111543</v>
      </c>
      <c r="H31" s="36"/>
      <c r="K31" s="44"/>
    </row>
    <row r="32" spans="1:8" ht="12.75">
      <c r="A32" s="32"/>
      <c r="B32" s="36"/>
      <c r="E32" s="47"/>
      <c r="F32" s="43"/>
      <c r="G32" s="48"/>
      <c r="H32" s="36"/>
    </row>
    <row r="33" spans="1:11" ht="12.75">
      <c r="A33" s="32"/>
      <c r="E33" s="49">
        <f>SUM(E27:E32)</f>
        <v>631420</v>
      </c>
      <c r="F33" s="43"/>
      <c r="G33" s="49">
        <f>SUM(G27:G32)</f>
        <v>703365</v>
      </c>
      <c r="H33" s="36"/>
      <c r="K33" s="44"/>
    </row>
    <row r="34" spans="1:8" ht="12.75">
      <c r="A34" s="32"/>
      <c r="E34" s="43"/>
      <c r="F34" s="43"/>
      <c r="G34" s="50"/>
      <c r="H34" s="36"/>
    </row>
    <row r="35" spans="1:13" ht="13.5" thickBot="1">
      <c r="A35" s="32"/>
      <c r="B35" s="41" t="s">
        <v>84</v>
      </c>
      <c r="E35" s="51">
        <f>E23-E33</f>
        <v>170302</v>
      </c>
      <c r="F35" s="43"/>
      <c r="G35" s="52">
        <f>G23-G33</f>
        <v>101036</v>
      </c>
      <c r="H35" s="36"/>
      <c r="M35" s="44"/>
    </row>
    <row r="36" spans="1:8" ht="12.75">
      <c r="A36" s="32"/>
      <c r="E36" s="42"/>
      <c r="F36" s="43"/>
      <c r="H36" s="36"/>
    </row>
    <row r="37" spans="1:8" ht="13.5" thickBot="1">
      <c r="A37" s="32"/>
      <c r="E37" s="51">
        <f>SUM(E13:E15)+E35</f>
        <v>318520</v>
      </c>
      <c r="F37" s="43"/>
      <c r="G37" s="51">
        <f>SUM(G13:G15)+G35</f>
        <v>260231</v>
      </c>
      <c r="H37" s="36"/>
    </row>
    <row r="38" spans="1:8" ht="12.75">
      <c r="A38" s="32"/>
      <c r="B38" s="41" t="s">
        <v>85</v>
      </c>
      <c r="E38" s="43"/>
      <c r="F38" s="43"/>
      <c r="G38" s="43"/>
      <c r="H38" s="36"/>
    </row>
    <row r="39" spans="1:8" ht="12.75">
      <c r="A39" s="32"/>
      <c r="E39" s="43"/>
      <c r="F39" s="43"/>
      <c r="G39" s="43"/>
      <c r="H39" s="36"/>
    </row>
    <row r="40" spans="1:8" ht="12.75">
      <c r="A40" s="32"/>
      <c r="B40" s="24" t="s">
        <v>2</v>
      </c>
      <c r="E40" s="42">
        <v>110367</v>
      </c>
      <c r="F40" s="43"/>
      <c r="G40" s="23">
        <v>110367</v>
      </c>
      <c r="H40" s="36"/>
    </row>
    <row r="41" spans="1:11" ht="12.75">
      <c r="A41" s="32"/>
      <c r="B41" s="24" t="s">
        <v>4</v>
      </c>
      <c r="E41" s="53">
        <v>-75357</v>
      </c>
      <c r="F41" s="43"/>
      <c r="G41" s="54">
        <v>-94821</v>
      </c>
      <c r="H41" s="36"/>
      <c r="K41" s="44"/>
    </row>
    <row r="42" spans="1:8" ht="12.75">
      <c r="A42" s="32"/>
      <c r="B42" s="24" t="s">
        <v>86</v>
      </c>
      <c r="E42" s="55">
        <f>SUM(E40:E41)</f>
        <v>35010</v>
      </c>
      <c r="F42" s="24"/>
      <c r="G42" s="55">
        <f>SUM(G40:G41)</f>
        <v>15546</v>
      </c>
      <c r="H42" s="36"/>
    </row>
    <row r="43" spans="1:8" ht="12.75">
      <c r="A43" s="32"/>
      <c r="E43" s="44"/>
      <c r="F43" s="24"/>
      <c r="G43" s="44"/>
      <c r="H43" s="36"/>
    </row>
    <row r="44" spans="1:11" ht="12.75">
      <c r="A44" s="32"/>
      <c r="B44" s="24" t="s">
        <v>7</v>
      </c>
      <c r="E44" s="42">
        <v>191178</v>
      </c>
      <c r="F44" s="43"/>
      <c r="G44" s="23">
        <v>150006</v>
      </c>
      <c r="H44" s="36"/>
      <c r="K44" s="44"/>
    </row>
    <row r="45" spans="1:11" ht="12.75">
      <c r="A45" s="32"/>
      <c r="B45" s="24" t="s">
        <v>87</v>
      </c>
      <c r="E45" s="42">
        <v>72006</v>
      </c>
      <c r="F45" s="43"/>
      <c r="G45" s="23">
        <v>72006</v>
      </c>
      <c r="H45" s="36"/>
      <c r="K45" s="44"/>
    </row>
    <row r="46" spans="1:13" ht="12.75">
      <c r="A46" s="32"/>
      <c r="B46" s="24" t="s">
        <v>32</v>
      </c>
      <c r="E46" s="43">
        <v>20326</v>
      </c>
      <c r="F46" s="43"/>
      <c r="G46" s="50">
        <v>22673</v>
      </c>
      <c r="H46" s="36"/>
      <c r="K46" s="44"/>
      <c r="M46" s="44"/>
    </row>
    <row r="47" spans="1:8" ht="12.75">
      <c r="A47" s="32"/>
      <c r="B47" s="24" t="s">
        <v>88</v>
      </c>
      <c r="E47" s="56">
        <f>SUM(E44:E46)</f>
        <v>283510</v>
      </c>
      <c r="F47" s="43"/>
      <c r="G47" s="57">
        <f>SUM(G44:G46)</f>
        <v>244685</v>
      </c>
      <c r="H47" s="36"/>
    </row>
    <row r="48" spans="1:11" ht="13.5" thickBot="1">
      <c r="A48" s="32"/>
      <c r="E48" s="58">
        <f>+E42+E47</f>
        <v>318520</v>
      </c>
      <c r="F48" s="43"/>
      <c r="G48" s="58">
        <f>+G42+G47</f>
        <v>260231</v>
      </c>
      <c r="H48" s="36"/>
      <c r="K48" s="44"/>
    </row>
    <row r="49" spans="1:8" ht="12.75">
      <c r="A49" s="32"/>
      <c r="E49" s="43"/>
      <c r="F49" s="43"/>
      <c r="G49" s="43"/>
      <c r="H49" s="36"/>
    </row>
    <row r="50" spans="1:8" ht="13.5" thickBot="1">
      <c r="A50" s="32" t="s">
        <v>52</v>
      </c>
      <c r="B50" s="24" t="s">
        <v>53</v>
      </c>
      <c r="E50" s="51">
        <f>+E42/E40*100</f>
        <v>31.721438473456743</v>
      </c>
      <c r="F50" s="43"/>
      <c r="G50" s="51">
        <f>+G42/G40*100</f>
        <v>14.085732148196472</v>
      </c>
      <c r="H50" s="36"/>
    </row>
    <row r="51" spans="1:10" ht="12.75">
      <c r="A51" s="32"/>
      <c r="E51" s="43"/>
      <c r="F51" s="43"/>
      <c r="G51" s="43"/>
      <c r="H51" s="36"/>
      <c r="J51" s="44"/>
    </row>
    <row r="52" spans="1:8" ht="12.75">
      <c r="A52" s="41" t="s">
        <v>51</v>
      </c>
      <c r="H52" s="36"/>
    </row>
    <row r="53" spans="1:8" ht="12.75">
      <c r="A53" s="41" t="s">
        <v>103</v>
      </c>
      <c r="H53" s="36"/>
    </row>
    <row r="54" spans="1:8" ht="12.75">
      <c r="A54" s="32"/>
      <c r="E54" s="43"/>
      <c r="F54" s="43"/>
      <c r="G54" s="43"/>
      <c r="H54" s="36"/>
    </row>
    <row r="55" spans="1:8" ht="12.75">
      <c r="A55" s="32"/>
      <c r="E55" s="42"/>
      <c r="F55" s="43"/>
      <c r="H55" s="36"/>
    </row>
    <row r="57" spans="5:7" ht="12.75">
      <c r="E57" s="24"/>
      <c r="F57" s="24"/>
      <c r="G57" s="24"/>
    </row>
    <row r="58" spans="5:7" ht="12.75">
      <c r="E58" s="24"/>
      <c r="F58" s="24"/>
      <c r="G58" s="24"/>
    </row>
  </sheetData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0">
      <selection activeCell="A3" sqref="A3:I3"/>
    </sheetView>
  </sheetViews>
  <sheetFormatPr defaultColWidth="9.140625" defaultRowHeight="12.75"/>
  <cols>
    <col min="1" max="1" width="9.140625" style="2" customWidth="1"/>
    <col min="2" max="2" width="27.28125" style="2" customWidth="1"/>
    <col min="3" max="3" width="13.28125" style="2" customWidth="1"/>
    <col min="4" max="4" width="1.7109375" style="2" customWidth="1"/>
    <col min="5" max="5" width="13.28125" style="2" customWidth="1"/>
    <col min="6" max="6" width="1.7109375" style="2" customWidth="1"/>
    <col min="7" max="7" width="13.28125" style="2" customWidth="1"/>
    <col min="8" max="8" width="1.7109375" style="2" customWidth="1"/>
    <col min="9" max="9" width="13.28125" style="2" customWidth="1"/>
    <col min="10" max="10" width="9.140625" style="2" customWidth="1"/>
    <col min="11" max="11" width="10.140625" style="2" bestFit="1" customWidth="1"/>
    <col min="12" max="16384" width="9.140625" style="2" customWidth="1"/>
  </cols>
  <sheetData>
    <row r="1" spans="1:9" ht="15.75">
      <c r="A1" s="68" t="s">
        <v>1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ht="15.75">
      <c r="A4" s="67" t="s">
        <v>104</v>
      </c>
      <c r="B4" s="67"/>
      <c r="C4" s="67"/>
      <c r="D4" s="67"/>
      <c r="E4" s="67"/>
      <c r="F4" s="67"/>
      <c r="G4" s="67"/>
      <c r="H4" s="67"/>
      <c r="I4" s="67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69" t="s">
        <v>38</v>
      </c>
      <c r="D6" s="69"/>
      <c r="E6" s="69"/>
      <c r="G6" s="69" t="s">
        <v>39</v>
      </c>
      <c r="H6" s="69"/>
      <c r="I6" s="69"/>
    </row>
    <row r="7" spans="3:9" ht="15.75">
      <c r="C7" s="4" t="s">
        <v>40</v>
      </c>
      <c r="D7" s="4"/>
      <c r="E7" s="4" t="s">
        <v>43</v>
      </c>
      <c r="G7" s="4" t="s">
        <v>107</v>
      </c>
      <c r="H7" s="4"/>
      <c r="I7" s="4" t="s">
        <v>107</v>
      </c>
    </row>
    <row r="8" spans="3:9" ht="15.75">
      <c r="C8" s="4" t="s">
        <v>41</v>
      </c>
      <c r="E8" s="4" t="s">
        <v>41</v>
      </c>
      <c r="G8" s="4" t="s">
        <v>44</v>
      </c>
      <c r="I8" s="4" t="s">
        <v>44</v>
      </c>
    </row>
    <row r="9" spans="3:9" ht="15.75">
      <c r="C9" s="4" t="s">
        <v>42</v>
      </c>
      <c r="E9" s="4" t="s">
        <v>42</v>
      </c>
      <c r="G9" s="4" t="s">
        <v>45</v>
      </c>
      <c r="I9" s="4" t="s">
        <v>45</v>
      </c>
    </row>
    <row r="10" spans="3:9" ht="15.75">
      <c r="C10" s="4" t="s">
        <v>105</v>
      </c>
      <c r="E10" s="4" t="s">
        <v>106</v>
      </c>
      <c r="G10" s="4" t="s">
        <v>105</v>
      </c>
      <c r="I10" s="4" t="s">
        <v>106</v>
      </c>
    </row>
    <row r="11" spans="3:9" ht="15.75">
      <c r="C11" s="4" t="s">
        <v>0</v>
      </c>
      <c r="E11" s="4" t="s">
        <v>0</v>
      </c>
      <c r="G11" s="4" t="s">
        <v>0</v>
      </c>
      <c r="I11" s="4" t="s">
        <v>0</v>
      </c>
    </row>
    <row r="13" spans="1:9" ht="15.75">
      <c r="A13" s="2" t="s">
        <v>14</v>
      </c>
      <c r="C13" s="5">
        <v>14470</v>
      </c>
      <c r="D13" s="5"/>
      <c r="E13" s="5">
        <v>5665</v>
      </c>
      <c r="F13" s="5"/>
      <c r="G13" s="5">
        <v>40331</v>
      </c>
      <c r="H13" s="5"/>
      <c r="I13" s="5">
        <v>31115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15</v>
      </c>
      <c r="C15" s="5">
        <v>-14032</v>
      </c>
      <c r="D15" s="5"/>
      <c r="E15" s="5">
        <v>-13882</v>
      </c>
      <c r="F15" s="5"/>
      <c r="G15" s="5">
        <v>-39798</v>
      </c>
      <c r="H15" s="5"/>
      <c r="I15" s="5">
        <v>-38499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46</v>
      </c>
      <c r="C17" s="5">
        <v>357</v>
      </c>
      <c r="D17" s="5"/>
      <c r="E17" s="5">
        <v>0</v>
      </c>
      <c r="F17" s="5"/>
      <c r="G17" s="5">
        <v>357</v>
      </c>
      <c r="H17" s="5"/>
      <c r="I17" s="5">
        <v>0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93</v>
      </c>
      <c r="C19" s="5">
        <f>SUM(C13:C18)</f>
        <v>795</v>
      </c>
      <c r="D19" s="5"/>
      <c r="E19" s="5">
        <f>SUM(E13:E18)</f>
        <v>-8217</v>
      </c>
      <c r="F19" s="5"/>
      <c r="G19" s="5">
        <f>SUM(G13:G18)</f>
        <v>890</v>
      </c>
      <c r="H19" s="5"/>
      <c r="I19" s="5">
        <f>SUM(I13:I18)</f>
        <v>-7384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16</v>
      </c>
      <c r="C21" s="5">
        <v>-157</v>
      </c>
      <c r="D21" s="5"/>
      <c r="E21" s="5">
        <v>-7117</v>
      </c>
      <c r="F21" s="5"/>
      <c r="G21" s="5">
        <v>19912</v>
      </c>
      <c r="H21" s="5"/>
      <c r="I21" s="5">
        <v>-16746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17</v>
      </c>
      <c r="C23" s="5">
        <v>-81</v>
      </c>
      <c r="D23" s="5"/>
      <c r="E23" s="5">
        <v>-58</v>
      </c>
      <c r="F23" s="5"/>
      <c r="G23" s="5">
        <v>-275</v>
      </c>
      <c r="H23" s="5"/>
      <c r="I23" s="5">
        <v>-296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94</v>
      </c>
      <c r="C25" s="5">
        <f>SUM(C19:C24)</f>
        <v>557</v>
      </c>
      <c r="D25" s="5"/>
      <c r="E25" s="5">
        <f>SUM(E19:E24)</f>
        <v>-15392</v>
      </c>
      <c r="F25" s="5"/>
      <c r="G25" s="5">
        <f>SUM(G19:G24)</f>
        <v>20527</v>
      </c>
      <c r="H25" s="5"/>
      <c r="I25" s="5">
        <f>SUM(I19:I24)</f>
        <v>-24426</v>
      </c>
    </row>
    <row r="26" spans="3:9" ht="15.75">
      <c r="C26" s="5"/>
      <c r="D26" s="5"/>
      <c r="E26" s="5"/>
      <c r="F26" s="5"/>
      <c r="G26" s="5"/>
      <c r="H26" s="5"/>
      <c r="I26" s="5"/>
    </row>
    <row r="27" spans="1:9" ht="15.75">
      <c r="A27" s="2" t="s">
        <v>18</v>
      </c>
      <c r="C27" s="5">
        <v>-354</v>
      </c>
      <c r="D27" s="5"/>
      <c r="E27" s="5">
        <v>467</v>
      </c>
      <c r="F27" s="5"/>
      <c r="G27" s="5">
        <v>-1063</v>
      </c>
      <c r="H27" s="5"/>
      <c r="I27" s="5">
        <v>-334</v>
      </c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92</v>
      </c>
      <c r="C29" s="5">
        <f>SUM(C25:C28)</f>
        <v>203</v>
      </c>
      <c r="D29" s="5"/>
      <c r="E29" s="5">
        <f>SUM(E25:E28)</f>
        <v>-14925</v>
      </c>
      <c r="F29" s="5"/>
      <c r="G29" s="5">
        <f>SUM(G25:G28)</f>
        <v>19464</v>
      </c>
      <c r="H29" s="5"/>
      <c r="I29" s="5">
        <f>SUM(I25:I28)</f>
        <v>-24760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19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95</v>
      </c>
      <c r="C33" s="7">
        <f>SUM(C29:C32)</f>
        <v>203</v>
      </c>
      <c r="D33" s="7"/>
      <c r="E33" s="7">
        <f>SUM(E29:E32)</f>
        <v>-14925</v>
      </c>
      <c r="F33" s="7"/>
      <c r="G33" s="7">
        <f>SUM(G29:G32)</f>
        <v>19464</v>
      </c>
      <c r="H33" s="7"/>
      <c r="I33" s="7">
        <f>SUM(I29:I32)</f>
        <v>-24760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47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48</v>
      </c>
      <c r="C37" s="8">
        <f>+C33/110367*100</f>
        <v>0.1839317912057046</v>
      </c>
      <c r="D37" s="8"/>
      <c r="E37" s="8">
        <f>+E33/110367*100</f>
        <v>-13.523063959335671</v>
      </c>
      <c r="F37" s="8"/>
      <c r="G37" s="8">
        <f>+G33/110367*100</f>
        <v>17.635706325260266</v>
      </c>
      <c r="H37" s="8"/>
      <c r="I37" s="8">
        <f>+I33/110367*100</f>
        <v>-22.434242119474117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49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1" spans="1:9" ht="15.75">
      <c r="A41" s="9" t="s">
        <v>50</v>
      </c>
      <c r="B41" s="9"/>
      <c r="C41" s="9"/>
      <c r="D41" s="9"/>
      <c r="E41" s="9"/>
      <c r="F41" s="9"/>
      <c r="G41" s="9"/>
      <c r="H41" s="9"/>
      <c r="I41" s="9"/>
    </row>
    <row r="42" spans="1:9" ht="15.75">
      <c r="A42" s="9" t="s">
        <v>108</v>
      </c>
      <c r="B42" s="9"/>
      <c r="C42" s="9"/>
      <c r="D42" s="9"/>
      <c r="E42" s="9"/>
      <c r="F42" s="9"/>
      <c r="G42" s="9"/>
      <c r="H42" s="9"/>
      <c r="I42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6">
      <selection activeCell="A4" sqref="A4:E4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3" width="13.00390625" style="2" customWidth="1"/>
    <col min="4" max="4" width="15.7109375" style="2" customWidth="1"/>
    <col min="5" max="5" width="16.57421875" style="2" customWidth="1"/>
    <col min="6" max="16384" width="9.140625" style="2" customWidth="1"/>
  </cols>
  <sheetData>
    <row r="1" spans="1:6" ht="15.75">
      <c r="A1" s="69" t="s">
        <v>1</v>
      </c>
      <c r="B1" s="69"/>
      <c r="C1" s="69"/>
      <c r="D1" s="69"/>
      <c r="E1" s="69"/>
      <c r="F1" s="69"/>
    </row>
    <row r="3" spans="1:6" ht="15.75">
      <c r="A3" s="69" t="s">
        <v>56</v>
      </c>
      <c r="B3" s="69"/>
      <c r="C3" s="69"/>
      <c r="D3" s="69"/>
      <c r="E3" s="69"/>
      <c r="F3" s="69"/>
    </row>
    <row r="4" spans="1:5" ht="15.75">
      <c r="A4" s="69" t="s">
        <v>104</v>
      </c>
      <c r="B4" s="69"/>
      <c r="C4" s="69"/>
      <c r="D4" s="69"/>
      <c r="E4" s="69"/>
    </row>
    <row r="6" ht="15.75">
      <c r="D6" s="11" t="s">
        <v>57</v>
      </c>
    </row>
    <row r="7" ht="15.75">
      <c r="D7" s="11" t="s">
        <v>58</v>
      </c>
    </row>
    <row r="8" spans="1:5" ht="15.75">
      <c r="A8" s="10"/>
      <c r="C8" s="11" t="s">
        <v>20</v>
      </c>
      <c r="D8" s="11" t="s">
        <v>59</v>
      </c>
      <c r="E8" s="11" t="s">
        <v>22</v>
      </c>
    </row>
    <row r="9" spans="3:4" ht="15.75">
      <c r="C9" s="11" t="s">
        <v>21</v>
      </c>
      <c r="D9" s="11" t="s">
        <v>60</v>
      </c>
    </row>
    <row r="10" spans="3:5" ht="15.75">
      <c r="C10" s="11" t="s">
        <v>0</v>
      </c>
      <c r="D10" s="11" t="s">
        <v>0</v>
      </c>
      <c r="E10" s="11" t="s">
        <v>0</v>
      </c>
    </row>
    <row r="11" spans="1:5" ht="15.75">
      <c r="A11" s="12" t="s">
        <v>110</v>
      </c>
      <c r="C11" s="11"/>
      <c r="D11" s="11"/>
      <c r="E11" s="11"/>
    </row>
    <row r="12" spans="1:5" ht="15.75">
      <c r="A12" s="13" t="s">
        <v>111</v>
      </c>
      <c r="C12" s="11"/>
      <c r="D12" s="11"/>
      <c r="E12" s="11"/>
    </row>
    <row r="13" spans="3:5" ht="15.75">
      <c r="C13" s="11"/>
      <c r="D13" s="11"/>
      <c r="E13" s="11"/>
    </row>
    <row r="14" spans="1:5" ht="15.75">
      <c r="A14" s="2" t="s">
        <v>96</v>
      </c>
      <c r="C14" s="14">
        <v>110367</v>
      </c>
      <c r="D14" s="15">
        <v>-94821</v>
      </c>
      <c r="E14" s="14">
        <f>SUM(C14:D14)</f>
        <v>15546</v>
      </c>
    </row>
    <row r="15" spans="3:5" ht="15.75">
      <c r="C15" s="14"/>
      <c r="D15" s="14"/>
      <c r="E15" s="14"/>
    </row>
    <row r="16" spans="1:5" ht="15.75">
      <c r="A16" s="2" t="s">
        <v>98</v>
      </c>
      <c r="C16" s="14">
        <v>0</v>
      </c>
      <c r="D16" s="15">
        <f>+CCIS300903!G33</f>
        <v>19464</v>
      </c>
      <c r="E16" s="5">
        <f>SUM(C16:D16)</f>
        <v>19464</v>
      </c>
    </row>
    <row r="17" spans="3:5" ht="15.75">
      <c r="C17" s="14"/>
      <c r="D17" s="15"/>
      <c r="E17" s="5"/>
    </row>
    <row r="18" spans="1:5" ht="16.5" thickBot="1">
      <c r="A18" s="2" t="s">
        <v>112</v>
      </c>
      <c r="C18" s="16">
        <f>SUM(C14:C17)</f>
        <v>110367</v>
      </c>
      <c r="D18" s="7">
        <f>SUM(D14:D17)</f>
        <v>-75357</v>
      </c>
      <c r="E18" s="7">
        <f>SUM(E14:E17)</f>
        <v>35010</v>
      </c>
    </row>
    <row r="19" spans="3:5" ht="16.5" thickTop="1">
      <c r="C19" s="62"/>
      <c r="D19" s="19"/>
      <c r="E19" s="19"/>
    </row>
    <row r="20" spans="3:5" ht="15.75">
      <c r="C20" s="62"/>
      <c r="D20" s="19"/>
      <c r="E20" s="19"/>
    </row>
    <row r="21" ht="15.75">
      <c r="H21" s="14"/>
    </row>
    <row r="22" ht="15.75">
      <c r="D22" s="11" t="s">
        <v>57</v>
      </c>
    </row>
    <row r="23" spans="1:4" ht="15.75">
      <c r="A23" s="12"/>
      <c r="B23" s="20"/>
      <c r="D23" s="11" t="s">
        <v>58</v>
      </c>
    </row>
    <row r="24" spans="1:5" ht="15.75">
      <c r="A24" s="13"/>
      <c r="B24" s="20"/>
      <c r="C24" s="11" t="s">
        <v>20</v>
      </c>
      <c r="D24" s="11" t="s">
        <v>59</v>
      </c>
      <c r="E24" s="11" t="s">
        <v>22</v>
      </c>
    </row>
    <row r="25" spans="1:4" ht="15.75">
      <c r="A25" s="61"/>
      <c r="B25" s="20"/>
      <c r="C25" s="11" t="s">
        <v>21</v>
      </c>
      <c r="D25" s="11" t="s">
        <v>60</v>
      </c>
    </row>
    <row r="26" spans="1:5" ht="15.75">
      <c r="A26" s="20"/>
      <c r="B26" s="20"/>
      <c r="C26" s="11" t="s">
        <v>0</v>
      </c>
      <c r="D26" s="11" t="s">
        <v>0</v>
      </c>
      <c r="E26" s="11" t="s">
        <v>0</v>
      </c>
    </row>
    <row r="27" spans="1:5" ht="15.75">
      <c r="A27" s="12" t="s">
        <v>110</v>
      </c>
      <c r="B27" s="20"/>
      <c r="C27" s="11"/>
      <c r="D27" s="11"/>
      <c r="E27" s="11"/>
    </row>
    <row r="28" spans="1:5" ht="15.75">
      <c r="A28" s="13" t="s">
        <v>113</v>
      </c>
      <c r="B28" s="20"/>
      <c r="C28" s="11"/>
      <c r="D28" s="11"/>
      <c r="E28" s="11"/>
    </row>
    <row r="29" spans="1:5" ht="15.75">
      <c r="A29" s="20"/>
      <c r="B29" s="20"/>
      <c r="C29" s="11"/>
      <c r="D29" s="11"/>
      <c r="E29" s="11"/>
    </row>
    <row r="30" spans="1:5" ht="15.75">
      <c r="A30" s="2" t="s">
        <v>114</v>
      </c>
      <c r="B30" s="20"/>
      <c r="C30" s="14">
        <v>110367</v>
      </c>
      <c r="D30" s="15">
        <v>-62696</v>
      </c>
      <c r="E30" s="14">
        <f>SUM(C30:D30)</f>
        <v>47671</v>
      </c>
    </row>
    <row r="31" spans="2:5" ht="15.75">
      <c r="B31" s="20"/>
      <c r="C31" s="14"/>
      <c r="D31" s="14"/>
      <c r="E31" s="14"/>
    </row>
    <row r="32" spans="1:5" ht="15.75">
      <c r="A32" s="2" t="s">
        <v>116</v>
      </c>
      <c r="B32" s="20"/>
      <c r="C32" s="14">
        <v>0</v>
      </c>
      <c r="D32" s="5">
        <v>-24760</v>
      </c>
      <c r="E32" s="5">
        <f>SUM(C32:D32)</f>
        <v>-24760</v>
      </c>
    </row>
    <row r="33" spans="2:5" ht="15.75">
      <c r="B33" s="20"/>
      <c r="C33" s="14"/>
      <c r="D33" s="14"/>
      <c r="E33" s="14"/>
    </row>
    <row r="34" spans="1:5" ht="16.5" thickBot="1">
      <c r="A34" s="2" t="s">
        <v>115</v>
      </c>
      <c r="B34" s="20"/>
      <c r="C34" s="7">
        <f>SUM(C30:C33)</f>
        <v>110367</v>
      </c>
      <c r="D34" s="7">
        <f>SUM(D30:D33)</f>
        <v>-87456</v>
      </c>
      <c r="E34" s="7">
        <f>SUM(E30:E33)</f>
        <v>22911</v>
      </c>
    </row>
    <row r="35" spans="3:5" ht="16.5" thickTop="1">
      <c r="C35" s="14"/>
      <c r="D35" s="15"/>
      <c r="E35" s="5"/>
    </row>
    <row r="40" ht="15.75">
      <c r="A40" s="17" t="s">
        <v>55</v>
      </c>
    </row>
    <row r="41" ht="15.75">
      <c r="A41" s="17" t="s">
        <v>109</v>
      </c>
    </row>
  </sheetData>
  <mergeCells count="3">
    <mergeCell ref="A4:E4"/>
    <mergeCell ref="A1:F1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34">
      <selection activeCell="C41" sqref="C41"/>
    </sheetView>
  </sheetViews>
  <sheetFormatPr defaultColWidth="9.140625" defaultRowHeight="12.75"/>
  <cols>
    <col min="1" max="4" width="9.140625" style="2" customWidth="1"/>
    <col min="5" max="5" width="18.7109375" style="2" customWidth="1"/>
    <col min="6" max="6" width="1.7109375" style="2" customWidth="1"/>
    <col min="7" max="7" width="16.421875" style="2" customWidth="1"/>
    <col min="8" max="8" width="1.7109375" style="2" customWidth="1"/>
    <col min="9" max="9" width="16.421875" style="2" customWidth="1"/>
    <col min="10" max="10" width="11.28125" style="2" bestFit="1" customWidth="1"/>
    <col min="11" max="16384" width="9.140625" style="2" customWidth="1"/>
  </cols>
  <sheetData>
    <row r="1" spans="1:10" ht="15.75">
      <c r="A1" s="70" t="s">
        <v>1</v>
      </c>
      <c r="B1" s="70"/>
      <c r="C1" s="70"/>
      <c r="D1" s="70"/>
      <c r="E1" s="70"/>
      <c r="F1" s="70"/>
      <c r="G1" s="70"/>
      <c r="H1" s="70"/>
      <c r="I1" s="65"/>
      <c r="J1" s="65"/>
    </row>
    <row r="3" spans="1:10" ht="15.75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>
      <c r="A4" s="69" t="s">
        <v>104</v>
      </c>
      <c r="B4" s="69"/>
      <c r="C4" s="69"/>
      <c r="D4" s="69"/>
      <c r="E4" s="69"/>
      <c r="F4" s="69"/>
      <c r="G4" s="69"/>
      <c r="H4" s="69"/>
      <c r="I4" s="69"/>
      <c r="J4" s="69"/>
    </row>
    <row r="6" spans="7:9" ht="15.75">
      <c r="G6" s="11" t="s">
        <v>117</v>
      </c>
      <c r="I6" s="11" t="s">
        <v>117</v>
      </c>
    </row>
    <row r="7" spans="7:9" ht="15.75">
      <c r="G7" s="11" t="s">
        <v>102</v>
      </c>
      <c r="I7" s="11" t="s">
        <v>118</v>
      </c>
    </row>
    <row r="8" ht="15.75">
      <c r="G8" s="11"/>
    </row>
    <row r="9" spans="1:9" ht="15.75">
      <c r="A9" s="17" t="s">
        <v>25</v>
      </c>
      <c r="G9" s="4" t="s">
        <v>24</v>
      </c>
      <c r="I9" s="4" t="s">
        <v>24</v>
      </c>
    </row>
    <row r="11" spans="1:9" ht="15.75">
      <c r="A11" s="2" t="s">
        <v>119</v>
      </c>
      <c r="G11" s="5">
        <f>+CCIS300903!G25</f>
        <v>20527</v>
      </c>
      <c r="H11" s="5"/>
      <c r="I11" s="15">
        <v>-24426</v>
      </c>
    </row>
    <row r="12" spans="1:9" ht="15.75">
      <c r="A12" s="2" t="s">
        <v>26</v>
      </c>
      <c r="G12" s="5"/>
      <c r="H12" s="5"/>
      <c r="I12" s="15"/>
    </row>
    <row r="13" spans="1:9" ht="15.75">
      <c r="A13" s="2" t="s">
        <v>33</v>
      </c>
      <c r="G13" s="5">
        <f>1259+7</f>
        <v>1266</v>
      </c>
      <c r="H13" s="5"/>
      <c r="I13" s="15">
        <v>1265</v>
      </c>
    </row>
    <row r="14" spans="1:10" ht="15.75">
      <c r="A14" s="2" t="s">
        <v>27</v>
      </c>
      <c r="G14" s="5">
        <v>9443</v>
      </c>
      <c r="H14" s="5"/>
      <c r="I14" s="15">
        <v>9302</v>
      </c>
      <c r="J14" s="5"/>
    </row>
    <row r="15" spans="1:9" ht="15.75">
      <c r="A15" s="2" t="s">
        <v>28</v>
      </c>
      <c r="E15" s="18"/>
      <c r="G15" s="5">
        <v>9989</v>
      </c>
      <c r="H15" s="5"/>
      <c r="I15" s="15">
        <v>16724</v>
      </c>
    </row>
    <row r="16" spans="1:9" ht="15.75">
      <c r="A16" s="2" t="s">
        <v>62</v>
      </c>
      <c r="E16" s="18"/>
      <c r="G16" s="5">
        <v>-30331</v>
      </c>
      <c r="H16" s="5"/>
      <c r="I16" s="15">
        <v>0</v>
      </c>
    </row>
    <row r="17" spans="1:9" ht="15.75">
      <c r="A17" s="2" t="s">
        <v>99</v>
      </c>
      <c r="E17" s="18"/>
      <c r="G17" s="6">
        <v>275</v>
      </c>
      <c r="H17" s="19"/>
      <c r="I17" s="64">
        <v>296</v>
      </c>
    </row>
    <row r="18" spans="1:9" ht="15.75">
      <c r="A18" s="2" t="s">
        <v>97</v>
      </c>
      <c r="G18" s="5">
        <f>SUM(G11:G17)</f>
        <v>11169</v>
      </c>
      <c r="H18" s="5"/>
      <c r="I18" s="5">
        <f>SUM(I11:I17)</f>
        <v>3161</v>
      </c>
    </row>
    <row r="19" spans="1:9" ht="15.75">
      <c r="A19" s="2" t="s">
        <v>63</v>
      </c>
      <c r="G19" s="5">
        <v>-2873</v>
      </c>
      <c r="H19" s="5"/>
      <c r="I19" s="15">
        <v>5938</v>
      </c>
    </row>
    <row r="20" spans="1:9" ht="15.75">
      <c r="A20" s="2" t="s">
        <v>64</v>
      </c>
      <c r="G20" s="5">
        <v>-32349</v>
      </c>
      <c r="H20" s="5"/>
      <c r="I20" s="15">
        <f>-86670+77983</f>
        <v>-8687</v>
      </c>
    </row>
    <row r="21" spans="1:9" ht="15.75">
      <c r="A21" s="2" t="s">
        <v>120</v>
      </c>
      <c r="G21" s="5">
        <v>5560</v>
      </c>
      <c r="H21" s="5"/>
      <c r="I21" s="15">
        <v>-440</v>
      </c>
    </row>
    <row r="22" spans="1:9" ht="15.75">
      <c r="A22" s="2" t="s">
        <v>65</v>
      </c>
      <c r="G22" s="6">
        <v>0</v>
      </c>
      <c r="H22" s="5"/>
      <c r="I22" s="64">
        <v>4414</v>
      </c>
    </row>
    <row r="23" spans="1:9" ht="15.75">
      <c r="A23" s="2" t="s">
        <v>30</v>
      </c>
      <c r="G23" s="19">
        <f>SUM(G18:G22)</f>
        <v>-18493</v>
      </c>
      <c r="H23" s="19"/>
      <c r="I23" s="19">
        <f>SUM(I18:I22)</f>
        <v>4386</v>
      </c>
    </row>
    <row r="24" spans="1:9" ht="15.75">
      <c r="A24" s="2" t="s">
        <v>72</v>
      </c>
      <c r="G24" s="5">
        <v>-450</v>
      </c>
      <c r="H24" s="19"/>
      <c r="I24" s="15">
        <v>0</v>
      </c>
    </row>
    <row r="25" spans="1:9" ht="15.75">
      <c r="A25" s="2" t="s">
        <v>34</v>
      </c>
      <c r="G25" s="5">
        <v>-10773</v>
      </c>
      <c r="H25" s="19"/>
      <c r="I25" s="15">
        <v>-5340</v>
      </c>
    </row>
    <row r="26" spans="1:9" ht="15.75">
      <c r="A26" s="2" t="s">
        <v>29</v>
      </c>
      <c r="F26" s="20"/>
      <c r="G26" s="21">
        <f>SUM(G23:G25)</f>
        <v>-29716</v>
      </c>
      <c r="H26" s="19"/>
      <c r="I26" s="21">
        <f>SUM(I23:I25)</f>
        <v>-954</v>
      </c>
    </row>
    <row r="27" spans="7:9" ht="15.75">
      <c r="G27" s="5"/>
      <c r="H27" s="19"/>
      <c r="I27" s="15"/>
    </row>
    <row r="28" spans="1:10" ht="15.75">
      <c r="A28" s="17" t="s">
        <v>66</v>
      </c>
      <c r="G28" s="5"/>
      <c r="H28" s="19"/>
      <c r="I28" s="15"/>
      <c r="J28" s="5"/>
    </row>
    <row r="29" spans="1:9" ht="15.75">
      <c r="A29" s="2" t="s">
        <v>126</v>
      </c>
      <c r="G29" s="5">
        <v>30331</v>
      </c>
      <c r="H29" s="19"/>
      <c r="I29" s="15">
        <v>0</v>
      </c>
    </row>
    <row r="30" spans="1:9" ht="15.75">
      <c r="A30" s="2" t="s">
        <v>67</v>
      </c>
      <c r="G30" s="5">
        <v>0</v>
      </c>
      <c r="H30" s="19"/>
      <c r="I30" s="15">
        <v>0</v>
      </c>
    </row>
    <row r="31" spans="1:9" ht="15.75">
      <c r="A31" s="2" t="s">
        <v>68</v>
      </c>
      <c r="G31" s="5">
        <v>-7</v>
      </c>
      <c r="H31" s="19"/>
      <c r="I31" s="15">
        <v>0</v>
      </c>
    </row>
    <row r="32" spans="1:9" ht="15.75">
      <c r="A32" s="2" t="s">
        <v>69</v>
      </c>
      <c r="G32" s="21">
        <f>SUM(G29:G31)</f>
        <v>30324</v>
      </c>
      <c r="H32" s="19"/>
      <c r="I32" s="21">
        <f>SUM(I29:I31)</f>
        <v>0</v>
      </c>
    </row>
    <row r="33" spans="7:9" ht="15.75">
      <c r="G33" s="5"/>
      <c r="H33" s="19"/>
      <c r="I33" s="15"/>
    </row>
    <row r="34" spans="1:9" ht="15.75">
      <c r="A34" s="17" t="s">
        <v>31</v>
      </c>
      <c r="G34" s="5"/>
      <c r="H34" s="19"/>
      <c r="I34" s="15"/>
    </row>
    <row r="35" spans="1:9" ht="15.75">
      <c r="A35" s="2" t="s">
        <v>70</v>
      </c>
      <c r="G35" s="5">
        <v>-687</v>
      </c>
      <c r="H35" s="19"/>
      <c r="I35" s="15">
        <v>0</v>
      </c>
    </row>
    <row r="36" spans="1:9" ht="15.75">
      <c r="A36" s="2" t="s">
        <v>71</v>
      </c>
      <c r="G36" s="5">
        <v>0</v>
      </c>
      <c r="H36" s="19"/>
      <c r="I36" s="15">
        <v>0</v>
      </c>
    </row>
    <row r="37" spans="1:9" ht="15.75">
      <c r="A37" s="2" t="s">
        <v>100</v>
      </c>
      <c r="G37" s="5">
        <v>87</v>
      </c>
      <c r="H37" s="19"/>
      <c r="I37" s="15">
        <v>0</v>
      </c>
    </row>
    <row r="38" spans="1:9" ht="15.75">
      <c r="A38" s="2" t="s">
        <v>35</v>
      </c>
      <c r="G38" s="21">
        <f>SUM(G35:G37)</f>
        <v>-600</v>
      </c>
      <c r="H38" s="19"/>
      <c r="I38" s="21">
        <f>SUM(I35:I37)</f>
        <v>0</v>
      </c>
    </row>
    <row r="39" spans="7:9" ht="15.75">
      <c r="G39" s="5"/>
      <c r="H39" s="5"/>
      <c r="I39" s="15"/>
    </row>
    <row r="40" ht="15.75">
      <c r="A40" s="17" t="s">
        <v>121</v>
      </c>
    </row>
    <row r="41" spans="1:9" ht="15.75">
      <c r="A41" s="17" t="s">
        <v>123</v>
      </c>
      <c r="G41" s="5">
        <f>+G26+G32+G38</f>
        <v>8</v>
      </c>
      <c r="H41" s="5"/>
      <c r="I41" s="5">
        <f>+I26+I32+I38</f>
        <v>-954</v>
      </c>
    </row>
    <row r="42" ht="15.75">
      <c r="A42" s="17" t="s">
        <v>122</v>
      </c>
    </row>
    <row r="43" spans="1:9" ht="15.75">
      <c r="A43" s="17" t="s">
        <v>124</v>
      </c>
      <c r="G43" s="5">
        <v>54</v>
      </c>
      <c r="H43" s="5"/>
      <c r="I43" s="15">
        <v>1233</v>
      </c>
    </row>
    <row r="44" ht="15.75">
      <c r="A44" s="17" t="s">
        <v>122</v>
      </c>
    </row>
    <row r="45" spans="1:9" ht="16.5" thickBot="1">
      <c r="A45" s="17" t="s">
        <v>125</v>
      </c>
      <c r="G45" s="7">
        <f>SUM(G41:G43)</f>
        <v>62</v>
      </c>
      <c r="H45" s="5"/>
      <c r="I45" s="7">
        <f>SUM(I41:I43)</f>
        <v>279</v>
      </c>
    </row>
    <row r="46" spans="1:9" ht="16.5" thickTop="1">
      <c r="A46" s="17"/>
      <c r="G46" s="19"/>
      <c r="H46" s="5"/>
      <c r="I46" s="19"/>
    </row>
    <row r="47" spans="1:9" ht="15.75">
      <c r="A47" s="17" t="s">
        <v>36</v>
      </c>
      <c r="G47" s="5"/>
      <c r="H47" s="5"/>
      <c r="I47" s="15"/>
    </row>
    <row r="48" spans="1:9" ht="16.5" thickBot="1">
      <c r="A48" s="2" t="s">
        <v>37</v>
      </c>
      <c r="G48" s="22">
        <f>+CBS300903!E22</f>
        <v>62</v>
      </c>
      <c r="H48" s="5"/>
      <c r="I48" s="22">
        <v>279</v>
      </c>
    </row>
    <row r="49" spans="7:9" ht="16.5" thickTop="1">
      <c r="G49" s="5"/>
      <c r="H49" s="5"/>
      <c r="I49" s="15"/>
    </row>
    <row r="50" spans="8:9" ht="15.75">
      <c r="H50" s="19"/>
      <c r="I50" s="63"/>
    </row>
    <row r="51" spans="1:9" ht="15.75">
      <c r="A51" s="17" t="s">
        <v>54</v>
      </c>
      <c r="H51" s="5"/>
      <c r="I51" s="15"/>
    </row>
    <row r="52" spans="1:9" ht="15.75">
      <c r="A52" s="17" t="s">
        <v>108</v>
      </c>
      <c r="H52" s="5"/>
      <c r="I52" s="15"/>
    </row>
    <row r="53" spans="8:9" ht="15.75">
      <c r="H53" s="5"/>
      <c r="I53" s="15"/>
    </row>
    <row r="54" spans="8:9" ht="15.75">
      <c r="H54" s="5"/>
      <c r="I54" s="15"/>
    </row>
    <row r="55" spans="8:9" ht="15.75">
      <c r="H55" s="5"/>
      <c r="I55" s="15"/>
    </row>
    <row r="56" spans="8:9" ht="15.75">
      <c r="H56" s="5"/>
      <c r="I56" s="15"/>
    </row>
    <row r="57" spans="8:9" ht="15.75">
      <c r="H57" s="5"/>
      <c r="I57" s="15"/>
    </row>
  </sheetData>
  <mergeCells count="3">
    <mergeCell ref="A1:H1"/>
    <mergeCell ref="A3:J3"/>
    <mergeCell ref="A4:J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2003-11-20T08:27:46Z</cp:lastPrinted>
  <dcterms:created xsi:type="dcterms:W3CDTF">2000-02-14T07:46:56Z</dcterms:created>
  <dcterms:modified xsi:type="dcterms:W3CDTF">2003-11-20T08:29:01Z</dcterms:modified>
  <cp:category/>
  <cp:version/>
  <cp:contentType/>
  <cp:contentStatus/>
</cp:coreProperties>
</file>