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200" tabRatio="668" activeTab="3"/>
  </bookViews>
  <sheets>
    <sheet name="CBS300603" sheetId="1" r:id="rId1"/>
    <sheet name="CCIS300603" sheetId="2" r:id="rId2"/>
    <sheet name="CCSOCIE300603" sheetId="3" r:id="rId3"/>
    <sheet name="CCCFS300603" sheetId="4" r:id="rId4"/>
  </sheets>
  <definedNames/>
  <calcPr fullCalcOnLoad="1"/>
</workbook>
</file>

<file path=xl/sharedStrings.xml><?xml version="1.0" encoding="utf-8"?>
<sst xmlns="http://schemas.openxmlformats.org/spreadsheetml/2006/main" count="143" uniqueCount="120">
  <si>
    <t>RM'000</t>
  </si>
  <si>
    <t>WIJAYA BARU GLOBAL BERHAD GROUP</t>
  </si>
  <si>
    <t>Share Capital</t>
  </si>
  <si>
    <t>AS AT PRECEDING</t>
  </si>
  <si>
    <t>Reserves</t>
  </si>
  <si>
    <t>Land and Development Expenditure</t>
  </si>
  <si>
    <t>Short Term Borrowings</t>
  </si>
  <si>
    <t>Long Term Borrowings</t>
  </si>
  <si>
    <t>(UNAUDITED)</t>
  </si>
  <si>
    <t>FINANCIAL</t>
  </si>
  <si>
    <t>(AUDITED)</t>
  </si>
  <si>
    <t>YEAR END</t>
  </si>
  <si>
    <t>Property,Plant and Equipment</t>
  </si>
  <si>
    <t xml:space="preserve">CONDENSED CONSOLIDATED INCOME STATEMENTS </t>
  </si>
  <si>
    <t>Revenue</t>
  </si>
  <si>
    <t>Operating Expenses</t>
  </si>
  <si>
    <t>Finance Costs</t>
  </si>
  <si>
    <t>Share of loss of associated companies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</si>
  <si>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</si>
  <si>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</si>
  <si>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</si>
  <si>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</si>
  <si>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</si>
  <si>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</si>
  <si>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</si>
  <si>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</si>
  <si>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</si>
  <si>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</si>
  <si>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</si>
  <si>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</si>
  <si>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</si>
  <si>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</si>
  <si>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>Deferred Taxation</t>
  </si>
  <si>
    <t xml:space="preserve">   Depreciation</t>
  </si>
  <si>
    <t xml:space="preserve">   Interest paid</t>
  </si>
  <si>
    <t>Net cash used in financing activities</t>
  </si>
  <si>
    <t>CASH AND CASH EQUIVALENTS AT BEGINNING OF THE YEAR</t>
  </si>
  <si>
    <t>CASH AND CASH EQUIVALENTS AT END OF THE YEAR</t>
  </si>
  <si>
    <t>CASH AND CASH EQUIVALENTS COMPRISE: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</si>
  <si>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</si>
  <si>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</si>
  <si>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</si>
  <si>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</si>
  <si>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</si>
  <si>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</si>
  <si>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</si>
  <si>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</si>
  <si>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</si>
  <si>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</si>
  <si>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(Loss)/Earnings Per Share (sen)</t>
  </si>
  <si>
    <t>(a)   Basic</t>
  </si>
  <si>
    <t>(b)   Fully diluted</t>
  </si>
  <si>
    <t xml:space="preserve">(The Condensed Consolidated Income Statements should be read in conjunction with the Annual 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</si>
  <si>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</si>
  <si>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</si>
  <si>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</si>
  <si>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</si>
  <si>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</si>
  <si>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</si>
  <si>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</si>
  <si>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</si>
  <si>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</si>
  <si>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</si>
  <si>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>31/12/2002</t>
  </si>
  <si>
    <t xml:space="preserve">   Interest income</t>
  </si>
  <si>
    <t xml:space="preserve">   Decrease/(increase) in receivables</t>
  </si>
  <si>
    <t xml:space="preserve">  (Decrease)/increase in payables</t>
  </si>
  <si>
    <t xml:space="preserve">   Capitalisation of interest on term loan</t>
  </si>
  <si>
    <t>CASH FLOWS FROM INVESTING ACTIVITIES</t>
  </si>
  <si>
    <t xml:space="preserve">   Interest received</t>
  </si>
  <si>
    <t xml:space="preserve">   Proceed from disposal of property, plant and equipment</t>
  </si>
  <si>
    <t xml:space="preserve">   Purchase of property, plant and equipment</t>
  </si>
  <si>
    <t>Net cash generated from/(used in) investing activities</t>
  </si>
  <si>
    <t xml:space="preserve">   Repayment of term loan </t>
  </si>
  <si>
    <t xml:space="preserve">   Repayment in long term liability</t>
  </si>
  <si>
    <t xml:space="preserve">   Taxation paid</t>
  </si>
  <si>
    <t>Investment in an associate</t>
  </si>
  <si>
    <t>Timber concession rights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</si>
  <si>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</si>
  <si>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</si>
  <si>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</si>
  <si>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</si>
  <si>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</si>
  <si>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</si>
  <si>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</si>
  <si>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</si>
  <si>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</si>
  <si>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NET CURRENT ASSETS</t>
  </si>
  <si>
    <t>FINANCED BY:</t>
  </si>
  <si>
    <t>Shareholders' equity</t>
  </si>
  <si>
    <t>Long Term Liability</t>
  </si>
  <si>
    <t>Non-current liabilities</t>
  </si>
  <si>
    <t>Financial Report for the year ended 31st December 2002)</t>
  </si>
  <si>
    <t>AS AT END</t>
  </si>
  <si>
    <t>QUARTER</t>
  </si>
  <si>
    <t>OF CURRENT</t>
  </si>
  <si>
    <t>Net profit / (loss) after tax</t>
  </si>
  <si>
    <t>Profit / (loss ) from Operations</t>
  </si>
  <si>
    <t>Profit / (loss) before taxation</t>
  </si>
  <si>
    <t>Net profit / ( loss) for the period</t>
  </si>
  <si>
    <t xml:space="preserve">Financial Report for the year ended 31st December 2002) </t>
  </si>
  <si>
    <t xml:space="preserve">in conjuction with the Annual Financial Report for the year ended 31st December 2002) </t>
  </si>
  <si>
    <t>At 1 January 2003</t>
  </si>
  <si>
    <t>Profit before taxation</t>
  </si>
  <si>
    <t>Operating profit before working capital changes</t>
  </si>
  <si>
    <t xml:space="preserve">   Decrease in land and development expenditure</t>
  </si>
  <si>
    <t>Profit for the period</t>
  </si>
  <si>
    <t xml:space="preserve">   Share of results in associates</t>
  </si>
  <si>
    <t xml:space="preserve">   Advances from a director</t>
  </si>
  <si>
    <t>NET INCREASE / (DECREASE) IN CASH AND CASH EQUIVALENTS</t>
  </si>
  <si>
    <t>CONDENSED CONSOLIDATED BALANCE SHEET AS AT 30 JUNE 2003</t>
  </si>
  <si>
    <t>30/6/2003</t>
  </si>
  <si>
    <t>FOR THE QUARTER ENDED 30 JUNE 2003</t>
  </si>
  <si>
    <t>6 Months</t>
  </si>
  <si>
    <t>30/06/2002</t>
  </si>
  <si>
    <t>30/06/2003</t>
  </si>
  <si>
    <t xml:space="preserve">6 months quarter ended </t>
  </si>
  <si>
    <t>30 June 2003</t>
  </si>
  <si>
    <t>At 30 June 2003</t>
  </si>
  <si>
    <t xml:space="preserve">6 months ended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</si>
</sst>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9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79" fontId="7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179" fontId="7" fillId="0" borderId="0" xfId="15" applyNumberFormat="1" applyFont="1" applyFill="1" applyAlignment="1">
      <alignment horizontal="center"/>
    </xf>
    <xf numFmtId="179" fontId="7" fillId="0" borderId="0" xfId="15" applyNumberFormat="1" applyFont="1" applyFill="1" applyBorder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Border="1" applyAlignment="1" quotePrefix="1">
      <alignment horizontal="center"/>
    </xf>
    <xf numFmtId="14" fontId="7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79" fontId="7" fillId="0" borderId="3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4" xfId="15" applyNumberFormat="1" applyFont="1" applyFill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Fill="1" applyBorder="1" applyAlignment="1">
      <alignment/>
    </xf>
    <xf numFmtId="179" fontId="7" fillId="0" borderId="5" xfId="15" applyNumberFormat="1" applyFont="1" applyBorder="1" applyAlignment="1">
      <alignment/>
    </xf>
    <xf numFmtId="179" fontId="7" fillId="0" borderId="6" xfId="0" applyNumberFormat="1" applyFont="1" applyBorder="1" applyAlignment="1">
      <alignment/>
    </xf>
    <xf numFmtId="179" fontId="7" fillId="0" borderId="6" xfId="15" applyNumberFormat="1" applyFont="1" applyFill="1" applyBorder="1" applyAlignment="1">
      <alignment/>
    </xf>
    <xf numFmtId="179" fontId="7" fillId="0" borderId="6" xfId="15" applyNumberFormat="1" applyFont="1" applyBorder="1" applyAlignment="1">
      <alignment/>
    </xf>
    <xf numFmtId="179" fontId="7" fillId="0" borderId="7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179" fontId="9" fillId="0" borderId="0" xfId="15" applyNumberFormat="1" applyFont="1" applyAlignment="1">
      <alignment horizontal="center"/>
    </xf>
    <xf numFmtId="179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9" fontId="8" fillId="0" borderId="0" xfId="0" applyNumberFormat="1" applyFont="1" applyAlignment="1">
      <alignment/>
    </xf>
    <xf numFmtId="179" fontId="8" fillId="0" borderId="5" xfId="0" applyNumberFormat="1" applyFont="1" applyBorder="1" applyAlignment="1">
      <alignment/>
    </xf>
    <xf numFmtId="179" fontId="8" fillId="0" borderId="8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175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175" fontId="8" fillId="0" borderId="8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179" fontId="8" fillId="0" borderId="6" xfId="0" applyNumberFormat="1" applyFont="1" applyBorder="1" applyAlignment="1">
      <alignment/>
    </xf>
    <xf numFmtId="179" fontId="8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90" zoomScaleNormal="90" workbookViewId="0" topLeftCell="A1">
      <selection activeCell="D21" sqref="D21"/>
    </sheetView>
  </sheetViews>
  <sheetFormatPr defaultColWidth="9.140625" defaultRowHeight="12.75"/>
  <cols>
    <col min="1" max="1" width="4.421875" style="2" customWidth="1"/>
    <col min="2" max="2" width="1.421875" style="2" customWidth="1"/>
    <col min="3" max="3" width="4.7109375" style="2" customWidth="1"/>
    <col min="4" max="4" width="27.8515625" style="2" customWidth="1"/>
    <col min="5" max="5" width="12.7109375" style="38" customWidth="1"/>
    <col min="6" max="6" width="12.7109375" style="39" customWidth="1"/>
    <col min="7" max="7" width="12.7109375" style="21" customWidth="1"/>
    <col min="8" max="8" width="9.140625" style="2" customWidth="1"/>
    <col min="9" max="9" width="9.57421875" style="2" bestFit="1" customWidth="1"/>
    <col min="10" max="16384" width="9.140625" style="2" customWidth="1"/>
  </cols>
  <sheetData>
    <row r="1" spans="1:7" ht="15.75" customHeight="1">
      <c r="A1" s="1" t="s">
        <v>1</v>
      </c>
      <c r="B1" s="1"/>
      <c r="C1" s="1"/>
      <c r="D1" s="1"/>
      <c r="E1" s="1"/>
      <c r="F1" s="1"/>
      <c r="G1" s="1"/>
    </row>
    <row r="2" spans="1:7" ht="18.75" customHeight="1">
      <c r="A2" s="1" t="s">
        <v>110</v>
      </c>
      <c r="B2" s="1"/>
      <c r="C2" s="1"/>
      <c r="D2" s="1"/>
      <c r="E2" s="1"/>
      <c r="F2" s="1"/>
      <c r="G2" s="1"/>
    </row>
    <row r="3" spans="1:7" ht="12.75">
      <c r="A3" s="3"/>
      <c r="B3" s="4"/>
      <c r="C3" s="4"/>
      <c r="D3" s="5"/>
      <c r="E3" s="6"/>
      <c r="F3" s="7"/>
      <c r="G3" s="3"/>
    </row>
    <row r="4" spans="5:7" ht="12.75">
      <c r="E4" s="8" t="s">
        <v>8</v>
      </c>
      <c r="F4" s="9"/>
      <c r="G4" s="3" t="s">
        <v>10</v>
      </c>
    </row>
    <row r="5" spans="5:7" s="10" customFormat="1" ht="12.75">
      <c r="E5" s="11" t="s">
        <v>93</v>
      </c>
      <c r="F5" s="12"/>
      <c r="G5" s="13" t="s">
        <v>3</v>
      </c>
    </row>
    <row r="6" spans="5:7" s="10" customFormat="1" ht="12.75">
      <c r="E6" s="11" t="s">
        <v>95</v>
      </c>
      <c r="F6" s="12"/>
      <c r="G6" s="13" t="s">
        <v>9</v>
      </c>
    </row>
    <row r="7" spans="5:7" s="10" customFormat="1" ht="12.75">
      <c r="E7" s="11" t="s">
        <v>94</v>
      </c>
      <c r="F7" s="12"/>
      <c r="G7" s="13" t="s">
        <v>11</v>
      </c>
    </row>
    <row r="8" spans="5:7" s="14" customFormat="1" ht="12.75">
      <c r="E8" s="15" t="s">
        <v>111</v>
      </c>
      <c r="F8" s="16"/>
      <c r="G8" s="17" t="s">
        <v>63</v>
      </c>
    </row>
    <row r="9" spans="5:7" s="10" customFormat="1" ht="12.75">
      <c r="E9" s="11" t="s">
        <v>0</v>
      </c>
      <c r="F9" s="12"/>
      <c r="G9" s="13" t="s">
        <v>0</v>
      </c>
    </row>
    <row r="10" spans="5:7" s="10" customFormat="1" ht="12.75">
      <c r="E10" s="11"/>
      <c r="F10" s="12"/>
      <c r="G10" s="13"/>
    </row>
    <row r="11" spans="2:7" s="10" customFormat="1" ht="12.75">
      <c r="B11" s="18" t="s">
        <v>80</v>
      </c>
      <c r="E11" s="11"/>
      <c r="F11" s="12"/>
      <c r="G11" s="13"/>
    </row>
    <row r="12" spans="5:7" s="10" customFormat="1" ht="12.75">
      <c r="E12" s="11"/>
      <c r="F12" s="12"/>
      <c r="G12" s="13"/>
    </row>
    <row r="13" spans="1:9" ht="12.75">
      <c r="A13" s="10"/>
      <c r="B13" s="2" t="s">
        <v>12</v>
      </c>
      <c r="E13" s="19">
        <v>25367</v>
      </c>
      <c r="F13" s="20"/>
      <c r="G13" s="21">
        <v>26205</v>
      </c>
      <c r="I13" s="22"/>
    </row>
    <row r="14" spans="1:9" ht="12.75">
      <c r="A14" s="10"/>
      <c r="B14" s="2" t="s">
        <v>76</v>
      </c>
      <c r="E14" s="19">
        <v>41202</v>
      </c>
      <c r="F14" s="20"/>
      <c r="G14" s="21">
        <v>41396</v>
      </c>
      <c r="I14" s="22"/>
    </row>
    <row r="15" spans="1:9" ht="12.75">
      <c r="A15" s="10"/>
      <c r="B15" s="2" t="s">
        <v>77</v>
      </c>
      <c r="E15" s="19">
        <v>85299</v>
      </c>
      <c r="F15" s="20"/>
      <c r="G15" s="21">
        <v>91594</v>
      </c>
      <c r="I15" s="22"/>
    </row>
    <row r="16" spans="5:7" ht="12.75">
      <c r="E16" s="2"/>
      <c r="F16" s="2"/>
      <c r="G16" s="2"/>
    </row>
    <row r="17" spans="1:7" ht="12.75">
      <c r="A17" s="10"/>
      <c r="B17" s="18" t="s">
        <v>81</v>
      </c>
      <c r="E17" s="23"/>
      <c r="F17" s="20"/>
      <c r="G17" s="24"/>
    </row>
    <row r="18" spans="1:7" ht="12.75">
      <c r="A18" s="10"/>
      <c r="E18" s="25"/>
      <c r="F18" s="20"/>
      <c r="G18" s="26"/>
    </row>
    <row r="19" spans="1:9" ht="12.75">
      <c r="A19" s="10"/>
      <c r="B19" s="27"/>
      <c r="C19" s="2" t="s">
        <v>5</v>
      </c>
      <c r="E19" s="25">
        <v>794498</v>
      </c>
      <c r="F19" s="20"/>
      <c r="G19" s="26">
        <v>800058</v>
      </c>
      <c r="I19" s="22"/>
    </row>
    <row r="20" spans="1:11" ht="12.75">
      <c r="A20" s="10"/>
      <c r="B20" s="27"/>
      <c r="C20" s="2" t="s">
        <v>78</v>
      </c>
      <c r="E20" s="25">
        <v>2795</v>
      </c>
      <c r="F20" s="20"/>
      <c r="G20" s="26">
        <v>825</v>
      </c>
      <c r="I20" s="22"/>
      <c r="K20" s="22">
        <f>+I20+I21</f>
        <v>0</v>
      </c>
    </row>
    <row r="21" spans="1:9" ht="12.75">
      <c r="A21" s="10"/>
      <c r="B21" s="27"/>
      <c r="C21" s="2" t="s">
        <v>79</v>
      </c>
      <c r="E21" s="25">
        <f>3235+677</f>
        <v>3912</v>
      </c>
      <c r="F21" s="20"/>
      <c r="G21" s="26">
        <v>3464</v>
      </c>
      <c r="I21" s="22"/>
    </row>
    <row r="22" spans="1:9" ht="12.75">
      <c r="A22" s="10"/>
      <c r="B22" s="27"/>
      <c r="C22" s="2" t="s">
        <v>39</v>
      </c>
      <c r="E22" s="25">
        <v>71</v>
      </c>
      <c r="F22" s="20"/>
      <c r="G22" s="26">
        <v>54</v>
      </c>
      <c r="I22" s="22"/>
    </row>
    <row r="23" spans="1:7" ht="12.75">
      <c r="A23" s="10"/>
      <c r="E23" s="28">
        <f>SUM(E19:E22)</f>
        <v>801276</v>
      </c>
      <c r="F23" s="20"/>
      <c r="G23" s="28">
        <f>SUM(G19:G22)</f>
        <v>804401</v>
      </c>
    </row>
    <row r="24" spans="1:7" ht="12.75">
      <c r="A24" s="10"/>
      <c r="E24" s="20"/>
      <c r="F24" s="20"/>
      <c r="G24" s="29"/>
    </row>
    <row r="25" spans="1:7" ht="12.75">
      <c r="A25" s="10"/>
      <c r="B25" s="18" t="s">
        <v>82</v>
      </c>
      <c r="E25" s="23"/>
      <c r="F25" s="20"/>
      <c r="G25" s="24"/>
    </row>
    <row r="26" spans="1:7" ht="12.75">
      <c r="A26" s="10"/>
      <c r="E26" s="25"/>
      <c r="F26" s="20"/>
      <c r="G26" s="26"/>
    </row>
    <row r="27" spans="1:9" ht="12.75">
      <c r="A27" s="10"/>
      <c r="C27" s="2" t="s">
        <v>6</v>
      </c>
      <c r="E27" s="25">
        <v>348979</v>
      </c>
      <c r="F27" s="20"/>
      <c r="G27" s="26">
        <v>321493</v>
      </c>
      <c r="I27" s="22"/>
    </row>
    <row r="28" spans="1:9" ht="12.75">
      <c r="A28" s="10"/>
      <c r="B28" s="27"/>
      <c r="C28" s="2" t="s">
        <v>83</v>
      </c>
      <c r="E28" s="25">
        <v>382</v>
      </c>
      <c r="F28" s="20"/>
      <c r="G28" s="26">
        <v>382</v>
      </c>
      <c r="I28" s="22"/>
    </row>
    <row r="29" spans="1:9" ht="12.75">
      <c r="A29" s="10"/>
      <c r="B29" s="27"/>
      <c r="C29" s="2" t="s">
        <v>84</v>
      </c>
      <c r="E29" s="25">
        <f>208812+677+1382+10</f>
        <v>210881</v>
      </c>
      <c r="F29" s="20"/>
      <c r="G29" s="26">
        <v>240970</v>
      </c>
      <c r="I29" s="22"/>
    </row>
    <row r="30" spans="1:9" ht="12.75">
      <c r="A30" s="10"/>
      <c r="B30" s="27"/>
      <c r="C30" s="2" t="s">
        <v>85</v>
      </c>
      <c r="E30" s="25">
        <v>30900</v>
      </c>
      <c r="F30" s="20"/>
      <c r="G30" s="26">
        <v>28977</v>
      </c>
      <c r="I30" s="22"/>
    </row>
    <row r="31" spans="1:9" ht="12.75">
      <c r="A31" s="10"/>
      <c r="B31" s="27"/>
      <c r="C31" s="2" t="s">
        <v>86</v>
      </c>
      <c r="E31" s="25">
        <v>111575</v>
      </c>
      <c r="F31" s="20"/>
      <c r="G31" s="26">
        <v>111543</v>
      </c>
      <c r="I31" s="22"/>
    </row>
    <row r="32" spans="1:7" ht="12.75">
      <c r="A32" s="10"/>
      <c r="B32" s="27"/>
      <c r="E32" s="25"/>
      <c r="F32" s="20"/>
      <c r="G32" s="26"/>
    </row>
    <row r="33" spans="1:9" ht="12.75">
      <c r="A33" s="10"/>
      <c r="E33" s="28">
        <f>SUM(E27:E32)</f>
        <v>702717</v>
      </c>
      <c r="F33" s="20"/>
      <c r="G33" s="28">
        <f>SUM(G27:G32)</f>
        <v>703365</v>
      </c>
      <c r="I33" s="22"/>
    </row>
    <row r="34" spans="1:7" ht="12.75">
      <c r="A34" s="10"/>
      <c r="E34" s="20"/>
      <c r="F34" s="20"/>
      <c r="G34" s="29"/>
    </row>
    <row r="35" spans="1:11" ht="13.5" thickBot="1">
      <c r="A35" s="10"/>
      <c r="B35" s="18" t="s">
        <v>87</v>
      </c>
      <c r="E35" s="30">
        <f>E23-E33</f>
        <v>98559</v>
      </c>
      <c r="F35" s="20"/>
      <c r="G35" s="31">
        <f>G23-G33</f>
        <v>101036</v>
      </c>
      <c r="K35" s="22">
        <f>+I29+I30+I31+I46</f>
        <v>0</v>
      </c>
    </row>
    <row r="36" spans="1:6" ht="12.75">
      <c r="A36" s="10"/>
      <c r="E36" s="19"/>
      <c r="F36" s="20"/>
    </row>
    <row r="37" spans="1:7" ht="13.5" thickBot="1">
      <c r="A37" s="10"/>
      <c r="E37" s="30">
        <f>SUM(E13:E15)+E35</f>
        <v>250427</v>
      </c>
      <c r="F37" s="20"/>
      <c r="G37" s="30">
        <f>SUM(G13:G15)+G35</f>
        <v>260231</v>
      </c>
    </row>
    <row r="38" spans="1:7" ht="12.75">
      <c r="A38" s="10"/>
      <c r="B38" s="18" t="s">
        <v>88</v>
      </c>
      <c r="E38" s="20"/>
      <c r="F38" s="20"/>
      <c r="G38" s="20"/>
    </row>
    <row r="39" spans="1:7" ht="12.75">
      <c r="A39" s="10"/>
      <c r="E39" s="20"/>
      <c r="F39" s="20"/>
      <c r="G39" s="20"/>
    </row>
    <row r="40" spans="1:7" ht="12.75">
      <c r="A40" s="10"/>
      <c r="B40" s="2" t="s">
        <v>2</v>
      </c>
      <c r="E40" s="19">
        <v>110367</v>
      </c>
      <c r="F40" s="20"/>
      <c r="G40" s="21">
        <v>110367</v>
      </c>
    </row>
    <row r="41" spans="1:9" ht="12.75">
      <c r="A41" s="10"/>
      <c r="B41" s="2" t="s">
        <v>4</v>
      </c>
      <c r="E41" s="32">
        <v>-75560</v>
      </c>
      <c r="F41" s="20"/>
      <c r="G41" s="33">
        <v>-94821</v>
      </c>
      <c r="I41" s="22"/>
    </row>
    <row r="42" spans="1:7" ht="12.75">
      <c r="A42" s="10"/>
      <c r="B42" s="2" t="s">
        <v>89</v>
      </c>
      <c r="E42" s="34">
        <f>SUM(E40:E41)</f>
        <v>34807</v>
      </c>
      <c r="F42" s="2"/>
      <c r="G42" s="34">
        <f>SUM(G40:G41)</f>
        <v>15546</v>
      </c>
    </row>
    <row r="43" spans="1:7" ht="12.75">
      <c r="A43" s="10"/>
      <c r="E43" s="22"/>
      <c r="F43" s="2"/>
      <c r="G43" s="22"/>
    </row>
    <row r="44" spans="1:9" ht="12.75">
      <c r="A44" s="10"/>
      <c r="B44" s="2" t="s">
        <v>7</v>
      </c>
      <c r="E44" s="19">
        <v>122500</v>
      </c>
      <c r="F44" s="20"/>
      <c r="G44" s="21">
        <v>150006</v>
      </c>
      <c r="I44" s="22"/>
    </row>
    <row r="45" spans="1:9" ht="12.75">
      <c r="A45" s="10"/>
      <c r="B45" s="2" t="s">
        <v>90</v>
      </c>
      <c r="E45" s="19">
        <v>72012</v>
      </c>
      <c r="F45" s="20"/>
      <c r="G45" s="21">
        <v>72006</v>
      </c>
      <c r="I45" s="22"/>
    </row>
    <row r="46" spans="1:11" ht="12.75">
      <c r="A46" s="10"/>
      <c r="B46" s="2" t="s">
        <v>32</v>
      </c>
      <c r="E46" s="20">
        <v>21108</v>
      </c>
      <c r="F46" s="20"/>
      <c r="G46" s="29">
        <v>22673</v>
      </c>
      <c r="I46" s="22"/>
      <c r="K46" s="22"/>
    </row>
    <row r="47" spans="1:7" ht="12.75">
      <c r="A47" s="10"/>
      <c r="B47" s="2" t="s">
        <v>91</v>
      </c>
      <c r="E47" s="35">
        <f>SUM(E44:E46)</f>
        <v>215620</v>
      </c>
      <c r="F47" s="20"/>
      <c r="G47" s="36">
        <f>SUM(G44:G46)</f>
        <v>244685</v>
      </c>
    </row>
    <row r="48" spans="1:9" ht="13.5" thickBot="1">
      <c r="A48" s="10"/>
      <c r="E48" s="37">
        <f>+E42+E47</f>
        <v>250427</v>
      </c>
      <c r="F48" s="20"/>
      <c r="G48" s="37">
        <f>+G42+G47</f>
        <v>260231</v>
      </c>
      <c r="I48" s="22"/>
    </row>
    <row r="49" spans="1:7" ht="12.75">
      <c r="A49" s="10"/>
      <c r="E49" s="20"/>
      <c r="F49" s="20"/>
      <c r="G49" s="20"/>
    </row>
    <row r="50" spans="1:7" ht="13.5" thickBot="1">
      <c r="A50" s="10" t="s">
        <v>54</v>
      </c>
      <c r="B50" s="2" t="s">
        <v>55</v>
      </c>
      <c r="E50" s="30">
        <f>+E42/E40*100</f>
        <v>31.53750668225104</v>
      </c>
      <c r="F50" s="20"/>
      <c r="G50" s="30">
        <f>+G42/G40*100</f>
        <v>14.085732148196472</v>
      </c>
    </row>
    <row r="51" spans="1:8" ht="12.75">
      <c r="A51" s="10"/>
      <c r="E51" s="20"/>
      <c r="F51" s="20"/>
      <c r="G51" s="20"/>
      <c r="H51" s="22"/>
    </row>
    <row r="52" ht="12.75">
      <c r="A52" s="18" t="s">
        <v>53</v>
      </c>
    </row>
    <row r="53" ht="12.75">
      <c r="A53" s="18" t="s">
        <v>92</v>
      </c>
    </row>
    <row r="54" spans="5:7" ht="12.75">
      <c r="E54" s="2"/>
      <c r="F54" s="2"/>
      <c r="G54" s="2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0">
      <selection activeCell="B28" sqref="B28"/>
    </sheetView>
  </sheetViews>
  <sheetFormatPr defaultColWidth="9.140625" defaultRowHeight="12.75"/>
  <cols>
    <col min="1" max="1" width="9.140625" style="40" customWidth="1"/>
    <col min="2" max="2" width="27.28125" style="40" customWidth="1"/>
    <col min="3" max="3" width="13.28125" style="40" customWidth="1"/>
    <col min="4" max="4" width="1.7109375" style="40" customWidth="1"/>
    <col min="5" max="5" width="13.28125" style="40" customWidth="1"/>
    <col min="6" max="6" width="1.7109375" style="40" customWidth="1"/>
    <col min="7" max="7" width="13.28125" style="40" customWidth="1"/>
    <col min="8" max="8" width="1.7109375" style="40" customWidth="1"/>
    <col min="9" max="9" width="13.28125" style="40" customWidth="1"/>
    <col min="10" max="10" width="9.140625" style="40" customWidth="1"/>
    <col min="11" max="11" width="10.140625" style="40" bestFit="1" customWidth="1"/>
    <col min="12" max="16384" width="9.140625" style="40" customWidth="1"/>
  </cols>
  <sheetData>
    <row r="1" spans="1:9" ht="15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41" t="s">
        <v>13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3" t="s">
        <v>112</v>
      </c>
      <c r="B4" s="43"/>
      <c r="C4" s="43"/>
      <c r="D4" s="43"/>
      <c r="E4" s="43"/>
      <c r="F4" s="43"/>
      <c r="G4" s="43"/>
      <c r="H4" s="43"/>
      <c r="I4" s="43"/>
    </row>
    <row r="5" spans="1:9" ht="15">
      <c r="A5" s="44"/>
      <c r="B5" s="44"/>
      <c r="C5" s="44"/>
      <c r="D5" s="44"/>
      <c r="E5" s="44"/>
      <c r="F5" s="44"/>
      <c r="G5" s="44"/>
      <c r="H5" s="44"/>
      <c r="I5" s="44"/>
    </row>
    <row r="6" spans="3:9" ht="15">
      <c r="C6" s="45" t="s">
        <v>40</v>
      </c>
      <c r="D6" s="45"/>
      <c r="E6" s="45"/>
      <c r="G6" s="45" t="s">
        <v>41</v>
      </c>
      <c r="H6" s="45"/>
      <c r="I6" s="45"/>
    </row>
    <row r="7" spans="3:9" ht="15">
      <c r="C7" s="46" t="s">
        <v>42</v>
      </c>
      <c r="D7" s="46"/>
      <c r="E7" s="46" t="s">
        <v>45</v>
      </c>
      <c r="G7" s="46" t="s">
        <v>113</v>
      </c>
      <c r="H7" s="46"/>
      <c r="I7" s="46" t="s">
        <v>113</v>
      </c>
    </row>
    <row r="8" spans="3:9" ht="15">
      <c r="C8" s="46" t="s">
        <v>43</v>
      </c>
      <c r="E8" s="46" t="s">
        <v>43</v>
      </c>
      <c r="G8" s="46" t="s">
        <v>46</v>
      </c>
      <c r="I8" s="46" t="s">
        <v>46</v>
      </c>
    </row>
    <row r="9" spans="3:9" ht="15">
      <c r="C9" s="46" t="s">
        <v>44</v>
      </c>
      <c r="E9" s="46" t="s">
        <v>44</v>
      </c>
      <c r="G9" s="46" t="s">
        <v>47</v>
      </c>
      <c r="I9" s="46" t="s">
        <v>47</v>
      </c>
    </row>
    <row r="10" spans="3:9" ht="15">
      <c r="C10" s="46" t="s">
        <v>115</v>
      </c>
      <c r="E10" s="46" t="s">
        <v>114</v>
      </c>
      <c r="G10" s="46" t="s">
        <v>115</v>
      </c>
      <c r="I10" s="46" t="s">
        <v>114</v>
      </c>
    </row>
    <row r="11" spans="3:9" ht="15">
      <c r="C11" s="46" t="s">
        <v>0</v>
      </c>
      <c r="E11" s="46" t="s">
        <v>0</v>
      </c>
      <c r="G11" s="46" t="s">
        <v>0</v>
      </c>
      <c r="I11" s="46" t="s">
        <v>0</v>
      </c>
    </row>
    <row r="13" spans="1:9" ht="14.25">
      <c r="A13" s="40" t="s">
        <v>14</v>
      </c>
      <c r="C13" s="47">
        <v>12930</v>
      </c>
      <c r="D13" s="47"/>
      <c r="E13" s="47">
        <v>14367</v>
      </c>
      <c r="F13" s="47"/>
      <c r="G13" s="47">
        <v>25861</v>
      </c>
      <c r="H13" s="47"/>
      <c r="I13" s="47">
        <v>25451</v>
      </c>
    </row>
    <row r="14" spans="3:9" ht="14.25">
      <c r="C14" s="47"/>
      <c r="D14" s="47"/>
      <c r="E14" s="47"/>
      <c r="F14" s="47"/>
      <c r="G14" s="47"/>
      <c r="H14" s="47"/>
      <c r="I14" s="47"/>
    </row>
    <row r="15" spans="1:9" ht="14.25">
      <c r="A15" s="40" t="s">
        <v>15</v>
      </c>
      <c r="C15" s="47">
        <v>-12975</v>
      </c>
      <c r="D15" s="47"/>
      <c r="E15" s="47">
        <v>-13205</v>
      </c>
      <c r="F15" s="47"/>
      <c r="G15" s="47">
        <f>-17474-911-7139-250+8</f>
        <v>-25766</v>
      </c>
      <c r="H15" s="47"/>
      <c r="I15" s="47">
        <v>-24618</v>
      </c>
    </row>
    <row r="16" spans="3:9" ht="14.25">
      <c r="C16" s="47"/>
      <c r="D16" s="47"/>
      <c r="E16" s="47"/>
      <c r="F16" s="47"/>
      <c r="G16" s="47"/>
      <c r="H16" s="47"/>
      <c r="I16" s="47"/>
    </row>
    <row r="17" spans="1:9" ht="14.25">
      <c r="A17" s="40" t="s">
        <v>48</v>
      </c>
      <c r="C17" s="47">
        <v>0</v>
      </c>
      <c r="D17" s="47"/>
      <c r="E17" s="47">
        <v>0</v>
      </c>
      <c r="F17" s="47"/>
      <c r="G17" s="47">
        <v>0</v>
      </c>
      <c r="H17" s="47"/>
      <c r="I17" s="47">
        <v>0</v>
      </c>
    </row>
    <row r="18" spans="3:9" ht="14.25">
      <c r="C18" s="48"/>
      <c r="D18" s="48"/>
      <c r="E18" s="48"/>
      <c r="F18" s="48"/>
      <c r="G18" s="48"/>
      <c r="H18" s="48"/>
      <c r="I18" s="48"/>
    </row>
    <row r="19" spans="1:9" ht="14.25">
      <c r="A19" s="40" t="s">
        <v>97</v>
      </c>
      <c r="C19" s="47">
        <f>SUM(C13:C18)</f>
        <v>-45</v>
      </c>
      <c r="D19" s="47"/>
      <c r="E19" s="47">
        <f>SUM(E13:E18)</f>
        <v>1162</v>
      </c>
      <c r="F19" s="47"/>
      <c r="G19" s="47">
        <f>SUM(G13:G18)</f>
        <v>95</v>
      </c>
      <c r="H19" s="47"/>
      <c r="I19" s="47">
        <f>SUM(I13:I18)</f>
        <v>833</v>
      </c>
    </row>
    <row r="20" spans="3:9" ht="14.25">
      <c r="C20" s="47"/>
      <c r="D20" s="47"/>
      <c r="E20" s="47"/>
      <c r="F20" s="47"/>
      <c r="G20" s="47"/>
      <c r="H20" s="47"/>
      <c r="I20" s="47"/>
    </row>
    <row r="21" spans="1:9" ht="14.25">
      <c r="A21" s="40" t="s">
        <v>16</v>
      </c>
      <c r="C21" s="47">
        <v>-4454</v>
      </c>
      <c r="D21" s="47"/>
      <c r="E21" s="47">
        <v>-8406</v>
      </c>
      <c r="F21" s="47"/>
      <c r="G21" s="47">
        <v>20069</v>
      </c>
      <c r="H21" s="47"/>
      <c r="I21" s="47">
        <v>-9629</v>
      </c>
    </row>
    <row r="22" spans="3:9" ht="14.25">
      <c r="C22" s="47"/>
      <c r="D22" s="47"/>
      <c r="E22" s="47"/>
      <c r="F22" s="47"/>
      <c r="G22" s="47"/>
      <c r="H22" s="47"/>
      <c r="I22" s="47"/>
    </row>
    <row r="23" spans="1:9" ht="14.25">
      <c r="A23" s="40" t="s">
        <v>17</v>
      </c>
      <c r="C23" s="47">
        <v>-123</v>
      </c>
      <c r="D23" s="47"/>
      <c r="E23" s="47">
        <v>-94</v>
      </c>
      <c r="F23" s="47"/>
      <c r="G23" s="47">
        <v>-194</v>
      </c>
      <c r="H23" s="47"/>
      <c r="I23" s="47">
        <v>-238</v>
      </c>
    </row>
    <row r="24" spans="3:9" ht="14.25">
      <c r="C24" s="48"/>
      <c r="D24" s="48"/>
      <c r="E24" s="48"/>
      <c r="F24" s="48"/>
      <c r="G24" s="48"/>
      <c r="H24" s="48"/>
      <c r="I24" s="48"/>
    </row>
    <row r="25" spans="1:9" ht="14.25">
      <c r="A25" s="40" t="s">
        <v>98</v>
      </c>
      <c r="C25" s="47">
        <f>SUM(C19:C24)</f>
        <v>-4622</v>
      </c>
      <c r="D25" s="47"/>
      <c r="E25" s="47">
        <f>SUM(E19:E24)</f>
        <v>-7338</v>
      </c>
      <c r="F25" s="47"/>
      <c r="G25" s="47">
        <f>SUM(G19:G24)</f>
        <v>19970</v>
      </c>
      <c r="H25" s="47"/>
      <c r="I25" s="47">
        <f>SUM(I19:I24)</f>
        <v>-9034</v>
      </c>
    </row>
    <row r="26" spans="3:9" ht="14.25">
      <c r="C26" s="47"/>
      <c r="D26" s="47"/>
      <c r="E26" s="47"/>
      <c r="F26" s="47"/>
      <c r="G26" s="47"/>
      <c r="H26" s="47"/>
      <c r="I26" s="47"/>
    </row>
    <row r="27" spans="1:9" ht="14.25">
      <c r="A27" s="40" t="s">
        <v>18</v>
      </c>
      <c r="C27" s="47">
        <v>-355</v>
      </c>
      <c r="D27" s="47"/>
      <c r="E27" s="47">
        <v>-592</v>
      </c>
      <c r="F27" s="47"/>
      <c r="G27" s="47">
        <v>-709</v>
      </c>
      <c r="H27" s="47"/>
      <c r="I27" s="47">
        <v>-801</v>
      </c>
    </row>
    <row r="28" spans="3:9" ht="14.25">
      <c r="C28" s="48"/>
      <c r="D28" s="48"/>
      <c r="E28" s="48"/>
      <c r="F28" s="48"/>
      <c r="G28" s="48"/>
      <c r="H28" s="48"/>
      <c r="I28" s="48"/>
    </row>
    <row r="29" spans="1:9" ht="14.25">
      <c r="A29" s="40" t="s">
        <v>96</v>
      </c>
      <c r="C29" s="47">
        <f>SUM(C25:C28)</f>
        <v>-4977</v>
      </c>
      <c r="D29" s="47"/>
      <c r="E29" s="47">
        <f>SUM(E25:E28)</f>
        <v>-7930</v>
      </c>
      <c r="F29" s="47"/>
      <c r="G29" s="47">
        <f>SUM(G25:G28)</f>
        <v>19261</v>
      </c>
      <c r="H29" s="47"/>
      <c r="I29" s="47">
        <f>SUM(I25:I28)</f>
        <v>-9835</v>
      </c>
    </row>
    <row r="30" spans="3:9" ht="14.25">
      <c r="C30" s="47"/>
      <c r="D30" s="47"/>
      <c r="E30" s="47"/>
      <c r="F30" s="47"/>
      <c r="G30" s="47"/>
      <c r="H30" s="47"/>
      <c r="I30" s="47"/>
    </row>
    <row r="31" spans="1:9" ht="14.25">
      <c r="A31" s="40" t="s">
        <v>19</v>
      </c>
      <c r="C31" s="47">
        <v>0</v>
      </c>
      <c r="D31" s="47"/>
      <c r="E31" s="47">
        <v>0</v>
      </c>
      <c r="F31" s="47"/>
      <c r="G31" s="47">
        <v>0</v>
      </c>
      <c r="H31" s="47"/>
      <c r="I31" s="47">
        <v>0</v>
      </c>
    </row>
    <row r="32" spans="3:9" ht="14.25">
      <c r="C32" s="47"/>
      <c r="D32" s="47"/>
      <c r="E32" s="47"/>
      <c r="F32" s="47"/>
      <c r="G32" s="47"/>
      <c r="H32" s="47"/>
      <c r="I32" s="47"/>
    </row>
    <row r="33" spans="1:9" ht="15" thickBot="1">
      <c r="A33" s="40" t="s">
        <v>99</v>
      </c>
      <c r="C33" s="49">
        <f>SUM(C29:C32)</f>
        <v>-4977</v>
      </c>
      <c r="D33" s="49"/>
      <c r="E33" s="49">
        <f>SUM(E29:E32)</f>
        <v>-7930</v>
      </c>
      <c r="F33" s="49"/>
      <c r="G33" s="49">
        <f>SUM(G29:G32)</f>
        <v>19261</v>
      </c>
      <c r="H33" s="49"/>
      <c r="I33" s="49">
        <f>SUM(I29:I32)</f>
        <v>-9835</v>
      </c>
    </row>
    <row r="34" spans="3:9" ht="15" thickTop="1">
      <c r="C34" s="47"/>
      <c r="D34" s="47"/>
      <c r="E34" s="47"/>
      <c r="F34" s="47"/>
      <c r="G34" s="47"/>
      <c r="H34" s="47"/>
      <c r="I34" s="47"/>
    </row>
    <row r="35" spans="1:9" ht="14.25">
      <c r="A35" s="40" t="s">
        <v>49</v>
      </c>
      <c r="C35" s="47"/>
      <c r="D35" s="47"/>
      <c r="E35" s="47"/>
      <c r="F35" s="47"/>
      <c r="G35" s="47"/>
      <c r="H35" s="47"/>
      <c r="I35" s="47"/>
    </row>
    <row r="36" spans="3:9" ht="14.25">
      <c r="C36" s="47"/>
      <c r="D36" s="47"/>
      <c r="E36" s="47"/>
      <c r="F36" s="47"/>
      <c r="G36" s="47"/>
      <c r="H36" s="47"/>
      <c r="I36" s="47"/>
    </row>
    <row r="37" spans="1:9" ht="14.25">
      <c r="A37" s="40" t="s">
        <v>50</v>
      </c>
      <c r="C37" s="50">
        <f>+C33/110367*100</f>
        <v>-4.509500122319172</v>
      </c>
      <c r="D37" s="50"/>
      <c r="E37" s="50">
        <f>+E33/110367*100</f>
        <v>-7.185118740203141</v>
      </c>
      <c r="F37" s="50"/>
      <c r="G37" s="50">
        <f>+G33/110367*100</f>
        <v>17.45177453405456</v>
      </c>
      <c r="H37" s="50"/>
      <c r="I37" s="50">
        <f>+I33/110367*100</f>
        <v>-8.911178160138448</v>
      </c>
    </row>
    <row r="38" spans="3:9" ht="14.25">
      <c r="C38" s="47"/>
      <c r="D38" s="47"/>
      <c r="E38" s="47"/>
      <c r="F38" s="47"/>
      <c r="G38" s="47"/>
      <c r="H38" s="47"/>
      <c r="I38" s="47"/>
    </row>
    <row r="39" spans="1:9" ht="14.25">
      <c r="A39" s="40" t="s">
        <v>51</v>
      </c>
      <c r="C39" s="47">
        <v>0</v>
      </c>
      <c r="D39" s="47"/>
      <c r="E39" s="47">
        <v>0</v>
      </c>
      <c r="F39" s="47"/>
      <c r="G39" s="47">
        <v>0</v>
      </c>
      <c r="H39" s="47"/>
      <c r="I39" s="47">
        <v>0</v>
      </c>
    </row>
    <row r="41" spans="1:9" ht="15">
      <c r="A41" s="51" t="s">
        <v>52</v>
      </c>
      <c r="B41" s="51"/>
      <c r="C41" s="51"/>
      <c r="D41" s="51"/>
      <c r="E41" s="51"/>
      <c r="F41" s="51"/>
      <c r="G41" s="51"/>
      <c r="H41" s="51"/>
      <c r="I41" s="51"/>
    </row>
    <row r="42" spans="1:9" ht="15">
      <c r="A42" s="51" t="s">
        <v>100</v>
      </c>
      <c r="B42" s="51"/>
      <c r="C42" s="51"/>
      <c r="D42" s="51"/>
      <c r="E42" s="51"/>
      <c r="F42" s="51"/>
      <c r="G42" s="51"/>
      <c r="H42" s="51"/>
      <c r="I42" s="51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E14" sqref="E14"/>
    </sheetView>
  </sheetViews>
  <sheetFormatPr defaultColWidth="9.140625" defaultRowHeight="12.75"/>
  <cols>
    <col min="1" max="1" width="9.140625" style="40" customWidth="1"/>
    <col min="2" max="2" width="24.8515625" style="40" customWidth="1"/>
    <col min="3" max="3" width="16.00390625" style="40" customWidth="1"/>
    <col min="4" max="4" width="20.7109375" style="40" customWidth="1"/>
    <col min="5" max="5" width="17.28125" style="40" customWidth="1"/>
    <col min="6" max="16384" width="9.140625" style="40" customWidth="1"/>
  </cols>
  <sheetData>
    <row r="1" spans="1:5" ht="15">
      <c r="A1" s="45" t="s">
        <v>1</v>
      </c>
      <c r="B1" s="45"/>
      <c r="C1" s="45"/>
      <c r="D1" s="45"/>
      <c r="E1" s="45"/>
    </row>
    <row r="3" spans="1:5" ht="15">
      <c r="A3" s="45" t="s">
        <v>58</v>
      </c>
      <c r="B3" s="45"/>
      <c r="C3" s="45"/>
      <c r="D3" s="45"/>
      <c r="E3" s="45"/>
    </row>
    <row r="4" spans="1:5" ht="15">
      <c r="A4" s="45" t="s">
        <v>112</v>
      </c>
      <c r="B4" s="45"/>
      <c r="C4" s="45"/>
      <c r="D4" s="45"/>
      <c r="E4" s="45"/>
    </row>
    <row r="6" ht="14.25">
      <c r="D6" s="52" t="s">
        <v>59</v>
      </c>
    </row>
    <row r="7" ht="14.25">
      <c r="D7" s="52" t="s">
        <v>60</v>
      </c>
    </row>
    <row r="8" spans="1:5" ht="14.25">
      <c r="A8" s="53"/>
      <c r="C8" s="52" t="s">
        <v>20</v>
      </c>
      <c r="D8" s="52" t="s">
        <v>61</v>
      </c>
      <c r="E8" s="52" t="s">
        <v>22</v>
      </c>
    </row>
    <row r="9" spans="3:4" ht="14.25">
      <c r="C9" s="52" t="s">
        <v>21</v>
      </c>
      <c r="D9" s="52" t="s">
        <v>62</v>
      </c>
    </row>
    <row r="10" spans="3:5" ht="14.25">
      <c r="C10" s="52" t="s">
        <v>0</v>
      </c>
      <c r="D10" s="52" t="s">
        <v>0</v>
      </c>
      <c r="E10" s="52" t="s">
        <v>0</v>
      </c>
    </row>
    <row r="11" spans="1:5" ht="15">
      <c r="A11" s="54" t="s">
        <v>116</v>
      </c>
      <c r="C11" s="52"/>
      <c r="D11" s="52"/>
      <c r="E11" s="52"/>
    </row>
    <row r="12" spans="1:5" ht="15">
      <c r="A12" s="55" t="s">
        <v>117</v>
      </c>
      <c r="C12" s="52"/>
      <c r="D12" s="52"/>
      <c r="E12" s="52"/>
    </row>
    <row r="13" spans="3:5" ht="14.25">
      <c r="C13" s="52"/>
      <c r="D13" s="52"/>
      <c r="E13" s="52"/>
    </row>
    <row r="14" spans="1:5" ht="14.25">
      <c r="A14" s="40" t="s">
        <v>102</v>
      </c>
      <c r="C14" s="56">
        <v>110367</v>
      </c>
      <c r="D14" s="57">
        <v>-94821</v>
      </c>
      <c r="E14" s="56">
        <f>SUM(C14:D14)</f>
        <v>15546</v>
      </c>
    </row>
    <row r="15" spans="3:5" ht="14.25">
      <c r="C15" s="56"/>
      <c r="D15" s="56"/>
      <c r="E15" s="56"/>
    </row>
    <row r="16" spans="1:5" ht="14.25">
      <c r="A16" s="40" t="s">
        <v>106</v>
      </c>
      <c r="C16" s="56">
        <v>0</v>
      </c>
      <c r="D16" s="57">
        <f>+CCIS300603!G33</f>
        <v>19261</v>
      </c>
      <c r="E16" s="47">
        <f>SUM(C16:D16)</f>
        <v>19261</v>
      </c>
    </row>
    <row r="17" spans="3:5" ht="14.25">
      <c r="C17" s="56"/>
      <c r="D17" s="57"/>
      <c r="E17" s="47"/>
    </row>
    <row r="18" spans="1:5" ht="15" thickBot="1">
      <c r="A18" s="40" t="s">
        <v>118</v>
      </c>
      <c r="C18" s="58">
        <f>SUM(C14:C17)</f>
        <v>110367</v>
      </c>
      <c r="D18" s="49">
        <f>SUM(D14:D17)</f>
        <v>-75560</v>
      </c>
      <c r="E18" s="49">
        <f>SUM(E14:E17)</f>
        <v>34807</v>
      </c>
    </row>
    <row r="19" ht="15" thickTop="1">
      <c r="H19" s="56"/>
    </row>
    <row r="21" ht="15">
      <c r="A21" s="61" t="s">
        <v>57</v>
      </c>
    </row>
    <row r="22" ht="15">
      <c r="A22" s="61" t="s">
        <v>101</v>
      </c>
    </row>
  </sheetData>
  <mergeCells count="3">
    <mergeCell ref="A3:E3"/>
    <mergeCell ref="A4:E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40">
      <selection activeCell="E43" sqref="E43"/>
    </sheetView>
  </sheetViews>
  <sheetFormatPr defaultColWidth="9.140625" defaultRowHeight="12.75"/>
  <cols>
    <col min="1" max="4" width="9.140625" style="40" customWidth="1"/>
    <col min="5" max="5" width="35.7109375" style="40" customWidth="1"/>
    <col min="6" max="6" width="1.7109375" style="40" customWidth="1"/>
    <col min="7" max="7" width="16.421875" style="40" customWidth="1"/>
    <col min="8" max="8" width="1.7109375" style="40" customWidth="1"/>
    <col min="9" max="9" width="9.140625" style="40" customWidth="1"/>
    <col min="10" max="10" width="11.28125" style="40" bestFit="1" customWidth="1"/>
    <col min="11" max="16384" width="9.140625" style="40" customWidth="1"/>
  </cols>
  <sheetData>
    <row r="1" spans="1:8" ht="15">
      <c r="A1" s="41" t="s">
        <v>1</v>
      </c>
      <c r="B1" s="41"/>
      <c r="C1" s="41"/>
      <c r="D1" s="41"/>
      <c r="E1" s="41"/>
      <c r="F1" s="41"/>
      <c r="G1" s="41"/>
      <c r="H1" s="41"/>
    </row>
    <row r="3" spans="1:8" ht="15">
      <c r="A3" s="45" t="s">
        <v>23</v>
      </c>
      <c r="B3" s="45"/>
      <c r="C3" s="45"/>
      <c r="D3" s="45"/>
      <c r="E3" s="45"/>
      <c r="F3" s="45"/>
      <c r="G3" s="45"/>
      <c r="H3" s="45"/>
    </row>
    <row r="4" spans="1:8" ht="15">
      <c r="A4" s="45" t="s">
        <v>112</v>
      </c>
      <c r="B4" s="45"/>
      <c r="C4" s="45"/>
      <c r="D4" s="45"/>
      <c r="E4" s="45"/>
      <c r="F4" s="45"/>
      <c r="G4" s="45"/>
      <c r="H4" s="45"/>
    </row>
    <row r="6" ht="14.25">
      <c r="G6" s="52" t="s">
        <v>119</v>
      </c>
    </row>
    <row r="7" ht="14.25">
      <c r="G7" s="52" t="s">
        <v>111</v>
      </c>
    </row>
    <row r="8" ht="14.25">
      <c r="G8" s="52"/>
    </row>
    <row r="9" spans="1:7" ht="15.75" customHeight="1">
      <c r="A9" s="61" t="s">
        <v>25</v>
      </c>
      <c r="G9" s="46" t="s">
        <v>24</v>
      </c>
    </row>
    <row r="10" ht="15.75" customHeight="1"/>
    <row r="11" spans="1:8" ht="15.75" customHeight="1">
      <c r="A11" s="40" t="s">
        <v>103</v>
      </c>
      <c r="G11" s="47">
        <f>+CCIS300603!G25</f>
        <v>19970</v>
      </c>
      <c r="H11" s="47"/>
    </row>
    <row r="12" spans="1:8" ht="15.75" customHeight="1">
      <c r="A12" s="40" t="s">
        <v>26</v>
      </c>
      <c r="G12" s="47"/>
      <c r="H12" s="47"/>
    </row>
    <row r="13" spans="1:8" ht="15.75" customHeight="1">
      <c r="A13" s="40" t="s">
        <v>33</v>
      </c>
      <c r="G13" s="47">
        <v>845</v>
      </c>
      <c r="H13" s="47"/>
    </row>
    <row r="14" spans="1:10" ht="15.75" customHeight="1">
      <c r="A14" s="40" t="s">
        <v>27</v>
      </c>
      <c r="G14" s="47">
        <v>6295</v>
      </c>
      <c r="H14" s="47"/>
      <c r="J14" s="47"/>
    </row>
    <row r="15" spans="1:8" ht="15.75" customHeight="1">
      <c r="A15" s="40" t="s">
        <v>28</v>
      </c>
      <c r="E15" s="62"/>
      <c r="G15" s="47">
        <f>9990+247+25</f>
        <v>10262</v>
      </c>
      <c r="H15" s="47"/>
    </row>
    <row r="16" spans="1:8" ht="15.75" customHeight="1">
      <c r="A16" s="40" t="s">
        <v>64</v>
      </c>
      <c r="E16" s="62"/>
      <c r="G16" s="47">
        <v>-30331</v>
      </c>
      <c r="H16" s="47"/>
    </row>
    <row r="17" spans="1:8" ht="15.75" customHeight="1">
      <c r="A17" s="40" t="s">
        <v>107</v>
      </c>
      <c r="E17" s="62"/>
      <c r="G17" s="48">
        <v>194</v>
      </c>
      <c r="H17" s="60"/>
    </row>
    <row r="18" spans="1:8" ht="15.75" customHeight="1">
      <c r="A18" s="40" t="s">
        <v>104</v>
      </c>
      <c r="G18" s="47">
        <f>SUM(G11:G17)</f>
        <v>7235</v>
      </c>
      <c r="H18" s="47"/>
    </row>
    <row r="19" spans="1:8" ht="15.75" customHeight="1">
      <c r="A19" s="40" t="s">
        <v>65</v>
      </c>
      <c r="G19" s="47">
        <v>-2418</v>
      </c>
      <c r="H19" s="47"/>
    </row>
    <row r="20" spans="1:8" ht="15.75" customHeight="1">
      <c r="A20" s="40" t="s">
        <v>66</v>
      </c>
      <c r="G20" s="47">
        <v>-33809</v>
      </c>
      <c r="H20" s="47"/>
    </row>
    <row r="21" spans="1:8" ht="15.75" customHeight="1">
      <c r="A21" s="40" t="s">
        <v>105</v>
      </c>
      <c r="G21" s="47">
        <v>5560</v>
      </c>
      <c r="H21" s="47"/>
    </row>
    <row r="22" spans="1:8" ht="15.75" customHeight="1">
      <c r="A22" s="40" t="s">
        <v>67</v>
      </c>
      <c r="G22" s="48">
        <v>20</v>
      </c>
      <c r="H22" s="47"/>
    </row>
    <row r="23" spans="1:8" ht="15.75" customHeight="1">
      <c r="A23" s="40" t="s">
        <v>30</v>
      </c>
      <c r="G23" s="60">
        <f>SUM(G18:G22)</f>
        <v>-23412</v>
      </c>
      <c r="H23" s="60"/>
    </row>
    <row r="24" spans="1:8" ht="15.75" customHeight="1">
      <c r="A24" s="40" t="s">
        <v>75</v>
      </c>
      <c r="G24" s="47">
        <v>-350</v>
      </c>
      <c r="H24" s="60"/>
    </row>
    <row r="25" spans="1:8" ht="15.75" customHeight="1">
      <c r="A25" s="40" t="s">
        <v>34</v>
      </c>
      <c r="G25" s="47">
        <f>-6413-164</f>
        <v>-6577</v>
      </c>
      <c r="H25" s="60"/>
    </row>
    <row r="26" spans="1:8" ht="15.75" customHeight="1">
      <c r="A26" s="40" t="s">
        <v>29</v>
      </c>
      <c r="F26" s="59"/>
      <c r="G26" s="63">
        <f>SUM(G23:G25)</f>
        <v>-30339</v>
      </c>
      <c r="H26" s="60"/>
    </row>
    <row r="27" spans="7:8" ht="15.75" customHeight="1">
      <c r="G27" s="47"/>
      <c r="H27" s="60"/>
    </row>
    <row r="28" spans="1:10" ht="15.75" customHeight="1">
      <c r="A28" s="61" t="s">
        <v>68</v>
      </c>
      <c r="G28" s="47"/>
      <c r="H28" s="60"/>
      <c r="J28" s="47"/>
    </row>
    <row r="29" spans="1:8" ht="15.75" customHeight="1">
      <c r="A29" s="40" t="s">
        <v>69</v>
      </c>
      <c r="G29" s="47">
        <v>30331</v>
      </c>
      <c r="H29" s="60"/>
    </row>
    <row r="30" spans="1:8" ht="15.75" customHeight="1">
      <c r="A30" s="40" t="s">
        <v>70</v>
      </c>
      <c r="G30" s="47">
        <v>0</v>
      </c>
      <c r="H30" s="60"/>
    </row>
    <row r="31" spans="1:8" ht="15.75" customHeight="1">
      <c r="A31" s="40" t="s">
        <v>71</v>
      </c>
      <c r="G31" s="47">
        <v>-7</v>
      </c>
      <c r="H31" s="60"/>
    </row>
    <row r="32" spans="1:8" ht="15.75" customHeight="1">
      <c r="A32" s="40" t="s">
        <v>72</v>
      </c>
      <c r="G32" s="63">
        <f>SUM(G29:G31)</f>
        <v>30324</v>
      </c>
      <c r="H32" s="60"/>
    </row>
    <row r="33" spans="7:8" ht="15.75" customHeight="1">
      <c r="G33" s="47"/>
      <c r="H33" s="60"/>
    </row>
    <row r="34" spans="1:8" ht="15.75" customHeight="1">
      <c r="A34" s="61" t="s">
        <v>31</v>
      </c>
      <c r="G34" s="47"/>
      <c r="H34" s="60"/>
    </row>
    <row r="35" spans="1:8" ht="15.75" customHeight="1">
      <c r="A35" s="40" t="s">
        <v>73</v>
      </c>
      <c r="G35" s="47">
        <v>0</v>
      </c>
      <c r="H35" s="60"/>
    </row>
    <row r="36" spans="1:8" ht="15.75" customHeight="1">
      <c r="A36" s="40" t="s">
        <v>74</v>
      </c>
      <c r="G36" s="47">
        <v>0</v>
      </c>
      <c r="H36" s="60"/>
    </row>
    <row r="37" spans="1:8" ht="15.75" customHeight="1">
      <c r="A37" s="40" t="s">
        <v>108</v>
      </c>
      <c r="G37" s="47">
        <v>32</v>
      </c>
      <c r="H37" s="60"/>
    </row>
    <row r="38" spans="1:8" ht="15.75" customHeight="1">
      <c r="A38" s="40" t="s">
        <v>35</v>
      </c>
      <c r="G38" s="63">
        <f>SUM(G35:G37)</f>
        <v>32</v>
      </c>
      <c r="H38" s="60"/>
    </row>
    <row r="39" spans="7:8" ht="15.75" customHeight="1">
      <c r="G39" s="47"/>
      <c r="H39" s="47"/>
    </row>
    <row r="40" spans="1:8" ht="15.75" customHeight="1">
      <c r="A40" s="61" t="s">
        <v>109</v>
      </c>
      <c r="G40" s="47">
        <f>+G26+G32+G38</f>
        <v>17</v>
      </c>
      <c r="H40" s="47"/>
    </row>
    <row r="41" spans="1:8" ht="15.75" customHeight="1">
      <c r="A41" s="61" t="s">
        <v>36</v>
      </c>
      <c r="G41" s="47">
        <v>54</v>
      </c>
      <c r="H41" s="47"/>
    </row>
    <row r="42" spans="1:8" ht="15.75" customHeight="1" thickBot="1">
      <c r="A42" s="61" t="s">
        <v>37</v>
      </c>
      <c r="G42" s="49">
        <f>SUM(G40:G41)</f>
        <v>71</v>
      </c>
      <c r="H42" s="47"/>
    </row>
    <row r="43" spans="7:8" ht="15.75" customHeight="1" thickTop="1">
      <c r="G43" s="47"/>
      <c r="H43" s="47"/>
    </row>
    <row r="44" spans="1:8" ht="15.75" customHeight="1">
      <c r="A44" s="61" t="s">
        <v>38</v>
      </c>
      <c r="G44" s="47"/>
      <c r="H44" s="47"/>
    </row>
    <row r="45" spans="1:8" ht="15.75" customHeight="1" thickBot="1">
      <c r="A45" s="40" t="s">
        <v>39</v>
      </c>
      <c r="G45" s="64">
        <v>71</v>
      </c>
      <c r="H45" s="47"/>
    </row>
    <row r="46" spans="7:8" ht="15.75" customHeight="1" thickTop="1">
      <c r="G46" s="47"/>
      <c r="H46" s="47"/>
    </row>
    <row r="47" spans="7:9" ht="15.75" customHeight="1">
      <c r="G47" s="47"/>
      <c r="H47" s="60"/>
      <c r="I47" s="59"/>
    </row>
    <row r="48" spans="8:9" ht="15.75" customHeight="1">
      <c r="H48" s="60"/>
      <c r="I48" s="59"/>
    </row>
    <row r="49" spans="1:8" ht="15.75" customHeight="1">
      <c r="A49" s="61" t="s">
        <v>56</v>
      </c>
      <c r="H49" s="47"/>
    </row>
    <row r="50" spans="1:8" ht="15.75" customHeight="1">
      <c r="A50" s="61" t="s">
        <v>100</v>
      </c>
      <c r="H50" s="47"/>
    </row>
    <row r="51" ht="14.25">
      <c r="H51" s="47"/>
    </row>
    <row r="52" ht="14.25">
      <c r="H52" s="47"/>
    </row>
    <row r="53" ht="14.25">
      <c r="H53" s="47"/>
    </row>
    <row r="54" ht="14.25">
      <c r="H54" s="47"/>
    </row>
    <row r="55" ht="14.25">
      <c r="H55" s="47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Wijaya</cp:lastModifiedBy>
  <cp:lastPrinted>2003-08-28T04:34:03Z</cp:lastPrinted>
  <dcterms:created xsi:type="dcterms:W3CDTF">2000-02-14T07:46:56Z</dcterms:created>
  <dcterms:modified xsi:type="dcterms:W3CDTF">2003-08-28T04:35:15Z</dcterms:modified>
  <cp:category/>
  <cp:version/>
  <cp:contentType/>
  <cp:contentStatus/>
</cp:coreProperties>
</file>