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tabRatio="668" activeTab="3"/>
  </bookViews>
  <sheets>
    <sheet name="CBS311202" sheetId="1" r:id="rId1"/>
    <sheet name="CCIS311202" sheetId="2" r:id="rId2"/>
    <sheet name="CCSOCIE311202" sheetId="3" r:id="rId3"/>
    <sheet name="CCCFS311202" sheetId="4" r:id="rId4"/>
  </sheets>
  <definedNames>
    <definedName name="_xlnm.Print_Area" localSheetId="0">'CBS311202'!$A$1:$H$46</definedName>
  </definedNames>
  <calcPr fullCalcOnLoad="1"/>
</workbook>
</file>

<file path=xl/sharedStrings.xml><?xml version="1.0" encoding="utf-8"?>
<sst xmlns="http://schemas.openxmlformats.org/spreadsheetml/2006/main" count="164" uniqueCount="119">
  <si>
    <t>Due to Directors</t>
  </si>
  <si>
    <t>RM'000</t>
  </si>
  <si>
    <t>WIJAYA BARU GLOBAL BERHAD GROUP</t>
  </si>
  <si>
    <t>Share Capital</t>
  </si>
  <si>
    <t>AS AT PRECEDING</t>
  </si>
  <si>
    <t>Current Assets</t>
  </si>
  <si>
    <t>Reserves</t>
  </si>
  <si>
    <t>Investment in Associated Company</t>
  </si>
  <si>
    <t>Land and Development Expenditure</t>
  </si>
  <si>
    <t>Current Liabilities</t>
  </si>
  <si>
    <t>Short Term Borrowings</t>
  </si>
  <si>
    <t>Long Term Borrowings</t>
  </si>
  <si>
    <t>Timber Concession Rights</t>
  </si>
  <si>
    <t>(UNAUDITED)</t>
  </si>
  <si>
    <t>Other Long Term Liabilities</t>
  </si>
  <si>
    <t>FINANCIAL</t>
  </si>
  <si>
    <t>(AUDITED)</t>
  </si>
  <si>
    <t>YEAR END</t>
  </si>
  <si>
    <t>31/12/2001</t>
  </si>
  <si>
    <t>Property,Plant and Equipment</t>
  </si>
  <si>
    <t xml:space="preserve">CONDENSED CONSOLIDATED INCOME STATEMENTS </t>
  </si>
  <si>
    <t>Revenue</t>
  </si>
  <si>
    <t>Operating Expenses</t>
  </si>
  <si>
    <t>Finance Costs</t>
  </si>
  <si>
    <t>Share of loss of associated companies</t>
  </si>
  <si>
    <t>Taxation</t>
  </si>
  <si>
    <t>Minority Interest</t>
  </si>
  <si>
    <t xml:space="preserve">Share </t>
  </si>
  <si>
    <t>Capital</t>
  </si>
  <si>
    <t>Total</t>
  </si>
  <si>
    <t>Net loss for the period</t>
  </si>
  <si>
    <t>CONDENSED CONSOLIDATED CASH FLOW STATEMENT</t>
  </si>
  <si>
    <t>(RM'000)</t>
  </si>
  <si>
    <t>CASH FLOWS FROM OPERATING ACTIVITIES</t>
  </si>
  <si>
    <t>Adjustment for non-cash items:</t>
  </si>
  <si>
    <t xml:space="preserve">   Amortisation of timber concession rights</t>
  </si>
  <si>
    <t xml:space="preserve">   Interest expenses</t>
  </si>
  <si>
    <t>Net cash generated from operating activities</t>
  </si>
  <si>
    <t>Cash generated from operations</t>
  </si>
  <si>
    <t>CASH FLOWS FROM FINANCING ACTIVITIES</t>
  </si>
  <si>
    <t>Cash and Cash Equivalents</t>
  </si>
  <si>
    <t>Debtors</t>
  </si>
  <si>
    <t>Shareholders' Fund</t>
  </si>
  <si>
    <t>Deferred Taxation</t>
  </si>
  <si>
    <t>Negative</t>
  </si>
  <si>
    <t>Goodwill</t>
  </si>
  <si>
    <t>Loss before taxation</t>
  </si>
  <si>
    <t xml:space="preserve">   Depreciation</t>
  </si>
  <si>
    <t xml:space="preserve">   Share of losses in associated companies</t>
  </si>
  <si>
    <t>Operating profit before changes in working capital</t>
  </si>
  <si>
    <t xml:space="preserve">   Interest paid</t>
  </si>
  <si>
    <t>Net cash used in financing activities</t>
  </si>
  <si>
    <t>NET INCREASE IN CASH AND CASH EQUIVALENTS</t>
  </si>
  <si>
    <t>CASH AND CASH EQUIVALENTS AT BEGINNING OF THE YEAR</t>
  </si>
  <si>
    <t>CASH AND CASH EQUIVALENTS AT END OF THE YEAR</t>
  </si>
  <si>
    <t>CASH AND CASH EQUIVALENTS COMPRISE:</t>
  </si>
  <si>
    <t>Cash and bank balances</t>
  </si>
  <si>
    <t xml:space="preserve">   Increase in land and development expenditure</t>
  </si>
  <si>
    <t>INDIVIDUAL QUARTER</t>
  </si>
  <si>
    <t>CUMULATIVE QUARTER</t>
  </si>
  <si>
    <t>Current</t>
  </si>
  <si>
    <t>Quarter</t>
  </si>
  <si>
    <t>Ended</t>
  </si>
  <si>
    <t>Corresponding</t>
  </si>
  <si>
    <t xml:space="preserve">Cumulative </t>
  </si>
  <si>
    <t>To Date</t>
  </si>
  <si>
    <t>Other Operating Income</t>
  </si>
  <si>
    <t>(Loss)/profit from Operations</t>
  </si>
  <si>
    <t>(Loss)/Earnings Per Share (sen)</t>
  </si>
  <si>
    <t>(a)   Basic</t>
  </si>
  <si>
    <t>(b)   Fully diluted</t>
  </si>
  <si>
    <t xml:space="preserve">(The Condensed Consolidated Income Statements should be read in conjunction with the Annual </t>
  </si>
  <si>
    <t xml:space="preserve">Financial Report for the year ended 31st December 2001) </t>
  </si>
  <si>
    <t xml:space="preserve">(The Condensed Consolidated Balance Sheets should be read in conjunction with the Annual </t>
  </si>
  <si>
    <t>Financial Report for the year ended 31st December 2001)</t>
  </si>
  <si>
    <t xml:space="preserve"> </t>
  </si>
  <si>
    <t>Net tangible assets per share (sen)</t>
  </si>
  <si>
    <t>Net loss after tax</t>
  </si>
  <si>
    <t>(The Condensed Consolidated Cash Flow Statements should be read in conjunction with the Annual</t>
  </si>
  <si>
    <t>Trade &amp; Other Creditors</t>
  </si>
  <si>
    <t>reported in the audited balance sheet</t>
  </si>
  <si>
    <t>At 31 December 2001 as previously</t>
  </si>
  <si>
    <t xml:space="preserve">(The Condensed Consolidated Statements of Changes in Equity should be read </t>
  </si>
  <si>
    <t xml:space="preserve">in conjuction with the Annual Financial Report for the year ended 31st December 2001) </t>
  </si>
  <si>
    <t xml:space="preserve">CONDENSED CONSOLIDATED STATEMENTS OF CHANGES IN EQUITY </t>
  </si>
  <si>
    <t>Distributable</t>
  </si>
  <si>
    <t>Retained Profits /</t>
  </si>
  <si>
    <t>(Accumulated</t>
  </si>
  <si>
    <t>Losses)</t>
  </si>
  <si>
    <t>CONDENSED CONSOLIDATED BALANCE SHEET AS AT 31 DECEMBER 2002</t>
  </si>
  <si>
    <t>31/12/2002</t>
  </si>
  <si>
    <t>AS AT CURRENT</t>
  </si>
  <si>
    <t>FOR THE YEAR ENDED 31 DECEMBER 2002</t>
  </si>
  <si>
    <t>12 Months</t>
  </si>
  <si>
    <t xml:space="preserve">12 months year ended </t>
  </si>
  <si>
    <t>31 December 2002</t>
  </si>
  <si>
    <t>Net loss for the year</t>
  </si>
  <si>
    <t>At 31 December 2002</t>
  </si>
  <si>
    <t>31 December 2001</t>
  </si>
  <si>
    <t>At 1 January, 2001 as previously</t>
  </si>
  <si>
    <t>At 31 December 2001</t>
  </si>
  <si>
    <t xml:space="preserve">   Provision for doubtful debts</t>
  </si>
  <si>
    <t xml:space="preserve">   Interest income</t>
  </si>
  <si>
    <t xml:space="preserve">   Loss/(profit) on disposal of property, plant and equipment</t>
  </si>
  <si>
    <t xml:space="preserve">   Impairment lossess of property, plant and equipment</t>
  </si>
  <si>
    <t xml:space="preserve">   Decrease/(increase) in receivables</t>
  </si>
  <si>
    <t xml:space="preserve">  (Decrease)/increase in payables</t>
  </si>
  <si>
    <t xml:space="preserve">   Decrease in investment in associated company</t>
  </si>
  <si>
    <t xml:space="preserve">   Capitalisation of interest on term loan</t>
  </si>
  <si>
    <t xml:space="preserve">   Increase in payable to associated company</t>
  </si>
  <si>
    <t>CASH FLOWS FROM INVESTING ACTIVITIES</t>
  </si>
  <si>
    <t xml:space="preserve">   Interest received</t>
  </si>
  <si>
    <t xml:space="preserve">   Proceed from disposal of property, plant and equipment</t>
  </si>
  <si>
    <t xml:space="preserve">   Purchase of property, plant and equipment</t>
  </si>
  <si>
    <t>Net cash generated from/(used in) investing activities</t>
  </si>
  <si>
    <t xml:space="preserve">   Repayment of term loan </t>
  </si>
  <si>
    <t xml:space="preserve">   Repayment in long term liability</t>
  </si>
  <si>
    <t xml:space="preserve">   Taxation paid</t>
  </si>
  <si>
    <t xml:space="preserve">Net Current Assets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</si>
</sst>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_);[Red]\(#,##0.0\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m/d/yyyy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79" fontId="4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5" fillId="0" borderId="0" xfId="0" applyNumberFormat="1" applyFont="1" applyAlignment="1">
      <alignment/>
    </xf>
    <xf numFmtId="179" fontId="5" fillId="0" borderId="1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 quotePrefix="1">
      <alignment/>
    </xf>
    <xf numFmtId="175" fontId="5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175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center"/>
    </xf>
    <xf numFmtId="0" fontId="5" fillId="0" borderId="0" xfId="0" applyFont="1" applyAlignment="1">
      <alignment horizontal="left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5" fillId="0" borderId="3" xfId="0" applyNumberFormat="1" applyFont="1" applyBorder="1" applyAlignment="1">
      <alignment/>
    </xf>
    <xf numFmtId="179" fontId="5" fillId="0" borderId="4" xfId="0" applyNumberFormat="1" applyFont="1" applyBorder="1" applyAlignment="1">
      <alignment/>
    </xf>
    <xf numFmtId="179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179" fontId="10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Alignment="1">
      <alignment horizontal="center"/>
    </xf>
    <xf numFmtId="179" fontId="10" fillId="0" borderId="0" xfId="15" applyNumberFormat="1" applyFont="1" applyFill="1" applyAlignment="1">
      <alignment horizontal="center"/>
    </xf>
    <xf numFmtId="179" fontId="10" fillId="0" borderId="0" xfId="15" applyNumberFormat="1" applyFont="1" applyFill="1" applyBorder="1" applyAlignment="1">
      <alignment horizontal="center"/>
    </xf>
    <xf numFmtId="179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14" fontId="10" fillId="0" borderId="0" xfId="15" applyNumberFormat="1" applyFont="1" applyFill="1" applyAlignment="1" quotePrefix="1">
      <alignment horizontal="center"/>
    </xf>
    <xf numFmtId="14" fontId="10" fillId="0" borderId="0" xfId="15" applyNumberFormat="1" applyFont="1" applyFill="1" applyBorder="1" applyAlignment="1" quotePrefix="1">
      <alignment horizontal="center"/>
    </xf>
    <xf numFmtId="14" fontId="10" fillId="0" borderId="0" xfId="15" applyNumberFormat="1" applyFont="1" applyAlignment="1" quotePrefix="1">
      <alignment horizontal="center"/>
    </xf>
    <xf numFmtId="179" fontId="10" fillId="0" borderId="0" xfId="15" applyNumberFormat="1" applyFont="1" applyFill="1" applyAlignment="1">
      <alignment/>
    </xf>
    <xf numFmtId="179" fontId="10" fillId="0" borderId="0" xfId="15" applyNumberFormat="1" applyFont="1" applyFill="1" applyBorder="1" applyAlignment="1">
      <alignment/>
    </xf>
    <xf numFmtId="179" fontId="10" fillId="0" borderId="5" xfId="15" applyNumberFormat="1" applyFont="1" applyFill="1" applyBorder="1" applyAlignment="1">
      <alignment/>
    </xf>
    <xf numFmtId="179" fontId="10" fillId="0" borderId="5" xfId="15" applyNumberFormat="1" applyFont="1" applyBorder="1" applyAlignment="1">
      <alignment/>
    </xf>
    <xf numFmtId="179" fontId="10" fillId="0" borderId="6" xfId="15" applyNumberFormat="1" applyFont="1" applyFill="1" applyBorder="1" applyAlignment="1">
      <alignment/>
    </xf>
    <xf numFmtId="179" fontId="10" fillId="0" borderId="6" xfId="15" applyNumberFormat="1" applyFont="1" applyBorder="1" applyAlignment="1">
      <alignment/>
    </xf>
    <xf numFmtId="179" fontId="10" fillId="0" borderId="7" xfId="15" applyNumberFormat="1" applyFont="1" applyFill="1" applyBorder="1" applyAlignment="1">
      <alignment/>
    </xf>
    <xf numFmtId="179" fontId="10" fillId="0" borderId="0" xfId="15" applyNumberFormat="1" applyFont="1" applyBorder="1" applyAlignment="1">
      <alignment/>
    </xf>
    <xf numFmtId="179" fontId="10" fillId="0" borderId="8" xfId="15" applyNumberFormat="1" applyFont="1" applyFill="1" applyBorder="1" applyAlignment="1">
      <alignment/>
    </xf>
    <xf numFmtId="179" fontId="10" fillId="0" borderId="8" xfId="15" applyNumberFormat="1" applyFont="1" applyBorder="1" applyAlignment="1">
      <alignment/>
    </xf>
    <xf numFmtId="179" fontId="10" fillId="0" borderId="1" xfId="15" applyNumberFormat="1" applyFont="1" applyFill="1" applyBorder="1" applyAlignment="1">
      <alignment/>
    </xf>
    <xf numFmtId="179" fontId="10" fillId="0" borderId="1" xfId="15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10" fillId="0" borderId="9" xfId="15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9" fontId="9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79" fontId="4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zoomScale="90" zoomScaleNormal="90" workbookViewId="0" topLeftCell="A26">
      <selection activeCell="D39" sqref="D39"/>
    </sheetView>
  </sheetViews>
  <sheetFormatPr defaultColWidth="9.140625" defaultRowHeight="12.75"/>
  <cols>
    <col min="1" max="1" width="4.421875" style="25" customWidth="1"/>
    <col min="2" max="2" width="1.421875" style="25" customWidth="1"/>
    <col min="3" max="3" width="4.7109375" style="25" customWidth="1"/>
    <col min="4" max="4" width="27.8515625" style="25" customWidth="1"/>
    <col min="5" max="5" width="12.7109375" style="57" customWidth="1"/>
    <col min="6" max="6" width="12.7109375" style="58" customWidth="1"/>
    <col min="7" max="7" width="12.7109375" style="24" customWidth="1"/>
    <col min="8" max="8" width="5.7109375" style="24" customWidth="1"/>
    <col min="9" max="16384" width="9.140625" style="25" customWidth="1"/>
  </cols>
  <sheetData>
    <row r="1" spans="1:7" ht="15.75" customHeight="1">
      <c r="A1" s="59" t="s">
        <v>2</v>
      </c>
      <c r="B1" s="59"/>
      <c r="C1" s="59"/>
      <c r="D1" s="59"/>
      <c r="E1" s="59"/>
      <c r="F1" s="59"/>
      <c r="G1" s="59"/>
    </row>
    <row r="2" spans="1:7" ht="18.75" customHeight="1">
      <c r="A2" s="59" t="s">
        <v>89</v>
      </c>
      <c r="B2" s="59"/>
      <c r="C2" s="59"/>
      <c r="D2" s="59"/>
      <c r="E2" s="59"/>
      <c r="F2" s="59"/>
      <c r="G2" s="59"/>
    </row>
    <row r="3" spans="1:7" ht="15">
      <c r="A3" s="26"/>
      <c r="B3" s="27"/>
      <c r="C3" s="27"/>
      <c r="D3" s="28"/>
      <c r="E3" s="29"/>
      <c r="F3" s="30"/>
      <c r="G3" s="26"/>
    </row>
    <row r="4" spans="5:7" ht="15">
      <c r="E4" s="31" t="s">
        <v>13</v>
      </c>
      <c r="F4" s="32"/>
      <c r="G4" s="26" t="s">
        <v>16</v>
      </c>
    </row>
    <row r="5" spans="5:8" s="33" customFormat="1" ht="15">
      <c r="E5" s="34" t="s">
        <v>91</v>
      </c>
      <c r="F5" s="35"/>
      <c r="G5" s="36" t="s">
        <v>4</v>
      </c>
      <c r="H5" s="37"/>
    </row>
    <row r="6" spans="5:8" s="33" customFormat="1" ht="15">
      <c r="E6" s="34" t="s">
        <v>15</v>
      </c>
      <c r="F6" s="35"/>
      <c r="G6" s="36" t="s">
        <v>15</v>
      </c>
      <c r="H6" s="37"/>
    </row>
    <row r="7" spans="5:8" s="33" customFormat="1" ht="15">
      <c r="E7" s="34" t="s">
        <v>17</v>
      </c>
      <c r="F7" s="35"/>
      <c r="G7" s="36" t="s">
        <v>17</v>
      </c>
      <c r="H7" s="37"/>
    </row>
    <row r="8" spans="5:8" s="38" customFormat="1" ht="15">
      <c r="E8" s="39" t="s">
        <v>90</v>
      </c>
      <c r="F8" s="40"/>
      <c r="G8" s="41" t="s">
        <v>18</v>
      </c>
      <c r="H8" s="37"/>
    </row>
    <row r="9" spans="5:8" s="33" customFormat="1" ht="15">
      <c r="E9" s="34" t="s">
        <v>1</v>
      </c>
      <c r="F9" s="35"/>
      <c r="G9" s="36" t="s">
        <v>1</v>
      </c>
      <c r="H9" s="37"/>
    </row>
    <row r="10" spans="5:8" s="33" customFormat="1" ht="15">
      <c r="E10" s="34"/>
      <c r="F10" s="35"/>
      <c r="G10" s="36"/>
      <c r="H10" s="37"/>
    </row>
    <row r="11" spans="1:8" ht="15">
      <c r="A11" s="33"/>
      <c r="B11" s="25" t="s">
        <v>19</v>
      </c>
      <c r="E11" s="42">
        <v>26204</v>
      </c>
      <c r="F11" s="43"/>
      <c r="G11" s="24">
        <v>27891</v>
      </c>
      <c r="H11" s="37"/>
    </row>
    <row r="12" spans="1:8" ht="15">
      <c r="A12" s="33"/>
      <c r="B12" s="25" t="s">
        <v>12</v>
      </c>
      <c r="E12" s="42">
        <v>91594</v>
      </c>
      <c r="F12" s="43"/>
      <c r="G12" s="24">
        <v>103995</v>
      </c>
      <c r="H12" s="37"/>
    </row>
    <row r="13" spans="1:8" ht="15">
      <c r="A13" s="33"/>
      <c r="B13" s="25" t="s">
        <v>7</v>
      </c>
      <c r="E13" s="42">
        <v>41305</v>
      </c>
      <c r="F13" s="43"/>
      <c r="G13" s="24">
        <v>41736</v>
      </c>
      <c r="H13" s="37"/>
    </row>
    <row r="14" spans="5:8" ht="15">
      <c r="E14" s="25"/>
      <c r="F14" s="25"/>
      <c r="G14" s="25"/>
      <c r="H14" s="37"/>
    </row>
    <row r="15" spans="1:8" ht="15">
      <c r="A15" s="33"/>
      <c r="B15" s="25" t="s">
        <v>5</v>
      </c>
      <c r="E15" s="44"/>
      <c r="F15" s="43"/>
      <c r="G15" s="45"/>
      <c r="H15" s="37"/>
    </row>
    <row r="16" spans="1:8" ht="15">
      <c r="A16" s="33"/>
      <c r="B16" s="37"/>
      <c r="C16" s="25" t="s">
        <v>41</v>
      </c>
      <c r="E16" s="46">
        <f>1933+55862</f>
        <v>57795</v>
      </c>
      <c r="F16" s="43"/>
      <c r="G16" s="47">
        <f>1199+61155</f>
        <v>62354</v>
      </c>
      <c r="H16" s="37"/>
    </row>
    <row r="17" spans="1:8" ht="15">
      <c r="A17" s="33"/>
      <c r="B17" s="37"/>
      <c r="C17" s="25" t="s">
        <v>8</v>
      </c>
      <c r="E17" s="46">
        <v>800058</v>
      </c>
      <c r="F17" s="43"/>
      <c r="G17" s="47">
        <v>799618</v>
      </c>
      <c r="H17" s="37"/>
    </row>
    <row r="18" spans="1:8" ht="15">
      <c r="A18" s="33"/>
      <c r="B18" s="37"/>
      <c r="C18" s="25" t="s">
        <v>40</v>
      </c>
      <c r="E18" s="46">
        <v>54</v>
      </c>
      <c r="F18" s="43"/>
      <c r="G18" s="47">
        <v>1233</v>
      </c>
      <c r="H18" s="37"/>
    </row>
    <row r="19" spans="1:8" ht="15">
      <c r="A19" s="33"/>
      <c r="E19" s="48">
        <f>SUM(E16:E18)</f>
        <v>857907</v>
      </c>
      <c r="F19" s="43"/>
      <c r="G19" s="48">
        <f>SUM(G16:G18)</f>
        <v>863205</v>
      </c>
      <c r="H19" s="37"/>
    </row>
    <row r="20" spans="1:8" ht="15">
      <c r="A20" s="33"/>
      <c r="E20" s="43"/>
      <c r="F20" s="43"/>
      <c r="G20" s="49"/>
      <c r="H20" s="37"/>
    </row>
    <row r="21" spans="1:8" ht="15">
      <c r="A21" s="33"/>
      <c r="B21" s="25" t="s">
        <v>9</v>
      </c>
      <c r="E21" s="44"/>
      <c r="F21" s="43"/>
      <c r="G21" s="45"/>
      <c r="H21" s="37"/>
    </row>
    <row r="22" spans="1:8" ht="15">
      <c r="A22" s="33"/>
      <c r="B22" s="37"/>
      <c r="C22" s="25" t="s">
        <v>79</v>
      </c>
      <c r="E22" s="46">
        <v>363993</v>
      </c>
      <c r="F22" s="43"/>
      <c r="G22" s="47">
        <f>382+287109</f>
        <v>287491</v>
      </c>
      <c r="H22" s="37"/>
    </row>
    <row r="23" spans="1:8" ht="15">
      <c r="A23" s="33"/>
      <c r="B23" s="37"/>
      <c r="C23" s="25" t="s">
        <v>10</v>
      </c>
      <c r="E23" s="46">
        <v>321479</v>
      </c>
      <c r="F23" s="43"/>
      <c r="G23" s="47">
        <v>277065</v>
      </c>
      <c r="H23" s="37"/>
    </row>
    <row r="24" spans="1:8" ht="15">
      <c r="A24" s="33"/>
      <c r="B24" s="37"/>
      <c r="C24" s="25" t="s">
        <v>0</v>
      </c>
      <c r="E24" s="46">
        <v>111543</v>
      </c>
      <c r="F24" s="43"/>
      <c r="G24" s="47">
        <v>111480</v>
      </c>
      <c r="H24" s="37"/>
    </row>
    <row r="25" spans="1:8" ht="15">
      <c r="A25" s="33"/>
      <c r="B25" s="37"/>
      <c r="C25" s="25" t="s">
        <v>25</v>
      </c>
      <c r="E25" s="46">
        <v>28976</v>
      </c>
      <c r="F25" s="43"/>
      <c r="G25" s="47">
        <v>25365</v>
      </c>
      <c r="H25" s="37"/>
    </row>
    <row r="26" spans="1:8" ht="15">
      <c r="A26" s="33"/>
      <c r="B26" s="37"/>
      <c r="E26" s="46"/>
      <c r="F26" s="43"/>
      <c r="G26" s="47"/>
      <c r="H26" s="37"/>
    </row>
    <row r="27" spans="1:8" ht="15">
      <c r="A27" s="33"/>
      <c r="E27" s="48">
        <f>SUM(E22:E26)</f>
        <v>825991</v>
      </c>
      <c r="F27" s="43"/>
      <c r="G27" s="48">
        <f>SUM(G22:G26)</f>
        <v>701401</v>
      </c>
      <c r="H27" s="37"/>
    </row>
    <row r="28" spans="1:8" ht="15">
      <c r="A28" s="33"/>
      <c r="E28" s="43"/>
      <c r="F28" s="43"/>
      <c r="G28" s="49"/>
      <c r="H28" s="37"/>
    </row>
    <row r="29" spans="1:8" ht="15.75" thickBot="1">
      <c r="A29" s="33"/>
      <c r="B29" s="25" t="s">
        <v>118</v>
      </c>
      <c r="E29" s="50">
        <f>E19-E27</f>
        <v>31916</v>
      </c>
      <c r="F29" s="43"/>
      <c r="G29" s="51">
        <f>G19-G27</f>
        <v>161804</v>
      </c>
      <c r="H29" s="37"/>
    </row>
    <row r="30" spans="1:8" ht="15">
      <c r="A30" s="33"/>
      <c r="E30" s="42"/>
      <c r="F30" s="43"/>
      <c r="H30" s="37"/>
    </row>
    <row r="31" spans="1:8" ht="15.75" thickBot="1">
      <c r="A31" s="33"/>
      <c r="E31" s="50">
        <f>SUM(E11:E13)+E29</f>
        <v>191019</v>
      </c>
      <c r="F31" s="43"/>
      <c r="G31" s="50">
        <f>SUM(G11:G13)+G29</f>
        <v>335426</v>
      </c>
      <c r="H31" s="37"/>
    </row>
    <row r="32" spans="1:8" ht="15">
      <c r="A32" s="33"/>
      <c r="E32" s="43"/>
      <c r="F32" s="43"/>
      <c r="G32" s="43"/>
      <c r="H32" s="37"/>
    </row>
    <row r="33" spans="1:8" ht="15">
      <c r="A33" s="33"/>
      <c r="B33" s="25" t="s">
        <v>3</v>
      </c>
      <c r="E33" s="42">
        <v>110367</v>
      </c>
      <c r="F33" s="43"/>
      <c r="G33" s="24">
        <v>110367</v>
      </c>
      <c r="H33" s="37"/>
    </row>
    <row r="34" spans="1:8" ht="15">
      <c r="A34" s="33"/>
      <c r="B34" s="25" t="s">
        <v>6</v>
      </c>
      <c r="E34" s="52">
        <f>+CCSOCIE311202!E19</f>
        <v>-92021</v>
      </c>
      <c r="F34" s="43"/>
      <c r="G34" s="53">
        <v>-62696</v>
      </c>
      <c r="H34" s="37"/>
    </row>
    <row r="35" spans="1:8" ht="15">
      <c r="A35" s="33"/>
      <c r="B35" s="25" t="s">
        <v>42</v>
      </c>
      <c r="E35" s="54">
        <f>SUM(E33:E34)</f>
        <v>18346</v>
      </c>
      <c r="F35" s="25"/>
      <c r="G35" s="54">
        <f>SUM(G33:G34)</f>
        <v>47671</v>
      </c>
      <c r="H35" s="37"/>
    </row>
    <row r="36" spans="1:8" ht="15">
      <c r="A36" s="33"/>
      <c r="B36" s="25" t="s">
        <v>11</v>
      </c>
      <c r="E36" s="42">
        <v>150000</v>
      </c>
      <c r="F36" s="43"/>
      <c r="G36" s="24">
        <v>190000</v>
      </c>
      <c r="H36" s="37"/>
    </row>
    <row r="37" spans="1:8" ht="15">
      <c r="A37" s="33"/>
      <c r="B37" s="25" t="s">
        <v>14</v>
      </c>
      <c r="E37" s="42">
        <v>0</v>
      </c>
      <c r="F37" s="43"/>
      <c r="G37" s="24">
        <v>72006</v>
      </c>
      <c r="H37" s="37"/>
    </row>
    <row r="38" spans="1:8" ht="15">
      <c r="A38" s="33"/>
      <c r="B38" s="25" t="s">
        <v>43</v>
      </c>
      <c r="E38" s="43">
        <v>22673</v>
      </c>
      <c r="F38" s="43"/>
      <c r="G38" s="49">
        <v>25749</v>
      </c>
      <c r="H38" s="37"/>
    </row>
    <row r="39" spans="1:8" ht="15.75" thickBot="1">
      <c r="A39" s="33"/>
      <c r="E39" s="55">
        <f>SUM(E35:E38)</f>
        <v>191019</v>
      </c>
      <c r="F39" s="43"/>
      <c r="G39" s="55">
        <f>SUM(G35:G38)</f>
        <v>335426</v>
      </c>
      <c r="H39" s="37"/>
    </row>
    <row r="40" spans="1:8" ht="15">
      <c r="A40" s="33"/>
      <c r="E40" s="43"/>
      <c r="F40" s="43"/>
      <c r="G40" s="43"/>
      <c r="H40" s="37"/>
    </row>
    <row r="41" spans="1:8" ht="15.75" thickBot="1">
      <c r="A41" s="33" t="s">
        <v>75</v>
      </c>
      <c r="B41" s="25" t="s">
        <v>76</v>
      </c>
      <c r="E41" s="50">
        <f>+E35/E33*100</f>
        <v>16.62272237172343</v>
      </c>
      <c r="F41" s="43"/>
      <c r="G41" s="50">
        <f>+G35/G33*100</f>
        <v>43.19316462348347</v>
      </c>
      <c r="H41" s="37"/>
    </row>
    <row r="42" spans="1:10" ht="15">
      <c r="A42" s="33"/>
      <c r="E42" s="43"/>
      <c r="F42" s="43"/>
      <c r="G42" s="43"/>
      <c r="H42" s="37"/>
      <c r="J42" s="54"/>
    </row>
    <row r="43" spans="1:8" ht="15">
      <c r="A43" s="56" t="s">
        <v>73</v>
      </c>
      <c r="H43" s="37"/>
    </row>
    <row r="44" spans="1:8" ht="15">
      <c r="A44" s="56" t="s">
        <v>74</v>
      </c>
      <c r="H44" s="37"/>
    </row>
    <row r="45" spans="1:8" ht="15">
      <c r="A45" s="33"/>
      <c r="E45" s="43"/>
      <c r="F45" s="43"/>
      <c r="G45" s="43"/>
      <c r="H45" s="37"/>
    </row>
    <row r="46" spans="1:8" ht="15">
      <c r="A46" s="33"/>
      <c r="E46" s="42"/>
      <c r="F46" s="43"/>
      <c r="H46" s="37"/>
    </row>
    <row r="48" spans="5:7" ht="15">
      <c r="E48" s="25"/>
      <c r="F48" s="25"/>
      <c r="G48" s="25"/>
    </row>
    <row r="49" spans="5:7" ht="15">
      <c r="E49" s="25"/>
      <c r="F49" s="25"/>
      <c r="G49" s="25"/>
    </row>
  </sheetData>
  <mergeCells count="2">
    <mergeCell ref="A1:G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0">
      <selection activeCell="E10" sqref="E10"/>
    </sheetView>
  </sheetViews>
  <sheetFormatPr defaultColWidth="9.140625" defaultRowHeight="12.75"/>
  <cols>
    <col min="1" max="1" width="9.140625" style="2" customWidth="1"/>
    <col min="2" max="2" width="27.28125" style="2" customWidth="1"/>
    <col min="3" max="3" width="13.28125" style="2" customWidth="1"/>
    <col min="4" max="4" width="1.7109375" style="2" customWidth="1"/>
    <col min="5" max="5" width="13.28125" style="2" customWidth="1"/>
    <col min="6" max="6" width="1.7109375" style="2" customWidth="1"/>
    <col min="7" max="7" width="13.28125" style="2" customWidth="1"/>
    <col min="8" max="8" width="1.7109375" style="2" customWidth="1"/>
    <col min="9" max="9" width="13.28125" style="2" customWidth="1"/>
    <col min="10" max="16384" width="9.140625" style="2" customWidth="1"/>
  </cols>
  <sheetData>
    <row r="1" spans="1:9" ht="15.75">
      <c r="A1" s="61" t="s">
        <v>2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61" t="s">
        <v>20</v>
      </c>
      <c r="B3" s="61"/>
      <c r="C3" s="61"/>
      <c r="D3" s="61"/>
      <c r="E3" s="61"/>
      <c r="F3" s="61"/>
      <c r="G3" s="61"/>
      <c r="H3" s="61"/>
      <c r="I3" s="61"/>
    </row>
    <row r="4" spans="1:9" ht="15.75">
      <c r="A4" s="60" t="s">
        <v>92</v>
      </c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3:9" ht="15.75">
      <c r="C6" s="62" t="s">
        <v>58</v>
      </c>
      <c r="D6" s="62"/>
      <c r="E6" s="62"/>
      <c r="G6" s="62" t="s">
        <v>59</v>
      </c>
      <c r="H6" s="62"/>
      <c r="I6" s="62"/>
    </row>
    <row r="7" spans="3:9" ht="15.75">
      <c r="C7" s="4" t="s">
        <v>60</v>
      </c>
      <c r="D7" s="4"/>
      <c r="E7" s="4" t="s">
        <v>63</v>
      </c>
      <c r="G7" s="4" t="s">
        <v>93</v>
      </c>
      <c r="H7" s="4"/>
      <c r="I7" s="4" t="s">
        <v>93</v>
      </c>
    </row>
    <row r="8" spans="3:9" ht="15.75">
      <c r="C8" s="4" t="s">
        <v>61</v>
      </c>
      <c r="E8" s="4" t="s">
        <v>61</v>
      </c>
      <c r="G8" s="4" t="s">
        <v>64</v>
      </c>
      <c r="I8" s="4" t="s">
        <v>64</v>
      </c>
    </row>
    <row r="9" spans="3:9" ht="15.75">
      <c r="C9" s="4" t="s">
        <v>62</v>
      </c>
      <c r="E9" s="4" t="s">
        <v>62</v>
      </c>
      <c r="G9" s="4" t="s">
        <v>65</v>
      </c>
      <c r="I9" s="4" t="s">
        <v>65</v>
      </c>
    </row>
    <row r="10" spans="3:9" ht="15.75">
      <c r="C10" s="4" t="s">
        <v>90</v>
      </c>
      <c r="E10" s="4" t="s">
        <v>18</v>
      </c>
      <c r="G10" s="4" t="s">
        <v>90</v>
      </c>
      <c r="I10" s="4" t="s">
        <v>18</v>
      </c>
    </row>
    <row r="11" spans="3:9" ht="15.75">
      <c r="C11" s="4" t="s">
        <v>1</v>
      </c>
      <c r="E11" s="4" t="s">
        <v>1</v>
      </c>
      <c r="G11" s="4" t="s">
        <v>1</v>
      </c>
      <c r="I11" s="4" t="s">
        <v>1</v>
      </c>
    </row>
    <row r="13" spans="1:9" ht="15.75">
      <c r="A13" s="2" t="s">
        <v>21</v>
      </c>
      <c r="C13" s="5">
        <v>9401</v>
      </c>
      <c r="D13" s="5"/>
      <c r="E13" s="5">
        <v>11084</v>
      </c>
      <c r="F13" s="5"/>
      <c r="G13" s="5">
        <v>40516</v>
      </c>
      <c r="H13" s="5"/>
      <c r="I13" s="5">
        <v>51784</v>
      </c>
    </row>
    <row r="14" spans="3:9" ht="15.75">
      <c r="C14" s="5"/>
      <c r="D14" s="5"/>
      <c r="E14" s="5"/>
      <c r="F14" s="5"/>
      <c r="G14" s="5"/>
      <c r="H14" s="5"/>
      <c r="I14" s="5"/>
    </row>
    <row r="15" spans="1:9" ht="15.75">
      <c r="A15" s="2" t="s">
        <v>22</v>
      </c>
      <c r="C15" s="5">
        <v>-9424</v>
      </c>
      <c r="D15" s="5"/>
      <c r="E15" s="5">
        <v>-41449</v>
      </c>
      <c r="F15" s="5"/>
      <c r="G15" s="5">
        <v>-47922</v>
      </c>
      <c r="H15" s="5"/>
      <c r="I15" s="5">
        <v>-82834</v>
      </c>
    </row>
    <row r="16" spans="3:9" ht="15.75">
      <c r="C16" s="5"/>
      <c r="D16" s="5"/>
      <c r="E16" s="5"/>
      <c r="F16" s="5"/>
      <c r="G16" s="5"/>
      <c r="H16" s="5"/>
      <c r="I16" s="5"/>
    </row>
    <row r="17" spans="1:9" ht="15.75">
      <c r="A17" s="2" t="s">
        <v>66</v>
      </c>
      <c r="C17" s="5">
        <v>0</v>
      </c>
      <c r="D17" s="5"/>
      <c r="E17" s="5">
        <v>0</v>
      </c>
      <c r="F17" s="5"/>
      <c r="G17" s="5">
        <v>0</v>
      </c>
      <c r="H17" s="5"/>
      <c r="I17" s="5">
        <v>6681</v>
      </c>
    </row>
    <row r="18" spans="3:9" ht="15.75">
      <c r="C18" s="6"/>
      <c r="D18" s="6"/>
      <c r="E18" s="6"/>
      <c r="F18" s="6"/>
      <c r="G18" s="6"/>
      <c r="H18" s="6"/>
      <c r="I18" s="6"/>
    </row>
    <row r="19" spans="1:9" ht="15.75">
      <c r="A19" s="2" t="s">
        <v>67</v>
      </c>
      <c r="C19" s="5">
        <f>SUM(C13:C18)</f>
        <v>-23</v>
      </c>
      <c r="D19" s="5"/>
      <c r="E19" s="5">
        <f>SUM(E13:E18)</f>
        <v>-30365</v>
      </c>
      <c r="F19" s="5"/>
      <c r="G19" s="5">
        <f>SUM(G13:G18)</f>
        <v>-7406</v>
      </c>
      <c r="H19" s="5"/>
      <c r="I19" s="5">
        <f>SUM(I13:I18)</f>
        <v>-24369</v>
      </c>
    </row>
    <row r="20" spans="3:9" ht="15.75">
      <c r="C20" s="5"/>
      <c r="D20" s="5"/>
      <c r="E20" s="5"/>
      <c r="F20" s="5"/>
      <c r="G20" s="5"/>
      <c r="H20" s="5"/>
      <c r="I20" s="5"/>
    </row>
    <row r="21" spans="1:9" ht="15.75">
      <c r="A21" s="2" t="s">
        <v>23</v>
      </c>
      <c r="C21" s="5">
        <f>-37211+31322+1782</f>
        <v>-4107</v>
      </c>
      <c r="D21" s="5"/>
      <c r="E21" s="5">
        <v>-34758</v>
      </c>
      <c r="F21" s="5"/>
      <c r="G21" s="5">
        <f>-22636+1782</f>
        <v>-20854</v>
      </c>
      <c r="H21" s="5"/>
      <c r="I21" s="5">
        <v>-52439</v>
      </c>
    </row>
    <row r="22" spans="3:9" ht="15.75">
      <c r="C22" s="5"/>
      <c r="D22" s="5"/>
      <c r="E22" s="5"/>
      <c r="F22" s="5"/>
      <c r="G22" s="5"/>
      <c r="H22" s="5"/>
      <c r="I22" s="5"/>
    </row>
    <row r="23" spans="1:9" ht="15.75">
      <c r="A23" s="2" t="s">
        <v>24</v>
      </c>
      <c r="C23" s="5">
        <v>-135</v>
      </c>
      <c r="D23" s="5"/>
      <c r="E23" s="5">
        <v>-58</v>
      </c>
      <c r="F23" s="5"/>
      <c r="G23" s="5">
        <v>-431</v>
      </c>
      <c r="H23" s="5"/>
      <c r="I23" s="5">
        <v>-662</v>
      </c>
    </row>
    <row r="24" spans="3:9" ht="15.75">
      <c r="C24" s="6"/>
      <c r="D24" s="6"/>
      <c r="E24" s="6"/>
      <c r="F24" s="6"/>
      <c r="G24" s="6"/>
      <c r="H24" s="6"/>
      <c r="I24" s="6"/>
    </row>
    <row r="25" spans="1:9" ht="15.75">
      <c r="A25" s="2" t="s">
        <v>46</v>
      </c>
      <c r="C25" s="5">
        <f>SUM(C19:C24)</f>
        <v>-4265</v>
      </c>
      <c r="D25" s="5"/>
      <c r="E25" s="5">
        <f>SUM(E19:E24)</f>
        <v>-65181</v>
      </c>
      <c r="F25" s="5"/>
      <c r="G25" s="5">
        <f>SUM(G19:G24)</f>
        <v>-28691</v>
      </c>
      <c r="H25" s="5"/>
      <c r="I25" s="5">
        <f>SUM(I19:I24)</f>
        <v>-77470</v>
      </c>
    </row>
    <row r="26" spans="3:9" ht="15.75">
      <c r="C26" s="5"/>
      <c r="D26" s="5"/>
      <c r="E26" s="5"/>
      <c r="F26" s="5"/>
      <c r="G26" s="5"/>
      <c r="H26" s="5"/>
      <c r="I26" s="5"/>
    </row>
    <row r="27" spans="1:9" ht="15.75">
      <c r="A27" s="2" t="s">
        <v>25</v>
      </c>
      <c r="C27" s="5">
        <v>-300</v>
      </c>
      <c r="D27" s="5"/>
      <c r="E27" s="5">
        <v>-533</v>
      </c>
      <c r="F27" s="5"/>
      <c r="G27" s="5">
        <v>-634</v>
      </c>
      <c r="H27" s="5"/>
      <c r="I27" s="5">
        <v>-1980</v>
      </c>
    </row>
    <row r="28" spans="3:9" ht="15.75">
      <c r="C28" s="6"/>
      <c r="D28" s="6"/>
      <c r="E28" s="6"/>
      <c r="F28" s="6"/>
      <c r="G28" s="6"/>
      <c r="H28" s="6"/>
      <c r="I28" s="6"/>
    </row>
    <row r="29" spans="1:9" ht="15.75">
      <c r="A29" s="2" t="s">
        <v>77</v>
      </c>
      <c r="C29" s="5">
        <f>SUM(C25:C28)</f>
        <v>-4565</v>
      </c>
      <c r="D29" s="5"/>
      <c r="E29" s="5">
        <f>SUM(E25:E28)</f>
        <v>-65714</v>
      </c>
      <c r="F29" s="5"/>
      <c r="G29" s="5">
        <f>SUM(G25:G28)</f>
        <v>-29325</v>
      </c>
      <c r="H29" s="5"/>
      <c r="I29" s="5">
        <f>SUM(I25:I28)</f>
        <v>-79450</v>
      </c>
    </row>
    <row r="30" spans="3:9" ht="15.75">
      <c r="C30" s="5"/>
      <c r="D30" s="5"/>
      <c r="E30" s="5"/>
      <c r="F30" s="5"/>
      <c r="G30" s="5"/>
      <c r="H30" s="5"/>
      <c r="I30" s="5"/>
    </row>
    <row r="31" spans="1:9" ht="15.75">
      <c r="A31" s="2" t="s">
        <v>26</v>
      </c>
      <c r="C31" s="5">
        <v>0</v>
      </c>
      <c r="D31" s="5"/>
      <c r="E31" s="5">
        <v>0</v>
      </c>
      <c r="F31" s="5"/>
      <c r="G31" s="5">
        <v>0</v>
      </c>
      <c r="H31" s="5"/>
      <c r="I31" s="5">
        <v>0</v>
      </c>
    </row>
    <row r="32" spans="3:9" ht="15.75">
      <c r="C32" s="5"/>
      <c r="D32" s="5"/>
      <c r="E32" s="5"/>
      <c r="F32" s="5"/>
      <c r="G32" s="5"/>
      <c r="H32" s="5"/>
      <c r="I32" s="5"/>
    </row>
    <row r="33" spans="1:9" ht="16.5" thickBot="1">
      <c r="A33" s="2" t="s">
        <v>30</v>
      </c>
      <c r="C33" s="7">
        <f>SUM(C29:C32)</f>
        <v>-4565</v>
      </c>
      <c r="D33" s="7"/>
      <c r="E33" s="7">
        <f>SUM(E29:E32)</f>
        <v>-65714</v>
      </c>
      <c r="F33" s="7"/>
      <c r="G33" s="7">
        <f>SUM(G29:G32)</f>
        <v>-29325</v>
      </c>
      <c r="H33" s="7"/>
      <c r="I33" s="7">
        <f>SUM(I29:I32)</f>
        <v>-79450</v>
      </c>
    </row>
    <row r="34" spans="3:9" ht="16.5" thickTop="1">
      <c r="C34" s="5"/>
      <c r="D34" s="5"/>
      <c r="E34" s="5"/>
      <c r="F34" s="5"/>
      <c r="G34" s="5"/>
      <c r="H34" s="5"/>
      <c r="I34" s="5"/>
    </row>
    <row r="35" spans="1:9" ht="15.75">
      <c r="A35" s="2" t="s">
        <v>68</v>
      </c>
      <c r="C35" s="5"/>
      <c r="D35" s="5"/>
      <c r="E35" s="5"/>
      <c r="F35" s="5"/>
      <c r="G35" s="5"/>
      <c r="H35" s="5"/>
      <c r="I35" s="5"/>
    </row>
    <row r="36" spans="3:9" ht="15.75">
      <c r="C36" s="5"/>
      <c r="D36" s="5"/>
      <c r="E36" s="5"/>
      <c r="F36" s="5"/>
      <c r="G36" s="5"/>
      <c r="H36" s="5"/>
      <c r="I36" s="5"/>
    </row>
    <row r="37" spans="1:9" ht="15.75">
      <c r="A37" s="2" t="s">
        <v>69</v>
      </c>
      <c r="C37" s="8">
        <f>+C33/110367*100</f>
        <v>-4.136200132285919</v>
      </c>
      <c r="D37" s="8"/>
      <c r="E37" s="8">
        <f>+E33/110367*100</f>
        <v>-59.541348410303804</v>
      </c>
      <c r="F37" s="8"/>
      <c r="G37" s="8">
        <f>+G33/110367*100</f>
        <v>-26.570442251760035</v>
      </c>
      <c r="H37" s="8"/>
      <c r="I37" s="8">
        <f>+I33/110367*100</f>
        <v>-71.98709759257748</v>
      </c>
    </row>
    <row r="38" spans="3:9" ht="15.75">
      <c r="C38" s="5"/>
      <c r="D38" s="5"/>
      <c r="E38" s="5"/>
      <c r="F38" s="5"/>
      <c r="G38" s="5"/>
      <c r="H38" s="5"/>
      <c r="I38" s="5"/>
    </row>
    <row r="39" spans="1:9" ht="15.75">
      <c r="A39" s="2" t="s">
        <v>70</v>
      </c>
      <c r="C39" s="5">
        <v>0</v>
      </c>
      <c r="D39" s="5"/>
      <c r="E39" s="5">
        <v>0</v>
      </c>
      <c r="F39" s="5"/>
      <c r="G39" s="5">
        <v>0</v>
      </c>
      <c r="H39" s="5"/>
      <c r="I39" s="5">
        <v>0</v>
      </c>
    </row>
    <row r="41" spans="1:9" ht="15.75">
      <c r="A41" s="9" t="s">
        <v>71</v>
      </c>
      <c r="B41" s="9"/>
      <c r="C41" s="9"/>
      <c r="D41" s="9"/>
      <c r="E41" s="9"/>
      <c r="F41" s="9"/>
      <c r="G41" s="9"/>
      <c r="H41" s="9"/>
      <c r="I41" s="9"/>
    </row>
    <row r="42" spans="1:9" ht="15.75">
      <c r="A42" s="9" t="s">
        <v>72</v>
      </c>
      <c r="B42" s="9"/>
      <c r="C42" s="9"/>
      <c r="D42" s="9"/>
      <c r="E42" s="9"/>
      <c r="F42" s="9"/>
      <c r="G42" s="9"/>
      <c r="H42" s="9"/>
      <c r="I42" s="9"/>
    </row>
  </sheetData>
  <mergeCells count="5">
    <mergeCell ref="A4:I4"/>
    <mergeCell ref="A1:I1"/>
    <mergeCell ref="A3:I3"/>
    <mergeCell ref="C6:E6"/>
    <mergeCell ref="G6:I6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7" sqref="C7"/>
    </sheetView>
  </sheetViews>
  <sheetFormatPr defaultColWidth="9.140625" defaultRowHeight="12.75"/>
  <cols>
    <col min="1" max="1" width="9.140625" style="2" customWidth="1"/>
    <col min="2" max="2" width="23.421875" style="2" customWidth="1"/>
    <col min="3" max="4" width="13.00390625" style="2" customWidth="1"/>
    <col min="5" max="5" width="15.7109375" style="2" customWidth="1"/>
    <col min="6" max="6" width="13.00390625" style="2" customWidth="1"/>
    <col min="7" max="16384" width="9.140625" style="2" customWidth="1"/>
  </cols>
  <sheetData>
    <row r="1" spans="1:6" ht="15.75">
      <c r="A1" s="62" t="s">
        <v>2</v>
      </c>
      <c r="B1" s="62"/>
      <c r="C1" s="62"/>
      <c r="D1" s="62"/>
      <c r="E1" s="62"/>
      <c r="F1" s="62"/>
    </row>
    <row r="3" spans="1:6" ht="15.75">
      <c r="A3" s="62" t="s">
        <v>84</v>
      </c>
      <c r="B3" s="62"/>
      <c r="C3" s="62"/>
      <c r="D3" s="62"/>
      <c r="E3" s="62"/>
      <c r="F3" s="62"/>
    </row>
    <row r="4" spans="1:6" ht="15.75">
      <c r="A4" s="62" t="s">
        <v>92</v>
      </c>
      <c r="B4" s="62"/>
      <c r="C4" s="62"/>
      <c r="D4" s="62"/>
      <c r="E4" s="62"/>
      <c r="F4" s="62"/>
    </row>
    <row r="6" ht="15.75">
      <c r="E6" s="11" t="s">
        <v>85</v>
      </c>
    </row>
    <row r="7" ht="15.75">
      <c r="E7" s="11" t="s">
        <v>86</v>
      </c>
    </row>
    <row r="8" spans="1:6" ht="15.75">
      <c r="A8" s="10"/>
      <c r="C8" s="11" t="s">
        <v>27</v>
      </c>
      <c r="D8" s="11" t="s">
        <v>44</v>
      </c>
      <c r="E8" s="11" t="s">
        <v>87</v>
      </c>
      <c r="F8" s="11" t="s">
        <v>29</v>
      </c>
    </row>
    <row r="9" spans="3:5" ht="15.75">
      <c r="C9" s="11" t="s">
        <v>28</v>
      </c>
      <c r="D9" s="11" t="s">
        <v>45</v>
      </c>
      <c r="E9" s="11" t="s">
        <v>88</v>
      </c>
    </row>
    <row r="10" spans="3:6" ht="15.75">
      <c r="C10" s="11" t="s">
        <v>1</v>
      </c>
      <c r="D10" s="11" t="s">
        <v>1</v>
      </c>
      <c r="E10" s="11" t="s">
        <v>1</v>
      </c>
      <c r="F10" s="11" t="s">
        <v>1</v>
      </c>
    </row>
    <row r="11" spans="1:6" ht="15.75">
      <c r="A11" s="12" t="s">
        <v>94</v>
      </c>
      <c r="C11" s="11"/>
      <c r="D11" s="11"/>
      <c r="E11" s="11"/>
      <c r="F11" s="11"/>
    </row>
    <row r="12" spans="1:6" ht="15.75">
      <c r="A12" s="13" t="s">
        <v>95</v>
      </c>
      <c r="C12" s="11"/>
      <c r="D12" s="11"/>
      <c r="E12" s="11"/>
      <c r="F12" s="11"/>
    </row>
    <row r="13" spans="3:6" ht="15.75">
      <c r="C13" s="11"/>
      <c r="D13" s="11"/>
      <c r="E13" s="11"/>
      <c r="F13" s="11"/>
    </row>
    <row r="14" spans="1:6" ht="15.75">
      <c r="A14" s="2" t="s">
        <v>81</v>
      </c>
      <c r="C14" s="14">
        <v>110367</v>
      </c>
      <c r="D14" s="14">
        <v>0</v>
      </c>
      <c r="E14" s="15">
        <v>-62696</v>
      </c>
      <c r="F14" s="14">
        <f>SUM(C14:E14)</f>
        <v>47671</v>
      </c>
    </row>
    <row r="15" spans="1:6" ht="15.75">
      <c r="A15" s="2" t="s">
        <v>80</v>
      </c>
      <c r="C15" s="14"/>
      <c r="D15" s="14"/>
      <c r="E15" s="15"/>
      <c r="F15" s="14"/>
    </row>
    <row r="16" spans="3:6" ht="15.75">
      <c r="C16" s="14"/>
      <c r="D16" s="14"/>
      <c r="E16" s="14"/>
      <c r="F16" s="14"/>
    </row>
    <row r="17" spans="1:6" ht="15.75">
      <c r="A17" s="2" t="s">
        <v>96</v>
      </c>
      <c r="C17" s="14">
        <v>0</v>
      </c>
      <c r="D17" s="14">
        <v>0</v>
      </c>
      <c r="E17" s="15">
        <f>+CCIS311202!G33</f>
        <v>-29325</v>
      </c>
      <c r="F17" s="5">
        <f>SUM(C17:E17)</f>
        <v>-29325</v>
      </c>
    </row>
    <row r="18" spans="3:6" ht="15.75">
      <c r="C18" s="14"/>
      <c r="D18" s="14"/>
      <c r="E18" s="14"/>
      <c r="F18" s="14"/>
    </row>
    <row r="19" spans="1:6" ht="16.5" thickBot="1">
      <c r="A19" s="2" t="s">
        <v>97</v>
      </c>
      <c r="C19" s="16">
        <f>SUM(C14:C18)</f>
        <v>110367</v>
      </c>
      <c r="D19" s="16">
        <f>SUM(D14:D18)</f>
        <v>0</v>
      </c>
      <c r="E19" s="7">
        <f>SUM(E14:E18)</f>
        <v>-92021</v>
      </c>
      <c r="F19" s="7">
        <f>SUM(F14:F18)</f>
        <v>18346</v>
      </c>
    </row>
    <row r="20" ht="16.5" thickTop="1"/>
    <row r="22" ht="15.75">
      <c r="E22" s="11" t="s">
        <v>85</v>
      </c>
    </row>
    <row r="23" ht="15.75">
      <c r="E23" s="11" t="s">
        <v>86</v>
      </c>
    </row>
    <row r="24" spans="1:6" ht="15.75">
      <c r="A24" s="10"/>
      <c r="C24" s="11" t="s">
        <v>27</v>
      </c>
      <c r="D24" s="11" t="s">
        <v>44</v>
      </c>
      <c r="E24" s="11" t="s">
        <v>87</v>
      </c>
      <c r="F24" s="11" t="s">
        <v>29</v>
      </c>
    </row>
    <row r="25" spans="3:5" ht="15.75">
      <c r="C25" s="11" t="s">
        <v>28</v>
      </c>
      <c r="D25" s="11" t="s">
        <v>45</v>
      </c>
      <c r="E25" s="11" t="s">
        <v>88</v>
      </c>
    </row>
    <row r="26" spans="3:6" ht="15.75">
      <c r="C26" s="11" t="s">
        <v>1</v>
      </c>
      <c r="D26" s="11" t="s">
        <v>1</v>
      </c>
      <c r="E26" s="11" t="s">
        <v>1</v>
      </c>
      <c r="F26" s="11" t="s">
        <v>1</v>
      </c>
    </row>
    <row r="27" spans="1:6" ht="15.75">
      <c r="A27" s="12" t="s">
        <v>94</v>
      </c>
      <c r="C27" s="11"/>
      <c r="D27" s="11"/>
      <c r="E27" s="11"/>
      <c r="F27" s="11"/>
    </row>
    <row r="28" spans="1:6" ht="15.75">
      <c r="A28" s="13" t="s">
        <v>98</v>
      </c>
      <c r="C28" s="11"/>
      <c r="D28" s="11"/>
      <c r="E28" s="11"/>
      <c r="F28" s="11"/>
    </row>
    <row r="29" spans="3:6" ht="15.75">
      <c r="C29" s="11"/>
      <c r="D29" s="11"/>
      <c r="E29" s="11"/>
      <c r="F29" s="11"/>
    </row>
    <row r="30" spans="1:6" ht="15.75">
      <c r="A30" s="2" t="s">
        <v>99</v>
      </c>
      <c r="C30" s="14">
        <v>110367</v>
      </c>
      <c r="D30" s="14">
        <v>0</v>
      </c>
      <c r="E30" s="15">
        <v>16754</v>
      </c>
      <c r="F30" s="14">
        <f>SUM(C30:E30)</f>
        <v>127121</v>
      </c>
    </row>
    <row r="31" spans="1:6" ht="15.75">
      <c r="A31" s="2" t="s">
        <v>80</v>
      </c>
      <c r="C31" s="14"/>
      <c r="D31" s="14"/>
      <c r="E31" s="15"/>
      <c r="F31" s="14"/>
    </row>
    <row r="32" spans="3:6" ht="15.75">
      <c r="C32" s="14"/>
      <c r="D32" s="14"/>
      <c r="E32" s="14"/>
      <c r="F32" s="14"/>
    </row>
    <row r="33" spans="1:6" ht="15.75">
      <c r="A33" s="2" t="s">
        <v>96</v>
      </c>
      <c r="C33" s="14">
        <v>0</v>
      </c>
      <c r="D33" s="14">
        <v>0</v>
      </c>
      <c r="E33" s="15">
        <v>-79450</v>
      </c>
      <c r="F33" s="5">
        <f>SUM(C33:E33)</f>
        <v>-79450</v>
      </c>
    </row>
    <row r="34" spans="3:6" ht="15.75">
      <c r="C34" s="14"/>
      <c r="D34" s="14"/>
      <c r="E34" s="14"/>
      <c r="F34" s="14"/>
    </row>
    <row r="35" spans="1:6" ht="16.5" thickBot="1">
      <c r="A35" s="2" t="s">
        <v>100</v>
      </c>
      <c r="C35" s="16">
        <f>SUM(C30:C34)</f>
        <v>110367</v>
      </c>
      <c r="D35" s="16">
        <f>SUM(D30:D34)</f>
        <v>0</v>
      </c>
      <c r="E35" s="7">
        <f>SUM(E30:E34)</f>
        <v>-62696</v>
      </c>
      <c r="F35" s="16">
        <f>SUM(F30:F34)</f>
        <v>47671</v>
      </c>
    </row>
    <row r="36" ht="16.5" thickTop="1"/>
    <row r="38" ht="15.75">
      <c r="A38" s="17" t="s">
        <v>82</v>
      </c>
    </row>
    <row r="39" ht="15.75">
      <c r="A39" s="17" t="s">
        <v>83</v>
      </c>
    </row>
  </sheetData>
  <mergeCells count="3">
    <mergeCell ref="A3:F3"/>
    <mergeCell ref="A4:F4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36">
      <selection activeCell="E46" sqref="E46"/>
    </sheetView>
  </sheetViews>
  <sheetFormatPr defaultColWidth="9.140625" defaultRowHeight="12.75"/>
  <cols>
    <col min="1" max="4" width="9.140625" style="2" customWidth="1"/>
    <col min="5" max="5" width="32.00390625" style="2" customWidth="1"/>
    <col min="6" max="6" width="1.7109375" style="2" customWidth="1"/>
    <col min="7" max="8" width="16.421875" style="2" customWidth="1"/>
    <col min="9" max="9" width="1.7109375" style="2" customWidth="1"/>
    <col min="10" max="16384" width="9.140625" style="2" customWidth="1"/>
  </cols>
  <sheetData>
    <row r="1" spans="1:9" ht="15.75">
      <c r="A1" s="61" t="s">
        <v>2</v>
      </c>
      <c r="B1" s="61"/>
      <c r="C1" s="61"/>
      <c r="D1" s="61"/>
      <c r="E1" s="61"/>
      <c r="F1" s="61"/>
      <c r="G1" s="61"/>
      <c r="H1" s="61"/>
      <c r="I1" s="61"/>
    </row>
    <row r="3" spans="1:9" ht="15.75">
      <c r="A3" s="62" t="s">
        <v>31</v>
      </c>
      <c r="B3" s="62"/>
      <c r="C3" s="62"/>
      <c r="D3" s="62"/>
      <c r="E3" s="62"/>
      <c r="F3" s="62"/>
      <c r="G3" s="62"/>
      <c r="H3" s="62"/>
      <c r="I3" s="62"/>
    </row>
    <row r="4" spans="1:9" ht="15.75">
      <c r="A4" s="62" t="s">
        <v>92</v>
      </c>
      <c r="B4" s="62"/>
      <c r="C4" s="62"/>
      <c r="D4" s="62"/>
      <c r="E4" s="62"/>
      <c r="F4" s="62"/>
      <c r="G4" s="62"/>
      <c r="H4" s="62"/>
      <c r="I4" s="62"/>
    </row>
    <row r="6" spans="7:8" ht="15.75">
      <c r="G6" s="4">
        <v>2002</v>
      </c>
      <c r="H6" s="18">
        <v>2001</v>
      </c>
    </row>
    <row r="7" spans="1:8" ht="15.75">
      <c r="A7" s="17" t="s">
        <v>33</v>
      </c>
      <c r="G7" s="4" t="s">
        <v>32</v>
      </c>
      <c r="H7" s="4" t="s">
        <v>32</v>
      </c>
    </row>
    <row r="9" spans="1:9" ht="15.75">
      <c r="A9" s="2" t="s">
        <v>46</v>
      </c>
      <c r="G9" s="5">
        <f>+CCIS311202!G25</f>
        <v>-28691</v>
      </c>
      <c r="H9" s="5">
        <v>-77470</v>
      </c>
      <c r="I9" s="5"/>
    </row>
    <row r="10" spans="1:9" ht="15.75">
      <c r="A10" s="2" t="s">
        <v>34</v>
      </c>
      <c r="G10" s="5"/>
      <c r="H10" s="5"/>
      <c r="I10" s="5"/>
    </row>
    <row r="11" spans="1:9" ht="15.75">
      <c r="A11" s="2" t="s">
        <v>101</v>
      </c>
      <c r="G11" s="5">
        <v>0</v>
      </c>
      <c r="H11" s="5">
        <v>1498</v>
      </c>
      <c r="I11" s="5"/>
    </row>
    <row r="12" spans="1:9" ht="15.75">
      <c r="A12" s="2" t="s">
        <v>47</v>
      </c>
      <c r="G12" s="5">
        <v>1687</v>
      </c>
      <c r="H12" s="5">
        <v>1687</v>
      </c>
      <c r="I12" s="5"/>
    </row>
    <row r="13" spans="1:9" ht="15.75">
      <c r="A13" s="2" t="s">
        <v>35</v>
      </c>
      <c r="G13" s="5">
        <v>12401</v>
      </c>
      <c r="H13" s="5">
        <v>12235</v>
      </c>
      <c r="I13" s="5"/>
    </row>
    <row r="14" spans="1:9" ht="15.75">
      <c r="A14" s="2" t="s">
        <v>36</v>
      </c>
      <c r="E14" s="19"/>
      <c r="G14" s="5">
        <f>53929-31322-1782</f>
        <v>20825</v>
      </c>
      <c r="H14" s="5">
        <v>52484</v>
      </c>
      <c r="I14" s="5"/>
    </row>
    <row r="15" spans="1:9" ht="15.75">
      <c r="A15" s="2" t="s">
        <v>102</v>
      </c>
      <c r="E15" s="19"/>
      <c r="G15" s="5">
        <v>0</v>
      </c>
      <c r="H15" s="5">
        <v>-45</v>
      </c>
      <c r="I15" s="5"/>
    </row>
    <row r="16" spans="1:9" ht="15.75">
      <c r="A16" s="2" t="s">
        <v>48</v>
      </c>
      <c r="E16" s="19"/>
      <c r="G16" s="5">
        <v>431</v>
      </c>
      <c r="H16" s="20">
        <v>662</v>
      </c>
      <c r="I16" s="20"/>
    </row>
    <row r="17" spans="1:9" ht="15.75">
      <c r="A17" s="2" t="s">
        <v>103</v>
      </c>
      <c r="E17" s="19"/>
      <c r="G17" s="5">
        <v>0</v>
      </c>
      <c r="H17" s="20">
        <v>1</v>
      </c>
      <c r="I17" s="20"/>
    </row>
    <row r="18" spans="1:9" ht="15.75">
      <c r="A18" s="2" t="s">
        <v>104</v>
      </c>
      <c r="E18" s="19"/>
      <c r="G18" s="6">
        <v>0</v>
      </c>
      <c r="H18" s="6">
        <v>30086</v>
      </c>
      <c r="I18" s="20"/>
    </row>
    <row r="19" spans="1:9" ht="15.75">
      <c r="A19" s="2" t="s">
        <v>49</v>
      </c>
      <c r="G19" s="5">
        <f>SUM(G9:G18)</f>
        <v>6653</v>
      </c>
      <c r="H19" s="5">
        <f>SUM(H9:H18)</f>
        <v>21138</v>
      </c>
      <c r="I19" s="5"/>
    </row>
    <row r="20" spans="1:9" ht="15.75">
      <c r="A20" s="2" t="s">
        <v>105</v>
      </c>
      <c r="G20" s="5">
        <v>4559</v>
      </c>
      <c r="H20" s="5">
        <v>147</v>
      </c>
      <c r="I20" s="5"/>
    </row>
    <row r="21" spans="1:9" ht="15.75">
      <c r="A21" s="2" t="s">
        <v>106</v>
      </c>
      <c r="G21" s="5">
        <v>-2505</v>
      </c>
      <c r="H21" s="5">
        <v>-20026</v>
      </c>
      <c r="I21" s="5"/>
    </row>
    <row r="22" spans="1:9" ht="15.75">
      <c r="A22" s="2" t="s">
        <v>57</v>
      </c>
      <c r="G22" s="5">
        <v>-440</v>
      </c>
      <c r="H22" s="5">
        <v>-417</v>
      </c>
      <c r="I22" s="5"/>
    </row>
    <row r="23" spans="1:9" ht="15.75">
      <c r="A23" s="2" t="s">
        <v>107</v>
      </c>
      <c r="G23" s="5">
        <v>0</v>
      </c>
      <c r="H23" s="5">
        <v>16200</v>
      </c>
      <c r="I23" s="5"/>
    </row>
    <row r="24" spans="1:9" ht="15.75">
      <c r="A24" s="2" t="s">
        <v>109</v>
      </c>
      <c r="G24" s="5">
        <v>0</v>
      </c>
      <c r="H24" s="5">
        <v>203</v>
      </c>
      <c r="I24" s="5"/>
    </row>
    <row r="25" spans="1:9" ht="15.75">
      <c r="A25" s="2" t="s">
        <v>108</v>
      </c>
      <c r="G25" s="6">
        <v>4414</v>
      </c>
      <c r="H25" s="6">
        <v>0</v>
      </c>
      <c r="I25" s="5"/>
    </row>
    <row r="26" spans="1:9" ht="15.75">
      <c r="A26" s="2" t="s">
        <v>38</v>
      </c>
      <c r="G26" s="20">
        <f>SUM(G19:G25)</f>
        <v>12681</v>
      </c>
      <c r="H26" s="20">
        <f>SUM(H19:H25)</f>
        <v>17245</v>
      </c>
      <c r="I26" s="20"/>
    </row>
    <row r="27" spans="1:9" ht="15.75">
      <c r="A27" s="2" t="s">
        <v>117</v>
      </c>
      <c r="G27" s="5">
        <v>-100</v>
      </c>
      <c r="H27" s="20">
        <v>0</v>
      </c>
      <c r="I27" s="20"/>
    </row>
    <row r="28" spans="1:9" ht="15.75">
      <c r="A28" s="2" t="s">
        <v>50</v>
      </c>
      <c r="G28" s="5">
        <v>-13760</v>
      </c>
      <c r="H28" s="6">
        <v>-11068</v>
      </c>
      <c r="I28" s="20"/>
    </row>
    <row r="29" spans="1:9" ht="15.75">
      <c r="A29" s="2" t="s">
        <v>37</v>
      </c>
      <c r="F29" s="21"/>
      <c r="G29" s="22">
        <f>SUM(G26:G28)</f>
        <v>-1179</v>
      </c>
      <c r="H29" s="22">
        <f>SUM(H26:H28)</f>
        <v>6177</v>
      </c>
      <c r="I29" s="20"/>
    </row>
    <row r="30" spans="7:9" ht="15.75">
      <c r="G30" s="5"/>
      <c r="H30" s="20"/>
      <c r="I30" s="20"/>
    </row>
    <row r="31" spans="1:9" ht="15.75">
      <c r="A31" s="17" t="s">
        <v>110</v>
      </c>
      <c r="G31" s="5"/>
      <c r="H31" s="20"/>
      <c r="I31" s="20"/>
    </row>
    <row r="32" spans="1:9" ht="15.75">
      <c r="A32" s="2" t="s">
        <v>111</v>
      </c>
      <c r="G32" s="5">
        <v>0</v>
      </c>
      <c r="H32" s="20">
        <v>45</v>
      </c>
      <c r="I32" s="20"/>
    </row>
    <row r="33" spans="1:9" ht="15.75">
      <c r="A33" s="2" t="s">
        <v>112</v>
      </c>
      <c r="G33" s="5">
        <v>0</v>
      </c>
      <c r="H33" s="20">
        <v>1</v>
      </c>
      <c r="I33" s="20"/>
    </row>
    <row r="34" spans="1:9" ht="15.75">
      <c r="A34" s="2" t="s">
        <v>113</v>
      </c>
      <c r="G34" s="5">
        <v>0</v>
      </c>
      <c r="H34" s="20">
        <v>-2</v>
      </c>
      <c r="I34" s="20"/>
    </row>
    <row r="35" spans="1:9" ht="15.75">
      <c r="A35" s="2" t="s">
        <v>114</v>
      </c>
      <c r="G35" s="22">
        <f>SUM(G32:G34)</f>
        <v>0</v>
      </c>
      <c r="H35" s="22">
        <f>SUM(H32:H34)</f>
        <v>44</v>
      </c>
      <c r="I35" s="20"/>
    </row>
    <row r="36" spans="7:9" ht="15.75">
      <c r="G36" s="5"/>
      <c r="H36" s="20"/>
      <c r="I36" s="20"/>
    </row>
    <row r="37" spans="1:9" ht="15.75">
      <c r="A37" s="17" t="s">
        <v>39</v>
      </c>
      <c r="G37" s="5"/>
      <c r="H37" s="20"/>
      <c r="I37" s="20"/>
    </row>
    <row r="38" spans="1:9" ht="15.75">
      <c r="A38" s="2" t="s">
        <v>115</v>
      </c>
      <c r="G38" s="5">
        <v>0</v>
      </c>
      <c r="H38" s="20">
        <v>-4992</v>
      </c>
      <c r="I38" s="20"/>
    </row>
    <row r="39" spans="1:9" ht="15.75">
      <c r="A39" s="2" t="s">
        <v>116</v>
      </c>
      <c r="G39" s="5">
        <v>0</v>
      </c>
      <c r="H39" s="20">
        <v>0</v>
      </c>
      <c r="I39" s="20"/>
    </row>
    <row r="40" spans="1:9" ht="15.75">
      <c r="A40" s="2" t="s">
        <v>51</v>
      </c>
      <c r="G40" s="22">
        <f>SUM(G38:G39)</f>
        <v>0</v>
      </c>
      <c r="H40" s="22">
        <f>SUM(H38:H39)</f>
        <v>-4992</v>
      </c>
      <c r="I40" s="20"/>
    </row>
    <row r="41" spans="7:9" ht="15.75">
      <c r="G41" s="5"/>
      <c r="H41" s="5"/>
      <c r="I41" s="5"/>
    </row>
    <row r="42" spans="1:9" ht="15.75">
      <c r="A42" s="17" t="s">
        <v>52</v>
      </c>
      <c r="G42" s="5">
        <f>+G29+G35</f>
        <v>-1179</v>
      </c>
      <c r="H42" s="5">
        <f>+H29+H35+H40</f>
        <v>1229</v>
      </c>
      <c r="I42" s="5"/>
    </row>
    <row r="43" spans="1:9" ht="15.75">
      <c r="A43" s="17" t="s">
        <v>53</v>
      </c>
      <c r="G43" s="5">
        <f>+H44</f>
        <v>1233</v>
      </c>
      <c r="H43" s="5">
        <v>4</v>
      </c>
      <c r="I43" s="5"/>
    </row>
    <row r="44" spans="1:9" ht="16.5" thickBot="1">
      <c r="A44" s="17" t="s">
        <v>54</v>
      </c>
      <c r="G44" s="7">
        <f>SUM(G42:G43)</f>
        <v>54</v>
      </c>
      <c r="H44" s="7">
        <f>SUM(H42:H43)</f>
        <v>1233</v>
      </c>
      <c r="I44" s="5"/>
    </row>
    <row r="45" spans="7:9" ht="16.5" thickTop="1">
      <c r="G45" s="5"/>
      <c r="H45" s="5"/>
      <c r="I45" s="5"/>
    </row>
    <row r="46" spans="1:9" ht="15.75">
      <c r="A46" s="17" t="s">
        <v>55</v>
      </c>
      <c r="G46" s="5"/>
      <c r="H46" s="5"/>
      <c r="I46" s="5"/>
    </row>
    <row r="47" spans="1:9" ht="16.5" thickBot="1">
      <c r="A47" s="2" t="s">
        <v>56</v>
      </c>
      <c r="G47" s="23">
        <v>54</v>
      </c>
      <c r="H47" s="23">
        <v>1233</v>
      </c>
      <c r="I47" s="5"/>
    </row>
    <row r="48" spans="7:9" ht="16.5" thickTop="1">
      <c r="G48" s="5"/>
      <c r="H48" s="5"/>
      <c r="I48" s="5"/>
    </row>
    <row r="49" spans="7:10" ht="15.75">
      <c r="G49" s="5"/>
      <c r="H49" s="20"/>
      <c r="I49" s="20"/>
      <c r="J49" s="21"/>
    </row>
    <row r="50" spans="8:10" ht="15.75">
      <c r="H50" s="20"/>
      <c r="I50" s="20"/>
      <c r="J50" s="21"/>
    </row>
    <row r="51" spans="1:9" ht="15.75">
      <c r="A51" s="17" t="s">
        <v>78</v>
      </c>
      <c r="H51" s="5"/>
      <c r="I51" s="5"/>
    </row>
    <row r="52" spans="1:9" ht="15.75">
      <c r="A52" s="17" t="s">
        <v>72</v>
      </c>
      <c r="H52" s="5"/>
      <c r="I52" s="5"/>
    </row>
    <row r="53" spans="8:9" ht="15.75">
      <c r="H53" s="5"/>
      <c r="I53" s="5"/>
    </row>
    <row r="54" spans="8:9" ht="15.75">
      <c r="H54" s="5"/>
      <c r="I54" s="5"/>
    </row>
    <row r="55" spans="8:9" ht="15.75">
      <c r="H55" s="5"/>
      <c r="I55" s="5"/>
    </row>
    <row r="56" spans="8:9" ht="15.75">
      <c r="H56" s="5"/>
      <c r="I56" s="5"/>
    </row>
    <row r="57" spans="8:9" ht="15.75">
      <c r="H57" s="5"/>
      <c r="I57" s="5"/>
    </row>
  </sheetData>
  <mergeCells count="3">
    <mergeCell ref="A1:I1"/>
    <mergeCell ref="A3:I3"/>
    <mergeCell ref="A4:I4"/>
  </mergeCells>
  <printOptions/>
  <pageMargins left="0.75" right="0.75" top="1" bottom="1" header="0.5" footer="0.5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Wijaya Baru Group</dc:creator>
  <cp:keywords/>
  <dc:description/>
  <cp:lastModifiedBy>Wijaya</cp:lastModifiedBy>
  <cp:lastPrinted>2003-02-27T04:21:08Z</cp:lastPrinted>
  <dcterms:created xsi:type="dcterms:W3CDTF">2000-02-14T07:46:56Z</dcterms:created>
  <dcterms:modified xsi:type="dcterms:W3CDTF">2003-02-27T04:37:08Z</dcterms:modified>
  <cp:category/>
  <cp:version/>
  <cp:contentType/>
  <cp:contentStatus/>
</cp:coreProperties>
</file>