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515" activeTab="0"/>
  </bookViews>
  <sheets>
    <sheet name="KLSE-BS 30 Sep'99revised" sheetId="1" r:id="rId1"/>
    <sheet name="KLSE-PL 30 Sep'99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<sst xmlns="http://schemas.openxmlformats.org/spreadsheetml/2006/main" count="114" uniqueCount="94">
  <si>
    <t>WIJAYA BARU GLOBAL BERHAD GROUP</t>
  </si>
  <si>
    <t>QUARTERLY REPORT ON CONSOLIDATED RESULTS FOR THE FINANCIAL QUARTER ENDED 30 SEPTEMBER 1999</t>
  </si>
  <si>
    <t>Individual Quarter</t>
  </si>
  <si>
    <t>Cumulative Quarter</t>
  </si>
  <si>
    <t>Current</t>
  </si>
  <si>
    <t>Preceding Year</t>
  </si>
  <si>
    <t xml:space="preserve">Year </t>
  </si>
  <si>
    <t>Corresponding</t>
  </si>
  <si>
    <t>Quarter</t>
  </si>
  <si>
    <t>To date</t>
  </si>
  <si>
    <t>Period</t>
  </si>
  <si>
    <t>30/09/1999</t>
  </si>
  <si>
    <t>30/09/1998</t>
  </si>
  <si>
    <t>RM'000</t>
  </si>
  <si>
    <t>(a)</t>
  </si>
  <si>
    <t>Turnover</t>
  </si>
  <si>
    <t>N/A</t>
  </si>
  <si>
    <t>(b)</t>
  </si>
  <si>
    <t>Investment Income</t>
  </si>
  <si>
    <t>(c)</t>
  </si>
  <si>
    <t>Other Income including interest income</t>
  </si>
  <si>
    <t>Operating profit/(loss) before interest</t>
  </si>
  <si>
    <t>on borrowings, depreciation and</t>
  </si>
  <si>
    <t>amortisation, exceptional items, income</t>
  </si>
  <si>
    <t xml:space="preserve">tax, minority interest and extraordinary </t>
  </si>
  <si>
    <t>items</t>
  </si>
  <si>
    <t>Interest on borrowings</t>
  </si>
  <si>
    <t>Depreciation &amp; amortisation</t>
  </si>
  <si>
    <t>(d)</t>
  </si>
  <si>
    <t>Exceptional items</t>
  </si>
  <si>
    <t>(e)</t>
  </si>
  <si>
    <t>Operating profit/(loss) after interest</t>
  </si>
  <si>
    <t xml:space="preserve">on borrowings, depreciation and </t>
  </si>
  <si>
    <t>amortisation and exceptional items</t>
  </si>
  <si>
    <t>but before income tax, minority</t>
  </si>
  <si>
    <t>interests and extraordinary items</t>
  </si>
  <si>
    <t>(f)</t>
  </si>
  <si>
    <t>Share in the results of associated</t>
  </si>
  <si>
    <t>company</t>
  </si>
  <si>
    <t>(g)</t>
  </si>
  <si>
    <t>Profit/(loss) before taxation, minority</t>
  </si>
  <si>
    <t>(h)</t>
  </si>
  <si>
    <t>Taxation</t>
  </si>
  <si>
    <t>(i)</t>
  </si>
  <si>
    <t>(i)  Profit/(loss) after taxation before</t>
  </si>
  <si>
    <t xml:space="preserve">     deducting minority interests</t>
  </si>
  <si>
    <t>(ii) Less minority interests</t>
  </si>
  <si>
    <t>(j)</t>
  </si>
  <si>
    <t>Profit after taxation attributable to</t>
  </si>
  <si>
    <t>members of the company</t>
  </si>
  <si>
    <t>(k)</t>
  </si>
  <si>
    <t xml:space="preserve">(i)   Extraordinary items </t>
  </si>
  <si>
    <t>(ii)  Less Minority interest</t>
  </si>
  <si>
    <t>(iii) Extraordinary items attributable to</t>
  </si>
  <si>
    <t xml:space="preserve">      members of the company</t>
  </si>
  <si>
    <t>(l)</t>
  </si>
  <si>
    <t xml:space="preserve">Profit/(loss) after taxation and </t>
  </si>
  <si>
    <t>extraordinary items attributable to</t>
  </si>
  <si>
    <t>Earning Per Shares (sen)</t>
  </si>
  <si>
    <t>CONSOLIDATED BALANCE SHEET AS AT 30 SEPTEMBER 1999</t>
  </si>
  <si>
    <t>GROUP</t>
  </si>
  <si>
    <t>AS AT END</t>
  </si>
  <si>
    <t>AS AT PRECEDING</t>
  </si>
  <si>
    <t>OF CURRENT</t>
  </si>
  <si>
    <t xml:space="preserve">FINANCIAL </t>
  </si>
  <si>
    <t>QUARTER</t>
  </si>
  <si>
    <t>YEAR END</t>
  </si>
  <si>
    <t>30/09/99</t>
  </si>
  <si>
    <t>31/12/98</t>
  </si>
  <si>
    <t>Fixed Assets</t>
  </si>
  <si>
    <t>Investment in Associated Company</t>
  </si>
  <si>
    <t>Land &amp; Development Expenditure</t>
  </si>
  <si>
    <t>Long Term Investments</t>
  </si>
  <si>
    <t>Timber Concession Rights</t>
  </si>
  <si>
    <t>Current Assets</t>
  </si>
  <si>
    <t>Trade Debtors</t>
  </si>
  <si>
    <t>Other debtors &amp; prepayments</t>
  </si>
  <si>
    <t>Cash</t>
  </si>
  <si>
    <t>Property Development Cost</t>
  </si>
  <si>
    <t>Current liabilities</t>
  </si>
  <si>
    <t>Short term borrowings</t>
  </si>
  <si>
    <t>Bank Overdraft</t>
  </si>
  <si>
    <t>Trade creditors</t>
  </si>
  <si>
    <t>Other creditors &amp; accruals</t>
  </si>
  <si>
    <t>Provision for taxation</t>
  </si>
  <si>
    <t xml:space="preserve">Net Assets </t>
  </si>
  <si>
    <t>Shareholders' Fund</t>
  </si>
  <si>
    <t>Share Capital</t>
  </si>
  <si>
    <t>Reserves</t>
  </si>
  <si>
    <t>Retained Profits</t>
  </si>
  <si>
    <t>Negative Goodwill</t>
  </si>
  <si>
    <t>Long term borrowings</t>
  </si>
  <si>
    <t>Other Long term liabilities</t>
  </si>
  <si>
    <t>Net Tangible Assets per share (sen)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</si>
</sst>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#,##0.0_);[Red]\(#,##0.0\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_-* #,##0_-;* \(#,##0\)_-;_-* &quot;-&quot;??_-;_-@_-"/>
    <numFmt numFmtId="182" formatCode="_-* #,##0_-;\-* #,##0_-;_-* &quot;-&quot;??_-;_-@_-"/>
    <numFmt numFmtId="183" formatCode="0.000"/>
    <numFmt numFmtId="184" formatCode="0.0"/>
    <numFmt numFmtId="185" formatCode="_-&quot;$&quot;* #,##0.00_-;\-&quot;$&quot;* #,##0.00_-;_-&quot;$&quot;* &quot;-&quot;??_-;_-@_-"/>
    <numFmt numFmtId="186" formatCode="0.0000"/>
    <numFmt numFmtId="187" formatCode="0.000%"/>
    <numFmt numFmtId="188" formatCode="0.0000%"/>
    <numFmt numFmtId="189" formatCode="0.00000%"/>
    <numFmt numFmtId="190" formatCode="0.000000%"/>
    <numFmt numFmtId="191" formatCode="0.0000000%"/>
    <numFmt numFmtId="192" formatCode="&quot;RM&quot;#,##0_);\(&quot;RM&quot;#,##0\)"/>
    <numFmt numFmtId="193" formatCode="&quot;RM&quot;#,##0_);[Red]\(&quot;RM&quot;#,##0\)"/>
    <numFmt numFmtId="194" formatCode="&quot;RM&quot;#,##0.00_);\(&quot;RM&quot;#,##0.00\)"/>
    <numFmt numFmtId="195" formatCode="&quot;RM&quot;#,##0.00_);[Red]\(&quot;RM&quot;#,##0.00\)"/>
    <numFmt numFmtId="196" formatCode="_(&quot;RM&quot;* #,##0_);_(&quot;RM&quot;* \(#,##0\);_(&quot;RM&quot;* &quot;-&quot;_);_(@_)"/>
    <numFmt numFmtId="197" formatCode="_(&quot;RM&quot;* #,##0.00_);_(&quot;RM&quot;* \(#,##0.00\);_(&quot;RM&quot;* &quot;-&quot;??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&quot;RM&quot;#,##0;\-&quot;RM&quot;#,##0"/>
    <numFmt numFmtId="204" formatCode="&quot;RM&quot;#,##0;[Red]\-&quot;RM&quot;#,##0"/>
    <numFmt numFmtId="205" formatCode="&quot;RM&quot;#,##0.00;\-&quot;RM&quot;#,##0.00"/>
    <numFmt numFmtId="206" formatCode="&quot;RM&quot;#,##0.00;[Red]\-&quot;RM&quot;#,##0.00"/>
    <numFmt numFmtId="207" formatCode="_-&quot;RM&quot;* #,##0_-;\-&quot;RM&quot;* #,##0_-;_-&quot;RM&quot;* &quot;-&quot;_-;_-@_-"/>
    <numFmt numFmtId="208" formatCode="_-&quot;RM&quot;* #,##0.00_-;\-&quot;RM&quot;* #,##0.00_-;_-&quot;RM&quot;* &quot;-&quot;??_-;_-@_-"/>
    <numFmt numFmtId="209" formatCode="#,##0\ &quot;FB&quot;;\-#,##0\ &quot;FB&quot;"/>
    <numFmt numFmtId="210" formatCode="#,##0\ &quot;FB&quot;;[Red]\-#,##0\ &quot;FB&quot;"/>
    <numFmt numFmtId="211" formatCode="#,##0.00\ &quot;FB&quot;;\-#,##0.00\ &quot;FB&quot;"/>
    <numFmt numFmtId="212" formatCode="#,##0.00\ &quot;FB&quot;;[Red]\-#,##0.00\ &quot;FB&quot;"/>
    <numFmt numFmtId="213" formatCode="_-* #,##0\ &quot;FB&quot;_-;\-* #,##0\ &quot;FB&quot;_-;_-* &quot;-&quot;\ &quot;FB&quot;_-;_-@_-"/>
    <numFmt numFmtId="214" formatCode="_-* #,##0\ _F_B_-;\-* #,##0\ _F_B_-;_-* &quot;-&quot;\ _F_B_-;_-@_-"/>
    <numFmt numFmtId="215" formatCode="_-* #,##0.00\ &quot;FB&quot;_-;\-* #,##0.00\ &quot;FB&quot;_-;_-* &quot;-&quot;??\ &quot;FB&quot;_-;_-@_-"/>
    <numFmt numFmtId="216" formatCode="_-* #,##0.00\ _F_B_-;\-* #,##0.00\ _F_B_-;_-* &quot;-&quot;??\ _F_B_-;_-@_-"/>
    <numFmt numFmtId="217" formatCode="_-* #,##0.0_-;\-* #,##0.0_-;_-* &quot;-&quot;??_-;_-@_-"/>
    <numFmt numFmtId="218" formatCode="#,##0;\(#,##0\)"/>
    <numFmt numFmtId="219" formatCode="_-* #,##0.000_-;\-* #,##0.000_-;_-* &quot;-&quot;??_-;_-@_-"/>
    <numFmt numFmtId="220" formatCode="_-* #,##0.0000_-;\-* #,##0.0000_-;_-* &quot;-&quot;??_-;_-@_-"/>
    <numFmt numFmtId="221" formatCode="0_);\(0\)"/>
    <numFmt numFmtId="222" formatCode="#,##0;[Red]\(#,##0\)"/>
    <numFmt numFmtId="223" formatCode="#,##0.00;[Red]\(#,##0.00\)"/>
    <numFmt numFmtId="224" formatCode="#,##0.0000;[Red]\(#,##0.0000\)"/>
    <numFmt numFmtId="225" formatCode="00000"/>
    <numFmt numFmtId="226" formatCode="#\ ?/10"/>
    <numFmt numFmtId="227" formatCode="0_);[Red]\(0\)"/>
    <numFmt numFmtId="228" formatCode="#,##0_ ;[Red]\-#,##0\ "/>
    <numFmt numFmtId="229" formatCode="#,##0.000_);[Red]\(#,##0.000\)"/>
    <numFmt numFmtId="230" formatCode="#,##0.0000_);[Red]\(#,##0.0000\)"/>
    <numFmt numFmtId="231" formatCode="_(* #,##0.0_);_(* \(#,##0.0\);_(* &quot;-&quot;?_);_(@_)"/>
    <numFmt numFmtId="232" formatCode="0.0000000000000000%"/>
    <numFmt numFmtId="233" formatCode="0.000000000000000%"/>
    <numFmt numFmtId="234" formatCode="0.00000000000000%"/>
    <numFmt numFmtId="235" formatCode="0.0000000000000%"/>
    <numFmt numFmtId="236" formatCode="0.000000000000%"/>
    <numFmt numFmtId="237" formatCode="0.00000000000%"/>
    <numFmt numFmtId="238" formatCode="0.0000000000%"/>
    <numFmt numFmtId="239" formatCode="0.000000000%"/>
    <numFmt numFmtId="240" formatCode="0.00000000%"/>
    <numFmt numFmtId="241" formatCode="#,##0.0_);\(#,##0.0\)"/>
    <numFmt numFmtId="242" formatCode="0.00_);\(0.00\)"/>
    <numFmt numFmtId="243" formatCode="0.0_);\(0.0\)"/>
    <numFmt numFmtId="244" formatCode="0;[Red]0"/>
    <numFmt numFmtId="245" formatCode="#,##0.00;[Red]#,##0.00"/>
    <numFmt numFmtId="246" formatCode="#,##0.0;[Red]#,##0.0"/>
    <numFmt numFmtId="247" formatCode="#,##0;[Red]#,##0"/>
    <numFmt numFmtId="248" formatCode="#,##0\ ;[Red]\(#,##0\)"/>
    <numFmt numFmtId="249" formatCode="0.00_);[Red]\(0.00\)"/>
    <numFmt numFmtId="250" formatCode="m/d"/>
    <numFmt numFmtId="251" formatCode="mm/dd/yy"/>
    <numFmt numFmtId="252" formatCode="#,##0.0;\(#,##0.0\)"/>
    <numFmt numFmtId="253" formatCode="0.0\p;\(0.0\)\p"/>
    <numFmt numFmtId="254" formatCode="0.0%;\(0.0\)%"/>
    <numFmt numFmtId="255" formatCode="General_)"/>
    <numFmt numFmtId="256" formatCode="dd\-mmm\-yy_)"/>
    <numFmt numFmtId="257" formatCode="\ ?/1000"/>
    <numFmt numFmtId="258" formatCode="0.00_)"/>
    <numFmt numFmtId="259" formatCode="#,##0.000_);\(#,##0.000\)"/>
    <numFmt numFmtId="260" formatCode="0.000_)"/>
    <numFmt numFmtId="261" formatCode="0_)"/>
    <numFmt numFmtId="262" formatCode="0.0000_)"/>
    <numFmt numFmtId="263" formatCode="0.0_)"/>
    <numFmt numFmtId="264" formatCode="#,##0.000"/>
    <numFmt numFmtId="265" formatCode="0%\);[Red]\(0%\)"/>
    <numFmt numFmtId="266" formatCode="0%\);[Red]\(0%"/>
    <numFmt numFmtId="267" formatCode="0%_);[Red]\(0%\)"/>
    <numFmt numFmtId="268" formatCode="mmm\.\ d\ \'yy\ \a\t\ h:mm"/>
    <numFmt numFmtId="269" formatCode="_(&quot;$&quot;* #,##0.0_);_(&quot;$&quot;* \(#,##0.0\);_(&quot;$&quot;* &quot;-&quot;??_);_(@_)"/>
    <numFmt numFmtId="270" formatCode="_(&quot;$&quot;* #,##0_);_(&quot;$&quot;* \(#,##0\);_(&quot;$&quot;* &quot;-&quot;??_);_(@_)"/>
    <numFmt numFmtId="271" formatCode="&quot;$&quot;#,##0.0_);[Red]\(&quot;$&quot;#,##0.0\)"/>
    <numFmt numFmtId="272" formatCode="000000"/>
    <numFmt numFmtId="273" formatCode="000\-000000"/>
    <numFmt numFmtId="274" formatCode="&quot;$&quot;#,##0.0_);\(&quot;$&quot;#,##0.0\)"/>
    <numFmt numFmtId="275" formatCode="0.0%;\(0.0%\)"/>
    <numFmt numFmtId="276" formatCode="&quot;$&quot;#,##0.0"/>
    <numFmt numFmtId="277" formatCode="0.000000"/>
    <numFmt numFmtId="278" formatCode="0.00000"/>
    <numFmt numFmtId="279" formatCode="0.0000000"/>
    <numFmt numFmtId="280" formatCode="0.00000000"/>
    <numFmt numFmtId="281" formatCode="#,##0&quot;£&quot;_);\(#,##0&quot;£&quot;\)"/>
    <numFmt numFmtId="282" formatCode="#,##0&quot;£&quot;_);[Red]\(#,##0&quot;£&quot;\)"/>
    <numFmt numFmtId="283" formatCode="#,##0.00&quot;£&quot;_);\(#,##0.00&quot;£&quot;\)"/>
    <numFmt numFmtId="284" formatCode="#,##0.00&quot;£&quot;_);[Red]\(#,##0.00&quot;£&quot;\)"/>
    <numFmt numFmtId="285" formatCode="_ * #,##0_)&quot;£&quot;_ ;_ * \(#,##0\)&quot;£&quot;_ ;_ * &quot;-&quot;_)&quot;£&quot;_ ;_ @_ "/>
    <numFmt numFmtId="286" formatCode="_ * #,##0_)_£_ ;_ * \(#,##0\)_£_ ;_ * &quot;-&quot;_)_£_ ;_ @_ "/>
    <numFmt numFmtId="287" formatCode="_ * #,##0.00_)&quot;£&quot;_ ;_ * \(#,##0.00\)&quot;£&quot;_ ;_ * &quot;-&quot;??_)&quot;£&quot;_ ;_ @_ "/>
    <numFmt numFmtId="288" formatCode="_ * #,##0.00_)_£_ ;_ * \(#,##0.00\)_£_ ;_ * &quot;-&quot;??_)_£_ ;_ @_ "/>
    <numFmt numFmtId="289" formatCode="#,##0\ &quot;F&quot;;\-#,##0\ &quot;F&quot;"/>
    <numFmt numFmtId="290" formatCode="#,##0\ &quot;F&quot;;[Red]\-#,##0\ &quot;F&quot;"/>
    <numFmt numFmtId="291" formatCode="#,##0.00\ &quot;F&quot;;\-#,##0.00\ &quot;F&quot;"/>
    <numFmt numFmtId="292" formatCode="#,##0.00\ &quot;F&quot;;[Red]\-#,##0.00\ &quot;F&quot;"/>
    <numFmt numFmtId="293" formatCode="_-* #,##0\ &quot;F&quot;_-;\-* #,##0\ &quot;F&quot;_-;_-* &quot;-&quot;\ &quot;F&quot;_-;_-@_-"/>
    <numFmt numFmtId="294" formatCode="_-* #,##0\ _F_-;\-* #,##0\ _F_-;_-* &quot;-&quot;\ _F_-;_-@_-"/>
    <numFmt numFmtId="295" formatCode="_-* #,##0.00\ &quot;F&quot;_-;\-* #,##0.00\ &quot;F&quot;_-;_-* &quot;-&quot;??\ &quot;F&quot;_-;_-@_-"/>
    <numFmt numFmtId="296" formatCode="_-* #,##0.00\ _F_-;\-* #,##0.00\ _F_-;_-* &quot;-&quot;??\ _F_-;_-@_-"/>
    <numFmt numFmtId="297" formatCode="d/m/yy"/>
    <numFmt numFmtId="298" formatCode="d/m/yy\ h:mm"/>
    <numFmt numFmtId="299" formatCode="#,##0&quot; F&quot;_);\(#,##0&quot; F&quot;\)"/>
    <numFmt numFmtId="300" formatCode="#,##0&quot; F&quot;_);[Red]\(#,##0&quot; F&quot;\)"/>
    <numFmt numFmtId="301" formatCode="#,##0.00&quot; F&quot;_);\(#,##0.00&quot; F&quot;\)"/>
    <numFmt numFmtId="302" formatCode="#,##0.00&quot; F&quot;_);[Red]\(#,##0.00&quot; F&quot;\)"/>
    <numFmt numFmtId="303" formatCode="#,##0&quot; $&quot;;\-#,##0&quot; $&quot;"/>
    <numFmt numFmtId="304" formatCode="#,##0&quot; $&quot;;[Red]\-#,##0&quot; $&quot;"/>
    <numFmt numFmtId="305" formatCode="#,##0.00&quot; $&quot;;\-#,##0.00&quot; $&quot;"/>
    <numFmt numFmtId="306" formatCode="#,##0.00&quot; $&quot;;[Red]\-#,##0.00&quot; $&quot;"/>
    <numFmt numFmtId="307" formatCode="d\.m\.yy"/>
    <numFmt numFmtId="308" formatCode="d\.mmm\.yy"/>
    <numFmt numFmtId="309" formatCode="d\.mmm"/>
    <numFmt numFmtId="310" formatCode="mmm\.yy"/>
    <numFmt numFmtId="311" formatCode="d\.m\.yy\ h:mm"/>
    <numFmt numFmtId="312" formatCode="0&quot;  &quot;"/>
    <numFmt numFmtId="313" formatCode="0.00&quot;  &quot;"/>
    <numFmt numFmtId="314" formatCode="0.0&quot;  &quot;"/>
    <numFmt numFmtId="315" formatCode="0.000&quot;  &quot;"/>
    <numFmt numFmtId="316" formatCode="0.0000&quot;  &quot;"/>
    <numFmt numFmtId="317" formatCode="0.00000&quot;  &quot;"/>
    <numFmt numFmtId="318" formatCode="#,##0.00;\(#,##0.00\)"/>
    <numFmt numFmtId="319" formatCode="#,##0.0"/>
    <numFmt numFmtId="320" formatCode="#,##0\)"/>
    <numFmt numFmtId="321" formatCode="#,##0.0;[Red]\-#,##0.0"/>
    <numFmt numFmtId="322" formatCode="#,##0.0000"/>
    <numFmt numFmtId="323" formatCode="#,##0.0;\-#,##0.0"/>
    <numFmt numFmtId="324" formatCode="0\);"/>
    <numFmt numFmtId="325" formatCode="###0;[Red]\-###0"/>
    <numFmt numFmtId="326" formatCode="###0_);[Red]\(###0\)"/>
    <numFmt numFmtId="327" formatCode="##,##0.000_);\(#,##0.000\)"/>
    <numFmt numFmtId="328" formatCode="#,##0.000;\-#,##0.000"/>
    <numFmt numFmtId="329" formatCode="##,##0.0_);\(#,##0.0\)"/>
    <numFmt numFmtId="330" formatCode="#,##0.000;[Red]\-#,##0.000"/>
    <numFmt numFmtId="331" formatCode="#,##0_);[Red]\(#,##0\);\-"/>
    <numFmt numFmtId="332" formatCode="_-* #,##0.0_-;* \(#,##0.0\)_-;_-* &quot;-&quot;??_-;_-@_-"/>
    <numFmt numFmtId="333" formatCode="_-* #,##0.00_-;* \(#,##0.00\)_-;_-* &quot;-&quot;??_-;_-@_-"/>
    <numFmt numFmtId="334" formatCode="_-* #,##0.000_-;* \(#,##0.000\)_-;_-* &quot;-&quot;??_-;_-@_-"/>
    <numFmt numFmtId="335" formatCode="0.0_);[Red]\(0.0\)"/>
    <numFmt numFmtId="336" formatCode="_(* #,##0.0_);_(* \(#,##0.0\);_(* &quot;-&quot;_);_(@_)"/>
    <numFmt numFmtId="337" formatCode="_(* #,##0.00_);_(* \(#,##0.00\);_(* &quot;-&quot;_);_(@_)"/>
    <numFmt numFmtId="338" formatCode="_(* #,##0.000_);_(* \(#,##0.000\);_(* &quot;-&quot;_);_(@_)"/>
    <numFmt numFmtId="339" formatCode="_(* #,##0.0000_);_(* \(#,##0.0000\);_(* &quot;-&quot;_);_(@_)"/>
    <numFmt numFmtId="340" formatCode="_(* #,##0.00000_);_(* \(#,##0.00000\);_(* &quot;-&quot;_);_(@_)"/>
    <numFmt numFmtId="341" formatCode="_(* #,##0.000000_);_(* \(#,##0.000000\);_(* &quot;-&quot;_);_(@_)"/>
    <numFmt numFmtId="342" formatCode="0%\,\(0%\)"/>
    <numFmt numFmtId="343" formatCode="0%;\(0%\)"/>
    <numFmt numFmtId="344" formatCode="0.00%;\(0.00%\)"/>
    <numFmt numFmtId="345" formatCode="0.00%;\(0.00\)%"/>
    <numFmt numFmtId="346" formatCode="[Red]General"/>
    <numFmt numFmtId="347" formatCode="#,##0%_);[Red]\(#,##0%\)"/>
    <numFmt numFmtId="348" formatCode="#,##0.0%_);[Red]\(#,##0.0%\)"/>
    <numFmt numFmtId="349" formatCode="&quot;Rp&quot;#,##0_);\(&quot;Rp&quot;#,##0\)"/>
    <numFmt numFmtId="350" formatCode="&quot;Rp&quot;#,##0_);[Red]\(&quot;Rp&quot;#,##0\)"/>
    <numFmt numFmtId="351" formatCode="&quot;Rp&quot;#,##0.00_);\(&quot;Rp&quot;#,##0.00\)"/>
    <numFmt numFmtId="352" formatCode="&quot;Rp&quot;#,##0.00_);[Red]\(&quot;Rp&quot;#,##0.00\)"/>
    <numFmt numFmtId="353" formatCode="_(&quot;Rp&quot;* #,##0_);_(&quot;Rp&quot;* \(#,##0\);_(&quot;Rp&quot;* &quot;-&quot;_);_(@_)"/>
    <numFmt numFmtId="354" formatCode="_(&quot;Rp&quot;* #,##0.00_);_(&quot;Rp&quot;* \(#,##0.00\);_(&quot;Rp&quot;* &quot;-&quot;??_);_(@_)"/>
    <numFmt numFmtId="355" formatCode="&quot;£&quot;#,##0_);\(&quot;£&quot;#,##0\)"/>
    <numFmt numFmtId="356" formatCode="&quot;£&quot;#,##0_);[Red]\(&quot;£&quot;#,##0\)"/>
    <numFmt numFmtId="357" formatCode="&quot;£&quot;#,##0.00_);\(&quot;£&quot;#,##0.00\)"/>
    <numFmt numFmtId="358" formatCode="&quot;£&quot;#,##0.00_);[Red]\(&quot;£&quot;#,##0.00\)"/>
    <numFmt numFmtId="359" formatCode="_(&quot;£&quot;* #,##0_);_(&quot;£&quot;* \(#,##0\);_(&quot;£&quot;* &quot;-&quot;_);_(@_)"/>
    <numFmt numFmtId="360" formatCode="_(&quot;£&quot;* #,##0.00_);_(&quot;£&quot;* \(#,##0.00\);_(&quot;£&quot;* &quot;-&quot;??_);_(@_)"/>
  </numFmts>
  <fonts count="34">
    <font>
      <sz val="10"/>
      <name val="Arial"/>
      <family val="0"/>
    </font>
    <font>
      <sz val="10"/>
      <name val="Arial Narrow"/>
      <family val="0"/>
    </font>
    <font>
      <sz val="10"/>
      <name val="Geneva"/>
      <family val="0"/>
    </font>
    <font>
      <sz val="10"/>
      <name val="Book Antiqua"/>
      <family val="0"/>
    </font>
    <font>
      <sz val="11"/>
      <name val="Book Antiqua"/>
      <family val="0"/>
    </font>
    <font>
      <sz val="10"/>
      <name val="Times New Roman"/>
      <family val="0"/>
    </font>
    <font>
      <sz val="10"/>
      <name val="MS Sans Serif"/>
      <family val="0"/>
    </font>
    <font>
      <sz val="10"/>
      <name val="Advisor SSi"/>
      <family val="0"/>
    </font>
    <font>
      <sz val="10"/>
      <name val="Helv"/>
      <family val="0"/>
    </font>
    <font>
      <sz val="12"/>
      <name val="Times New Roman"/>
      <family val="0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sz val="12"/>
      <name val="Arial"/>
      <family val="0"/>
    </font>
    <font>
      <sz val="12"/>
      <name val="Helv"/>
      <family val="0"/>
    </font>
    <font>
      <sz val="12"/>
      <name val="Courier"/>
      <family val="0"/>
    </font>
    <font>
      <sz val="8"/>
      <name val="Courier"/>
      <family val="0"/>
    </font>
    <font>
      <sz val="10"/>
      <name val="Courier"/>
      <family val="0"/>
    </font>
    <font>
      <sz val="10"/>
      <name val="Univers (W1)"/>
      <family val="0"/>
    </font>
    <font>
      <sz val="12"/>
      <name val="Tms Rmn"/>
      <family val="0"/>
    </font>
    <font>
      <sz val="14"/>
      <name val="AngsanaUPC"/>
      <family val="0"/>
    </font>
    <font>
      <sz val="9"/>
      <name val="Arial Narrow"/>
      <family val="0"/>
    </font>
    <font>
      <sz val="12"/>
      <name val="EucrosiaUPC"/>
      <family val="0"/>
    </font>
    <font>
      <sz val="14"/>
      <name val="CordiaUPC"/>
      <family val="0"/>
    </font>
    <font>
      <sz val="14"/>
      <name val="FreesiaUPC"/>
      <family val="0"/>
    </font>
    <font>
      <sz val="8"/>
      <name val="Arial"/>
      <family val="0"/>
    </font>
    <font>
      <sz val="8.5"/>
      <name val="MS Sans Serif"/>
      <family val="2"/>
    </font>
    <font>
      <sz val="9"/>
      <name val="Arial MT"/>
      <family val="0"/>
    </font>
    <font>
      <sz val="10"/>
      <name val="TimesNewRomanPS"/>
      <family val="0"/>
    </font>
    <font>
      <b/>
      <sz val="10"/>
      <name val="Times New Roman"/>
      <family val="1"/>
    </font>
    <font>
      <b/>
      <sz val="11"/>
      <color indexed="17"/>
      <name val="Times New Roman"/>
      <family val="1"/>
    </font>
    <font>
      <sz val="10"/>
      <color indexed="17"/>
      <name val="Times New Roman"/>
      <family val="1"/>
    </font>
    <font>
      <sz val="10"/>
      <color indexed="17"/>
      <name val="Arial"/>
      <family val="2"/>
    </font>
    <font>
      <b/>
      <sz val="10"/>
      <color indexed="17"/>
      <name val="Times New Roman"/>
      <family val="1"/>
    </font>
    <font>
      <sz val="8"/>
      <color indexed="1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218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28" fontId="4" fillId="0" borderId="0" applyFont="0" applyFill="0" applyBorder="0" applyAlignment="0" applyProtection="0"/>
    <xf numFmtId="177" fontId="0" fillId="0" borderId="0" applyFont="0" applyFill="0" applyBorder="0" applyAlignment="0" applyProtection="0"/>
    <xf numFmtId="32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294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294" fontId="0" fillId="0" borderId="0" applyFont="0" applyFill="0" applyBorder="0" applyAlignment="0" applyProtection="0"/>
    <xf numFmtId="294" fontId="0" fillId="0" borderId="0" applyFont="0" applyFill="0" applyBorder="0" applyAlignment="0" applyProtection="0"/>
    <xf numFmtId="29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9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94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185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294" fontId="5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328" fontId="4" fillId="0" borderId="0" applyFont="0" applyFill="0" applyBorder="0" applyAlignment="0" applyProtection="0"/>
    <xf numFmtId="328" fontId="4" fillId="0" borderId="0" applyFont="0" applyFill="0" applyBorder="0" applyAlignment="0" applyProtection="0"/>
    <xf numFmtId="328" fontId="4" fillId="0" borderId="0" applyFont="0" applyFill="0" applyBorder="0" applyAlignment="0" applyProtection="0"/>
    <xf numFmtId="185" fontId="0" fillId="0" borderId="0" applyFont="0" applyFill="0" applyBorder="0" applyAlignment="0" applyProtection="0"/>
    <xf numFmtId="313" fontId="4" fillId="0" borderId="0">
      <alignment/>
      <protection/>
    </xf>
    <xf numFmtId="177" fontId="1" fillId="0" borderId="0" applyFont="0" applyFill="0" applyBorder="0" applyAlignment="0" applyProtection="0"/>
    <xf numFmtId="32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177" fontId="5" fillId="0" borderId="0" applyFont="0" applyFill="0" applyBorder="0" applyAlignment="0" applyProtection="0"/>
    <xf numFmtId="181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28" fontId="4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328" fontId="4" fillId="0" borderId="0" applyFont="0" applyFill="0" applyBorder="0" applyAlignment="0" applyProtection="0"/>
    <xf numFmtId="177" fontId="0" fillId="0" borderId="0" applyFont="0" applyFill="0" applyBorder="0" applyAlignment="0" applyProtection="0"/>
    <xf numFmtId="181" fontId="4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328" fontId="4" fillId="0" borderId="0" applyFont="0" applyFill="0" applyBorder="0" applyAlignment="0" applyProtection="0"/>
    <xf numFmtId="328" fontId="4" fillId="0" borderId="0" applyFont="0" applyFill="0" applyBorder="0" applyAlignment="0" applyProtection="0"/>
    <xf numFmtId="328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255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330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33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2" fillId="0" borderId="0" applyFont="0" applyFill="0" applyBorder="0" applyAlignment="0" applyProtection="0"/>
    <xf numFmtId="255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55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55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296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296" fontId="0" fillId="0" borderId="0" applyFont="0" applyFill="0" applyBorder="0" applyAlignment="0" applyProtection="0"/>
    <xf numFmtId="296" fontId="0" fillId="0" borderId="0" applyFont="0" applyFill="0" applyBorder="0" applyAlignment="0" applyProtection="0"/>
    <xf numFmtId="4" fontId="2" fillId="0" borderId="0" applyFont="0" applyFill="0" applyBorder="0" applyAlignment="0" applyProtection="0"/>
    <xf numFmtId="29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9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29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0" fontId="6" fillId="0" borderId="0" applyFont="0" applyFill="0" applyBorder="0" applyAlignment="0" applyProtection="0"/>
    <xf numFmtId="179" fontId="7" fillId="0" borderId="0" applyFont="0" applyFill="0" applyBorder="0" applyAlignment="0" applyProtection="0"/>
    <xf numFmtId="40" fontId="6" fillId="0" borderId="0" applyFont="0" applyFill="0" applyBorder="0" applyAlignment="0" applyProtection="0"/>
    <xf numFmtId="255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296" fontId="5" fillId="0" borderId="0" applyFont="0" applyFill="0" applyBorder="0" applyAlignment="0" applyProtection="0"/>
    <xf numFmtId="4" fontId="8" fillId="0" borderId="0" applyFont="0" applyFill="0" applyBorder="0" applyAlignment="0" applyProtection="0"/>
    <xf numFmtId="330" fontId="4" fillId="0" borderId="0" applyFont="0" applyFill="0" applyBorder="0" applyAlignment="0" applyProtection="0"/>
    <xf numFmtId="330" fontId="4" fillId="0" borderId="0" applyFont="0" applyFill="0" applyBorder="0" applyAlignment="0" applyProtection="0"/>
    <xf numFmtId="330" fontId="4" fillId="0" borderId="0" applyFont="0" applyFill="0" applyBorder="0" applyAlignment="0" applyProtection="0"/>
    <xf numFmtId="25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33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330" fontId="4" fillId="0" borderId="0" applyFont="0" applyFill="0" applyBorder="0" applyAlignment="0" applyProtection="0"/>
    <xf numFmtId="25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30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255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330" fontId="4" fillId="0" borderId="0" applyFont="0" applyFill="0" applyBorder="0" applyAlignment="0" applyProtection="0"/>
    <xf numFmtId="330" fontId="4" fillId="0" borderId="0" applyFont="0" applyFill="0" applyBorder="0" applyAlignment="0" applyProtection="0"/>
    <xf numFmtId="330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359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353" fontId="3" fillId="0" borderId="0" applyFont="0" applyFill="0" applyBorder="0" applyAlignment="0" applyProtection="0"/>
    <xf numFmtId="202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 applyFont="0" applyFill="0" applyBorder="0" applyAlignment="0" applyProtection="0"/>
    <xf numFmtId="353" fontId="3" fillId="0" borderId="0" applyFont="0" applyFill="0" applyBorder="0" applyAlignment="0" applyProtection="0"/>
    <xf numFmtId="353" fontId="3" fillId="0" borderId="0" applyFont="0" applyFill="0" applyBorder="0" applyAlignment="0" applyProtection="0"/>
    <xf numFmtId="353" fontId="3" fillId="0" borderId="0" applyFont="0" applyFill="0" applyBorder="0" applyAlignment="0" applyProtection="0"/>
    <xf numFmtId="353" fontId="3" fillId="0" borderId="0" applyFont="0" applyFill="0" applyBorder="0" applyAlignment="0" applyProtection="0"/>
    <xf numFmtId="176" fontId="5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202" fontId="0" fillId="0" borderId="0" applyFont="0" applyFill="0" applyBorder="0" applyAlignment="0" applyProtection="0"/>
    <xf numFmtId="359" fontId="0" fillId="0" borderId="0" applyFont="0" applyFill="0" applyBorder="0" applyAlignment="0" applyProtection="0"/>
    <xf numFmtId="327" fontId="4" fillId="0" borderId="0" applyFont="0" applyFill="0" applyBorder="0" applyAlignment="0" applyProtection="0"/>
    <xf numFmtId="176" fontId="0" fillId="0" borderId="0" applyFont="0" applyFill="0" applyBorder="0" applyAlignment="0" applyProtection="0"/>
    <xf numFmtId="327" fontId="4" fillId="0" borderId="0" applyFont="0" applyFill="0" applyBorder="0" applyAlignment="0" applyProtection="0"/>
    <xf numFmtId="359" fontId="0" fillId="0" borderId="0" applyFont="0" applyFill="0" applyBorder="0" applyAlignment="0" applyProtection="0"/>
    <xf numFmtId="202" fontId="4" fillId="0" borderId="0" applyFont="0" applyFill="0" applyBorder="0" applyAlignment="0" applyProtection="0"/>
    <xf numFmtId="200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293" fontId="0" fillId="0" borderId="0" applyFont="0" applyFill="0" applyBorder="0" applyAlignment="0" applyProtection="0"/>
    <xf numFmtId="199" fontId="6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6" fillId="0" borderId="0" applyFont="0" applyFill="0" applyBorder="0" applyAlignment="0" applyProtection="0"/>
    <xf numFmtId="293" fontId="0" fillId="0" borderId="0" applyFont="0" applyFill="0" applyBorder="0" applyAlignment="0" applyProtection="0"/>
    <xf numFmtId="199" fontId="6" fillId="0" borderId="0" applyFont="0" applyFill="0" applyBorder="0" applyAlignment="0" applyProtection="0"/>
    <xf numFmtId="293" fontId="0" fillId="0" borderId="0" applyFont="0" applyFill="0" applyBorder="0" applyAlignment="0" applyProtection="0"/>
    <xf numFmtId="29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93" fontId="0" fillId="0" borderId="0" applyFont="0" applyFill="0" applyBorder="0" applyAlignment="0" applyProtection="0"/>
    <xf numFmtId="199" fontId="6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6" fillId="0" borderId="0" applyFont="0" applyFill="0" applyBorder="0" applyAlignment="0" applyProtection="0"/>
    <xf numFmtId="29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360" fontId="4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176" fontId="0" fillId="0" borderId="0" applyFont="0" applyFill="0" applyBorder="0" applyAlignment="0" applyProtection="0"/>
    <xf numFmtId="293" fontId="0" fillId="0" borderId="0" applyFont="0" applyFill="0" applyBorder="0" applyAlignment="0" applyProtection="0"/>
    <xf numFmtId="199" fontId="6" fillId="0" borderId="0" applyFont="0" applyFill="0" applyBorder="0" applyAlignment="0" applyProtection="0"/>
    <xf numFmtId="202" fontId="7" fillId="0" borderId="0" applyFont="0" applyFill="0" applyBorder="0" applyAlignment="0" applyProtection="0"/>
    <xf numFmtId="353" fontId="0" fillId="0" borderId="0" applyFont="0" applyFill="0" applyBorder="0" applyAlignment="0" applyProtection="0"/>
    <xf numFmtId="202" fontId="7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202" fontId="7" fillId="0" borderId="0" applyFont="0" applyFill="0" applyBorder="0" applyAlignment="0" applyProtection="0"/>
    <xf numFmtId="199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93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241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241" fontId="0" fillId="0" borderId="0" applyFont="0" applyFill="0" applyBorder="0" applyAlignment="0" applyProtection="0"/>
    <xf numFmtId="293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327" fontId="4" fillId="0" borderId="0" applyFont="0" applyFill="0" applyBorder="0" applyAlignment="0" applyProtection="0"/>
    <xf numFmtId="327" fontId="4" fillId="0" borderId="0" applyFont="0" applyFill="0" applyBorder="0" applyAlignment="0" applyProtection="0"/>
    <xf numFmtId="327" fontId="4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327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176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176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199" fontId="6" fillId="0" borderId="0" applyFont="0" applyFill="0" applyBorder="0" applyAlignment="0" applyProtection="0"/>
    <xf numFmtId="176" fontId="5" fillId="0" borderId="0" applyFont="0" applyFill="0" applyBorder="0" applyAlignment="0" applyProtection="0"/>
    <xf numFmtId="327" fontId="4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327" fontId="4" fillId="0" borderId="0" applyFont="0" applyFill="0" applyBorder="0" applyAlignment="0" applyProtection="0"/>
    <xf numFmtId="359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4" fillId="0" borderId="0" applyFont="0" applyFill="0" applyBorder="0" applyAlignment="0" applyProtection="0"/>
    <xf numFmtId="327" fontId="4" fillId="0" borderId="0" applyFont="0" applyFill="0" applyBorder="0" applyAlignment="0" applyProtection="0"/>
    <xf numFmtId="327" fontId="4" fillId="0" borderId="0" applyFont="0" applyFill="0" applyBorder="0" applyAlignment="0" applyProtection="0"/>
    <xf numFmtId="327" fontId="4" fillId="0" borderId="0" applyFont="0" applyFill="0" applyBorder="0" applyAlignment="0" applyProtection="0"/>
    <xf numFmtId="199" fontId="6" fillId="0" borderId="0" applyFont="0" applyFill="0" applyBorder="0" applyAlignment="0" applyProtection="0"/>
    <xf numFmtId="202" fontId="4" fillId="0" borderId="0" applyFont="0" applyFill="0" applyBorder="0" applyAlignment="0" applyProtection="0"/>
    <xf numFmtId="35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199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201" fontId="2" fillId="0" borderId="0" applyFont="0" applyFill="0" applyBorder="0" applyAlignment="0" applyProtection="0"/>
    <xf numFmtId="354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85" fontId="4" fillId="0" borderId="0" applyFont="0" applyFill="0" applyBorder="0" applyAlignment="0" applyProtection="0"/>
    <xf numFmtId="354" fontId="3" fillId="0" borderId="0" applyFont="0" applyFill="0" applyBorder="0" applyAlignment="0" applyProtection="0"/>
    <xf numFmtId="354" fontId="3" fillId="0" borderId="0" applyFont="0" applyFill="0" applyBorder="0" applyAlignment="0" applyProtection="0"/>
    <xf numFmtId="354" fontId="3" fillId="0" borderId="0" applyFont="0" applyFill="0" applyBorder="0" applyAlignment="0" applyProtection="0"/>
    <xf numFmtId="354" fontId="3" fillId="0" borderId="0" applyFont="0" applyFill="0" applyBorder="0" applyAlignment="0" applyProtection="0"/>
    <xf numFmtId="178" fontId="5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85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329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329" fontId="4" fillId="0" borderId="0" applyFont="0" applyFill="0" applyBorder="0" applyAlignment="0" applyProtection="0"/>
    <xf numFmtId="360" fontId="0" fillId="0" borderId="0" applyFont="0" applyFill="0" applyBorder="0" applyAlignment="0" applyProtection="0"/>
    <xf numFmtId="185" fontId="4" fillId="0" borderId="0" applyFont="0" applyFill="0" applyBorder="0" applyAlignment="0" applyProtection="0"/>
    <xf numFmtId="201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295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85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295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295" fontId="0" fillId="0" borderId="0" applyFont="0" applyFill="0" applyBorder="0" applyAlignment="0" applyProtection="0"/>
    <xf numFmtId="29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95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9" fillId="0" borderId="0" applyFont="0" applyFill="0" applyBorder="0" applyAlignment="0" applyProtection="0"/>
    <xf numFmtId="201" fontId="6" fillId="0" borderId="0" applyFont="0" applyFill="0" applyBorder="0" applyAlignment="0" applyProtection="0"/>
    <xf numFmtId="29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95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85" fontId="7" fillId="0" borderId="0" applyFont="0" applyFill="0" applyBorder="0" applyAlignment="0" applyProtection="0"/>
    <xf numFmtId="354" fontId="0" fillId="0" borderId="0" applyFont="0" applyFill="0" applyBorder="0" applyAlignment="0" applyProtection="0"/>
    <xf numFmtId="185" fontId="7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85" fontId="7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95" fontId="5" fillId="0" borderId="0" applyFont="0" applyFill="0" applyBorder="0" applyAlignment="0" applyProtection="0"/>
    <xf numFmtId="306" fontId="8" fillId="0" borderId="0" applyFont="0" applyFill="0" applyBorder="0" applyAlignment="0" applyProtection="0"/>
    <xf numFmtId="295" fontId="0" fillId="0" borderId="0" applyFont="0" applyFill="0" applyBorder="0" applyAlignment="0" applyProtection="0"/>
    <xf numFmtId="331" fontId="4" fillId="0" borderId="0" applyFont="0" applyFill="0" applyBorder="0" applyAlignment="0" applyProtection="0"/>
    <xf numFmtId="247" fontId="0" fillId="0" borderId="0" applyFont="0" applyFill="0" applyBorder="0" applyAlignment="0" applyProtection="0"/>
    <xf numFmtId="329" fontId="4" fillId="0" borderId="0" applyFont="0" applyFill="0" applyBorder="0" applyAlignment="0" applyProtection="0"/>
    <xf numFmtId="329" fontId="4" fillId="0" borderId="0" applyFont="0" applyFill="0" applyBorder="0" applyAlignment="0" applyProtection="0"/>
    <xf numFmtId="329" fontId="4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1" fillId="0" borderId="0" applyFont="0" applyFill="0" applyBorder="0" applyAlignment="0" applyProtection="0"/>
    <xf numFmtId="329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329" fontId="4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329" fontId="4" fillId="0" borderId="0" applyFont="0" applyFill="0" applyBorder="0" applyAlignment="0" applyProtection="0"/>
    <xf numFmtId="360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4" fillId="0" borderId="0" applyFont="0" applyFill="0" applyBorder="0" applyAlignment="0" applyProtection="0"/>
    <xf numFmtId="329" fontId="4" fillId="0" borderId="0" applyFont="0" applyFill="0" applyBorder="0" applyAlignment="0" applyProtection="0"/>
    <xf numFmtId="329" fontId="4" fillId="0" borderId="0" applyFont="0" applyFill="0" applyBorder="0" applyAlignment="0" applyProtection="0"/>
    <xf numFmtId="329" fontId="4" fillId="0" borderId="0" applyFont="0" applyFill="0" applyBorder="0" applyAlignment="0" applyProtection="0"/>
    <xf numFmtId="201" fontId="6" fillId="0" borderId="0" applyFont="0" applyFill="0" applyBorder="0" applyAlignment="0" applyProtection="0"/>
    <xf numFmtId="185" fontId="4" fillId="0" borderId="0" applyFont="0" applyFill="0" applyBorder="0" applyAlignment="0" applyProtection="0"/>
    <xf numFmtId="35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201" fontId="6" fillId="0" borderId="0" applyFont="0" applyFill="0" applyBorder="0" applyAlignment="0" applyProtection="0"/>
    <xf numFmtId="345" fontId="4" fillId="0" borderId="0">
      <alignment/>
      <protection locked="0"/>
    </xf>
    <xf numFmtId="229" fontId="0" fillId="0" borderId="0">
      <alignment/>
      <protection locked="0"/>
    </xf>
    <xf numFmtId="187" fontId="0" fillId="0" borderId="0">
      <alignment/>
      <protection locked="0"/>
    </xf>
    <xf numFmtId="187" fontId="0" fillId="0" borderId="0">
      <alignment/>
      <protection locked="0"/>
    </xf>
    <xf numFmtId="0" fontId="10" fillId="0" borderId="0" applyNumberFormat="0" applyFill="0" applyBorder="0" applyAlignment="0" applyProtection="0"/>
    <xf numFmtId="258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258" fontId="13" fillId="0" borderId="0">
      <alignment/>
      <protection/>
    </xf>
    <xf numFmtId="258" fontId="13" fillId="0" borderId="0">
      <alignment/>
      <protection/>
    </xf>
    <xf numFmtId="0" fontId="13" fillId="0" borderId="0">
      <alignment/>
      <protection/>
    </xf>
    <xf numFmtId="37" fontId="13" fillId="0" borderId="0">
      <alignment/>
      <protection/>
    </xf>
    <xf numFmtId="0" fontId="0" fillId="0" borderId="0">
      <alignment/>
      <protection/>
    </xf>
    <xf numFmtId="37" fontId="14" fillId="0" borderId="0">
      <alignment/>
      <protection/>
    </xf>
    <xf numFmtId="37" fontId="1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218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255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255" fontId="13" fillId="0" borderId="0">
      <alignment/>
      <protection/>
    </xf>
    <xf numFmtId="0" fontId="6" fillId="0" borderId="0">
      <alignment/>
      <protection/>
    </xf>
    <xf numFmtId="255" fontId="13" fillId="0" borderId="0">
      <alignment/>
      <protection/>
    </xf>
    <xf numFmtId="255" fontId="13" fillId="0" borderId="0">
      <alignment/>
      <protection/>
    </xf>
    <xf numFmtId="0" fontId="0" fillId="0" borderId="0">
      <alignment/>
      <protection/>
    </xf>
    <xf numFmtId="37" fontId="14" fillId="0" borderId="0">
      <alignment/>
      <protection/>
    </xf>
    <xf numFmtId="0" fontId="3" fillId="0" borderId="0">
      <alignment/>
      <protection/>
    </xf>
    <xf numFmtId="37" fontId="12" fillId="0" borderId="0">
      <alignment/>
      <protection/>
    </xf>
    <xf numFmtId="37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37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55" fontId="1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13" fillId="0" borderId="0">
      <alignment/>
      <protection/>
    </xf>
    <xf numFmtId="37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3" fontId="6" fillId="0" borderId="0">
      <alignment/>
      <protection/>
    </xf>
    <xf numFmtId="255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13" fillId="0" borderId="0">
      <alignment/>
      <protection/>
    </xf>
    <xf numFmtId="0" fontId="0" fillId="0" borderId="0">
      <alignment/>
      <protection/>
    </xf>
    <xf numFmtId="258" fontId="1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255" fontId="13" fillId="0" borderId="0">
      <alignment/>
      <protection/>
    </xf>
    <xf numFmtId="37" fontId="13" fillId="0" borderId="0">
      <alignment/>
      <protection/>
    </xf>
    <xf numFmtId="311" fontId="4" fillId="0" borderId="0">
      <alignment vertical="center"/>
      <protection/>
    </xf>
    <xf numFmtId="37" fontId="1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37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55" fontId="13" fillId="0" borderId="0">
      <alignment/>
      <protection/>
    </xf>
    <xf numFmtId="37" fontId="16" fillId="0" borderId="0">
      <alignment/>
      <protection/>
    </xf>
    <xf numFmtId="255" fontId="1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1">
      <alignment/>
      <protection/>
    </xf>
    <xf numFmtId="255" fontId="13" fillId="0" borderId="0">
      <alignment/>
      <protection/>
    </xf>
    <xf numFmtId="37" fontId="1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37" fontId="16" fillId="0" borderId="0">
      <alignment/>
      <protection/>
    </xf>
    <xf numFmtId="255" fontId="18" fillId="0" borderId="0">
      <alignment/>
      <protection/>
    </xf>
    <xf numFmtId="0" fontId="5" fillId="0" borderId="0">
      <alignment/>
      <protection/>
    </xf>
    <xf numFmtId="0" fontId="17" fillId="0" borderId="1">
      <alignment/>
      <protection/>
    </xf>
    <xf numFmtId="255" fontId="8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0" fillId="0" borderId="0">
      <alignment wrapText="1"/>
      <protection/>
    </xf>
    <xf numFmtId="37" fontId="16" fillId="0" borderId="0">
      <alignment/>
      <protection/>
    </xf>
    <xf numFmtId="0" fontId="6" fillId="0" borderId="0">
      <alignment/>
      <protection/>
    </xf>
    <xf numFmtId="255" fontId="18" fillId="0" borderId="0">
      <alignment/>
      <protection/>
    </xf>
    <xf numFmtId="37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wrapText="1"/>
      <protection/>
    </xf>
    <xf numFmtId="0" fontId="5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255" fontId="1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255" fontId="1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255" fontId="18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255" fontId="18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255" fontId="8" fillId="0" borderId="0">
      <alignment/>
      <protection/>
    </xf>
    <xf numFmtId="0" fontId="0" fillId="0" borderId="0" applyBorder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Border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7" fillId="0" borderId="0">
      <alignment/>
      <protection/>
    </xf>
    <xf numFmtId="0" fontId="23" fillId="0" borderId="0">
      <alignment/>
      <protection/>
    </xf>
    <xf numFmtId="37" fontId="13" fillId="0" borderId="0">
      <alignment/>
      <protection/>
    </xf>
    <xf numFmtId="0" fontId="24" fillId="0" borderId="0">
      <alignment/>
      <protection/>
    </xf>
    <xf numFmtId="255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255" fontId="13" fillId="0" borderId="0">
      <alignment/>
      <protection/>
    </xf>
    <xf numFmtId="37" fontId="0" fillId="0" borderId="0">
      <alignment/>
      <protection/>
    </xf>
    <xf numFmtId="37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58" fontId="13" fillId="0" borderId="0">
      <alignment/>
      <protection/>
    </xf>
    <xf numFmtId="3" fontId="0" fillId="0" borderId="0">
      <alignment/>
      <protection/>
    </xf>
    <xf numFmtId="0" fontId="5" fillId="0" borderId="0">
      <alignment/>
      <protection/>
    </xf>
    <xf numFmtId="0" fontId="0" fillId="2" borderId="0" applyFill="0" applyBorder="0" applyProtection="0">
      <alignment/>
    </xf>
    <xf numFmtId="0" fontId="4" fillId="0" borderId="0">
      <alignment/>
      <protection/>
    </xf>
    <xf numFmtId="255" fontId="18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255" fontId="1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37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55" fontId="13" fillId="0" borderId="0">
      <alignment/>
      <protection/>
    </xf>
    <xf numFmtId="255" fontId="1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255" fontId="13" fillId="0" borderId="0">
      <alignment/>
      <protection/>
    </xf>
    <xf numFmtId="0" fontId="5" fillId="0" borderId="0">
      <alignment/>
      <protection/>
    </xf>
    <xf numFmtId="37" fontId="16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37" fontId="13" fillId="0" borderId="0">
      <alignment/>
      <protection/>
    </xf>
    <xf numFmtId="37" fontId="1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255" fontId="26" fillId="0" borderId="0">
      <alignment/>
      <protection/>
    </xf>
    <xf numFmtId="255" fontId="13" fillId="0" borderId="0">
      <alignment/>
      <protection/>
    </xf>
    <xf numFmtId="0" fontId="0" fillId="0" borderId="0">
      <alignment/>
      <protection/>
    </xf>
    <xf numFmtId="37" fontId="14" fillId="0" borderId="0">
      <alignment/>
      <protection/>
    </xf>
    <xf numFmtId="255" fontId="14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255" fontId="13" fillId="0" borderId="0">
      <alignment/>
      <protection/>
    </xf>
    <xf numFmtId="0" fontId="6" fillId="0" borderId="0">
      <alignment/>
      <protection/>
    </xf>
    <xf numFmtId="218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13" fillId="0" borderId="0">
      <alignment/>
      <protection/>
    </xf>
    <xf numFmtId="9" fontId="0" fillId="0" borderId="0" applyFont="0" applyFill="0" applyBorder="0" applyAlignment="0" applyProtection="0"/>
    <xf numFmtId="187" fontId="0" fillId="0" borderId="2">
      <alignment/>
      <protection locked="0"/>
    </xf>
  </cellStyleXfs>
  <cellXfs count="61">
    <xf numFmtId="0" fontId="0" fillId="0" borderId="0" xfId="0" applyAlignment="1">
      <alignment/>
    </xf>
    <xf numFmtId="165" fontId="28" fillId="0" borderId="0" xfId="15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15" applyNumberFormat="1" applyFont="1" applyAlignment="1">
      <alignment horizontal="centerContinuous"/>
    </xf>
    <xf numFmtId="165" fontId="0" fillId="0" borderId="0" xfId="15" applyNumberFormat="1" applyAlignment="1">
      <alignment/>
    </xf>
    <xf numFmtId="0" fontId="5" fillId="0" borderId="0" xfId="0" applyFont="1" applyAlignment="1">
      <alignment/>
    </xf>
    <xf numFmtId="165" fontId="5" fillId="0" borderId="3" xfId="15" applyNumberFormat="1" applyFont="1" applyBorder="1" applyAlignment="1">
      <alignment horizontal="centerContinuous"/>
    </xf>
    <xf numFmtId="165" fontId="5" fillId="0" borderId="4" xfId="15" applyNumberFormat="1" applyFont="1" applyBorder="1" applyAlignment="1">
      <alignment horizontal="centerContinuous"/>
    </xf>
    <xf numFmtId="0" fontId="5" fillId="0" borderId="0" xfId="0" applyFont="1" applyAlignment="1">
      <alignment horizontal="center"/>
    </xf>
    <xf numFmtId="165" fontId="5" fillId="0" borderId="5" xfId="15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15" applyNumberFormat="1" applyAlignment="1">
      <alignment horizontal="center"/>
    </xf>
    <xf numFmtId="165" fontId="5" fillId="0" borderId="6" xfId="15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14" fontId="5" fillId="0" borderId="7" xfId="15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65" fontId="5" fillId="0" borderId="0" xfId="15" applyNumberFormat="1" applyFont="1" applyAlignment="1">
      <alignment horizontal="center"/>
    </xf>
    <xf numFmtId="165" fontId="5" fillId="0" borderId="0" xfId="15" applyNumberFormat="1" applyFont="1" applyAlignment="1">
      <alignment/>
    </xf>
    <xf numFmtId="0" fontId="28" fillId="0" borderId="0" xfId="0" applyFont="1" applyAlignment="1">
      <alignment horizontal="center"/>
    </xf>
    <xf numFmtId="165" fontId="5" fillId="0" borderId="8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Border="1" applyAlignment="1">
      <alignment/>
    </xf>
    <xf numFmtId="165" fontId="0" fillId="0" borderId="0" xfId="0" applyNumberFormat="1" applyBorder="1" applyAlignment="1">
      <alignment/>
    </xf>
    <xf numFmtId="165" fontId="5" fillId="0" borderId="1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165" fontId="0" fillId="0" borderId="0" xfId="0" applyNumberFormat="1" applyAlignment="1">
      <alignment/>
    </xf>
    <xf numFmtId="43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43" fontId="0" fillId="0" borderId="1" xfId="15" applyNumberFormat="1" applyBorder="1" applyAlignment="1">
      <alignment/>
    </xf>
    <xf numFmtId="165" fontId="0" fillId="0" borderId="1" xfId="0" applyNumberFormat="1" applyBorder="1" applyAlignment="1">
      <alignment/>
    </xf>
    <xf numFmtId="165" fontId="5" fillId="0" borderId="0" xfId="15" applyNumberFormat="1" applyFont="1" applyBorder="1" applyAlignment="1">
      <alignment horizontal="center"/>
    </xf>
    <xf numFmtId="165" fontId="5" fillId="0" borderId="9" xfId="15" applyNumberFormat="1" applyFont="1" applyBorder="1" applyAlignment="1">
      <alignment/>
    </xf>
    <xf numFmtId="165" fontId="5" fillId="0" borderId="10" xfId="15" applyNumberFormat="1" applyFont="1" applyBorder="1" applyAlignment="1">
      <alignment/>
    </xf>
    <xf numFmtId="165" fontId="5" fillId="0" borderId="11" xfId="15" applyNumberFormat="1" applyFont="1" applyBorder="1" applyAlignment="1">
      <alignment/>
    </xf>
    <xf numFmtId="165" fontId="5" fillId="0" borderId="12" xfId="15" applyNumberFormat="1" applyFont="1" applyBorder="1" applyAlignment="1">
      <alignment/>
    </xf>
    <xf numFmtId="43" fontId="5" fillId="0" borderId="0" xfId="15" applyNumberFormat="1" applyFont="1" applyAlignment="1">
      <alignment horizontal="right"/>
    </xf>
    <xf numFmtId="43" fontId="5" fillId="0" borderId="0" xfId="15" applyNumberFormat="1" applyFont="1" applyAlignment="1">
      <alignment horizontal="center"/>
    </xf>
    <xf numFmtId="165" fontId="29" fillId="0" borderId="0" xfId="15" applyNumberFormat="1" applyFont="1" applyAlignment="1">
      <alignment horizontal="centerContinuous"/>
    </xf>
    <xf numFmtId="0" fontId="30" fillId="0" borderId="0" xfId="0" applyFont="1" applyAlignment="1">
      <alignment horizontal="centerContinuous"/>
    </xf>
    <xf numFmtId="165" fontId="30" fillId="0" borderId="0" xfId="15" applyNumberFormat="1" applyFont="1" applyAlignment="1">
      <alignment horizontal="centerContinuous"/>
    </xf>
    <xf numFmtId="165" fontId="31" fillId="0" borderId="0" xfId="15" applyNumberFormat="1" applyFont="1" applyAlignment="1">
      <alignment/>
    </xf>
    <xf numFmtId="0" fontId="31" fillId="0" borderId="0" xfId="0" applyFont="1" applyAlignment="1">
      <alignment/>
    </xf>
    <xf numFmtId="165" fontId="32" fillId="0" borderId="0" xfId="15" applyNumberFormat="1" applyFont="1" applyAlignment="1">
      <alignment horizontal="centerContinuous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65" fontId="30" fillId="0" borderId="0" xfId="15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NumberFormat="1" applyFont="1" applyAlignment="1">
      <alignment horizontal="center"/>
    </xf>
    <xf numFmtId="14" fontId="30" fillId="0" borderId="0" xfId="15" applyNumberFormat="1" applyFont="1" applyAlignment="1" quotePrefix="1">
      <alignment horizontal="center"/>
    </xf>
    <xf numFmtId="0" fontId="31" fillId="0" borderId="0" xfId="0" applyNumberFormat="1" applyFont="1" applyAlignment="1">
      <alignment horizontal="center"/>
    </xf>
    <xf numFmtId="165" fontId="30" fillId="0" borderId="0" xfId="15" applyNumberFormat="1" applyFont="1" applyAlignment="1">
      <alignment/>
    </xf>
    <xf numFmtId="165" fontId="30" fillId="0" borderId="13" xfId="15" applyNumberFormat="1" applyFont="1" applyBorder="1" applyAlignment="1">
      <alignment/>
    </xf>
    <xf numFmtId="165" fontId="30" fillId="0" borderId="0" xfId="15" applyNumberFormat="1" applyFont="1" applyBorder="1" applyAlignment="1">
      <alignment/>
    </xf>
    <xf numFmtId="165" fontId="30" fillId="0" borderId="8" xfId="15" applyNumberFormat="1" applyFont="1" applyBorder="1" applyAlignment="1">
      <alignment/>
    </xf>
    <xf numFmtId="165" fontId="30" fillId="0" borderId="1" xfId="15" applyNumberFormat="1" applyFont="1" applyBorder="1" applyAlignment="1">
      <alignment/>
    </xf>
    <xf numFmtId="165" fontId="30" fillId="0" borderId="2" xfId="15" applyNumberFormat="1" applyFont="1" applyBorder="1" applyAlignment="1">
      <alignment/>
    </xf>
    <xf numFmtId="165" fontId="30" fillId="0" borderId="0" xfId="15" applyNumberFormat="1" applyFont="1" applyAlignment="1">
      <alignment horizontal="right"/>
    </xf>
    <xf numFmtId="167" fontId="31" fillId="0" borderId="0" xfId="15" applyNumberFormat="1" applyFont="1" applyAlignment="1">
      <alignment/>
    </xf>
    <xf numFmtId="0" fontId="33" fillId="0" borderId="0" xfId="0" applyFont="1" applyAlignment="1">
      <alignment/>
    </xf>
  </cellXfs>
  <cellStyles count="703">
    <cellStyle name="Normal" xfId="0"/>
    <cellStyle name="Comma" xfId="15"/>
    <cellStyle name="Comma [0]" xfId="16"/>
    <cellStyle name="Comma [0]_A" xfId="17"/>
    <cellStyle name="Comma [0]_A_dimon" xfId="18"/>
    <cellStyle name="Comma [0]_Alternative1" xfId="19"/>
    <cellStyle name="Comma [0]_Alternative1_1" xfId="20"/>
    <cellStyle name="Comma [0]_App E" xfId="21"/>
    <cellStyle name="Comma [0]_Assumptions" xfId="22"/>
    <cellStyle name="Comma [0]_BHSBYE97" xfId="23"/>
    <cellStyle name="Comma [0]_Book2" xfId="24"/>
    <cellStyle name="Comma [0]_BPR-Pacific Centre" xfId="25"/>
    <cellStyle name="Comma [0]_Calculations" xfId="26"/>
    <cellStyle name="Comma [0]_Calculations (2)" xfId="27"/>
    <cellStyle name="Comma [0]_Calculations II" xfId="28"/>
    <cellStyle name="Comma [0]_Calculations III" xfId="29"/>
    <cellStyle name="Comma [0]_Calculations_1" xfId="30"/>
    <cellStyle name="Comma [0]_CAPEX" xfId="31"/>
    <cellStyle name="Comma [0]_CAPEX94" xfId="32"/>
    <cellStyle name="Comma [0]_CCA" xfId="33"/>
    <cellStyle name="Comma [0]_Charts" xfId="34"/>
    <cellStyle name="Comma [0]_Comm File" xfId="35"/>
    <cellStyle name="Comma [0]_dimon" xfId="36"/>
    <cellStyle name="Comma [0]_Dowell C1b" xfId="37"/>
    <cellStyle name="Comma [0]_Dowell-C1a" xfId="38"/>
    <cellStyle name="Comma [0]_FP 20 A (1)" xfId="39"/>
    <cellStyle name="Comma [0]_FP 20 A (2)" xfId="40"/>
    <cellStyle name="Comma [0]_FP-20 (App. E)" xfId="41"/>
    <cellStyle name="Comma [0]_FP-20 (App.A) " xfId="42"/>
    <cellStyle name="Comma [0]_FP-20 (App.D)" xfId="43"/>
    <cellStyle name="Comma [0]_FP-20(App.B)" xfId="44"/>
    <cellStyle name="Comma [0]_FP-20(C1) (a)" xfId="45"/>
    <cellStyle name="Comma [0]_FP-20(C1) (a) (2)" xfId="46"/>
    <cellStyle name="Comma [0]_FP-20(C1) (b)" xfId="47"/>
    <cellStyle name="Comma [0]_FP-20(C1) (b) " xfId="48"/>
    <cellStyle name="Comma [0]_FP-20(C1) (b) (2)" xfId="49"/>
    <cellStyle name="Comma [0]_GP C1a" xfId="50"/>
    <cellStyle name="Comma [0]_GP C1b" xfId="51"/>
    <cellStyle name="Comma [0]_GQ C1A" xfId="52"/>
    <cellStyle name="Comma [0]_GQ C1B" xfId="53"/>
    <cellStyle name="Comma [0]_IPM C1b" xfId="54"/>
    <cellStyle name="Comma [0]_IPMC1a" xfId="55"/>
    <cellStyle name="Comma [0]_IS-Hold" xfId="56"/>
    <cellStyle name="Comma [0]_laroux" xfId="57"/>
    <cellStyle name="Comma [0]_laroux_1" xfId="58"/>
    <cellStyle name="Comma [0]_laroux_1_dimon" xfId="59"/>
    <cellStyle name="Comma [0]_laroux_1_laroux" xfId="60"/>
    <cellStyle name="Comma [0]_laroux_1_PLDT" xfId="61"/>
    <cellStyle name="Comma [0]_laroux_1_VERA" xfId="62"/>
    <cellStyle name="Comma [0]_laroux_1_VIRUS-EDY" xfId="63"/>
    <cellStyle name="Comma [0]_laroux_2" xfId="64"/>
    <cellStyle name="Comma [0]_laroux_2_dimon" xfId="65"/>
    <cellStyle name="Comma [0]_laroux_2_laroux" xfId="66"/>
    <cellStyle name="Comma [0]_laroux_2_laroux_dimon" xfId="67"/>
    <cellStyle name="Comma [0]_laroux_2_PLDT" xfId="68"/>
    <cellStyle name="Comma [0]_laroux_2_VERA" xfId="69"/>
    <cellStyle name="Comma [0]_laroux_3" xfId="70"/>
    <cellStyle name="Comma [0]_laroux_3_dimon" xfId="71"/>
    <cellStyle name="Comma [0]_laroux_dimon" xfId="72"/>
    <cellStyle name="Comma [0]_laroux_laroux" xfId="73"/>
    <cellStyle name="Comma [0]_laroux_laroux_1" xfId="74"/>
    <cellStyle name="Comma [0]_laroux_laroux_dimon" xfId="75"/>
    <cellStyle name="Comma [0]_laroux_MATERAL2" xfId="76"/>
    <cellStyle name="Comma [0]_laroux_MATERAL2_dimon" xfId="77"/>
    <cellStyle name="Comma [0]_laroux_MATERAL2_laroux" xfId="78"/>
    <cellStyle name="Comma [0]_laroux_MATERAL2_laroux_dimon" xfId="79"/>
    <cellStyle name="Comma [0]_laroux_MATERAL2_VERA" xfId="80"/>
    <cellStyle name="Comma [0]_laroux_MATERAL2_VIRUS-EDY" xfId="81"/>
    <cellStyle name="Comma [0]_laroux_mud plant bolted" xfId="82"/>
    <cellStyle name="Comma [0]_laroux_PLDT" xfId="83"/>
    <cellStyle name="Comma [0]_laroux_VERA" xfId="84"/>
    <cellStyle name="Comma [0]_laroux_VERA_1" xfId="85"/>
    <cellStyle name="Comma [0]_laroux_VIRUS-EDY" xfId="86"/>
    <cellStyle name="Comma [0]_MATERAL2" xfId="87"/>
    <cellStyle name="Comma [0]_mud plant bolted" xfId="88"/>
    <cellStyle name="Comma [0]_mud plant bolted_dimon" xfId="89"/>
    <cellStyle name="Comma [0]_mud plant bolted_laroux" xfId="90"/>
    <cellStyle name="Comma [0]_mud plant bolted_laroux_dimon" xfId="91"/>
    <cellStyle name="Comma [0]_mud plant bolted_VERA" xfId="92"/>
    <cellStyle name="Comma [0]_mud plant bolted_VIRUS-EDY" xfId="93"/>
    <cellStyle name="Comma [0]_Odner" xfId="94"/>
    <cellStyle name="Comma [0]_Odner (2)" xfId="95"/>
    <cellStyle name="Comma [0]_Odner (3)" xfId="96"/>
    <cellStyle name="Comma [0]_Other Months" xfId="97"/>
    <cellStyle name="Comma [0]_PERSONAL" xfId="98"/>
    <cellStyle name="Comma [0]_Pink" xfId="99"/>
    <cellStyle name="Comma [0]_Plan" xfId="100"/>
    <cellStyle name="Comma [0]_PLDT" xfId="101"/>
    <cellStyle name="Comma [0]_PLDT_1" xfId="102"/>
    <cellStyle name="Comma [0]_PLDT_1_BHSBYE97" xfId="103"/>
    <cellStyle name="Comma [0]_PLDT_1_dimon" xfId="104"/>
    <cellStyle name="Comma [0]_PLDT_2" xfId="105"/>
    <cellStyle name="Comma [0]_PLDT_BHSBYE97" xfId="106"/>
    <cellStyle name="Comma [0]_pldt_Calculations" xfId="107"/>
    <cellStyle name="Comma [0]_PLDT_dimon" xfId="108"/>
    <cellStyle name="Comma [0]_PLDT_dimon_1" xfId="109"/>
    <cellStyle name="Comma [0]_PLDT_dimon_2" xfId="110"/>
    <cellStyle name="Comma [0]_Projects" xfId="111"/>
    <cellStyle name="Comma [0]_Quarter End Months" xfId="112"/>
    <cellStyle name="Comma [0]_RFI" xfId="113"/>
    <cellStyle name="Comma [0]_RFI_1" xfId="114"/>
    <cellStyle name="Comma [0]_Sales Order" xfId="115"/>
    <cellStyle name="Comma [0]_Sheet1" xfId="116"/>
    <cellStyle name="Comma [0]_Sheet1_dimon" xfId="117"/>
    <cellStyle name="Comma [0]_SJ" xfId="118"/>
    <cellStyle name="Comma [0]_Snr. CO" xfId="119"/>
    <cellStyle name="Comma [0]_Subcont File" xfId="120"/>
    <cellStyle name="Comma [0]_Summary Info" xfId="121"/>
    <cellStyle name="Comma [0]_SUMPAGE" xfId="122"/>
    <cellStyle name="Comma [0]_Tax-CA" xfId="123"/>
    <cellStyle name="Comma [0]_VIRUS-EDY" xfId="124"/>
    <cellStyle name="Comma [0]_White" xfId="125"/>
    <cellStyle name="Comma [0]_Worksheet in MMF1" xfId="126"/>
    <cellStyle name="Comma [0]_Worksheet in Work programme - Local Express" xfId="127"/>
    <cellStyle name="Comma [0]_WSP" xfId="128"/>
    <cellStyle name="Comma_A" xfId="129"/>
    <cellStyle name="Comma_A_dimon" xfId="130"/>
    <cellStyle name="Comma_Alternative1" xfId="131"/>
    <cellStyle name="Comma_Alternative1_1" xfId="132"/>
    <cellStyle name="Comma_App E" xfId="133"/>
    <cellStyle name="Comma_Assumptions" xfId="134"/>
    <cellStyle name="Comma_BHSBYE97" xfId="135"/>
    <cellStyle name="Comma_Book2" xfId="136"/>
    <cellStyle name="Comma_BPR-Pacific Centre" xfId="137"/>
    <cellStyle name="Comma_Calculations" xfId="138"/>
    <cellStyle name="Comma_Calculations (2)" xfId="139"/>
    <cellStyle name="Comma_Calculations II" xfId="140"/>
    <cellStyle name="Comma_Calculations III" xfId="141"/>
    <cellStyle name="Comma_Calculations_1" xfId="142"/>
    <cellStyle name="Comma_CAPEX" xfId="143"/>
    <cellStyle name="Comma_CAPEX94" xfId="144"/>
    <cellStyle name="Comma_CCA" xfId="145"/>
    <cellStyle name="Comma_Charts" xfId="146"/>
    <cellStyle name="Comma_Comm File" xfId="147"/>
    <cellStyle name="Comma_dimon" xfId="148"/>
    <cellStyle name="Comma_Dowell C1b" xfId="149"/>
    <cellStyle name="Comma_Dowell-C1a" xfId="150"/>
    <cellStyle name="Comma_Fatcmfg" xfId="151"/>
    <cellStyle name="Comma_FP 20 A (1)" xfId="152"/>
    <cellStyle name="Comma_FP 20 A (2)" xfId="153"/>
    <cellStyle name="Comma_FP-20 (App. E)" xfId="154"/>
    <cellStyle name="Comma_FP-20 (App.A) " xfId="155"/>
    <cellStyle name="Comma_FP-20 (App.D)" xfId="156"/>
    <cellStyle name="Comma_FP-20(App.B)" xfId="157"/>
    <cellStyle name="Comma_FP-20(C1) (a)" xfId="158"/>
    <cellStyle name="Comma_FP-20(C1) (a) (2)" xfId="159"/>
    <cellStyle name="Comma_FP-20(C1) (b)" xfId="160"/>
    <cellStyle name="Comma_FP-20(C1) (b) " xfId="161"/>
    <cellStyle name="Comma_FP-20(C1) (b) (2)" xfId="162"/>
    <cellStyle name="Comma_GP C1a" xfId="163"/>
    <cellStyle name="Comma_GP C1b" xfId="164"/>
    <cellStyle name="Comma_GQ C1A" xfId="165"/>
    <cellStyle name="Comma_GQ C1B" xfId="166"/>
    <cellStyle name="Comma_IPM C1b" xfId="167"/>
    <cellStyle name="Comma_IPMC1a" xfId="168"/>
    <cellStyle name="Comma_IS-Hold" xfId="169"/>
    <cellStyle name="Comma_laroux" xfId="170"/>
    <cellStyle name="Comma_laroux_1" xfId="171"/>
    <cellStyle name="Comma_laroux_1_dimon" xfId="172"/>
    <cellStyle name="Comma_laroux_1_laroux" xfId="173"/>
    <cellStyle name="Comma_laroux_1_PLDT" xfId="174"/>
    <cellStyle name="Comma_laroux_1_VERA" xfId="175"/>
    <cellStyle name="Comma_laroux_1_VERA_1" xfId="176"/>
    <cellStyle name="Comma_laroux_1_VIRUS-EDY" xfId="177"/>
    <cellStyle name="Comma_laroux_2" xfId="178"/>
    <cellStyle name="Comma_laroux_2_dimon" xfId="179"/>
    <cellStyle name="Comma_laroux_2_laroux" xfId="180"/>
    <cellStyle name="Comma_laroux_2_laroux_dimon" xfId="181"/>
    <cellStyle name="Comma_laroux_2_PLDT" xfId="182"/>
    <cellStyle name="Comma_laroux_2_VERA" xfId="183"/>
    <cellStyle name="Comma_laroux_2_VERA_1" xfId="184"/>
    <cellStyle name="Comma_laroux_3" xfId="185"/>
    <cellStyle name="Comma_laroux_3_dimon" xfId="186"/>
    <cellStyle name="Comma_laroux_3_dimon_1" xfId="187"/>
    <cellStyle name="Comma_laroux_dimon" xfId="188"/>
    <cellStyle name="Comma_laroux_laroux" xfId="189"/>
    <cellStyle name="Comma_laroux_laroux_1" xfId="190"/>
    <cellStyle name="Comma_laroux_laroux_dimon" xfId="191"/>
    <cellStyle name="Comma_laroux_PLDT" xfId="192"/>
    <cellStyle name="Comma_laroux_VERA" xfId="193"/>
    <cellStyle name="Comma_laroux_VERA_1" xfId="194"/>
    <cellStyle name="Comma_laroux_VIRUS-EDY" xfId="195"/>
    <cellStyle name="Comma_MATERAL2" xfId="196"/>
    <cellStyle name="Comma_mud plant bolted" xfId="197"/>
    <cellStyle name="Comma_Odner" xfId="198"/>
    <cellStyle name="Comma_Odner (2)" xfId="199"/>
    <cellStyle name="Comma_Odner (3)" xfId="200"/>
    <cellStyle name="Comma_Other Months" xfId="201"/>
    <cellStyle name="Comma_PERSONAL" xfId="202"/>
    <cellStyle name="Comma_Pink" xfId="203"/>
    <cellStyle name="Comma_Plan" xfId="204"/>
    <cellStyle name="Comma_PLDT" xfId="205"/>
    <cellStyle name="Comma_PLDT_1" xfId="206"/>
    <cellStyle name="Comma_PLDT_BHSBYE97" xfId="207"/>
    <cellStyle name="Comma_pldt_Calculations" xfId="208"/>
    <cellStyle name="Comma_PLDT_dimon" xfId="209"/>
    <cellStyle name="Comma_PLDT_dimon_1" xfId="210"/>
    <cellStyle name="Comma_Projects" xfId="211"/>
    <cellStyle name="Comma_Quarter End Months" xfId="212"/>
    <cellStyle name="Comma_RFI" xfId="213"/>
    <cellStyle name="Comma_RFI_1" xfId="214"/>
    <cellStyle name="Comma_Sales Order" xfId="215"/>
    <cellStyle name="Comma_Sheet1" xfId="216"/>
    <cellStyle name="Comma_SJ" xfId="217"/>
    <cellStyle name="Comma_Snr. CO" xfId="218"/>
    <cellStyle name="Comma_Subcont File" xfId="219"/>
    <cellStyle name="Comma_Summary Info" xfId="220"/>
    <cellStyle name="Comma_SUMPAGE" xfId="221"/>
    <cellStyle name="Comma_Tax-CA" xfId="222"/>
    <cellStyle name="Comma_VIRUS-EDY" xfId="223"/>
    <cellStyle name="Comma_White" xfId="224"/>
    <cellStyle name="Comma_Worksheet in MMF1" xfId="225"/>
    <cellStyle name="Comma_Worksheet in Work programme - Local Express" xfId="226"/>
    <cellStyle name="Comma_WSP" xfId="227"/>
    <cellStyle name="Currency" xfId="228"/>
    <cellStyle name="Currency [0]" xfId="229"/>
    <cellStyle name="Currency [0]_A" xfId="230"/>
    <cellStyle name="Currency [0]_A_dimon" xfId="231"/>
    <cellStyle name="Currency [0]_Alternative1" xfId="232"/>
    <cellStyle name="Currency [0]_Alternative1_1" xfId="233"/>
    <cellStyle name="Currency [0]_App E" xfId="234"/>
    <cellStyle name="Currency [0]_Assumptions" xfId="235"/>
    <cellStyle name="Currency [0]_BHSBYE97" xfId="236"/>
    <cellStyle name="Currency [0]_Book2" xfId="237"/>
    <cellStyle name="Currency [0]_BPR-Pacific Centre" xfId="238"/>
    <cellStyle name="Currency [0]_Calculations" xfId="239"/>
    <cellStyle name="Currency [0]_Calculations (2)" xfId="240"/>
    <cellStyle name="Currency [0]_Calculations II" xfId="241"/>
    <cellStyle name="Currency [0]_Calculations III" xfId="242"/>
    <cellStyle name="Currency [0]_Calculations_1" xfId="243"/>
    <cellStyle name="Currency [0]_CAPEX" xfId="244"/>
    <cellStyle name="Currency [0]_CAPEX94" xfId="245"/>
    <cellStyle name="Currency [0]_Cardig GHS" xfId="246"/>
    <cellStyle name="Currency [0]_Cash Flows" xfId="247"/>
    <cellStyle name="Currency [0]_CCA" xfId="248"/>
    <cellStyle name="Currency [0]_Charts" xfId="249"/>
    <cellStyle name="Currency [0]_Comm File" xfId="250"/>
    <cellStyle name="Currency [0]_Cost Code" xfId="251"/>
    <cellStyle name="Currency [0]_dimon" xfId="252"/>
    <cellStyle name="Currency [0]_dimon_1" xfId="253"/>
    <cellStyle name="Currency [0]_dimon_2" xfId="254"/>
    <cellStyle name="Currency [0]_Dowell C1b" xfId="255"/>
    <cellStyle name="Currency [0]_Dowell-C1a" xfId="256"/>
    <cellStyle name="Currency [0]_FP 20 A (1)" xfId="257"/>
    <cellStyle name="Currency [0]_FP 20 A (2)" xfId="258"/>
    <cellStyle name="Currency [0]_FP-20 (App. E)" xfId="259"/>
    <cellStyle name="Currency [0]_FP-20 (App.A) " xfId="260"/>
    <cellStyle name="Currency [0]_FP-20 (App.D)" xfId="261"/>
    <cellStyle name="Currency [0]_FP-20(App.B)" xfId="262"/>
    <cellStyle name="Currency [0]_FP-20(C1) (a)" xfId="263"/>
    <cellStyle name="Currency [0]_FP-20(C1) (a) (2)" xfId="264"/>
    <cellStyle name="Currency [0]_FP-20(C1) (b)" xfId="265"/>
    <cellStyle name="Currency [0]_FP-20(C1) (b) " xfId="266"/>
    <cellStyle name="Currency [0]_FP-20(C1) (b) (2)" xfId="267"/>
    <cellStyle name="Currency [0]_GP C1a" xfId="268"/>
    <cellStyle name="Currency [0]_GP C1b" xfId="269"/>
    <cellStyle name="Currency [0]_GQ C1A" xfId="270"/>
    <cellStyle name="Currency [0]_GQ C1B" xfId="271"/>
    <cellStyle name="Currency [0]_IPM C1b" xfId="272"/>
    <cellStyle name="Currency [0]_IPMC1a" xfId="273"/>
    <cellStyle name="Currency [0]_IS-Hold" xfId="274"/>
    <cellStyle name="Currency [0]_laroux" xfId="275"/>
    <cellStyle name="Currency [0]_laroux_1" xfId="276"/>
    <cellStyle name="Currency [0]_laroux_1_dimon" xfId="277"/>
    <cellStyle name="Currency [0]_laroux_1_dimon_1" xfId="278"/>
    <cellStyle name="Currency [0]_laroux_1_laroux" xfId="279"/>
    <cellStyle name="Currency [0]_laroux_1_laroux_1" xfId="280"/>
    <cellStyle name="Currency [0]_laroux_1_laroux_dimon" xfId="281"/>
    <cellStyle name="Currency [0]_laroux_1_Locas" xfId="282"/>
    <cellStyle name="Currency [0]_laroux_1_PLDT" xfId="283"/>
    <cellStyle name="Currency [0]_laroux_1_VERA" xfId="284"/>
    <cellStyle name="Currency [0]_laroux_1_VERA_1" xfId="285"/>
    <cellStyle name="Currency [0]_laroux_1_VIRUS-EDY" xfId="286"/>
    <cellStyle name="Currency [0]_laroux_2" xfId="287"/>
    <cellStyle name="Currency [0]_laroux_2_dimon" xfId="288"/>
    <cellStyle name="Currency [0]_laroux_2_dimon_1" xfId="289"/>
    <cellStyle name="Currency [0]_laroux_2_dimon_2" xfId="290"/>
    <cellStyle name="Currency [0]_laroux_2_laroux" xfId="291"/>
    <cellStyle name="Currency [0]_laroux_2_laroux_dimon" xfId="292"/>
    <cellStyle name="Currency [0]_laroux_2_Locas" xfId="293"/>
    <cellStyle name="Currency [0]_laroux_2_PLDT" xfId="294"/>
    <cellStyle name="Currency [0]_laroux_2_VIRUS-EDY" xfId="295"/>
    <cellStyle name="Currency [0]_laroux_3" xfId="296"/>
    <cellStyle name="Currency [0]_laroux_3_dimon" xfId="297"/>
    <cellStyle name="Currency [0]_laroux_3_dimon_1" xfId="298"/>
    <cellStyle name="Currency [0]_laroux_3_dimon_2" xfId="299"/>
    <cellStyle name="Currency [0]_laroux_4" xfId="300"/>
    <cellStyle name="Currency [0]_laroux_4_dimon" xfId="301"/>
    <cellStyle name="Currency [0]_laroux_5" xfId="302"/>
    <cellStyle name="Currency [0]_laroux_6" xfId="303"/>
    <cellStyle name="Currency [0]_laroux_7" xfId="304"/>
    <cellStyle name="Currency [0]_laroux_dimon" xfId="305"/>
    <cellStyle name="Currency [0]_laroux_dimon_1" xfId="306"/>
    <cellStyle name="Currency [0]_laroux_dimon_2" xfId="307"/>
    <cellStyle name="Currency [0]_laroux_laroux" xfId="308"/>
    <cellStyle name="Currency [0]_laroux_laroux_1" xfId="309"/>
    <cellStyle name="Currency [0]_laroux_laroux_1_dimon" xfId="310"/>
    <cellStyle name="Currency [0]_laroux_laroux_dimon" xfId="311"/>
    <cellStyle name="Currency [0]_laroux_Locas" xfId="312"/>
    <cellStyle name="Currency [0]_laroux_MATERAL2" xfId="313"/>
    <cellStyle name="Currency [0]_laroux_MATERAL2_dimon" xfId="314"/>
    <cellStyle name="Currency [0]_laroux_MATERAL2_laroux" xfId="315"/>
    <cellStyle name="Currency [0]_laroux_MATERAL2_laroux_dimon" xfId="316"/>
    <cellStyle name="Currency [0]_laroux_MATERAL2_VERA" xfId="317"/>
    <cellStyle name="Currency [0]_laroux_MATERAL2_VIRUS-EDY" xfId="318"/>
    <cellStyle name="Currency [0]_laroux_mud plant bolted" xfId="319"/>
    <cellStyle name="Currency [0]_laroux_VERA" xfId="320"/>
    <cellStyle name="Currency [0]_laroux_VERA_1" xfId="321"/>
    <cellStyle name="Currency [0]_laroux_VIRUS-EDY" xfId="322"/>
    <cellStyle name="Currency [0]_List" xfId="323"/>
    <cellStyle name="Currency [0]_MATERAL2" xfId="324"/>
    <cellStyle name="Currency [0]_mud plant bolted" xfId="325"/>
    <cellStyle name="Currency [0]_mud plant bolted_dimon" xfId="326"/>
    <cellStyle name="Currency [0]_mud plant bolted_laroux" xfId="327"/>
    <cellStyle name="Currency [0]_mud plant bolted_laroux_dimon" xfId="328"/>
    <cellStyle name="Currency [0]_mud plant bolted_VERA" xfId="329"/>
    <cellStyle name="Currency [0]_mud plant bolted_VIRUS-EDY" xfId="330"/>
    <cellStyle name="Currency [0]_Odner" xfId="331"/>
    <cellStyle name="Currency [0]_Odner (2)" xfId="332"/>
    <cellStyle name="Currency [0]_Odner (3)" xfId="333"/>
    <cellStyle name="Currency [0]_Other Months" xfId="334"/>
    <cellStyle name="Currency [0]_PERSONAL" xfId="335"/>
    <cellStyle name="Currency [0]_Pink" xfId="336"/>
    <cellStyle name="Currency [0]_Plan" xfId="337"/>
    <cellStyle name="Currency [0]_PLDT" xfId="338"/>
    <cellStyle name="Currency [0]_pldt_1" xfId="339"/>
    <cellStyle name="Currency [0]_pldt_1_dimon" xfId="340"/>
    <cellStyle name="Currency [0]_PLDT_BHSBYE97" xfId="341"/>
    <cellStyle name="Currency [0]_pldt_Calculations" xfId="342"/>
    <cellStyle name="Currency [0]_PLDT_dimon" xfId="343"/>
    <cellStyle name="Currency [0]_PLDT_dimon_1" xfId="344"/>
    <cellStyle name="Currency [0]_pldt_dimon_2" xfId="345"/>
    <cellStyle name="Currency [0]_Projects" xfId="346"/>
    <cellStyle name="Currency [0]_Quarter End Months" xfId="347"/>
    <cellStyle name="Currency [0]_RFI" xfId="348"/>
    <cellStyle name="Currency [0]_RFI_1" xfId="349"/>
    <cellStyle name="Currency [0]_Sales Order" xfId="350"/>
    <cellStyle name="Currency [0]_Sheet1" xfId="351"/>
    <cellStyle name="Currency [0]_Sheet1 (2)" xfId="352"/>
    <cellStyle name="Currency [0]_SJ" xfId="353"/>
    <cellStyle name="Currency [0]_Snr. CO" xfId="354"/>
    <cellStyle name="Currency [0]_Subcont File" xfId="355"/>
    <cellStyle name="Currency [0]_Summary Info" xfId="356"/>
    <cellStyle name="Currency [0]_SUMPAGE" xfId="357"/>
    <cellStyle name="Currency [0]_Tax-CA" xfId="358"/>
    <cellStyle name="Currency [0]_VERA" xfId="359"/>
    <cellStyle name="Currency [0]_VIRUS-EDY" xfId="360"/>
    <cellStyle name="Currency [0]_VIRUS-EDY_1" xfId="361"/>
    <cellStyle name="Currency [0]_White" xfId="362"/>
    <cellStyle name="Currency [0]_Worksheet in MMF1" xfId="363"/>
    <cellStyle name="Currency [0]_Worksheet in Work programme - Local Express" xfId="364"/>
    <cellStyle name="Currency [0]_WSP" xfId="365"/>
    <cellStyle name="Currency_A" xfId="366"/>
    <cellStyle name="Currency_A_dimon" xfId="367"/>
    <cellStyle name="Currency_Alternative1" xfId="368"/>
    <cellStyle name="Currency_Alternative1_1" xfId="369"/>
    <cellStyle name="Currency_App E" xfId="370"/>
    <cellStyle name="Currency_Assumptions" xfId="371"/>
    <cellStyle name="Currency_BHSBYE97" xfId="372"/>
    <cellStyle name="Currency_Book2" xfId="373"/>
    <cellStyle name="Currency_BPR-Pacific Centre" xfId="374"/>
    <cellStyle name="Currency_Calculations" xfId="375"/>
    <cellStyle name="Currency_Calculations (2)" xfId="376"/>
    <cellStyle name="Currency_Calculations II" xfId="377"/>
    <cellStyle name="Currency_Calculations III" xfId="378"/>
    <cellStyle name="Currency_Calculations_1" xfId="379"/>
    <cellStyle name="Currency_CAPEX" xfId="380"/>
    <cellStyle name="Currency_CAPEX94" xfId="381"/>
    <cellStyle name="Currency_Cardig GHS" xfId="382"/>
    <cellStyle name="Currency_Cash Flows" xfId="383"/>
    <cellStyle name="Currency_CCA" xfId="384"/>
    <cellStyle name="Currency_Charts" xfId="385"/>
    <cellStyle name="Currency_Comm File" xfId="386"/>
    <cellStyle name="Currency_Cost Code" xfId="387"/>
    <cellStyle name="Currency_dimon" xfId="388"/>
    <cellStyle name="Currency_dimon_1" xfId="389"/>
    <cellStyle name="Currency_dimon_2" xfId="390"/>
    <cellStyle name="Currency_Dowell C1b" xfId="391"/>
    <cellStyle name="Currency_Dowell-C1a" xfId="392"/>
    <cellStyle name="Currency_FP 20 A (1)" xfId="393"/>
    <cellStyle name="Currency_FP 20 A (2)" xfId="394"/>
    <cellStyle name="Currency_FP-20 (App. E)" xfId="395"/>
    <cellStyle name="Currency_FP-20 (App.A) " xfId="396"/>
    <cellStyle name="Currency_FP-20 (App.D)" xfId="397"/>
    <cellStyle name="Currency_FP-20(App.B)" xfId="398"/>
    <cellStyle name="Currency_FP-20(C1) (a)" xfId="399"/>
    <cellStyle name="Currency_FP-20(C1) (a) (2)" xfId="400"/>
    <cellStyle name="Currency_FP-20(C1) (b)" xfId="401"/>
    <cellStyle name="Currency_FP-20(C1) (b) " xfId="402"/>
    <cellStyle name="Currency_FP-20(C1) (b) (2)" xfId="403"/>
    <cellStyle name="Currency_GP C1a" xfId="404"/>
    <cellStyle name="Currency_GP C1b" xfId="405"/>
    <cellStyle name="Currency_GQ C1A" xfId="406"/>
    <cellStyle name="Currency_GQ C1B" xfId="407"/>
    <cellStyle name="Currency_IPM C1b" xfId="408"/>
    <cellStyle name="Currency_IPMC1a" xfId="409"/>
    <cellStyle name="Currency_IS-Hold" xfId="410"/>
    <cellStyle name="Currency_laroux" xfId="411"/>
    <cellStyle name="Currency_laroux_1" xfId="412"/>
    <cellStyle name="Currency_laroux_1_dimon" xfId="413"/>
    <cellStyle name="Currency_laroux_1_dimon_1" xfId="414"/>
    <cellStyle name="Currency_laroux_1_laroux" xfId="415"/>
    <cellStyle name="Currency_laroux_1_laroux_1" xfId="416"/>
    <cellStyle name="Currency_laroux_1_laroux_dimon" xfId="417"/>
    <cellStyle name="Currency_laroux_1_Locas" xfId="418"/>
    <cellStyle name="Currency_laroux_1_PLDT" xfId="419"/>
    <cellStyle name="Currency_laroux_1_VERA" xfId="420"/>
    <cellStyle name="Currency_laroux_1_VERA_1" xfId="421"/>
    <cellStyle name="Currency_laroux_1_VIRUS-EDY" xfId="422"/>
    <cellStyle name="Currency_laroux_2" xfId="423"/>
    <cellStyle name="Currency_laroux_2_dimon" xfId="424"/>
    <cellStyle name="Currency_laroux_2_dimon_1" xfId="425"/>
    <cellStyle name="Currency_laroux_2_dimon_2" xfId="426"/>
    <cellStyle name="Currency_laroux_2_laroux" xfId="427"/>
    <cellStyle name="Currency_laroux_2_laroux_dimon" xfId="428"/>
    <cellStyle name="Currency_laroux_2_Locas" xfId="429"/>
    <cellStyle name="Currency_laroux_2_PLDT" xfId="430"/>
    <cellStyle name="Currency_laroux_2_VIRUS-EDY" xfId="431"/>
    <cellStyle name="Currency_laroux_3" xfId="432"/>
    <cellStyle name="Currency_laroux_3_dimon" xfId="433"/>
    <cellStyle name="Currency_laroux_3_dimon_1" xfId="434"/>
    <cellStyle name="Currency_laroux_3_dimon_2" xfId="435"/>
    <cellStyle name="Currency_laroux_4" xfId="436"/>
    <cellStyle name="Currency_laroux_4_dimon" xfId="437"/>
    <cellStyle name="Currency_laroux_5" xfId="438"/>
    <cellStyle name="Currency_laroux_6" xfId="439"/>
    <cellStyle name="Currency_laroux_7" xfId="440"/>
    <cellStyle name="Currency_laroux_8" xfId="441"/>
    <cellStyle name="Currency_laroux_dimon" xfId="442"/>
    <cellStyle name="Currency_laroux_dimon_1" xfId="443"/>
    <cellStyle name="Currency_laroux_dimon_2" xfId="444"/>
    <cellStyle name="Currency_laroux_laroux" xfId="445"/>
    <cellStyle name="Currency_laroux_laroux_1" xfId="446"/>
    <cellStyle name="Currency_laroux_laroux_1_dimon" xfId="447"/>
    <cellStyle name="Currency_laroux_laroux_dimon" xfId="448"/>
    <cellStyle name="Currency_laroux_Locas" xfId="449"/>
    <cellStyle name="Currency_laroux_VERA" xfId="450"/>
    <cellStyle name="Currency_laroux_VERA_1" xfId="451"/>
    <cellStyle name="Currency_laroux_VIRUS-EDY" xfId="452"/>
    <cellStyle name="Currency_List" xfId="453"/>
    <cellStyle name="Currency_MATERAL2" xfId="454"/>
    <cellStyle name="Currency_mud plant bolted" xfId="455"/>
    <cellStyle name="Currency_mud plant bolted_PLDT" xfId="456"/>
    <cellStyle name="Currency_mud plant bolted_VERA" xfId="457"/>
    <cellStyle name="Currency_mud plant bolted_VERA_1" xfId="458"/>
    <cellStyle name="Currency_Odner" xfId="459"/>
    <cellStyle name="Currency_Odner (2)" xfId="460"/>
    <cellStyle name="Currency_Odner (3)" xfId="461"/>
    <cellStyle name="Currency_Other Months" xfId="462"/>
    <cellStyle name="Currency_PERSONAL" xfId="463"/>
    <cellStyle name="Currency_Pink" xfId="464"/>
    <cellStyle name="Currency_Plan" xfId="465"/>
    <cellStyle name="Currency_PLDT" xfId="466"/>
    <cellStyle name="Currency_pldt_1" xfId="467"/>
    <cellStyle name="Currency_pldt_1_dimon" xfId="468"/>
    <cellStyle name="Currency_PLDT_BHSBYE97" xfId="469"/>
    <cellStyle name="Currency_pldt_Calculations" xfId="470"/>
    <cellStyle name="Currency_PLDT_dimon" xfId="471"/>
    <cellStyle name="Currency_PLDT_dimon_1" xfId="472"/>
    <cellStyle name="Currency_pldt_dimon_2" xfId="473"/>
    <cellStyle name="Currency_Projects" xfId="474"/>
    <cellStyle name="Currency_Quarter End Months" xfId="475"/>
    <cellStyle name="Currency_RFI" xfId="476"/>
    <cellStyle name="Currency_RFI_1" xfId="477"/>
    <cellStyle name="Currency_Sales Order" xfId="478"/>
    <cellStyle name="Currency_Sheet1" xfId="479"/>
    <cellStyle name="Currency_Sheet1 (2)" xfId="480"/>
    <cellStyle name="Currency_SJ" xfId="481"/>
    <cellStyle name="Currency_Snr. CO" xfId="482"/>
    <cellStyle name="Currency_Subcont File" xfId="483"/>
    <cellStyle name="Currency_Summary Info" xfId="484"/>
    <cellStyle name="Currency_SUMPAGE" xfId="485"/>
    <cellStyle name="Currency_Tax-CA" xfId="486"/>
    <cellStyle name="Currency_VERA" xfId="487"/>
    <cellStyle name="Currency_VIRUS-EDY" xfId="488"/>
    <cellStyle name="Currency_VIRUS-EDY_1" xfId="489"/>
    <cellStyle name="Currency_White" xfId="490"/>
    <cellStyle name="Currency_Worksheet in MMF1" xfId="491"/>
    <cellStyle name="Currency_Worksheet in Work programme - Local Express" xfId="492"/>
    <cellStyle name="Currency_WSP" xfId="493"/>
    <cellStyle name="Date" xfId="494"/>
    <cellStyle name="Fixed" xfId="495"/>
    <cellStyle name="Heading1" xfId="496"/>
    <cellStyle name="Heading2" xfId="497"/>
    <cellStyle name="Hyperlink" xfId="498"/>
    <cellStyle name="Normal - Style1" xfId="499"/>
    <cellStyle name="Normal_20196" xfId="500"/>
    <cellStyle name="Normal_4018fin" xfId="501"/>
    <cellStyle name="Normal_4021fin" xfId="502"/>
    <cellStyle name="Normal_A" xfId="503"/>
    <cellStyle name="Normal_A (2)" xfId="504"/>
    <cellStyle name="Normal_A_dimon" xfId="505"/>
    <cellStyle name="Normal_A_VERA" xfId="506"/>
    <cellStyle name="Normal_Alternative1" xfId="507"/>
    <cellStyle name="Normal_Alternative1_1" xfId="508"/>
    <cellStyle name="Normal_AOPS" xfId="509"/>
    <cellStyle name="Normal_App E" xfId="510"/>
    <cellStyle name="Normal_Assumptions" xfId="511"/>
    <cellStyle name="Normal_BHSBYE97" xfId="512"/>
    <cellStyle name="Normal_Book2" xfId="513"/>
    <cellStyle name="Normal_BPR-Pacific Centre" xfId="514"/>
    <cellStyle name="Normal_BREPAIR" xfId="515"/>
    <cellStyle name="Normal_Calculations" xfId="516"/>
    <cellStyle name="Normal_Calculations (2)" xfId="517"/>
    <cellStyle name="Normal_Calculations II" xfId="518"/>
    <cellStyle name="Normal_Calculations II_1" xfId="519"/>
    <cellStyle name="Normal_Calculations III" xfId="520"/>
    <cellStyle name="Normal_Calculations_1" xfId="521"/>
    <cellStyle name="Normal_Calculations_2" xfId="522"/>
    <cellStyle name="Normal_CAPEX" xfId="523"/>
    <cellStyle name="Normal_CAPEX_VERA" xfId="524"/>
    <cellStyle name="Normal_CAPEX2" xfId="525"/>
    <cellStyle name="Normal_CAPEX94" xfId="526"/>
    <cellStyle name="Normal_Cardig GHS" xfId="527"/>
    <cellStyle name="Normal_Cash Flows" xfId="528"/>
    <cellStyle name="Normal_CF-3" xfId="529"/>
    <cellStyle name="Normal_COMOTH" xfId="530"/>
    <cellStyle name="Normal_Cost Code" xfId="531"/>
    <cellStyle name="Normal_Co-wide Monthly" xfId="532"/>
    <cellStyle name="Normal_dimon" xfId="533"/>
    <cellStyle name="Normal_dimon_1" xfId="534"/>
    <cellStyle name="Normal_dimon_2" xfId="535"/>
    <cellStyle name="Normal_DIV" xfId="536"/>
    <cellStyle name="Normal_Dowell C1b" xfId="537"/>
    <cellStyle name="Normal_Dowell-C1a" xfId="538"/>
    <cellStyle name="Normal_EQCON" xfId="539"/>
    <cellStyle name="Normal_Fatcmfg" xfId="540"/>
    <cellStyle name="Normal_FP 20 A (1)" xfId="541"/>
    <cellStyle name="Normal_FP 20 A (2)" xfId="542"/>
    <cellStyle name="Normal_FP-20 (App. E)" xfId="543"/>
    <cellStyle name="Normal_FP-20 (App.A) " xfId="544"/>
    <cellStyle name="Normal_FP-20 (App.A) _1" xfId="545"/>
    <cellStyle name="Normal_FP-20(C1) (a)" xfId="546"/>
    <cellStyle name="Normal_FP-20(C1) (a) (2)" xfId="547"/>
    <cellStyle name="Normal_FP-20(C1) (a)_1" xfId="548"/>
    <cellStyle name="Normal_FP-20(C1) (b)" xfId="549"/>
    <cellStyle name="Normal_FP-20(C1) (b) " xfId="550"/>
    <cellStyle name="Normal_FP-20(C1) (b) (2)" xfId="551"/>
    <cellStyle name="Normal_FP-20(C1) (e)" xfId="552"/>
    <cellStyle name="Normal_FP20_C1A" xfId="553"/>
    <cellStyle name="Normal_FP20_C1B" xfId="554"/>
    <cellStyle name="Normal_GE03" xfId="555"/>
    <cellStyle name="Normal_GE04" xfId="556"/>
    <cellStyle name="Normal_GP C1a" xfId="557"/>
    <cellStyle name="Normal_GP C1b" xfId="558"/>
    <cellStyle name="Normal_GQ C1A" xfId="559"/>
    <cellStyle name="Normal_GQ C1B" xfId="560"/>
    <cellStyle name="Normal_HC" xfId="561"/>
    <cellStyle name="Normal_Inputs" xfId="562"/>
    <cellStyle name="Normal_INVREV" xfId="563"/>
    <cellStyle name="Normal_IPM C1b" xfId="564"/>
    <cellStyle name="Normal_IPMC1a" xfId="565"/>
    <cellStyle name="Normal_IS-Hold" xfId="566"/>
    <cellStyle name="Normal_isolectra fixed asset disclosure" xfId="567"/>
    <cellStyle name="Normal_laroux" xfId="568"/>
    <cellStyle name="Normal_laroux_1" xfId="569"/>
    <cellStyle name="Normal_laroux_1_dimon" xfId="570"/>
    <cellStyle name="Normal_laroux_1_dimon_1" xfId="571"/>
    <cellStyle name="Normal_laroux_1_laroux" xfId="572"/>
    <cellStyle name="Normal_laroux_1_laroux_1" xfId="573"/>
    <cellStyle name="Normal_laroux_1_laroux_2" xfId="574"/>
    <cellStyle name="Normal_laroux_1_Locas" xfId="575"/>
    <cellStyle name="Normal_laroux_1_Locas_1" xfId="576"/>
    <cellStyle name="Normal_laroux_1_PLDT" xfId="577"/>
    <cellStyle name="Normal_laroux_1_VERA" xfId="578"/>
    <cellStyle name="Normal_laroux_1_VERA_1" xfId="579"/>
    <cellStyle name="Normal_laroux_1_VIRUS-EDY" xfId="580"/>
    <cellStyle name="Normal_laroux_2" xfId="581"/>
    <cellStyle name="Normal_laroux_2_dimon" xfId="582"/>
    <cellStyle name="Normal_laroux_2_dimon_1" xfId="583"/>
    <cellStyle name="Normal_laroux_2_laroux" xfId="584"/>
    <cellStyle name="Normal_laroux_2_laroux_1" xfId="585"/>
    <cellStyle name="Normal_laroux_2_laroux_2" xfId="586"/>
    <cellStyle name="Normal_laroux_2_Locas" xfId="587"/>
    <cellStyle name="Normal_laroux_2_Locas_1" xfId="588"/>
    <cellStyle name="Normal_laroux_2_VIRUS-EDY" xfId="589"/>
    <cellStyle name="Normal_laroux_3" xfId="590"/>
    <cellStyle name="Normal_laroux_3_dimon" xfId="591"/>
    <cellStyle name="Normal_laroux_3_dimon_1" xfId="592"/>
    <cellStyle name="Normal_laroux_3_dimon_2" xfId="593"/>
    <cellStyle name="Normal_laroux_3_laroux" xfId="594"/>
    <cellStyle name="Normal_laroux_3_laroux_1" xfId="595"/>
    <cellStyle name="Normal_laroux_3_laroux_2" xfId="596"/>
    <cellStyle name="Normal_laroux_3_Locas" xfId="597"/>
    <cellStyle name="Normal_laroux_3_PLDT" xfId="598"/>
    <cellStyle name="Normal_laroux_3_VERA" xfId="599"/>
    <cellStyle name="Normal_laroux_3_VERA_1" xfId="600"/>
    <cellStyle name="Normal_laroux_3_VIRUS-EDY" xfId="601"/>
    <cellStyle name="Normal_laroux_4" xfId="602"/>
    <cellStyle name="Normal_laroux_4_dimon" xfId="603"/>
    <cellStyle name="Normal_laroux_4_dimon_1" xfId="604"/>
    <cellStyle name="Normal_laroux_4_dimon_2" xfId="605"/>
    <cellStyle name="Normal_laroux_4_laroux" xfId="606"/>
    <cellStyle name="Normal_laroux_4_laroux_1" xfId="607"/>
    <cellStyle name="Normal_laroux_4_laroux_2" xfId="608"/>
    <cellStyle name="Normal_laroux_4_PLDT" xfId="609"/>
    <cellStyle name="Normal_laroux_4_VERA" xfId="610"/>
    <cellStyle name="Normal_laroux_4_VIRUS-EDY" xfId="611"/>
    <cellStyle name="Normal_laroux_5" xfId="612"/>
    <cellStyle name="Normal_laroux_5_dimon" xfId="613"/>
    <cellStyle name="Normal_laroux_5_dimon_1" xfId="614"/>
    <cellStyle name="Normal_laroux_5_dimon_2" xfId="615"/>
    <cellStyle name="Normal_laroux_5_laroux" xfId="616"/>
    <cellStyle name="Normal_laroux_5_laroux_1" xfId="617"/>
    <cellStyle name="Normal_laroux_5_laroux_2" xfId="618"/>
    <cellStyle name="Normal_laroux_5_PLDT" xfId="619"/>
    <cellStyle name="Normal_laroux_5_VERA" xfId="620"/>
    <cellStyle name="Normal_laroux_5_VIRUS-EDY" xfId="621"/>
    <cellStyle name="Normal_laroux_6" xfId="622"/>
    <cellStyle name="Normal_laroux_6_dimon" xfId="623"/>
    <cellStyle name="Normal_laroux_6_dimon_1" xfId="624"/>
    <cellStyle name="Normal_laroux_6_dimon_2" xfId="625"/>
    <cellStyle name="Normal_laroux_6_laroux" xfId="626"/>
    <cellStyle name="Normal_laroux_6_laroux_1" xfId="627"/>
    <cellStyle name="Normal_laroux_6_PLDT" xfId="628"/>
    <cellStyle name="Normal_laroux_6_VERA" xfId="629"/>
    <cellStyle name="Normal_laroux_6_VIRUS-EDY" xfId="630"/>
    <cellStyle name="Normal_laroux_7" xfId="631"/>
    <cellStyle name="Normal_laroux_7_dimon" xfId="632"/>
    <cellStyle name="Normal_laroux_7_dimon_1" xfId="633"/>
    <cellStyle name="Normal_laroux_7_laroux" xfId="634"/>
    <cellStyle name="Normal_laroux_7_VERA" xfId="635"/>
    <cellStyle name="Normal_laroux_7_VIRUS-EDY" xfId="636"/>
    <cellStyle name="Normal_laroux_8" xfId="637"/>
    <cellStyle name="Normal_laroux_8_dimon" xfId="638"/>
    <cellStyle name="Normal_laroux_8_VERA" xfId="639"/>
    <cellStyle name="Normal_laroux_9" xfId="640"/>
    <cellStyle name="Normal_laroux_9_dimon" xfId="641"/>
    <cellStyle name="Normal_laroux_A" xfId="642"/>
    <cellStyle name="Normal_laroux_B" xfId="643"/>
    <cellStyle name="Normal_laroux_C" xfId="644"/>
    <cellStyle name="Normal_laroux_D" xfId="645"/>
    <cellStyle name="Normal_laroux_dimon" xfId="646"/>
    <cellStyle name="Normal_laroux_dimon_1" xfId="647"/>
    <cellStyle name="Normal_laroux_dimon_2" xfId="648"/>
    <cellStyle name="Normal_laroux_dimon_3" xfId="649"/>
    <cellStyle name="Normal_laroux_laroux" xfId="650"/>
    <cellStyle name="Normal_laroux_laroux_1" xfId="651"/>
    <cellStyle name="Normal_laroux_laroux_2" xfId="652"/>
    <cellStyle name="Normal_laroux_Locas" xfId="653"/>
    <cellStyle name="Normal_laroux_PLDT" xfId="654"/>
    <cellStyle name="Normal_laroux_VERA" xfId="655"/>
    <cellStyle name="Normal_laroux_VERA_1" xfId="656"/>
    <cellStyle name="Normal_laroux_VIRUS-EDY" xfId="657"/>
    <cellStyle name="Normal_LCFBPR" xfId="658"/>
    <cellStyle name="Normal_List" xfId="659"/>
    <cellStyle name="Normal_Locas" xfId="660"/>
    <cellStyle name="Normal_Locas_1" xfId="661"/>
    <cellStyle name="Normal_MAJREP" xfId="662"/>
    <cellStyle name="Normal_MATERAL2" xfId="663"/>
    <cellStyle name="Normal_MOR  - Supp" xfId="664"/>
    <cellStyle name="Normal_mud plant bolted" xfId="665"/>
    <cellStyle name="Normal_Multikarya" xfId="666"/>
    <cellStyle name="Normal_OPSTAT" xfId="667"/>
    <cellStyle name="Normal_Other Months" xfId="668"/>
    <cellStyle name="Normal_PERSONAL" xfId="669"/>
    <cellStyle name="Normal_PERSONAL_dimon" xfId="670"/>
    <cellStyle name="Normal_PERSONAL_Locas" xfId="671"/>
    <cellStyle name="Normal_Pink" xfId="672"/>
    <cellStyle name="Normal_PLDT" xfId="673"/>
    <cellStyle name="Normal_PLDT_1" xfId="674"/>
    <cellStyle name="Normal_PLDT_1_BHSBYE97" xfId="675"/>
    <cellStyle name="Normal_pldt_1_Calculations" xfId="676"/>
    <cellStyle name="Normal_PLDT_1_dimon" xfId="677"/>
    <cellStyle name="Normal_PLDT_1_LCFBPR" xfId="678"/>
    <cellStyle name="Normal_pldt_2" xfId="679"/>
    <cellStyle name="Normal_pldt_2_Calculations" xfId="680"/>
    <cellStyle name="Normal_PLDT_2_dimon" xfId="681"/>
    <cellStyle name="Normal_pldt_2_dimon_1" xfId="682"/>
    <cellStyle name="Normal_pldt_3" xfId="683"/>
    <cellStyle name="Normal_pldt_3_dimon" xfId="684"/>
    <cellStyle name="Normal_pldt_4" xfId="685"/>
    <cellStyle name="Normal_PLDT_4_dimon" xfId="686"/>
    <cellStyle name="Normal_PLDT_BHSBYE97" xfId="687"/>
    <cellStyle name="Normal_pldt_Calculations" xfId="688"/>
    <cellStyle name="Normal_PLDT_dimon" xfId="689"/>
    <cellStyle name="Normal_PLDT_dimon_1" xfId="690"/>
    <cellStyle name="Normal_PLDT_dimon_2" xfId="691"/>
    <cellStyle name="Normal_PLDT_LCFBPR" xfId="692"/>
    <cellStyle name="Normal_POW-Provision" xfId="693"/>
    <cellStyle name="Normal_Q08-95.XLS" xfId="694"/>
    <cellStyle name="Normal_QMM-1" xfId="695"/>
    <cellStyle name="Normal_Quarter End Months" xfId="696"/>
    <cellStyle name="Normal_Sales Order" xfId="697"/>
    <cellStyle name="Normal_SC COP" xfId="698"/>
    <cellStyle name="Normal_Sheet1" xfId="699"/>
    <cellStyle name="Normal_Sheet1 (2)" xfId="700"/>
    <cellStyle name="Normal_Sheet1 (2)_VERA" xfId="701"/>
    <cellStyle name="Normal_Sheet1 (2)_VERA_1" xfId="702"/>
    <cellStyle name="Normal_Sheet1_List" xfId="703"/>
    <cellStyle name="Normal_Sheet1_VERA" xfId="704"/>
    <cellStyle name="Normal_Sheet1_VERA_1" xfId="705"/>
    <cellStyle name="Normal_SJ" xfId="706"/>
    <cellStyle name="Normal_SOP" xfId="707"/>
    <cellStyle name="Normal_SUMPAGE" xfId="708"/>
    <cellStyle name="Normal_tax" xfId="709"/>
    <cellStyle name="Normal_Tax-CA" xfId="710"/>
    <cellStyle name="Normal_White" xfId="711"/>
    <cellStyle name="Normal_Worksheet in MMF1" xfId="712"/>
    <cellStyle name="Normal_Worksheet in Work programme - Local Express" xfId="713"/>
    <cellStyle name="Normal_WSP" xfId="714"/>
    <cellStyle name="Percent" xfId="715"/>
    <cellStyle name="Total" xfId="7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HIRD\REV-9'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ci"/>
      <sheetName val="30 Sep'99 BS consol-details rev"/>
      <sheetName val="30Sep'99PL-consol-detail"/>
      <sheetName val="KLSE-BS 30 Sep'99revised"/>
      <sheetName val="KLSE-PL 30 Sep'99"/>
      <sheetName val="Note for BS98"/>
      <sheetName val="Note PL99 revised"/>
      <sheetName val="WBSB NTA revised"/>
      <sheetName val="WBSB NTA revised (2)"/>
      <sheetName val="Segmental Reporting"/>
      <sheetName val="note"/>
      <sheetName val="KLSE-PL 30 Jun'99 revised"/>
    </sheetNames>
    <sheetDataSet>
      <sheetData sheetId="6">
        <row r="20">
          <cell r="G20">
            <v>38284.50000000001</v>
          </cell>
        </row>
        <row r="32">
          <cell r="G32">
            <v>12163</v>
          </cell>
        </row>
        <row r="44">
          <cell r="G44">
            <v>17847</v>
          </cell>
        </row>
        <row r="54">
          <cell r="G54">
            <v>5814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zoomScale="90" zoomScaleNormal="90" workbookViewId="0" topLeftCell="A39">
      <selection activeCell="B48" sqref="B48"/>
    </sheetView>
  </sheetViews>
  <sheetFormatPr defaultColWidth="9.140625" defaultRowHeight="12.75"/>
  <cols>
    <col min="1" max="1" width="4.421875" style="45" customWidth="1"/>
    <col min="2" max="2" width="1.421875" style="45" customWidth="1"/>
    <col min="3" max="3" width="10.421875" style="45" customWidth="1"/>
    <col min="4" max="4" width="23.57421875" style="45" customWidth="1"/>
    <col min="5" max="5" width="15.28125" style="45" customWidth="1"/>
    <col min="6" max="6" width="17.421875" style="52" customWidth="1"/>
    <col min="7" max="7" width="19.28125" style="42" customWidth="1"/>
    <col min="8" max="16384" width="9.140625" style="43" customWidth="1"/>
  </cols>
  <sheetData>
    <row r="1" spans="1:6" ht="15.75" customHeight="1">
      <c r="A1" s="39" t="s">
        <v>0</v>
      </c>
      <c r="B1" s="40"/>
      <c r="C1" s="40"/>
      <c r="D1" s="40"/>
      <c r="E1" s="2"/>
      <c r="F1" s="41"/>
    </row>
    <row r="2" spans="1:6" ht="18.75" customHeight="1">
      <c r="A2" s="44" t="s">
        <v>59</v>
      </c>
      <c r="B2" s="40"/>
      <c r="C2" s="40"/>
      <c r="D2" s="2"/>
      <c r="E2" s="2"/>
      <c r="F2" s="41"/>
    </row>
    <row r="3" spans="1:6" ht="12.75">
      <c r="A3" s="41"/>
      <c r="B3" s="40"/>
      <c r="C3" s="40"/>
      <c r="D3" s="2"/>
      <c r="E3" s="2"/>
      <c r="F3" s="41"/>
    </row>
    <row r="4" spans="5:6" ht="12.75">
      <c r="E4" s="40" t="s">
        <v>60</v>
      </c>
      <c r="F4" s="41"/>
    </row>
    <row r="5" spans="1:7" s="48" customFormat="1" ht="12.75">
      <c r="A5" s="46"/>
      <c r="B5" s="46"/>
      <c r="C5" s="46"/>
      <c r="D5" s="46"/>
      <c r="E5" s="47" t="s">
        <v>61</v>
      </c>
      <c r="F5" s="47" t="s">
        <v>62</v>
      </c>
      <c r="G5"/>
    </row>
    <row r="6" spans="1:7" s="48" customFormat="1" ht="12.75">
      <c r="A6" s="46"/>
      <c r="B6" s="46"/>
      <c r="C6" s="46"/>
      <c r="D6" s="46"/>
      <c r="E6" s="47" t="s">
        <v>63</v>
      </c>
      <c r="F6" s="47" t="s">
        <v>64</v>
      </c>
      <c r="G6"/>
    </row>
    <row r="7" spans="1:7" s="48" customFormat="1" ht="12.75">
      <c r="A7" s="46"/>
      <c r="B7" s="46"/>
      <c r="C7" s="46"/>
      <c r="D7" s="46"/>
      <c r="E7" s="47" t="s">
        <v>65</v>
      </c>
      <c r="F7" s="47" t="s">
        <v>66</v>
      </c>
      <c r="G7"/>
    </row>
    <row r="8" spans="1:7" s="51" customFormat="1" ht="12.75">
      <c r="A8" s="49"/>
      <c r="B8" s="49"/>
      <c r="C8" s="49"/>
      <c r="D8" s="49"/>
      <c r="E8" s="50" t="s">
        <v>67</v>
      </c>
      <c r="F8" s="50" t="s">
        <v>68</v>
      </c>
      <c r="G8"/>
    </row>
    <row r="9" spans="1:7" s="48" customFormat="1" ht="12.75">
      <c r="A9" s="46"/>
      <c r="B9" s="46"/>
      <c r="C9" s="46"/>
      <c r="D9" s="46"/>
      <c r="E9" s="47" t="s">
        <v>13</v>
      </c>
      <c r="F9" s="47" t="s">
        <v>13</v>
      </c>
      <c r="G9"/>
    </row>
    <row r="10" spans="1:7" s="48" customFormat="1" ht="12.75">
      <c r="A10" s="46"/>
      <c r="B10" s="46"/>
      <c r="C10" s="46"/>
      <c r="D10" s="46"/>
      <c r="E10" s="47"/>
      <c r="F10" s="47"/>
      <c r="G10"/>
    </row>
    <row r="11" spans="1:7" ht="12.75">
      <c r="A11" s="46"/>
      <c r="B11" s="45" t="s">
        <v>69</v>
      </c>
      <c r="E11" s="52">
        <f>61779</f>
        <v>61779</v>
      </c>
      <c r="F11" s="52">
        <v>62838</v>
      </c>
      <c r="G11"/>
    </row>
    <row r="12" spans="1:7" ht="12.75">
      <c r="A12" s="46"/>
      <c r="B12" s="45" t="s">
        <v>70</v>
      </c>
      <c r="E12" s="52">
        <v>159301</v>
      </c>
      <c r="F12" s="52">
        <v>0</v>
      </c>
      <c r="G12"/>
    </row>
    <row r="13" spans="1:7" ht="12.75">
      <c r="A13" s="46"/>
      <c r="B13" s="45" t="s">
        <v>71</v>
      </c>
      <c r="E13" s="52">
        <v>782945</v>
      </c>
      <c r="F13" s="52">
        <v>0</v>
      </c>
      <c r="G13"/>
    </row>
    <row r="14" spans="1:7" ht="12.75">
      <c r="A14" s="46"/>
      <c r="B14" s="45" t="s">
        <v>72</v>
      </c>
      <c r="E14" s="52">
        <v>0</v>
      </c>
      <c r="F14" s="52">
        <v>321000</v>
      </c>
      <c r="G14"/>
    </row>
    <row r="15" spans="1:7" ht="12.75">
      <c r="A15" s="46"/>
      <c r="B15" s="45" t="s">
        <v>73</v>
      </c>
      <c r="E15" s="52">
        <v>124344</v>
      </c>
      <c r="F15" s="52">
        <v>133833</v>
      </c>
      <c r="G15"/>
    </row>
    <row r="16" spans="1:7" ht="12.75">
      <c r="A16" s="46"/>
      <c r="E16" s="52"/>
      <c r="G16"/>
    </row>
    <row r="17" spans="1:7" ht="12.75">
      <c r="A17" s="46"/>
      <c r="B17" s="45" t="s">
        <v>74</v>
      </c>
      <c r="E17" s="52"/>
      <c r="G17"/>
    </row>
    <row r="18" spans="1:7" ht="12.75">
      <c r="A18" s="46"/>
      <c r="B18" s="5"/>
      <c r="C18" s="45" t="s">
        <v>75</v>
      </c>
      <c r="E18" s="52">
        <v>38344</v>
      </c>
      <c r="F18" s="52">
        <v>39064</v>
      </c>
      <c r="G18"/>
    </row>
    <row r="19" spans="1:7" ht="12.75">
      <c r="A19" s="46"/>
      <c r="B19" s="5"/>
      <c r="C19" s="45" t="s">
        <v>76</v>
      </c>
      <c r="E19" s="52">
        <f>11708</f>
        <v>11708</v>
      </c>
      <c r="F19" s="52">
        <v>35493</v>
      </c>
      <c r="G19"/>
    </row>
    <row r="20" spans="1:7" ht="12.75">
      <c r="A20" s="46"/>
      <c r="B20" s="5"/>
      <c r="C20" s="45" t="s">
        <v>77</v>
      </c>
      <c r="E20" s="52">
        <v>45</v>
      </c>
      <c r="F20" s="52">
        <v>3200</v>
      </c>
      <c r="G20"/>
    </row>
    <row r="21" spans="1:7" ht="12.75">
      <c r="A21" s="46"/>
      <c r="B21" s="5"/>
      <c r="C21" s="45" t="s">
        <v>78</v>
      </c>
      <c r="E21" s="52">
        <v>352</v>
      </c>
      <c r="F21" s="52">
        <v>0</v>
      </c>
      <c r="G21"/>
    </row>
    <row r="22" spans="1:7" ht="12.75">
      <c r="A22" s="46"/>
      <c r="E22" s="53">
        <f>SUM(E18:E21)</f>
        <v>50449</v>
      </c>
      <c r="F22" s="53">
        <f>SUM(F18:F20)</f>
        <v>77757</v>
      </c>
      <c r="G22"/>
    </row>
    <row r="23" spans="1:7" ht="12.75">
      <c r="A23" s="46"/>
      <c r="B23" s="45" t="s">
        <v>79</v>
      </c>
      <c r="E23" s="52"/>
      <c r="G23"/>
    </row>
    <row r="24" spans="1:7" ht="12.75">
      <c r="A24" s="46"/>
      <c r="B24" s="5"/>
      <c r="C24" s="45" t="s">
        <v>80</v>
      </c>
      <c r="E24" s="52">
        <v>7500</v>
      </c>
      <c r="F24" s="52">
        <v>22500</v>
      </c>
      <c r="G24"/>
    </row>
    <row r="25" spans="1:7" ht="12.75">
      <c r="A25" s="46"/>
      <c r="B25" s="5"/>
      <c r="C25" s="45" t="s">
        <v>81</v>
      </c>
      <c r="E25" s="52">
        <v>2329</v>
      </c>
      <c r="F25" s="52">
        <v>0</v>
      </c>
      <c r="G25"/>
    </row>
    <row r="26" spans="1:7" ht="12.75">
      <c r="A26" s="46"/>
      <c r="B26" s="5"/>
      <c r="C26" s="45" t="s">
        <v>82</v>
      </c>
      <c r="E26" s="52">
        <v>8340</v>
      </c>
      <c r="F26" s="52">
        <v>8235</v>
      </c>
      <c r="G26"/>
    </row>
    <row r="27" spans="1:7" ht="12.75">
      <c r="A27" s="46"/>
      <c r="B27" s="5"/>
      <c r="C27" s="45" t="s">
        <v>83</v>
      </c>
      <c r="E27" s="52">
        <f>9093+2+730+25</f>
        <v>9850</v>
      </c>
      <c r="F27" s="52">
        <f>9606-767+767</f>
        <v>9606</v>
      </c>
      <c r="G27"/>
    </row>
    <row r="28" spans="1:7" ht="12.75">
      <c r="A28" s="46"/>
      <c r="B28" s="5"/>
      <c r="C28" s="45" t="s">
        <v>84</v>
      </c>
      <c r="E28" s="52">
        <v>17799</v>
      </c>
      <c r="F28" s="52">
        <v>17852</v>
      </c>
      <c r="G28"/>
    </row>
    <row r="29" spans="1:7" ht="12.75">
      <c r="A29" s="46"/>
      <c r="E29" s="53">
        <f>SUM(E24:E28)</f>
        <v>45818</v>
      </c>
      <c r="F29" s="53">
        <f>SUM(F24:F28)</f>
        <v>58193</v>
      </c>
      <c r="G29"/>
    </row>
    <row r="30" spans="1:7" ht="12.75">
      <c r="A30" s="46"/>
      <c r="E30" s="54"/>
      <c r="F30" s="54"/>
      <c r="G30"/>
    </row>
    <row r="31" spans="1:7" ht="13.5" thickBot="1">
      <c r="A31" s="46"/>
      <c r="B31" s="45" t="s">
        <v>85</v>
      </c>
      <c r="E31" s="55">
        <f>SUM(E11:E15)+E22-E29</f>
        <v>1133000</v>
      </c>
      <c r="F31" s="55">
        <f>SUM(F11:F15)+F22-F29</f>
        <v>537235</v>
      </c>
      <c r="G31"/>
    </row>
    <row r="32" spans="1:7" ht="13.5" thickTop="1">
      <c r="A32" s="46"/>
      <c r="E32" s="52"/>
      <c r="G32"/>
    </row>
    <row r="33" spans="1:7" ht="12.75">
      <c r="A33" s="46"/>
      <c r="E33" s="52"/>
      <c r="G33"/>
    </row>
    <row r="34" spans="1:7" ht="12.75">
      <c r="A34" s="46"/>
      <c r="B34" s="45" t="s">
        <v>86</v>
      </c>
      <c r="E34" s="52"/>
      <c r="G34"/>
    </row>
    <row r="35" spans="1:7" ht="12.75">
      <c r="A35" s="46"/>
      <c r="B35" s="45" t="s">
        <v>87</v>
      </c>
      <c r="E35" s="52">
        <v>110367</v>
      </c>
      <c r="F35" s="52">
        <v>110367</v>
      </c>
      <c r="G35"/>
    </row>
    <row r="36" spans="1:7" ht="12.75">
      <c r="A36" s="46"/>
      <c r="B36" s="45" t="s">
        <v>88</v>
      </c>
      <c r="E36" s="52"/>
      <c r="G36"/>
    </row>
    <row r="37" spans="1:7" ht="12.75">
      <c r="A37" s="46"/>
      <c r="C37" s="45" t="s">
        <v>89</v>
      </c>
      <c r="E37" s="52">
        <v>105167</v>
      </c>
      <c r="F37" s="52">
        <v>100352</v>
      </c>
      <c r="G37"/>
    </row>
    <row r="38" spans="1:7" ht="12.75">
      <c r="A38" s="46"/>
      <c r="C38" s="45" t="s">
        <v>90</v>
      </c>
      <c r="E38" s="56">
        <v>57855</v>
      </c>
      <c r="F38" s="56">
        <v>62890</v>
      </c>
      <c r="G38"/>
    </row>
    <row r="39" spans="1:7" ht="12.75">
      <c r="A39" s="46"/>
      <c r="E39" s="52">
        <f>SUM(E35:E38)</f>
        <v>273389</v>
      </c>
      <c r="F39" s="52">
        <f>SUM(F35:F38)</f>
        <v>273609</v>
      </c>
      <c r="G39"/>
    </row>
    <row r="40" spans="1:7" ht="12.75">
      <c r="A40" s="46"/>
      <c r="B40" s="45" t="s">
        <v>91</v>
      </c>
      <c r="E40" s="52">
        <f>462500-220000</f>
        <v>242500</v>
      </c>
      <c r="F40" s="52">
        <v>227500</v>
      </c>
      <c r="G40"/>
    </row>
    <row r="41" spans="1:7" ht="12.75">
      <c r="A41" s="46"/>
      <c r="B41" s="45" t="s">
        <v>92</v>
      </c>
      <c r="E41" s="52">
        <f>226986+135300+33625+220000+1200</f>
        <v>617111</v>
      </c>
      <c r="F41" s="52">
        <v>36126</v>
      </c>
      <c r="G41"/>
    </row>
    <row r="42" spans="1:7" ht="13.5" thickBot="1">
      <c r="A42" s="46"/>
      <c r="E42" s="57">
        <f>SUM(E39:E41)</f>
        <v>1133000</v>
      </c>
      <c r="F42" s="57">
        <f>SUM(F39:F41)</f>
        <v>537235</v>
      </c>
      <c r="G42"/>
    </row>
    <row r="43" spans="1:7" ht="13.5" thickTop="1">
      <c r="A43" s="46"/>
      <c r="E43" s="52"/>
      <c r="G43"/>
    </row>
    <row r="44" spans="1:7" ht="12.75">
      <c r="A44" s="46"/>
      <c r="B44" s="45" t="s">
        <v>93</v>
      </c>
      <c r="E44" s="58">
        <v>248</v>
      </c>
      <c r="F44" s="58">
        <v>248</v>
      </c>
      <c r="G44"/>
    </row>
    <row r="45" spans="5:7" ht="12.75">
      <c r="E45" s="52"/>
      <c r="G45"/>
    </row>
    <row r="46" spans="5:7" ht="12.75">
      <c r="E46" s="52">
        <f>E31-E42</f>
        <v>0</v>
      </c>
      <c r="F46" s="52">
        <f>F31-F42</f>
        <v>0</v>
      </c>
      <c r="G46"/>
    </row>
    <row r="47" spans="5:7" ht="12.75">
      <c r="E47" s="5"/>
      <c r="F47" s="5"/>
      <c r="G47" s="59"/>
    </row>
    <row r="48" ht="12.75">
      <c r="B48" s="60"/>
    </row>
  </sheetData>
  <printOptions/>
  <pageMargins left="0.78" right="0.29" top="0.86" bottom="1" header="0.5" footer="0.5"/>
  <pageSetup horizontalDpi="180" verticalDpi="180" orientation="portrait" paperSize="9" scale="115" r:id="rId1"/>
  <headerFooter alignWithMargins="0">
    <oddFooter>&amp;La:quarterly/bsheet30.9.99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showGridLines="0" zoomScale="75" zoomScaleNormal="75" workbookViewId="0" topLeftCell="A1">
      <pane ySplit="8" topLeftCell="BM9" activePane="bottomLeft" state="frozen"/>
      <selection pane="topLeft" activeCell="A1" sqref="A1"/>
      <selection pane="bottomLeft" activeCell="A16" sqref="A16"/>
    </sheetView>
  </sheetViews>
  <sheetFormatPr defaultColWidth="9.140625" defaultRowHeight="12.75"/>
  <cols>
    <col min="1" max="1" width="2.00390625" style="5" customWidth="1"/>
    <col min="2" max="2" width="3.8515625" style="5" customWidth="1"/>
    <col min="3" max="3" width="10.140625" style="5" customWidth="1"/>
    <col min="4" max="4" width="8.7109375" style="5" customWidth="1"/>
    <col min="5" max="5" width="19.421875" style="5" customWidth="1"/>
    <col min="6" max="6" width="13.28125" style="17" customWidth="1"/>
    <col min="7" max="7" width="17.140625" style="5" customWidth="1"/>
    <col min="8" max="8" width="13.7109375" style="17" customWidth="1"/>
    <col min="9" max="9" width="17.140625" style="17" customWidth="1"/>
    <col min="11" max="11" width="29.140625" style="0" customWidth="1"/>
    <col min="12" max="13" width="13.57421875" style="4" customWidth="1"/>
  </cols>
  <sheetData>
    <row r="1" spans="1:9" ht="12.75">
      <c r="A1" s="1" t="s">
        <v>0</v>
      </c>
      <c r="B1" s="1"/>
      <c r="C1" s="2"/>
      <c r="D1" s="2"/>
      <c r="E1" s="2"/>
      <c r="F1" s="2"/>
      <c r="G1" s="2"/>
      <c r="H1" s="3"/>
      <c r="I1" s="3"/>
    </row>
    <row r="2" spans="1:9" ht="12.75">
      <c r="A2" s="1" t="s">
        <v>1</v>
      </c>
      <c r="B2" s="1"/>
      <c r="C2" s="2"/>
      <c r="D2" s="2"/>
      <c r="E2" s="2"/>
      <c r="F2" s="2"/>
      <c r="G2" s="2"/>
      <c r="H2" s="3"/>
      <c r="I2" s="3"/>
    </row>
    <row r="3" spans="1:9" ht="12.75">
      <c r="A3" s="2"/>
      <c r="B3" s="2"/>
      <c r="C3" s="2"/>
      <c r="D3" s="2"/>
      <c r="E3" s="2"/>
      <c r="F3" s="3"/>
      <c r="G3" s="2"/>
      <c r="H3" s="3"/>
      <c r="I3" s="3"/>
    </row>
    <row r="4" spans="6:9" ht="12.75">
      <c r="F4" s="6" t="s">
        <v>2</v>
      </c>
      <c r="G4" s="7"/>
      <c r="H4" s="6" t="s">
        <v>3</v>
      </c>
      <c r="I4" s="7"/>
    </row>
    <row r="5" spans="1:13" s="10" customFormat="1" ht="12.75">
      <c r="A5" s="8"/>
      <c r="B5" s="8"/>
      <c r="C5" s="8"/>
      <c r="D5" s="8"/>
      <c r="E5" s="8"/>
      <c r="F5" s="9" t="s">
        <v>4</v>
      </c>
      <c r="G5" s="9" t="s">
        <v>5</v>
      </c>
      <c r="H5" s="9" t="s">
        <v>4</v>
      </c>
      <c r="I5" s="9" t="s">
        <v>5</v>
      </c>
      <c r="L5" s="11"/>
      <c r="M5" s="11"/>
    </row>
    <row r="6" spans="1:13" s="10" customFormat="1" ht="12.75">
      <c r="A6" s="8"/>
      <c r="B6" s="8"/>
      <c r="C6" s="8"/>
      <c r="D6" s="8"/>
      <c r="E6" s="8"/>
      <c r="F6" s="12" t="s">
        <v>6</v>
      </c>
      <c r="G6" s="12" t="s">
        <v>7</v>
      </c>
      <c r="H6" s="12" t="s">
        <v>6</v>
      </c>
      <c r="I6" s="12" t="s">
        <v>7</v>
      </c>
      <c r="L6" s="11"/>
      <c r="M6" s="11"/>
    </row>
    <row r="7" spans="1:13" s="10" customFormat="1" ht="12.75">
      <c r="A7" s="8"/>
      <c r="B7" s="8"/>
      <c r="C7" s="8"/>
      <c r="D7" s="8"/>
      <c r="E7" s="8"/>
      <c r="F7" s="12" t="s">
        <v>8</v>
      </c>
      <c r="G7" s="12" t="s">
        <v>8</v>
      </c>
      <c r="H7" s="12" t="s">
        <v>9</v>
      </c>
      <c r="I7" s="12" t="s">
        <v>10</v>
      </c>
      <c r="L7" s="11"/>
      <c r="M7" s="11"/>
    </row>
    <row r="8" spans="1:13" s="15" customFormat="1" ht="12.75">
      <c r="A8" s="13"/>
      <c r="B8" s="13"/>
      <c r="C8" s="13"/>
      <c r="D8" s="13"/>
      <c r="E8" s="13"/>
      <c r="F8" s="14" t="s">
        <v>11</v>
      </c>
      <c r="G8" s="14" t="s">
        <v>11</v>
      </c>
      <c r="H8" s="14" t="s">
        <v>11</v>
      </c>
      <c r="I8" s="14" t="s">
        <v>12</v>
      </c>
      <c r="L8" s="11"/>
      <c r="M8" s="11"/>
    </row>
    <row r="9" spans="1:13" s="10" customFormat="1" ht="12.75">
      <c r="A9" s="8"/>
      <c r="B9" s="8"/>
      <c r="C9" s="8"/>
      <c r="D9" s="8"/>
      <c r="E9" s="8"/>
      <c r="F9" s="16" t="s">
        <v>13</v>
      </c>
      <c r="G9" s="16" t="s">
        <v>13</v>
      </c>
      <c r="H9" s="16" t="s">
        <v>13</v>
      </c>
      <c r="I9" s="16" t="s">
        <v>13</v>
      </c>
      <c r="L9" s="11"/>
      <c r="M9" s="11"/>
    </row>
    <row r="10" spans="1:13" s="10" customFormat="1" ht="12.75">
      <c r="A10" s="8"/>
      <c r="B10" s="8"/>
      <c r="C10" s="8"/>
      <c r="D10" s="8"/>
      <c r="E10" s="8"/>
      <c r="F10" s="16"/>
      <c r="G10" s="16"/>
      <c r="H10" s="16"/>
      <c r="I10" s="16"/>
      <c r="L10" s="11"/>
      <c r="M10" s="11"/>
    </row>
    <row r="11" spans="1:9" ht="12.75">
      <c r="A11" s="5">
        <v>1</v>
      </c>
      <c r="B11" s="5" t="s">
        <v>14</v>
      </c>
      <c r="C11" s="5" t="s">
        <v>15</v>
      </c>
      <c r="F11" s="17">
        <f>H11-24640</f>
        <v>13644.500000000007</v>
      </c>
      <c r="G11" s="18" t="s">
        <v>16</v>
      </c>
      <c r="H11" s="17">
        <f>'[1]Note PL99 revised'!G20</f>
        <v>38284.50000000001</v>
      </c>
      <c r="I11" s="18" t="s">
        <v>16</v>
      </c>
    </row>
    <row r="12" spans="2:3" ht="12.75">
      <c r="B12" s="5" t="s">
        <v>17</v>
      </c>
      <c r="C12" s="5" t="s">
        <v>18</v>
      </c>
    </row>
    <row r="13" spans="2:9" ht="13.5" thickBot="1">
      <c r="B13" s="5" t="s">
        <v>19</v>
      </c>
      <c r="C13" s="5" t="s">
        <v>20</v>
      </c>
      <c r="F13" s="19"/>
      <c r="H13" s="19">
        <f>'[1]Note PL99 revised'!G32</f>
        <v>12163</v>
      </c>
      <c r="I13" s="16"/>
    </row>
    <row r="14" ht="13.5" thickTop="1"/>
    <row r="15" spans="1:3" ht="12.75">
      <c r="A15" s="5">
        <v>2</v>
      </c>
      <c r="B15" s="5" t="s">
        <v>14</v>
      </c>
      <c r="C15" s="5" t="s">
        <v>21</v>
      </c>
    </row>
    <row r="16" ht="12.75">
      <c r="C16" s="5" t="s">
        <v>22</v>
      </c>
    </row>
    <row r="17" ht="12.75">
      <c r="C17" s="5" t="s">
        <v>23</v>
      </c>
    </row>
    <row r="18" ht="12.75">
      <c r="C18" s="5" t="s">
        <v>24</v>
      </c>
    </row>
    <row r="19" spans="3:9" ht="12.75">
      <c r="C19" s="5" t="s">
        <v>25</v>
      </c>
      <c r="F19" s="17">
        <f>H19-19159</f>
        <v>5023</v>
      </c>
      <c r="H19" s="17">
        <f>H31-SUM(H21:H26)</f>
        <v>24182</v>
      </c>
      <c r="I19" s="16"/>
    </row>
    <row r="21" spans="2:9" ht="12.75">
      <c r="B21" s="5" t="s">
        <v>17</v>
      </c>
      <c r="C21" s="5" t="s">
        <v>26</v>
      </c>
      <c r="F21" s="17">
        <f>H21+12210</f>
        <v>-5637</v>
      </c>
      <c r="H21" s="17">
        <f>-'[1]Note PL99 revised'!G44</f>
        <v>-17847</v>
      </c>
      <c r="I21" s="16"/>
    </row>
    <row r="22" spans="12:16" ht="12.75">
      <c r="L22" s="20"/>
      <c r="M22" s="21"/>
      <c r="N22" s="22"/>
      <c r="O22" s="22"/>
      <c r="P22" s="22"/>
    </row>
    <row r="23" spans="2:16" ht="12.75">
      <c r="B23" s="5" t="s">
        <v>19</v>
      </c>
      <c r="C23" s="5" t="s">
        <v>27</v>
      </c>
      <c r="F23" s="17">
        <f>H23+3651</f>
        <v>-2163</v>
      </c>
      <c r="H23" s="17">
        <f>-'[1]Note PL99 revised'!G54</f>
        <v>-5814</v>
      </c>
      <c r="I23" s="16"/>
      <c r="L23" s="21"/>
      <c r="M23" s="23"/>
      <c r="N23" s="24"/>
      <c r="O23" s="23"/>
      <c r="P23" s="24"/>
    </row>
    <row r="24" spans="12:16" ht="12.75">
      <c r="L24" s="21"/>
      <c r="M24" s="23"/>
      <c r="N24" s="24"/>
      <c r="O24" s="23"/>
      <c r="P24" s="24"/>
    </row>
    <row r="25" spans="2:16" ht="12.75">
      <c r="B25" s="5" t="s">
        <v>28</v>
      </c>
      <c r="C25" s="5" t="s">
        <v>29</v>
      </c>
      <c r="F25" s="17">
        <v>0</v>
      </c>
      <c r="H25" s="17">
        <v>0</v>
      </c>
      <c r="L25" s="21"/>
      <c r="M25" s="21"/>
      <c r="N25" s="21"/>
      <c r="O25" s="24"/>
      <c r="P25" s="24"/>
    </row>
    <row r="26" spans="6:9" ht="12.75">
      <c r="F26" s="25"/>
      <c r="H26" s="25"/>
      <c r="I26" s="26"/>
    </row>
    <row r="27" spans="2:15" ht="12.75">
      <c r="B27" s="5" t="s">
        <v>30</v>
      </c>
      <c r="C27" s="5" t="s">
        <v>31</v>
      </c>
      <c r="I27" s="26"/>
      <c r="O27" s="27"/>
    </row>
    <row r="28" ht="12.75">
      <c r="C28" s="5" t="s">
        <v>32</v>
      </c>
    </row>
    <row r="29" spans="3:14" ht="12.75">
      <c r="C29" s="5" t="s">
        <v>33</v>
      </c>
      <c r="L29" s="4">
        <v>17900</v>
      </c>
      <c r="M29" s="28">
        <f>L29/L31*M31</f>
        <v>4491.302367941712</v>
      </c>
      <c r="N29" s="27">
        <f>SUM(L29:M29)</f>
        <v>22391.302367941713</v>
      </c>
    </row>
    <row r="30" spans="3:14" ht="12.75">
      <c r="C30" s="5" t="s">
        <v>34</v>
      </c>
      <c r="L30" s="29">
        <v>37000</v>
      </c>
      <c r="M30" s="30">
        <f>L30/L31*M31</f>
        <v>9283.697632058287</v>
      </c>
      <c r="N30" s="31">
        <f>SUM(L30:M30)</f>
        <v>46283.69763205829</v>
      </c>
    </row>
    <row r="31" spans="3:14" ht="12.75">
      <c r="C31" s="5" t="s">
        <v>35</v>
      </c>
      <c r="F31" s="17">
        <v>-2777</v>
      </c>
      <c r="H31" s="17">
        <f>H37-SUM(H33:H34)</f>
        <v>521</v>
      </c>
      <c r="I31" s="16"/>
      <c r="L31" s="4">
        <f>SUM(L29:L30)</f>
        <v>54900</v>
      </c>
      <c r="M31" s="4">
        <v>13775</v>
      </c>
      <c r="N31" s="27">
        <f>SUM(N29:N30)</f>
        <v>68675</v>
      </c>
    </row>
    <row r="33" spans="2:8" ht="12.75">
      <c r="B33" s="5" t="s">
        <v>36</v>
      </c>
      <c r="C33" s="5" t="s">
        <v>37</v>
      </c>
      <c r="F33" s="17">
        <v>1801</v>
      </c>
      <c r="H33" s="17">
        <v>1801</v>
      </c>
    </row>
    <row r="34" spans="3:9" ht="12.75">
      <c r="C34" s="5" t="s">
        <v>38</v>
      </c>
      <c r="F34" s="25"/>
      <c r="H34" s="25"/>
      <c r="I34" s="26"/>
    </row>
    <row r="35" ht="12.75">
      <c r="I35" s="26"/>
    </row>
    <row r="36" spans="2:9" ht="12.75">
      <c r="B36" s="5" t="s">
        <v>39</v>
      </c>
      <c r="C36" s="5" t="s">
        <v>40</v>
      </c>
      <c r="I36" s="26"/>
    </row>
    <row r="37" spans="3:9" ht="12.75">
      <c r="C37" s="5" t="s">
        <v>35</v>
      </c>
      <c r="F37" s="17">
        <v>-976</v>
      </c>
      <c r="H37" s="17">
        <f>H42-H39</f>
        <v>2322</v>
      </c>
      <c r="I37" s="32"/>
    </row>
    <row r="38" ht="12.75">
      <c r="I38" s="26"/>
    </row>
    <row r="39" spans="2:9" ht="12.75">
      <c r="B39" s="5" t="s">
        <v>41</v>
      </c>
      <c r="C39" s="5" t="s">
        <v>42</v>
      </c>
      <c r="F39" s="17">
        <f>2493-1667</f>
        <v>826</v>
      </c>
      <c r="H39" s="17">
        <v>2493</v>
      </c>
      <c r="I39" s="32"/>
    </row>
    <row r="40" spans="6:9" ht="12.75">
      <c r="F40" s="25"/>
      <c r="H40" s="25"/>
      <c r="I40" s="26"/>
    </row>
    <row r="41" spans="2:9" ht="12.75">
      <c r="B41" s="5" t="s">
        <v>43</v>
      </c>
      <c r="C41" s="5" t="s">
        <v>44</v>
      </c>
      <c r="I41" s="26"/>
    </row>
    <row r="42" spans="3:9" ht="12.75">
      <c r="C42" s="5" t="s">
        <v>45</v>
      </c>
      <c r="F42" s="17">
        <f>F47-F44</f>
        <v>-150</v>
      </c>
      <c r="H42" s="17">
        <f>H47+H44</f>
        <v>4815</v>
      </c>
      <c r="I42" s="16"/>
    </row>
    <row r="44" spans="3:9" ht="12.75">
      <c r="C44" s="5" t="s">
        <v>46</v>
      </c>
      <c r="F44" s="17">
        <v>0</v>
      </c>
      <c r="H44" s="17">
        <v>0</v>
      </c>
      <c r="I44" s="26"/>
    </row>
    <row r="45" spans="6:9" ht="12.75">
      <c r="F45" s="25"/>
      <c r="H45" s="25"/>
      <c r="I45" s="26"/>
    </row>
    <row r="46" spans="2:9" ht="12.75">
      <c r="B46" s="5" t="s">
        <v>47</v>
      </c>
      <c r="C46" s="5" t="s">
        <v>48</v>
      </c>
      <c r="I46" s="26"/>
    </row>
    <row r="47" spans="3:9" ht="12.75">
      <c r="C47" s="5" t="s">
        <v>49</v>
      </c>
      <c r="F47" s="17">
        <v>-150</v>
      </c>
      <c r="H47" s="17">
        <f>6390-1575</f>
        <v>4815</v>
      </c>
      <c r="I47" s="32"/>
    </row>
    <row r="48" ht="13.5" thickBot="1">
      <c r="I48" s="26"/>
    </row>
    <row r="49" spans="2:9" ht="12.75">
      <c r="B49" s="5" t="s">
        <v>50</v>
      </c>
      <c r="C49" s="5" t="s">
        <v>51</v>
      </c>
      <c r="F49" s="33">
        <v>0</v>
      </c>
      <c r="H49" s="33">
        <v>0</v>
      </c>
      <c r="I49" s="26"/>
    </row>
    <row r="50" spans="3:9" ht="12.75">
      <c r="C50" s="5" t="s">
        <v>52</v>
      </c>
      <c r="F50" s="34">
        <v>0</v>
      </c>
      <c r="H50" s="34">
        <v>0</v>
      </c>
      <c r="I50" s="26"/>
    </row>
    <row r="51" spans="3:9" ht="12.75">
      <c r="C51" s="5" t="s">
        <v>53</v>
      </c>
      <c r="F51" s="35"/>
      <c r="H51" s="35"/>
      <c r="I51" s="26"/>
    </row>
    <row r="52" spans="3:9" ht="13.5" thickBot="1">
      <c r="C52" s="5" t="s">
        <v>54</v>
      </c>
      <c r="F52" s="36">
        <f>SUM(F49:F50)</f>
        <v>0</v>
      </c>
      <c r="H52" s="36">
        <f>SUM(H49:H50)</f>
        <v>0</v>
      </c>
      <c r="I52" s="26"/>
    </row>
    <row r="53" ht="12.75">
      <c r="I53" s="26"/>
    </row>
    <row r="54" spans="2:9" ht="12.75">
      <c r="B54" s="5" t="s">
        <v>55</v>
      </c>
      <c r="C54" s="5" t="s">
        <v>56</v>
      </c>
      <c r="I54" s="26"/>
    </row>
    <row r="55" ht="12.75">
      <c r="C55" s="5" t="s">
        <v>57</v>
      </c>
    </row>
    <row r="56" spans="3:9" ht="12.75">
      <c r="C56" s="5" t="s">
        <v>49</v>
      </c>
      <c r="F56" s="17">
        <f>F47+F52</f>
        <v>-150</v>
      </c>
      <c r="H56" s="17">
        <f>H47+H52</f>
        <v>4815</v>
      </c>
      <c r="I56" s="16"/>
    </row>
    <row r="58" spans="1:9" ht="12.75">
      <c r="A58" s="5">
        <v>3</v>
      </c>
      <c r="B58" s="5" t="s">
        <v>14</v>
      </c>
      <c r="C58" s="5" t="s">
        <v>58</v>
      </c>
      <c r="F58" s="16"/>
      <c r="H58" s="37">
        <v>4.36</v>
      </c>
      <c r="I58" s="38"/>
    </row>
  </sheetData>
  <printOptions/>
  <pageMargins left="0.3" right="0.13" top="0.52" bottom="0.41" header="0.35" footer="0.38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</dc:creator>
  <cp:keywords/>
  <dc:description/>
  <cp:lastModifiedBy>PACIFIC CHEMICALS BERHAD</cp:lastModifiedBy>
  <cp:lastPrinted>1999-11-30T08:19:53Z</cp:lastPrinted>
  <dcterms:created xsi:type="dcterms:W3CDTF">1999-11-25T08:23:17Z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