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625" windowWidth="12120" windowHeight="6435" tabRatio="633" activeTab="2"/>
  </bookViews>
  <sheets>
    <sheet name="BS" sheetId="1" r:id="rId1"/>
    <sheet name="CF" sheetId="2" r:id="rId2"/>
    <sheet name="PL" sheetId="3" r:id="rId3"/>
    <sheet name="SCE" sheetId="4" r:id="rId4"/>
  </sheets>
  <externalReferences>
    <externalReference r:id="rId7"/>
    <externalReference r:id="rId8"/>
  </externalReferences>
  <definedNames>
    <definedName name="_xlnm.Print_Area" localSheetId="0">'BS'!$A$1:$G$65</definedName>
    <definedName name="_xlnm.Print_Area" localSheetId="1">'CF'!$A$1:$I$54</definedName>
    <definedName name="_xlnm.Print_Area" localSheetId="2">'PL'!$A$1:$J$57</definedName>
    <definedName name="_xlnm.Print_Area" localSheetId="3">'SCE'!$A$1:$R$48</definedName>
  </definedNames>
  <calcPr fullCalcOnLoad="1"/>
</workbook>
</file>

<file path=xl/sharedStrings.xml><?xml version="1.0" encoding="utf-8"?>
<sst xmlns="http://schemas.openxmlformats.org/spreadsheetml/2006/main" count="183" uniqueCount="136">
  <si>
    <t>Hire purchase and lease payables</t>
  </si>
  <si>
    <t>Minority interests</t>
  </si>
  <si>
    <t>Accumulated losses</t>
  </si>
  <si>
    <t>Reserves</t>
  </si>
  <si>
    <t>Share capital</t>
  </si>
  <si>
    <t>Payables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</si>
  <si>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</si>
  <si>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</si>
  <si>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</si>
  <si>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</si>
  <si>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</si>
  <si>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</si>
  <si>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</si>
  <si>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 xml:space="preserve"> </t>
  </si>
  <si>
    <t>N/A</t>
  </si>
  <si>
    <t>Finance costs, net</t>
  </si>
  <si>
    <t>Revenue</t>
  </si>
  <si>
    <t>Total</t>
  </si>
  <si>
    <t>quarter</t>
  </si>
  <si>
    <t>corresponding</t>
  </si>
  <si>
    <t>Current financial</t>
  </si>
  <si>
    <t>Current</t>
  </si>
  <si>
    <t>CUMULATIVE QUARTER</t>
  </si>
  <si>
    <t>INDIVIDUAL QUARTER</t>
  </si>
  <si>
    <t>Repayment of hire purchase and lease payables</t>
  </si>
  <si>
    <t>Interest received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</si>
  <si>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</si>
  <si>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</si>
  <si>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</si>
  <si>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</si>
  <si>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</si>
  <si>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</si>
  <si>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</si>
  <si>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</si>
  <si>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</si>
  <si>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</si>
  <si>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Interest expense</t>
  </si>
  <si>
    <t>Provisions for liabilities</t>
  </si>
  <si>
    <t>Borrowings</t>
  </si>
  <si>
    <t>Changes in working capital</t>
  </si>
  <si>
    <t>Property, plant and equipment written off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</si>
  <si>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</si>
  <si>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</si>
  <si>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</si>
  <si>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</si>
  <si>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Deferred tax liabilities</t>
  </si>
  <si>
    <t>CASH FLOWS FROM OPERATING ACTIVITIES</t>
  </si>
  <si>
    <t>Write back of provision for doubtful debts</t>
  </si>
  <si>
    <t>CASH FLOWS FROM INVESTING ACTIVITIES</t>
  </si>
  <si>
    <t>CASH FLOWS FROM FINANCING ACTIVITIES</t>
  </si>
  <si>
    <t>Taxation paid</t>
  </si>
  <si>
    <t>Preceding year</t>
  </si>
  <si>
    <t>Operating profit before working capital changes</t>
  </si>
  <si>
    <t>Long term receivable</t>
  </si>
  <si>
    <t>Property development costs</t>
  </si>
  <si>
    <t>At 1 July 2006</t>
  </si>
  <si>
    <t>Other income</t>
  </si>
  <si>
    <t>Attributable to: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</si>
  <si>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</si>
  <si>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</si>
  <si>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</si>
  <si>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</si>
  <si>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</si>
  <si>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</si>
  <si>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</si>
  <si>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Interest</t>
  </si>
  <si>
    <t>Equity</t>
  </si>
  <si>
    <t>Diluted earnings per share (sen)</t>
  </si>
  <si>
    <t>Basic earnings per share (sen)</t>
  </si>
  <si>
    <t>30 JUN 07</t>
  </si>
  <si>
    <t>Expenses</t>
  </si>
  <si>
    <t>Investment properties</t>
  </si>
  <si>
    <t>Land held for property development</t>
  </si>
  <si>
    <t>Deferred tax assets</t>
  </si>
  <si>
    <t>Irredeemable Convertible Bonds ("ICB")</t>
  </si>
  <si>
    <t>Irredeemable Exchangeable Bonds ("IEB")</t>
  </si>
  <si>
    <t>Irredeemable Convertible Unsecured Loan Stocks ("ICULS')</t>
  </si>
  <si>
    <t>Profit/(loss) before taxation</t>
  </si>
  <si>
    <t>Biological assets</t>
  </si>
  <si>
    <t>Prepaid land lease payments</t>
  </si>
  <si>
    <t>Due from a former associate</t>
  </si>
  <si>
    <t>Due to former affiliates, net</t>
  </si>
  <si>
    <t>Current tax payables</t>
  </si>
  <si>
    <t>Investments</t>
  </si>
  <si>
    <t xml:space="preserve">Equity attributable to equity holders of the Company </t>
  </si>
  <si>
    <t>Current assets</t>
  </si>
  <si>
    <t>Non-current assets</t>
  </si>
  <si>
    <t>Non-current liabilities</t>
  </si>
  <si>
    <t>Current liabilities</t>
  </si>
  <si>
    <t>Income tax expense</t>
  </si>
  <si>
    <t>Profit/(loss) for the period</t>
  </si>
  <si>
    <t>CASH AND CASH EQUIVALENTS AT BEGINNING OF FINANCIAL PERIOD</t>
  </si>
  <si>
    <t>CASH AND CASH EQUIVALENTS AT END OF FINANCIAL PERIOD</t>
  </si>
  <si>
    <t>At 1 July 2007</t>
  </si>
  <si>
    <t>Loss for the period, representing total recognised income and expense for the period</t>
  </si>
  <si>
    <t>Amortisation</t>
  </si>
  <si>
    <t>Impairment losses on marketable securities</t>
  </si>
  <si>
    <t>Additions in investment</t>
  </si>
  <si>
    <t>Net cash used in financing activities</t>
  </si>
  <si>
    <t>Cash generated from operations</t>
  </si>
  <si>
    <t>year-to-date</t>
  </si>
  <si>
    <t>period</t>
  </si>
  <si>
    <t>Equity holders of the Company</t>
  </si>
  <si>
    <t>Repayment to a former associate</t>
  </si>
  <si>
    <t>Unrealised foreign exchange gain, net</t>
  </si>
  <si>
    <t xml:space="preserve">           Attributable to Equity Holders of the Company</t>
  </si>
  <si>
    <t>Non-Distributable</t>
  </si>
  <si>
    <t>component</t>
  </si>
  <si>
    <t xml:space="preserve"> of ICULS </t>
  </si>
  <si>
    <t>of ICB</t>
  </si>
  <si>
    <t>of IEB</t>
  </si>
  <si>
    <t>Shareholders'</t>
  </si>
  <si>
    <r>
      <t xml:space="preserve">DutaLand Berhad </t>
    </r>
    <r>
      <rPr>
        <b/>
        <sz val="8"/>
        <rFont val="Times New Roman"/>
        <family val="1"/>
      </rPr>
      <t>(formerly known as Mycom Berhad)</t>
    </r>
  </si>
  <si>
    <t>Reversal of provision for obsolete stocks</t>
  </si>
  <si>
    <t>Reversal of impairment losses on property, plant and equipment</t>
  </si>
  <si>
    <t>UNAUDITED CONDENSED CONSOLIDATED BALANCE SHEET AS AT 31 MARCH 2008</t>
  </si>
  <si>
    <t>31 MAR 08</t>
  </si>
  <si>
    <t>FOR THE PERIOD ENDED 31 MARCH 2008</t>
  </si>
  <si>
    <t>31 MAR 07</t>
  </si>
  <si>
    <t>Expenditure incurred on Biological Assets</t>
  </si>
  <si>
    <t>Proceeds from disposal of Property, Plant and Equipment</t>
  </si>
  <si>
    <t>Purchase of Property, Plant and Equipment</t>
  </si>
  <si>
    <t>Withdrawal of fixed deposit pledged with a licensed bank</t>
  </si>
  <si>
    <t>9 months ended 31 March 2008</t>
  </si>
  <si>
    <t>At 31 March 2008</t>
  </si>
  <si>
    <t>9 months ended 31 March 2007</t>
  </si>
  <si>
    <t>At 31 March 2007</t>
  </si>
  <si>
    <t>Capital Reduction and Consolidation</t>
  </si>
  <si>
    <t>Share Premium Reduction</t>
  </si>
  <si>
    <t>Revaluation Reserve Reduction</t>
  </si>
  <si>
    <t>Loss/(gain) on disposal of property, plant and equipment, net</t>
  </si>
  <si>
    <t>Net cash used in investing activities</t>
  </si>
  <si>
    <t>(Repayment)/drawdown of borrowings</t>
  </si>
  <si>
    <t>NET DECREASE IN CASH AND CASH EQUIVALENTS</t>
  </si>
  <si>
    <t>Profit for the period, representing total recognised income and expense for the period</t>
  </si>
  <si>
    <t>Net cash (used in)/ generated from operating activities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</si>
</sst>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d/mmm/yy"/>
    <numFmt numFmtId="194" formatCode="_ * #,##0.0_ ;_ * \-#,##0.0_ ;_ * &quot;-&quot;??_ ;_ @_ "/>
    <numFmt numFmtId="195" formatCode="_ * #,##0_ ;_ * \-#,##0_ ;_ * &quot;-&quot;??_ ;_ @_ "/>
  </numFmts>
  <fonts count="16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6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86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86" fontId="9" fillId="0" borderId="0" xfId="15" applyNumberFormat="1" applyFont="1" applyFill="1" applyAlignment="1" applyProtection="1">
      <alignment/>
      <protection locked="0"/>
    </xf>
    <xf numFmtId="0" fontId="10" fillId="0" borderId="0" xfId="0" applyFont="1" applyAlignment="1">
      <alignment horizontal="left"/>
    </xf>
    <xf numFmtId="186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Alignment="1">
      <alignment/>
    </xf>
    <xf numFmtId="186" fontId="9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41" fontId="2" fillId="0" borderId="2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41" fontId="2" fillId="0" borderId="1" xfId="0" applyNumberFormat="1" applyFont="1" applyFill="1" applyBorder="1" applyAlignment="1" applyProtection="1">
      <alignment/>
      <protection locked="0"/>
    </xf>
    <xf numFmtId="186" fontId="2" fillId="0" borderId="3" xfId="15" applyNumberFormat="1" applyFont="1" applyFill="1" applyBorder="1" applyAlignment="1" applyProtection="1">
      <alignment/>
      <protection locked="0"/>
    </xf>
    <xf numFmtId="186" fontId="2" fillId="0" borderId="4" xfId="15" applyNumberFormat="1" applyFont="1" applyFill="1" applyBorder="1" applyAlignment="1" applyProtection="1">
      <alignment/>
      <protection locked="0"/>
    </xf>
    <xf numFmtId="186" fontId="2" fillId="0" borderId="5" xfId="0" applyNumberFormat="1" applyFont="1" applyFill="1" applyBorder="1" applyAlignment="1" applyProtection="1">
      <alignment/>
      <protection locked="0"/>
    </xf>
    <xf numFmtId="186" fontId="2" fillId="0" borderId="6" xfId="15" applyNumberFormat="1" applyFont="1" applyFill="1" applyBorder="1" applyAlignment="1" applyProtection="1">
      <alignment/>
      <protection locked="0"/>
    </xf>
    <xf numFmtId="186" fontId="2" fillId="0" borderId="7" xfId="15" applyNumberFormat="1" applyFont="1" applyFill="1" applyBorder="1" applyAlignment="1" applyProtection="1">
      <alignment/>
      <protection locked="0"/>
    </xf>
    <xf numFmtId="186" fontId="2" fillId="0" borderId="8" xfId="15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1" fontId="2" fillId="0" borderId="6" xfId="15" applyNumberFormat="1" applyFont="1" applyFill="1" applyBorder="1" applyAlignment="1" applyProtection="1">
      <alignment/>
      <protection locked="0"/>
    </xf>
    <xf numFmtId="41" fontId="9" fillId="0" borderId="0" xfId="15" applyNumberFormat="1" applyFont="1" applyFill="1" applyAlignment="1" applyProtection="1">
      <alignment/>
      <protection locked="0"/>
    </xf>
    <xf numFmtId="41" fontId="9" fillId="0" borderId="0" xfId="15" applyNumberFormat="1" applyFont="1" applyFill="1" applyBorder="1" applyAlignment="1" applyProtection="1">
      <alignment/>
      <protection locked="0"/>
    </xf>
    <xf numFmtId="41" fontId="9" fillId="0" borderId="2" xfId="15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5" fillId="0" borderId="1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Alignment="1" applyProtection="1">
      <alignment horizontal="center"/>
      <protection locked="0"/>
    </xf>
    <xf numFmtId="41" fontId="8" fillId="0" borderId="0" xfId="0" applyNumberFormat="1" applyFont="1" applyFill="1" applyAlignment="1" applyProtection="1" quotePrefix="1">
      <alignment horizontal="center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9" fillId="0" borderId="4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justify" vertical="center"/>
      <protection locked="0"/>
    </xf>
    <xf numFmtId="41" fontId="6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left"/>
    </xf>
    <xf numFmtId="41" fontId="5" fillId="0" borderId="1" xfId="0" applyNumberFormat="1" applyFont="1" applyBorder="1" applyAlignment="1">
      <alignment horizontal="center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5" xfId="15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6" fontId="2" fillId="0" borderId="5" xfId="15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6" fontId="2" fillId="0" borderId="0" xfId="15" applyNumberFormat="1" applyFont="1" applyFill="1" applyBorder="1" applyAlignment="1">
      <alignment/>
    </xf>
    <xf numFmtId="186" fontId="2" fillId="0" borderId="0" xfId="15" applyNumberFormat="1" applyFont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186" fontId="2" fillId="0" borderId="0" xfId="0" applyNumberFormat="1" applyFont="1" applyBorder="1" applyAlignment="1" applyProtection="1">
      <alignment/>
      <protection locked="0"/>
    </xf>
    <xf numFmtId="186" fontId="2" fillId="0" borderId="0" xfId="15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3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43" fontId="12" fillId="0" borderId="1" xfId="15" applyFont="1" applyFill="1" applyBorder="1" applyAlignment="1" applyProtection="1">
      <alignment horizontal="right"/>
      <protection locked="0"/>
    </xf>
    <xf numFmtId="43" fontId="12" fillId="0" borderId="0" xfId="15" applyFont="1" applyFill="1" applyAlignment="1" applyProtection="1">
      <alignment/>
      <protection locked="0"/>
    </xf>
    <xf numFmtId="43" fontId="2" fillId="0" borderId="0" xfId="15" applyFont="1" applyFill="1" applyAlignment="1">
      <alignment/>
    </xf>
    <xf numFmtId="186" fontId="2" fillId="0" borderId="2" xfId="15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41" fontId="13" fillId="0" borderId="0" xfId="15" applyNumberFormat="1" applyFont="1" applyFill="1" applyAlignment="1" applyProtection="1">
      <alignment/>
      <protection locked="0"/>
    </xf>
    <xf numFmtId="41" fontId="13" fillId="0" borderId="0" xfId="15" applyNumberFormat="1" applyFont="1" applyFill="1" applyBorder="1" applyAlignment="1" applyProtection="1">
      <alignment/>
      <protection locked="0"/>
    </xf>
    <xf numFmtId="41" fontId="13" fillId="0" borderId="2" xfId="15" applyNumberFormat="1" applyFont="1" applyFill="1" applyBorder="1" applyAlignment="1" applyProtection="1">
      <alignment/>
      <protection locked="0"/>
    </xf>
    <xf numFmtId="41" fontId="13" fillId="0" borderId="4" xfId="15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9" xfId="0" applyNumberFormat="1" applyFont="1" applyFill="1" applyBorder="1" applyAlignment="1" applyProtection="1">
      <alignment/>
      <protection locked="0"/>
    </xf>
    <xf numFmtId="41" fontId="13" fillId="0" borderId="1" xfId="15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/>
    </xf>
    <xf numFmtId="41" fontId="9" fillId="0" borderId="0" xfId="0" applyNumberFormat="1" applyFont="1" applyFill="1" applyAlignment="1" applyProtection="1">
      <alignment horizontal="justify" vertical="center" wrapText="1"/>
      <protection locked="0"/>
    </xf>
    <xf numFmtId="41" fontId="2" fillId="0" borderId="0" xfId="0" applyNumberFormat="1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95250</xdr:rowOff>
    </xdr:from>
    <xdr:to>
      <xdr:col>3</xdr:col>
      <xdr:colOff>561975</xdr:colOff>
      <xdr:row>11</xdr:row>
      <xdr:rowOff>95250</xdr:rowOff>
    </xdr:to>
    <xdr:sp>
      <xdr:nvSpPr>
        <xdr:cNvPr id="1" name="Line 12"/>
        <xdr:cNvSpPr>
          <a:spLocks/>
        </xdr:cNvSpPr>
      </xdr:nvSpPr>
      <xdr:spPr>
        <a:xfrm flipH="1">
          <a:off x="2162175" y="1952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76200</xdr:rowOff>
    </xdr:from>
    <xdr:to>
      <xdr:col>10</xdr:col>
      <xdr:colOff>0</xdr:colOff>
      <xdr:row>11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467225" y="1933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2124075</xdr:colOff>
      <xdr:row>9</xdr:row>
      <xdr:rowOff>85725</xdr:rowOff>
    </xdr:from>
    <xdr:to>
      <xdr:col>3</xdr:col>
      <xdr:colOff>390525</xdr:colOff>
      <xdr:row>9</xdr:row>
      <xdr:rowOff>85725</xdr:rowOff>
    </xdr:to>
    <xdr:sp>
      <xdr:nvSpPr>
        <xdr:cNvPr id="3" name="Line 14"/>
        <xdr:cNvSpPr>
          <a:spLocks/>
        </xdr:cNvSpPr>
      </xdr:nvSpPr>
      <xdr:spPr>
        <a:xfrm flipH="1">
          <a:off x="2124075" y="16192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9</xdr:row>
      <xdr:rowOff>85725</xdr:rowOff>
    </xdr:from>
    <xdr:to>
      <xdr:col>13</xdr:col>
      <xdr:colOff>666750</xdr:colOff>
      <xdr:row>9</xdr:row>
      <xdr:rowOff>85725</xdr:rowOff>
    </xdr:to>
    <xdr:sp>
      <xdr:nvSpPr>
        <xdr:cNvPr id="4" name="Line 20"/>
        <xdr:cNvSpPr>
          <a:spLocks/>
        </xdr:cNvSpPr>
      </xdr:nvSpPr>
      <xdr:spPr>
        <a:xfrm>
          <a:off x="5715000" y="16192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c07\Mycom%20Dec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results\Mar'08\Mycom%20Mar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- CL2"/>
      <sheetName val="Mc - CL1"/>
      <sheetName val="Inter-co"/>
      <sheetName val="inter-aff"/>
      <sheetName val="Mc - J"/>
      <sheetName val="Mc - Adj"/>
      <sheetName val="Mc  - P"/>
      <sheetName val="Mc - BS"/>
      <sheetName val="Mc - PL"/>
      <sheetName val="Mc-CFS"/>
      <sheetName val="Segm 08"/>
    </sheetNames>
    <sheetDataSet>
      <sheetData sheetId="8">
        <row r="68">
          <cell r="AJ68">
            <v>319.36408780786314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c- CL2"/>
      <sheetName val="Mc - CL1"/>
      <sheetName val="Inter-co"/>
      <sheetName val="inter-aff"/>
      <sheetName val="Mc - J"/>
      <sheetName val="Mc - Adj"/>
      <sheetName val="Mc  - P"/>
      <sheetName val="Mc - BS"/>
      <sheetName val="Mc - PL"/>
      <sheetName val="Mc-CFS"/>
      <sheetName val="Segm 08"/>
      <sheetName val="Dtax"/>
      <sheetName val="Rev reserve"/>
      <sheetName val="Retained profit"/>
      <sheetName val="Sheet1"/>
    </sheetNames>
    <sheetDataSet>
      <sheetData sheetId="7">
        <row r="12">
          <cell r="AJ12">
            <v>366640.67486</v>
          </cell>
        </row>
        <row r="13">
          <cell r="AJ13">
            <v>174693.2</v>
          </cell>
        </row>
        <row r="22">
          <cell r="AJ22">
            <v>5092.425</v>
          </cell>
        </row>
        <row r="24">
          <cell r="AJ24">
            <v>104</v>
          </cell>
        </row>
        <row r="26">
          <cell r="AJ26">
            <v>151466.989</v>
          </cell>
        </row>
        <row r="27">
          <cell r="AJ27">
            <v>84310</v>
          </cell>
        </row>
        <row r="28">
          <cell r="AJ28">
            <v>13058.641</v>
          </cell>
        </row>
        <row r="29">
          <cell r="AJ29">
            <v>26770.336</v>
          </cell>
        </row>
        <row r="41">
          <cell r="AJ41">
            <v>332691.2001</v>
          </cell>
        </row>
        <row r="42">
          <cell r="AJ42">
            <v>6774.719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25">
      <selection activeCell="B28" sqref="B28"/>
    </sheetView>
  </sheetViews>
  <sheetFormatPr defaultColWidth="9.140625" defaultRowHeight="12.75"/>
  <cols>
    <col min="1" max="1" width="4.7109375" style="3" customWidth="1"/>
    <col min="2" max="2" width="50.140625" style="3" customWidth="1"/>
    <col min="3" max="3" width="13.7109375" style="3" customWidth="1"/>
    <col min="4" max="4" width="2.57421875" style="3" customWidth="1"/>
    <col min="5" max="5" width="13.140625" style="3" customWidth="1"/>
    <col min="6" max="6" width="1.57421875" style="3" customWidth="1"/>
    <col min="7" max="16384" width="0.9921875" style="3" customWidth="1"/>
  </cols>
  <sheetData>
    <row r="1" spans="1:5" ht="15.75">
      <c r="A1" s="50" t="s">
        <v>112</v>
      </c>
      <c r="B1" s="45"/>
      <c r="C1" s="45"/>
      <c r="D1" s="45"/>
      <c r="E1" s="45"/>
    </row>
    <row r="2" spans="1:5" ht="15">
      <c r="A2" s="127" t="s">
        <v>41</v>
      </c>
      <c r="B2" s="46"/>
      <c r="C2" s="46"/>
      <c r="D2" s="46"/>
      <c r="E2" s="46"/>
    </row>
    <row r="3" spans="1:7" ht="13.5" thickBot="1">
      <c r="A3" s="47"/>
      <c r="B3" s="47"/>
      <c r="C3" s="47"/>
      <c r="D3" s="47"/>
      <c r="E3" s="47"/>
      <c r="F3" s="51"/>
      <c r="G3" s="51"/>
    </row>
    <row r="4" spans="1:5" ht="12.75">
      <c r="A4" s="52"/>
      <c r="B4" s="52"/>
      <c r="C4" s="52"/>
      <c r="D4" s="52"/>
      <c r="E4" s="52"/>
    </row>
    <row r="5" spans="1:5" ht="12.75">
      <c r="A5" s="37"/>
      <c r="B5" s="37"/>
      <c r="C5" s="37"/>
      <c r="D5" s="37"/>
      <c r="E5" s="37"/>
    </row>
    <row r="6" spans="1:5" ht="12.75">
      <c r="A6" s="54" t="s">
        <v>115</v>
      </c>
      <c r="B6" s="54"/>
      <c r="C6" s="54"/>
      <c r="D6" s="54"/>
      <c r="E6" s="54"/>
    </row>
    <row r="7" spans="1:5" ht="12.75">
      <c r="A7" s="54"/>
      <c r="B7" s="54"/>
      <c r="C7" s="54"/>
      <c r="D7" s="54"/>
      <c r="E7" s="54"/>
    </row>
    <row r="8" spans="1:5" ht="12.75">
      <c r="A8" s="10"/>
      <c r="B8" s="10"/>
      <c r="C8" s="18" t="s">
        <v>31</v>
      </c>
      <c r="D8" s="10"/>
      <c r="E8" s="18" t="s">
        <v>31</v>
      </c>
    </row>
    <row r="9" spans="1:5" ht="12.75">
      <c r="A9" s="10"/>
      <c r="B9" s="10"/>
      <c r="C9" s="55" t="s">
        <v>116</v>
      </c>
      <c r="D9" s="10"/>
      <c r="E9" s="55" t="s">
        <v>69</v>
      </c>
    </row>
    <row r="10" spans="1:5" ht="12.75">
      <c r="A10" s="10"/>
      <c r="B10" s="10"/>
      <c r="C10" s="21" t="s">
        <v>11</v>
      </c>
      <c r="D10" s="10"/>
      <c r="E10" s="21" t="s">
        <v>11</v>
      </c>
    </row>
    <row r="11" spans="1:5" ht="12.75">
      <c r="A11" s="10"/>
      <c r="B11" s="10"/>
      <c r="C11" s="65"/>
      <c r="D11" s="10"/>
      <c r="E11" s="65"/>
    </row>
    <row r="12" spans="1:5" ht="12.75">
      <c r="A12" s="6" t="s">
        <v>59</v>
      </c>
      <c r="B12" s="10"/>
      <c r="C12" s="10"/>
      <c r="D12" s="10"/>
      <c r="E12" s="10"/>
    </row>
    <row r="13" spans="1:5" ht="12.75">
      <c r="A13" s="6"/>
      <c r="B13" s="10"/>
      <c r="C13" s="10"/>
      <c r="D13" s="10"/>
      <c r="E13" s="10"/>
    </row>
    <row r="14" spans="1:5" ht="12.75">
      <c r="A14" s="6" t="s">
        <v>86</v>
      </c>
      <c r="B14" s="10"/>
      <c r="C14" s="10"/>
      <c r="D14" s="10"/>
      <c r="E14" s="10"/>
    </row>
    <row r="15" spans="1:6" ht="12.75">
      <c r="A15" s="10" t="s">
        <v>10</v>
      </c>
      <c r="B15" s="10"/>
      <c r="C15" s="59">
        <f>+'[2]Mc - BS'!$AJ$12</f>
        <v>366640.67486</v>
      </c>
      <c r="D15" s="28"/>
      <c r="E15" s="59">
        <v>367136</v>
      </c>
      <c r="F15" s="4"/>
    </row>
    <row r="16" spans="1:6" ht="12.75">
      <c r="A16" s="10" t="s">
        <v>78</v>
      </c>
      <c r="B16" s="10"/>
      <c r="C16" s="62">
        <f>+'[2]Mc - BS'!$AJ$13</f>
        <v>174693.2</v>
      </c>
      <c r="D16" s="28"/>
      <c r="E16" s="62">
        <v>174328</v>
      </c>
      <c r="F16" s="4"/>
    </row>
    <row r="17" spans="1:6" ht="12.75">
      <c r="A17" s="10" t="s">
        <v>72</v>
      </c>
      <c r="B17" s="10"/>
      <c r="C17" s="62">
        <f>+'[2]Mc - BS'!$AJ$27</f>
        <v>84310</v>
      </c>
      <c r="D17" s="28"/>
      <c r="E17" s="66">
        <v>84310</v>
      </c>
      <c r="F17" s="4"/>
    </row>
    <row r="18" spans="1:6" ht="12.75">
      <c r="A18" s="10" t="s">
        <v>71</v>
      </c>
      <c r="B18" s="10"/>
      <c r="C18" s="62">
        <f>+'[2]Mc - BS'!$AJ$22</f>
        <v>5092.425</v>
      </c>
      <c r="D18" s="28"/>
      <c r="E18" s="62">
        <v>5227</v>
      </c>
      <c r="F18" s="4"/>
    </row>
    <row r="19" spans="1:6" ht="12.75">
      <c r="A19" s="10" t="s">
        <v>79</v>
      </c>
      <c r="B19" s="10"/>
      <c r="C19" s="62">
        <f>+'[2]Mc - BS'!$AJ$26</f>
        <v>151466.989</v>
      </c>
      <c r="D19" s="28"/>
      <c r="E19" s="62">
        <v>153156</v>
      </c>
      <c r="F19" s="4"/>
    </row>
    <row r="20" spans="1:6" ht="12.75">
      <c r="A20" s="10" t="s">
        <v>83</v>
      </c>
      <c r="B20" s="10"/>
      <c r="C20" s="62">
        <f>+'[2]Mc - BS'!$AJ$24</f>
        <v>104</v>
      </c>
      <c r="D20" s="28"/>
      <c r="E20" s="66">
        <v>76</v>
      </c>
      <c r="F20" s="4"/>
    </row>
    <row r="21" spans="1:5" ht="12.75">
      <c r="A21" s="10" t="s">
        <v>53</v>
      </c>
      <c r="B21" s="10"/>
      <c r="C21" s="62">
        <f>+'[2]Mc - BS'!$AJ$29</f>
        <v>26770.336</v>
      </c>
      <c r="D21" s="28"/>
      <c r="E21" s="66">
        <v>26770</v>
      </c>
    </row>
    <row r="22" spans="1:5" ht="12.75">
      <c r="A22" s="10" t="s">
        <v>73</v>
      </c>
      <c r="B22" s="10"/>
      <c r="C22" s="62">
        <f>+'[2]Mc - BS'!$AJ$28</f>
        <v>13058.641</v>
      </c>
      <c r="D22" s="28"/>
      <c r="E22" s="66">
        <v>12914</v>
      </c>
    </row>
    <row r="23" spans="1:5" ht="12.75">
      <c r="A23" s="10"/>
      <c r="B23" s="10"/>
      <c r="C23" s="63">
        <f>SUM(C15:C22)</f>
        <v>822136.2658600002</v>
      </c>
      <c r="D23" s="28"/>
      <c r="E23" s="63">
        <f>SUM(E15:E22)</f>
        <v>823917</v>
      </c>
    </row>
    <row r="24" spans="1:5" ht="12.75">
      <c r="A24" s="10"/>
      <c r="B24" s="10"/>
      <c r="C24" s="10"/>
      <c r="D24" s="10"/>
      <c r="E24" s="10"/>
    </row>
    <row r="25" spans="1:5" ht="12.75">
      <c r="A25" s="6" t="s">
        <v>85</v>
      </c>
      <c r="B25" s="10"/>
      <c r="C25" s="28"/>
      <c r="D25" s="28"/>
      <c r="E25" s="28"/>
    </row>
    <row r="26" spans="1:5" ht="12.75">
      <c r="A26" s="10" t="s">
        <v>54</v>
      </c>
      <c r="B26" s="10"/>
      <c r="C26" s="59">
        <f>+'[2]Mc - BS'!$AJ$41</f>
        <v>332691.2001</v>
      </c>
      <c r="D26" s="28"/>
      <c r="E26" s="59">
        <v>320177</v>
      </c>
    </row>
    <row r="27" spans="1:5" ht="12.75">
      <c r="A27" s="10" t="s">
        <v>9</v>
      </c>
      <c r="B27" s="10"/>
      <c r="C27" s="62">
        <f>+'[2]Mc - BS'!$AJ$42</f>
        <v>6774.719</v>
      </c>
      <c r="D27" s="28"/>
      <c r="E27" s="62">
        <v>5972</v>
      </c>
    </row>
    <row r="28" spans="1:5" ht="12.75">
      <c r="A28" s="10" t="s">
        <v>80</v>
      </c>
      <c r="B28" s="10"/>
      <c r="C28" s="62">
        <v>7107</v>
      </c>
      <c r="D28" s="28"/>
      <c r="E28" s="66">
        <v>7137</v>
      </c>
    </row>
    <row r="29" spans="1:5" ht="12.75">
      <c r="A29" s="10" t="s">
        <v>8</v>
      </c>
      <c r="B29" s="10"/>
      <c r="C29" s="62">
        <v>45573</v>
      </c>
      <c r="D29" s="28"/>
      <c r="E29" s="62">
        <v>24522</v>
      </c>
    </row>
    <row r="30" spans="1:5" ht="12.75">
      <c r="A30" s="10" t="s">
        <v>7</v>
      </c>
      <c r="B30" s="10"/>
      <c r="C30" s="62">
        <v>47971</v>
      </c>
      <c r="D30" s="28"/>
      <c r="E30" s="62">
        <v>62224</v>
      </c>
    </row>
    <row r="31" spans="1:5" ht="12.75">
      <c r="A31" s="10" t="s">
        <v>6</v>
      </c>
      <c r="B31" s="10"/>
      <c r="C31" s="62">
        <v>12797</v>
      </c>
      <c r="D31" s="28"/>
      <c r="E31" s="62">
        <v>13598</v>
      </c>
    </row>
    <row r="32" spans="1:5" ht="12.75">
      <c r="A32" s="10"/>
      <c r="B32" s="10"/>
      <c r="C32" s="63">
        <f>SUM(C26:C31)</f>
        <v>452913.9191</v>
      </c>
      <c r="D32" s="28"/>
      <c r="E32" s="63">
        <f>SUM(E26:E31)</f>
        <v>433630</v>
      </c>
    </row>
    <row r="33" spans="1:5" ht="12.75">
      <c r="A33" s="10"/>
      <c r="B33" s="10"/>
      <c r="C33" s="10"/>
      <c r="D33" s="10"/>
      <c r="E33" s="19"/>
    </row>
    <row r="34" spans="1:5" ht="13.5" thickBot="1">
      <c r="A34" s="6" t="s">
        <v>60</v>
      </c>
      <c r="B34" s="6"/>
      <c r="C34" s="61">
        <f>+C32+C23</f>
        <v>1275050.1849600002</v>
      </c>
      <c r="D34" s="10"/>
      <c r="E34" s="61">
        <f>+E32+E23</f>
        <v>1257547</v>
      </c>
    </row>
    <row r="35" spans="1:5" ht="12.75">
      <c r="A35" s="10"/>
      <c r="B35" s="10"/>
      <c r="C35" s="11"/>
      <c r="D35" s="10"/>
      <c r="E35" s="10"/>
    </row>
    <row r="36" spans="1:5" ht="12.75">
      <c r="A36" s="6" t="s">
        <v>61</v>
      </c>
      <c r="B36" s="10"/>
      <c r="C36" s="10"/>
      <c r="D36" s="10"/>
      <c r="E36" s="10"/>
    </row>
    <row r="37" spans="1:5" ht="12.75">
      <c r="A37" s="6"/>
      <c r="B37" s="10"/>
      <c r="C37" s="10"/>
      <c r="D37" s="10"/>
      <c r="E37" s="10"/>
    </row>
    <row r="38" spans="1:5" ht="12.75">
      <c r="A38" s="6" t="s">
        <v>84</v>
      </c>
      <c r="B38" s="10"/>
      <c r="C38" s="28"/>
      <c r="D38" s="28"/>
      <c r="E38" s="28"/>
    </row>
    <row r="39" spans="1:5" ht="12.75">
      <c r="A39" s="10" t="s">
        <v>4</v>
      </c>
      <c r="B39" s="10"/>
      <c r="C39" s="59">
        <v>564603</v>
      </c>
      <c r="D39" s="28"/>
      <c r="E39" s="59">
        <v>564603</v>
      </c>
    </row>
    <row r="40" spans="1:5" ht="12.75">
      <c r="A40" s="99" t="s">
        <v>76</v>
      </c>
      <c r="B40" s="10"/>
      <c r="C40" s="62">
        <v>319962</v>
      </c>
      <c r="D40" s="28"/>
      <c r="E40" s="62">
        <v>319962</v>
      </c>
    </row>
    <row r="41" spans="1:5" ht="12.75">
      <c r="A41" s="99" t="s">
        <v>74</v>
      </c>
      <c r="B41" s="10"/>
      <c r="C41" s="62">
        <v>76755</v>
      </c>
      <c r="D41" s="28"/>
      <c r="E41" s="62">
        <v>76755</v>
      </c>
    </row>
    <row r="42" spans="1:5" ht="12.75">
      <c r="A42" s="99" t="s">
        <v>75</v>
      </c>
      <c r="B42" s="10"/>
      <c r="C42" s="62">
        <v>44602</v>
      </c>
      <c r="D42" s="28"/>
      <c r="E42" s="62">
        <v>44602</v>
      </c>
    </row>
    <row r="43" spans="1:5" ht="12.75">
      <c r="A43" s="10" t="s">
        <v>3</v>
      </c>
      <c r="B43" s="10"/>
      <c r="C43" s="62">
        <v>27452</v>
      </c>
      <c r="D43" s="28"/>
      <c r="E43" s="62">
        <v>27452</v>
      </c>
    </row>
    <row r="44" spans="1:5" ht="12.75">
      <c r="A44" s="10" t="s">
        <v>2</v>
      </c>
      <c r="B44" s="10"/>
      <c r="C44" s="64">
        <v>-240355</v>
      </c>
      <c r="D44" s="28"/>
      <c r="E44" s="64">
        <v>-266553</v>
      </c>
    </row>
    <row r="45" spans="1:5" ht="12.75">
      <c r="A45" s="10"/>
      <c r="B45" s="10"/>
      <c r="C45" s="9">
        <f>SUM(C39:C44)</f>
        <v>793019</v>
      </c>
      <c r="D45" s="28"/>
      <c r="E45" s="9">
        <f>SUM(E39:E44)</f>
        <v>766821</v>
      </c>
    </row>
    <row r="46" spans="1:5" ht="12.75">
      <c r="A46" s="6" t="s">
        <v>1</v>
      </c>
      <c r="B46" s="10"/>
      <c r="C46" s="9">
        <v>58387</v>
      </c>
      <c r="D46" s="28"/>
      <c r="E46" s="9">
        <v>58852</v>
      </c>
    </row>
    <row r="47" spans="1:5" ht="12.75">
      <c r="A47" s="6" t="s">
        <v>58</v>
      </c>
      <c r="B47" s="6"/>
      <c r="C47" s="60">
        <f>SUM(C45:C46)</f>
        <v>851406</v>
      </c>
      <c r="D47" s="28"/>
      <c r="E47" s="60">
        <f>SUM(E45:E46)</f>
        <v>825673</v>
      </c>
    </row>
    <row r="48" spans="1:5" ht="12.75">
      <c r="A48" s="10"/>
      <c r="B48" s="10"/>
      <c r="C48" s="19"/>
      <c r="D48" s="10"/>
      <c r="E48" s="10"/>
    </row>
    <row r="49" spans="1:5" ht="12.75">
      <c r="A49" s="6" t="s">
        <v>87</v>
      </c>
      <c r="B49" s="10"/>
      <c r="C49" s="10"/>
      <c r="D49" s="10"/>
      <c r="E49" s="10"/>
    </row>
    <row r="50" spans="1:5" ht="12.75">
      <c r="A50" s="10" t="s">
        <v>0</v>
      </c>
      <c r="B50" s="10"/>
      <c r="C50" s="59">
        <v>1710</v>
      </c>
      <c r="D50" s="28"/>
      <c r="E50" s="59">
        <v>1757</v>
      </c>
    </row>
    <row r="51" spans="1:5" ht="12.75">
      <c r="A51" s="10" t="s">
        <v>38</v>
      </c>
      <c r="B51" s="10"/>
      <c r="C51" s="62">
        <v>262607</v>
      </c>
      <c r="D51" s="28"/>
      <c r="E51" s="66">
        <v>255662</v>
      </c>
    </row>
    <row r="52" spans="1:5" ht="12.75">
      <c r="A52" s="10" t="s">
        <v>45</v>
      </c>
      <c r="B52" s="10"/>
      <c r="C52" s="62">
        <v>30454</v>
      </c>
      <c r="D52" s="28"/>
      <c r="E52" s="62">
        <v>30494</v>
      </c>
    </row>
    <row r="53" spans="1:5" ht="12.75">
      <c r="A53" s="10"/>
      <c r="B53" s="10"/>
      <c r="C53" s="63">
        <f>SUM(C50:C52)</f>
        <v>294771</v>
      </c>
      <c r="D53" s="28"/>
      <c r="E53" s="63">
        <f>SUM(E50:E52)</f>
        <v>287913</v>
      </c>
    </row>
    <row r="54" spans="1:5" ht="12.75">
      <c r="A54" s="10"/>
      <c r="B54" s="10"/>
      <c r="C54" s="9"/>
      <c r="D54" s="28"/>
      <c r="E54" s="9"/>
    </row>
    <row r="55" spans="1:5" ht="12.75">
      <c r="A55" s="6" t="s">
        <v>88</v>
      </c>
      <c r="B55" s="10"/>
      <c r="C55" s="10"/>
      <c r="D55" s="10"/>
      <c r="E55" s="10"/>
    </row>
    <row r="56" spans="1:5" ht="12.75">
      <c r="A56" s="10" t="s">
        <v>37</v>
      </c>
      <c r="B56" s="10"/>
      <c r="C56" s="59">
        <v>598</v>
      </c>
      <c r="D56" s="28"/>
      <c r="E56" s="59">
        <v>598</v>
      </c>
    </row>
    <row r="57" spans="1:5" ht="12.75">
      <c r="A57" s="10" t="s">
        <v>38</v>
      </c>
      <c r="B57" s="10"/>
      <c r="C57" s="62">
        <v>22452</v>
      </c>
      <c r="D57" s="28"/>
      <c r="E57" s="62">
        <v>26026</v>
      </c>
    </row>
    <row r="58" spans="1:5" ht="12.75">
      <c r="A58" s="10" t="s">
        <v>81</v>
      </c>
      <c r="B58" s="10"/>
      <c r="C58" s="62">
        <v>941</v>
      </c>
      <c r="D58" s="28"/>
      <c r="E58" s="62">
        <v>423</v>
      </c>
    </row>
    <row r="59" spans="1:5" ht="12.75">
      <c r="A59" s="10" t="s">
        <v>5</v>
      </c>
      <c r="B59" s="10"/>
      <c r="C59" s="62">
        <v>79823</v>
      </c>
      <c r="D59" s="28"/>
      <c r="E59" s="62">
        <v>83386</v>
      </c>
    </row>
    <row r="60" spans="1:5" ht="12.75">
      <c r="A60" s="10" t="s">
        <v>82</v>
      </c>
      <c r="B60" s="10"/>
      <c r="C60" s="62">
        <v>25059</v>
      </c>
      <c r="D60" s="28"/>
      <c r="E60" s="62">
        <v>33528</v>
      </c>
    </row>
    <row r="61" spans="1:5" ht="12.75">
      <c r="A61" s="10"/>
      <c r="B61" s="10"/>
      <c r="C61" s="63">
        <f>SUM(C56:C60)</f>
        <v>128873</v>
      </c>
      <c r="D61" s="28"/>
      <c r="E61" s="63">
        <f>SUM(E56:E60)</f>
        <v>143961</v>
      </c>
    </row>
    <row r="62" spans="2:5" ht="12.75">
      <c r="B62" s="10"/>
      <c r="C62" s="10"/>
      <c r="D62" s="10"/>
      <c r="E62" s="10"/>
    </row>
    <row r="63" spans="1:5" ht="12.75">
      <c r="A63" s="6" t="s">
        <v>62</v>
      </c>
      <c r="B63" s="6"/>
      <c r="C63" s="19">
        <f>+C61+C53</f>
        <v>423644</v>
      </c>
      <c r="D63" s="6"/>
      <c r="E63" s="19">
        <f>+E61+E53</f>
        <v>431874</v>
      </c>
    </row>
    <row r="64" spans="1:5" ht="12.75">
      <c r="A64" s="10"/>
      <c r="B64" s="10"/>
      <c r="C64" s="19"/>
      <c r="D64" s="10"/>
      <c r="E64" s="19"/>
    </row>
    <row r="65" spans="1:5" ht="13.5" thickBot="1">
      <c r="A65" s="6" t="s">
        <v>63</v>
      </c>
      <c r="B65" s="10"/>
      <c r="C65" s="61">
        <f>+C63+C47</f>
        <v>1275050</v>
      </c>
      <c r="D65" s="10"/>
      <c r="E65" s="61">
        <f>+E63+E47</f>
        <v>1257547</v>
      </c>
    </row>
    <row r="66" spans="1:5" ht="12.75">
      <c r="A66" s="10"/>
      <c r="B66" s="10"/>
      <c r="C66" s="10"/>
      <c r="D66" s="10"/>
      <c r="E66" s="10"/>
    </row>
    <row r="69" spans="3:5" ht="12.75">
      <c r="C69" s="4"/>
      <c r="E69" s="4"/>
    </row>
  </sheetData>
  <printOptions horizontalCentered="1"/>
  <pageMargins left="0.67" right="0.67" top="0.33" bottom="0.42" header="0.54" footer="0.21"/>
  <pageSetup blackAndWhite="1" firstPageNumber="1" useFirstPageNumber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1"/>
  <sheetViews>
    <sheetView workbookViewId="0" topLeftCell="A4">
      <selection activeCell="B28" sqref="B28"/>
    </sheetView>
  </sheetViews>
  <sheetFormatPr defaultColWidth="9.140625" defaultRowHeight="12.75"/>
  <cols>
    <col min="1" max="1" width="0.5625" style="31" customWidth="1"/>
    <col min="2" max="2" width="1.1484375" style="31" customWidth="1"/>
    <col min="3" max="3" width="60.7109375" style="31" customWidth="1"/>
    <col min="4" max="4" width="13.421875" style="73" customWidth="1"/>
    <col min="5" max="5" width="0.5625" style="31" customWidth="1"/>
    <col min="6" max="6" width="13.8515625" style="82" customWidth="1"/>
    <col min="7" max="7" width="1.28515625" style="31" customWidth="1"/>
    <col min="8" max="8" width="0.9921875" style="1" customWidth="1"/>
    <col min="9" max="16" width="0.42578125" style="1" customWidth="1"/>
    <col min="17" max="17" width="4.00390625" style="1" customWidth="1"/>
    <col min="18" max="16384" width="0.42578125" style="1" customWidth="1"/>
  </cols>
  <sheetData>
    <row r="1" spans="1:9" ht="15.75">
      <c r="A1" s="35" t="s">
        <v>12</v>
      </c>
      <c r="B1" s="50" t="s">
        <v>112</v>
      </c>
      <c r="C1" s="45"/>
      <c r="D1" s="70"/>
      <c r="E1" s="14"/>
      <c r="F1" s="79"/>
      <c r="G1" s="14"/>
      <c r="H1" s="14"/>
      <c r="I1" s="14"/>
    </row>
    <row r="2" spans="1:9" ht="15">
      <c r="A2" s="15" t="s">
        <v>41</v>
      </c>
      <c r="B2" s="127" t="s">
        <v>41</v>
      </c>
      <c r="C2" s="46"/>
      <c r="D2" s="71"/>
      <c r="E2" s="15"/>
      <c r="F2" s="80"/>
      <c r="G2" s="15"/>
      <c r="H2" s="15"/>
      <c r="I2" s="15"/>
    </row>
    <row r="3" spans="1:13" ht="13.5" thickBot="1">
      <c r="A3" s="13"/>
      <c r="B3" s="13"/>
      <c r="C3" s="13"/>
      <c r="D3" s="72"/>
      <c r="E3" s="13"/>
      <c r="F3" s="81"/>
      <c r="G3" s="13"/>
      <c r="H3" s="29"/>
      <c r="I3" s="29"/>
      <c r="J3" s="2"/>
      <c r="K3" s="2"/>
      <c r="L3" s="2"/>
      <c r="M3" s="2"/>
    </row>
    <row r="4" spans="1:13" ht="12.75">
      <c r="A4" s="30"/>
      <c r="B4" s="30"/>
      <c r="H4" s="2"/>
      <c r="I4" s="2"/>
      <c r="J4" s="2"/>
      <c r="K4" s="2"/>
      <c r="L4" s="2"/>
      <c r="M4" s="2"/>
    </row>
    <row r="5" spans="1:13" ht="12.75">
      <c r="A5" s="30"/>
      <c r="B5" s="30"/>
      <c r="H5" s="2"/>
      <c r="I5" s="2"/>
      <c r="J5" s="2"/>
      <c r="K5" s="2"/>
      <c r="L5" s="2"/>
      <c r="M5" s="2"/>
    </row>
    <row r="6" spans="1:13" ht="12.75">
      <c r="A6" s="16" t="s">
        <v>44</v>
      </c>
      <c r="B6" s="30"/>
      <c r="H6" s="2"/>
      <c r="I6" s="2"/>
      <c r="J6" s="2"/>
      <c r="K6" s="2"/>
      <c r="L6" s="2"/>
      <c r="M6" s="2"/>
    </row>
    <row r="7" spans="1:13" ht="12.75">
      <c r="A7" s="16" t="s">
        <v>117</v>
      </c>
      <c r="B7" s="16"/>
      <c r="H7" s="2"/>
      <c r="I7" s="2"/>
      <c r="J7" s="2"/>
      <c r="K7" s="2"/>
      <c r="L7" s="2"/>
      <c r="M7" s="2"/>
    </row>
    <row r="8" spans="6:13" ht="12.75">
      <c r="F8" s="74"/>
      <c r="H8" s="2"/>
      <c r="I8" s="2"/>
      <c r="J8" s="2"/>
      <c r="K8" s="2"/>
      <c r="L8" s="2"/>
      <c r="M8" s="2"/>
    </row>
    <row r="9" spans="4:6" ht="12.75">
      <c r="D9" s="74" t="s">
        <v>30</v>
      </c>
      <c r="E9" s="32"/>
      <c r="F9" s="74" t="s">
        <v>30</v>
      </c>
    </row>
    <row r="10" spans="4:6" ht="12.75">
      <c r="D10" s="75" t="s">
        <v>116</v>
      </c>
      <c r="E10" s="33"/>
      <c r="F10" s="75" t="s">
        <v>118</v>
      </c>
    </row>
    <row r="11" spans="4:6" ht="12.75">
      <c r="D11" s="76" t="s">
        <v>11</v>
      </c>
      <c r="E11" s="32"/>
      <c r="F11" s="76" t="s">
        <v>11</v>
      </c>
    </row>
    <row r="12" ht="12.75">
      <c r="F12" s="65"/>
    </row>
    <row r="13" ht="12.75">
      <c r="F13" s="73"/>
    </row>
    <row r="14" spans="1:6" ht="12.75">
      <c r="A14" s="30" t="s">
        <v>46</v>
      </c>
      <c r="B14" s="30"/>
      <c r="F14" s="73"/>
    </row>
    <row r="15" spans="1:6" ht="12.75">
      <c r="A15" s="38"/>
      <c r="B15" s="38" t="s">
        <v>77</v>
      </c>
      <c r="C15" s="38"/>
      <c r="D15" s="120">
        <v>35231</v>
      </c>
      <c r="E15" s="34"/>
      <c r="F15" s="67">
        <v>-42416</v>
      </c>
    </row>
    <row r="16" spans="1:6" ht="12.75">
      <c r="A16" s="38"/>
      <c r="B16" s="38" t="s">
        <v>29</v>
      </c>
      <c r="C16" s="38"/>
      <c r="D16" s="120"/>
      <c r="E16" s="34"/>
      <c r="F16" s="67"/>
    </row>
    <row r="17" spans="1:6" ht="12" customHeight="1">
      <c r="A17" s="38"/>
      <c r="B17" s="38"/>
      <c r="C17" s="38" t="s">
        <v>95</v>
      </c>
      <c r="D17" s="120">
        <v>2571</v>
      </c>
      <c r="E17" s="34"/>
      <c r="F17" s="67">
        <v>2394</v>
      </c>
    </row>
    <row r="18" spans="1:6" ht="12.75">
      <c r="A18" s="38"/>
      <c r="B18" s="38"/>
      <c r="C18" s="38" t="s">
        <v>28</v>
      </c>
      <c r="D18" s="120">
        <v>9250</v>
      </c>
      <c r="E18" s="34"/>
      <c r="F18" s="67">
        <f>11678+996-2394</f>
        <v>10280</v>
      </c>
    </row>
    <row r="19" spans="1:6" ht="12.75">
      <c r="A19" s="38"/>
      <c r="B19" s="38"/>
      <c r="C19" s="38" t="s">
        <v>130</v>
      </c>
      <c r="D19" s="120">
        <v>76</v>
      </c>
      <c r="E19" s="34"/>
      <c r="F19" s="67">
        <v>-352</v>
      </c>
    </row>
    <row r="20" spans="1:6" ht="12.75">
      <c r="A20" s="38"/>
      <c r="B20" s="38"/>
      <c r="C20" s="38" t="s">
        <v>36</v>
      </c>
      <c r="D20" s="120">
        <v>15152</v>
      </c>
      <c r="E20" s="34"/>
      <c r="F20" s="67">
        <v>56425</v>
      </c>
    </row>
    <row r="21" spans="1:6" ht="12.75">
      <c r="A21" s="38"/>
      <c r="B21" s="38"/>
      <c r="C21" s="38" t="s">
        <v>27</v>
      </c>
      <c r="D21" s="120">
        <v>-985</v>
      </c>
      <c r="E21" s="34"/>
      <c r="F21" s="67">
        <v>-61</v>
      </c>
    </row>
    <row r="22" spans="1:6" ht="12.75">
      <c r="A22" s="38"/>
      <c r="B22" s="38"/>
      <c r="C22" s="38" t="s">
        <v>40</v>
      </c>
      <c r="D22" s="120">
        <v>5</v>
      </c>
      <c r="E22" s="34"/>
      <c r="F22" s="67">
        <v>14</v>
      </c>
    </row>
    <row r="23" spans="1:6" ht="12.75">
      <c r="A23" s="38"/>
      <c r="B23" s="38"/>
      <c r="C23" s="38" t="s">
        <v>96</v>
      </c>
      <c r="D23" s="121">
        <v>3484</v>
      </c>
      <c r="E23" s="41"/>
      <c r="F23" s="68">
        <v>0</v>
      </c>
    </row>
    <row r="24" spans="1:6" ht="12.75">
      <c r="A24" s="38"/>
      <c r="B24" s="38"/>
      <c r="C24" s="38" t="s">
        <v>113</v>
      </c>
      <c r="D24" s="121">
        <v>-232</v>
      </c>
      <c r="E24" s="41"/>
      <c r="F24" s="68">
        <v>0</v>
      </c>
    </row>
    <row r="25" spans="1:6" ht="12.75">
      <c r="A25" s="38"/>
      <c r="B25" s="38"/>
      <c r="C25" s="38" t="s">
        <v>114</v>
      </c>
      <c r="D25" s="121">
        <v>-4868</v>
      </c>
      <c r="E25" s="32"/>
      <c r="F25" s="82">
        <v>0</v>
      </c>
    </row>
    <row r="26" spans="1:6" ht="12.75">
      <c r="A26" s="38"/>
      <c r="B26" s="38"/>
      <c r="C26" s="38" t="s">
        <v>104</v>
      </c>
      <c r="D26" s="121">
        <v>-6662</v>
      </c>
      <c r="E26" s="41"/>
      <c r="F26" s="68">
        <v>-15325</v>
      </c>
    </row>
    <row r="27" spans="1:6" ht="12.75">
      <c r="A27" s="38"/>
      <c r="B27" s="38"/>
      <c r="C27" s="38" t="s">
        <v>47</v>
      </c>
      <c r="D27" s="122">
        <v>-373</v>
      </c>
      <c r="E27" s="41"/>
      <c r="F27" s="69">
        <v>0</v>
      </c>
    </row>
    <row r="28" spans="1:6" ht="12.75">
      <c r="A28" s="38"/>
      <c r="B28" s="38" t="s">
        <v>52</v>
      </c>
      <c r="C28" s="38"/>
      <c r="D28" s="120">
        <f>SUM(D15:D27)</f>
        <v>52649</v>
      </c>
      <c r="E28" s="34"/>
      <c r="F28" s="67">
        <f>SUM(F15:F27)</f>
        <v>10959</v>
      </c>
    </row>
    <row r="29" spans="1:6" ht="12.75">
      <c r="A29" s="38"/>
      <c r="B29" s="38"/>
      <c r="C29" s="38" t="s">
        <v>39</v>
      </c>
      <c r="D29" s="122">
        <v>-37542</v>
      </c>
      <c r="E29" s="41"/>
      <c r="F29" s="69">
        <v>-389</v>
      </c>
    </row>
    <row r="30" spans="1:6" ht="12.75">
      <c r="A30" s="38"/>
      <c r="B30" s="38" t="s">
        <v>99</v>
      </c>
      <c r="C30" s="38"/>
      <c r="D30" s="120">
        <f>SUM(D28:D29)</f>
        <v>15107</v>
      </c>
      <c r="E30" s="34"/>
      <c r="F30" s="67">
        <f>SUM(F28:F29)</f>
        <v>10570</v>
      </c>
    </row>
    <row r="31" spans="1:6" ht="12.75">
      <c r="A31" s="38"/>
      <c r="B31" s="38"/>
      <c r="C31" s="38" t="s">
        <v>50</v>
      </c>
      <c r="D31" s="120">
        <v>-18150</v>
      </c>
      <c r="E31" s="34"/>
      <c r="F31" s="67">
        <v>-2995</v>
      </c>
    </row>
    <row r="32" spans="1:6" ht="12.75">
      <c r="A32" s="38"/>
      <c r="B32" s="38"/>
      <c r="C32" s="38" t="s">
        <v>26</v>
      </c>
      <c r="D32" s="120">
        <v>-783</v>
      </c>
      <c r="E32" s="41"/>
      <c r="F32" s="67">
        <v>-1432</v>
      </c>
    </row>
    <row r="33" spans="1:6" ht="12.75">
      <c r="A33" s="38"/>
      <c r="B33" s="56" t="s">
        <v>135</v>
      </c>
      <c r="C33" s="38"/>
      <c r="D33" s="123">
        <f>SUM(D30:D32)</f>
        <v>-3826</v>
      </c>
      <c r="E33" s="41"/>
      <c r="F33" s="77">
        <f>SUM(F30:F32)</f>
        <v>6143</v>
      </c>
    </row>
    <row r="34" spans="1:6" ht="12.75">
      <c r="A34" s="38"/>
      <c r="B34" s="38"/>
      <c r="C34" s="38"/>
      <c r="D34" s="124"/>
      <c r="E34" s="38"/>
      <c r="F34" s="73"/>
    </row>
    <row r="35" spans="1:6" ht="12.75">
      <c r="A35" s="56" t="s">
        <v>48</v>
      </c>
      <c r="B35" s="38"/>
      <c r="C35" s="38"/>
      <c r="D35" s="124"/>
      <c r="E35" s="38"/>
      <c r="F35" s="73"/>
    </row>
    <row r="36" spans="1:6" ht="12.75">
      <c r="A36" s="38"/>
      <c r="B36" s="38"/>
      <c r="C36" s="5" t="s">
        <v>97</v>
      </c>
      <c r="D36" s="120">
        <v>-28</v>
      </c>
      <c r="E36" s="34"/>
      <c r="F36" s="67">
        <v>0</v>
      </c>
    </row>
    <row r="37" spans="1:6" ht="12.75">
      <c r="A37" s="38"/>
      <c r="B37" s="38"/>
      <c r="C37" s="38" t="s">
        <v>119</v>
      </c>
      <c r="D37" s="120">
        <v>-1246</v>
      </c>
      <c r="E37" s="34"/>
      <c r="F37" s="67">
        <v>0</v>
      </c>
    </row>
    <row r="38" spans="1:6" ht="12.75">
      <c r="A38" s="38"/>
      <c r="B38" s="38"/>
      <c r="C38" s="38" t="s">
        <v>25</v>
      </c>
      <c r="D38" s="120">
        <v>985</v>
      </c>
      <c r="E38" s="34"/>
      <c r="F38" s="67">
        <v>61</v>
      </c>
    </row>
    <row r="39" spans="1:6" ht="12.75">
      <c r="A39" s="38"/>
      <c r="B39" s="38"/>
      <c r="C39" s="38" t="s">
        <v>120</v>
      </c>
      <c r="D39" s="120">
        <v>386</v>
      </c>
      <c r="E39" s="34"/>
      <c r="F39" s="67">
        <v>773</v>
      </c>
    </row>
    <row r="40" spans="1:6" ht="12.75">
      <c r="A40" s="38"/>
      <c r="B40" s="38"/>
      <c r="C40" s="38" t="s">
        <v>121</v>
      </c>
      <c r="D40" s="120">
        <v>-3212</v>
      </c>
      <c r="E40" s="34"/>
      <c r="F40" s="67">
        <v>-1277</v>
      </c>
    </row>
    <row r="41" spans="1:6" ht="12.75">
      <c r="A41" s="38"/>
      <c r="B41" s="56" t="s">
        <v>131</v>
      </c>
      <c r="C41" s="38"/>
      <c r="D41" s="123">
        <f>SUM(D36:D40)</f>
        <v>-3115</v>
      </c>
      <c r="E41" s="41"/>
      <c r="F41" s="77">
        <f>SUM(F36:F40)</f>
        <v>-443</v>
      </c>
    </row>
    <row r="42" spans="1:6" ht="12.75">
      <c r="A42" s="38"/>
      <c r="B42" s="38"/>
      <c r="C42" s="38"/>
      <c r="D42" s="124"/>
      <c r="E42" s="38"/>
      <c r="F42" s="73"/>
    </row>
    <row r="43" spans="1:6" ht="12.75">
      <c r="A43" s="56" t="s">
        <v>49</v>
      </c>
      <c r="B43" s="38"/>
      <c r="C43" s="38"/>
      <c r="D43" s="124"/>
      <c r="E43" s="38"/>
      <c r="F43" s="73"/>
    </row>
    <row r="44" spans="1:6" ht="12.75">
      <c r="A44" s="38"/>
      <c r="B44" s="38"/>
      <c r="C44" s="38" t="s">
        <v>103</v>
      </c>
      <c r="D44" s="120">
        <v>0</v>
      </c>
      <c r="E44" s="34"/>
      <c r="F44" s="67">
        <v>-6109</v>
      </c>
    </row>
    <row r="45" spans="1:6" ht="12.75">
      <c r="A45" s="38"/>
      <c r="B45" s="38"/>
      <c r="C45" s="38" t="s">
        <v>132</v>
      </c>
      <c r="D45" s="120">
        <v>-7627</v>
      </c>
      <c r="E45" s="34"/>
      <c r="F45" s="67">
        <v>797</v>
      </c>
    </row>
    <row r="46" spans="1:6" ht="12.75">
      <c r="A46" s="38"/>
      <c r="B46" s="38"/>
      <c r="C46" s="38" t="s">
        <v>24</v>
      </c>
      <c r="D46" s="120">
        <v>-1055</v>
      </c>
      <c r="E46" s="34"/>
      <c r="F46" s="67">
        <v>-863</v>
      </c>
    </row>
    <row r="47" spans="1:6" ht="12.75">
      <c r="A47" s="38"/>
      <c r="B47" s="38"/>
      <c r="C47" s="38" t="s">
        <v>122</v>
      </c>
      <c r="D47" s="120">
        <v>0</v>
      </c>
      <c r="E47" s="34"/>
      <c r="F47" s="67">
        <v>300</v>
      </c>
    </row>
    <row r="48" spans="1:6" ht="12.75">
      <c r="A48" s="38">
        <v>1</v>
      </c>
      <c r="B48" s="56" t="s">
        <v>98</v>
      </c>
      <c r="C48" s="38"/>
      <c r="D48" s="123">
        <f>SUM(D44:D46)</f>
        <v>-8682</v>
      </c>
      <c r="E48" s="41"/>
      <c r="F48" s="77">
        <f>SUM(F44:F47)</f>
        <v>-5875</v>
      </c>
    </row>
    <row r="49" spans="1:6" ht="12.75">
      <c r="A49" s="38"/>
      <c r="B49" s="38"/>
      <c r="C49" s="38"/>
      <c r="D49" s="125"/>
      <c r="E49" s="39"/>
      <c r="F49" s="83"/>
    </row>
    <row r="50" spans="1:6" ht="12.75">
      <c r="A50" s="56" t="s">
        <v>133</v>
      </c>
      <c r="B50" s="38"/>
      <c r="C50" s="38"/>
      <c r="D50" s="121">
        <f>D33+D41+D48</f>
        <v>-15623</v>
      </c>
      <c r="E50" s="41"/>
      <c r="F50" s="68">
        <f>F33+F41+F48</f>
        <v>-175</v>
      </c>
    </row>
    <row r="51" spans="1:6" ht="12.75">
      <c r="A51" s="56" t="s">
        <v>91</v>
      </c>
      <c r="B51" s="38"/>
      <c r="C51" s="38"/>
      <c r="D51" s="122">
        <v>66929</v>
      </c>
      <c r="E51" s="41"/>
      <c r="F51" s="68">
        <v>-32657</v>
      </c>
    </row>
    <row r="52" spans="1:6" ht="13.5" thickBot="1">
      <c r="A52" s="56" t="s">
        <v>92</v>
      </c>
      <c r="B52" s="38"/>
      <c r="C52" s="38"/>
      <c r="D52" s="126">
        <f>SUM(D50:D51)</f>
        <v>51306</v>
      </c>
      <c r="E52" s="41"/>
      <c r="F52" s="84">
        <f>SUM(F50:F51)</f>
        <v>-32832</v>
      </c>
    </row>
    <row r="53" spans="1:6" ht="12.75">
      <c r="A53" s="38"/>
      <c r="B53" s="38"/>
      <c r="C53" s="38"/>
      <c r="E53" s="38"/>
      <c r="F53" s="73"/>
    </row>
    <row r="54" spans="1:6" ht="12.75">
      <c r="A54" s="38"/>
      <c r="B54" s="38"/>
      <c r="C54" s="38"/>
      <c r="E54" s="38"/>
      <c r="F54" s="73"/>
    </row>
    <row r="55" spans="1:6" ht="12.75">
      <c r="A55" s="38"/>
      <c r="B55" s="38"/>
      <c r="C55" s="38"/>
      <c r="E55" s="38"/>
      <c r="F55" s="73"/>
    </row>
    <row r="56" spans="1:6" ht="12.75">
      <c r="A56" s="38"/>
      <c r="B56" s="38"/>
      <c r="C56" s="38"/>
      <c r="E56" s="38"/>
      <c r="F56" s="73"/>
    </row>
    <row r="57" spans="1:6" ht="12.75">
      <c r="A57" s="38"/>
      <c r="B57" s="38"/>
      <c r="C57" s="38"/>
      <c r="E57" s="38"/>
      <c r="F57" s="73"/>
    </row>
    <row r="58" spans="1:6" ht="12.75">
      <c r="A58" s="38"/>
      <c r="B58" s="38"/>
      <c r="C58" s="38"/>
      <c r="E58" s="38"/>
      <c r="F58" s="73"/>
    </row>
    <row r="59" spans="1:6" ht="12.75">
      <c r="A59" s="38"/>
      <c r="B59" s="38"/>
      <c r="C59" s="38"/>
      <c r="E59" s="38"/>
      <c r="F59" s="73"/>
    </row>
    <row r="60" spans="1:6" ht="12.75">
      <c r="A60" s="38"/>
      <c r="B60" s="38"/>
      <c r="C60" s="38"/>
      <c r="E60" s="38"/>
      <c r="F60" s="73"/>
    </row>
    <row r="61" spans="1:6" ht="12.75">
      <c r="A61" s="128"/>
      <c r="B61" s="129"/>
      <c r="C61" s="129"/>
      <c r="D61" s="129"/>
      <c r="E61" s="129"/>
      <c r="F61" s="129"/>
    </row>
    <row r="62" spans="1:6" ht="12.75">
      <c r="A62" s="38"/>
      <c r="B62" s="42"/>
      <c r="C62" s="42"/>
      <c r="D62" s="78"/>
      <c r="E62" s="42"/>
      <c r="F62" s="78"/>
    </row>
    <row r="63" spans="1:6" ht="12.75">
      <c r="A63" s="38"/>
      <c r="B63" s="38"/>
      <c r="C63" s="38"/>
      <c r="E63" s="38"/>
      <c r="F63" s="73"/>
    </row>
    <row r="64" spans="1:6" ht="12.75">
      <c r="A64" s="38"/>
      <c r="B64" s="38"/>
      <c r="C64" s="38"/>
      <c r="E64" s="38"/>
      <c r="F64" s="73"/>
    </row>
    <row r="65" spans="1:6" ht="12.75">
      <c r="A65" s="38"/>
      <c r="B65" s="38"/>
      <c r="C65" s="38"/>
      <c r="E65" s="38"/>
      <c r="F65" s="73"/>
    </row>
    <row r="66" spans="1:6" ht="12.75">
      <c r="A66" s="38"/>
      <c r="B66" s="38"/>
      <c r="C66" s="38"/>
      <c r="E66" s="38"/>
      <c r="F66" s="73"/>
    </row>
    <row r="67" spans="1:6" ht="12.75">
      <c r="A67" s="38"/>
      <c r="B67" s="38"/>
      <c r="C67" s="38"/>
      <c r="E67" s="38"/>
      <c r="F67" s="73"/>
    </row>
    <row r="68" spans="1:6" ht="12.75">
      <c r="A68" s="38"/>
      <c r="B68" s="38"/>
      <c r="C68" s="38"/>
      <c r="E68" s="38"/>
      <c r="F68" s="73"/>
    </row>
    <row r="69" spans="1:6" ht="12.75">
      <c r="A69" s="38"/>
      <c r="B69" s="38"/>
      <c r="C69" s="38"/>
      <c r="E69" s="38"/>
      <c r="F69" s="73"/>
    </row>
    <row r="70" spans="1:6" ht="12.75">
      <c r="A70" s="38"/>
      <c r="B70" s="38"/>
      <c r="C70" s="38"/>
      <c r="E70" s="38"/>
      <c r="F70" s="73"/>
    </row>
    <row r="71" spans="1:6" ht="12.75">
      <c r="A71" s="38"/>
      <c r="B71" s="38"/>
      <c r="C71" s="38"/>
      <c r="E71" s="38"/>
      <c r="F71" s="73"/>
    </row>
    <row r="72" spans="1:6" ht="12.75">
      <c r="A72" s="38"/>
      <c r="B72" s="38"/>
      <c r="C72" s="38"/>
      <c r="E72" s="38"/>
      <c r="F72" s="73"/>
    </row>
    <row r="73" spans="1:6" ht="12.75">
      <c r="A73" s="38"/>
      <c r="B73" s="38"/>
      <c r="C73" s="38"/>
      <c r="E73" s="38"/>
      <c r="F73" s="73"/>
    </row>
    <row r="74" spans="1:6" ht="12.75">
      <c r="A74" s="38"/>
      <c r="B74" s="38"/>
      <c r="C74" s="38"/>
      <c r="E74" s="38"/>
      <c r="F74" s="73"/>
    </row>
    <row r="75" spans="1:6" ht="12.75">
      <c r="A75" s="38"/>
      <c r="B75" s="38"/>
      <c r="C75" s="38"/>
      <c r="E75" s="38"/>
      <c r="F75" s="73"/>
    </row>
    <row r="76" spans="1:6" ht="12.75">
      <c r="A76" s="38"/>
      <c r="B76" s="38"/>
      <c r="C76" s="38"/>
      <c r="E76" s="38"/>
      <c r="F76" s="73"/>
    </row>
    <row r="77" spans="1:6" ht="12.75">
      <c r="A77" s="38"/>
      <c r="B77" s="38"/>
      <c r="C77" s="38"/>
      <c r="E77" s="38"/>
      <c r="F77" s="73"/>
    </row>
    <row r="78" spans="1:6" ht="12.75">
      <c r="A78" s="38"/>
      <c r="B78" s="38"/>
      <c r="C78" s="38"/>
      <c r="E78" s="38"/>
      <c r="F78" s="73"/>
    </row>
    <row r="79" spans="1:6" ht="12.75">
      <c r="A79" s="38"/>
      <c r="B79" s="38"/>
      <c r="C79" s="38"/>
      <c r="E79" s="38"/>
      <c r="F79" s="73"/>
    </row>
    <row r="80" spans="1:6" ht="12.75">
      <c r="A80" s="38"/>
      <c r="B80" s="38"/>
      <c r="C80" s="38"/>
      <c r="E80" s="38"/>
      <c r="F80" s="73"/>
    </row>
    <row r="81" spans="1:6" ht="12.75">
      <c r="A81" s="38"/>
      <c r="B81" s="38"/>
      <c r="C81" s="38"/>
      <c r="E81" s="38"/>
      <c r="F81" s="73"/>
    </row>
    <row r="82" spans="1:6" ht="12.75">
      <c r="A82" s="38"/>
      <c r="B82" s="38"/>
      <c r="C82" s="38"/>
      <c r="E82" s="38"/>
      <c r="F82" s="73"/>
    </row>
    <row r="83" spans="1:6" ht="12.75">
      <c r="A83" s="38"/>
      <c r="B83" s="38"/>
      <c r="C83" s="38"/>
      <c r="E83" s="38"/>
      <c r="F83" s="73"/>
    </row>
    <row r="84" spans="1:6" ht="12.75">
      <c r="A84" s="38"/>
      <c r="B84" s="38"/>
      <c r="C84" s="38"/>
      <c r="E84" s="38"/>
      <c r="F84" s="73"/>
    </row>
    <row r="85" spans="1:6" ht="12.75">
      <c r="A85" s="38"/>
      <c r="B85" s="38"/>
      <c r="C85" s="38"/>
      <c r="E85" s="38"/>
      <c r="F85" s="73"/>
    </row>
    <row r="86" spans="1:6" ht="12.75">
      <c r="A86" s="38"/>
      <c r="B86" s="38"/>
      <c r="C86" s="38"/>
      <c r="E86" s="38"/>
      <c r="F86" s="73"/>
    </row>
    <row r="87" spans="1:6" ht="12.75">
      <c r="A87" s="38"/>
      <c r="B87" s="38"/>
      <c r="C87" s="38"/>
      <c r="E87" s="38"/>
      <c r="F87" s="73"/>
    </row>
    <row r="88" spans="1:6" ht="12.75">
      <c r="A88" s="38"/>
      <c r="B88" s="38"/>
      <c r="C88" s="38"/>
      <c r="E88" s="38"/>
      <c r="F88" s="73"/>
    </row>
    <row r="89" spans="1:6" ht="12.75">
      <c r="A89" s="38"/>
      <c r="B89" s="38"/>
      <c r="C89" s="38"/>
      <c r="E89" s="38"/>
      <c r="F89" s="73"/>
    </row>
    <row r="90" spans="1:6" ht="12.75">
      <c r="A90" s="38"/>
      <c r="B90" s="38"/>
      <c r="C90" s="38"/>
      <c r="E90" s="38"/>
      <c r="F90" s="73"/>
    </row>
    <row r="91" spans="1:6" ht="12.75">
      <c r="A91" s="38"/>
      <c r="B91" s="38"/>
      <c r="C91" s="38"/>
      <c r="E91" s="38"/>
      <c r="F91" s="73"/>
    </row>
    <row r="92" spans="1:6" ht="12.75">
      <c r="A92" s="38"/>
      <c r="B92" s="38"/>
      <c r="C92" s="38"/>
      <c r="E92" s="38"/>
      <c r="F92" s="73"/>
    </row>
    <row r="93" spans="1:6" ht="12.75">
      <c r="A93" s="38"/>
      <c r="B93" s="38"/>
      <c r="C93" s="38"/>
      <c r="E93" s="38"/>
      <c r="F93" s="73"/>
    </row>
    <row r="94" spans="1:6" ht="12.75">
      <c r="A94" s="38"/>
      <c r="B94" s="38"/>
      <c r="C94" s="38"/>
      <c r="E94" s="38"/>
      <c r="F94" s="73"/>
    </row>
    <row r="95" spans="1:6" ht="12.75">
      <c r="A95" s="38"/>
      <c r="B95" s="38"/>
      <c r="C95" s="38"/>
      <c r="E95" s="38"/>
      <c r="F95" s="73"/>
    </row>
    <row r="96" spans="1:6" ht="12.75">
      <c r="A96" s="38"/>
      <c r="B96" s="38"/>
      <c r="C96" s="38"/>
      <c r="E96" s="38"/>
      <c r="F96" s="73"/>
    </row>
    <row r="97" spans="1:6" ht="12.75">
      <c r="A97" s="38"/>
      <c r="B97" s="38"/>
      <c r="C97" s="38"/>
      <c r="E97" s="38"/>
      <c r="F97" s="73"/>
    </row>
    <row r="98" spans="1:6" ht="12.75">
      <c r="A98" s="38"/>
      <c r="B98" s="38"/>
      <c r="C98" s="38"/>
      <c r="E98" s="38"/>
      <c r="F98" s="73"/>
    </row>
    <row r="99" spans="1:6" ht="12.75">
      <c r="A99" s="38"/>
      <c r="B99" s="38"/>
      <c r="C99" s="38"/>
      <c r="E99" s="38"/>
      <c r="F99" s="73"/>
    </row>
    <row r="100" spans="1:6" ht="12.75">
      <c r="A100" s="38"/>
      <c r="B100" s="38"/>
      <c r="C100" s="38"/>
      <c r="E100" s="38"/>
      <c r="F100" s="73"/>
    </row>
    <row r="101" spans="1:6" ht="12.75">
      <c r="A101" s="38"/>
      <c r="B101" s="38"/>
      <c r="C101" s="38"/>
      <c r="E101" s="38"/>
      <c r="F101" s="73"/>
    </row>
    <row r="102" spans="1:6" ht="12.75">
      <c r="A102" s="38"/>
      <c r="B102" s="38"/>
      <c r="C102" s="38"/>
      <c r="E102" s="38"/>
      <c r="F102" s="73"/>
    </row>
    <row r="103" spans="1:6" ht="12.75">
      <c r="A103" s="38"/>
      <c r="B103" s="38"/>
      <c r="C103" s="38"/>
      <c r="E103" s="38"/>
      <c r="F103" s="73"/>
    </row>
    <row r="104" spans="1:6" ht="12.75">
      <c r="A104" s="38"/>
      <c r="B104" s="38"/>
      <c r="C104" s="38"/>
      <c r="E104" s="38"/>
      <c r="F104" s="73"/>
    </row>
    <row r="105" spans="1:6" ht="12.75">
      <c r="A105" s="38"/>
      <c r="B105" s="38"/>
      <c r="C105" s="38"/>
      <c r="E105" s="38"/>
      <c r="F105" s="73"/>
    </row>
    <row r="106" spans="1:6" ht="12.75">
      <c r="A106" s="38"/>
      <c r="B106" s="38"/>
      <c r="C106" s="38"/>
      <c r="E106" s="38"/>
      <c r="F106" s="73"/>
    </row>
    <row r="107" spans="1:6" ht="12.75">
      <c r="A107" s="38"/>
      <c r="B107" s="38"/>
      <c r="C107" s="38"/>
      <c r="E107" s="38"/>
      <c r="F107" s="73"/>
    </row>
    <row r="108" spans="1:6" ht="12.75">
      <c r="A108" s="38"/>
      <c r="B108" s="38"/>
      <c r="C108" s="38"/>
      <c r="E108" s="38"/>
      <c r="F108" s="73"/>
    </row>
    <row r="109" spans="1:6" ht="12.75">
      <c r="A109" s="38"/>
      <c r="B109" s="38"/>
      <c r="C109" s="38"/>
      <c r="E109" s="38"/>
      <c r="F109" s="73"/>
    </row>
    <row r="110" spans="1:6" ht="12.75">
      <c r="A110" s="38"/>
      <c r="B110" s="38"/>
      <c r="C110" s="38"/>
      <c r="E110" s="38"/>
      <c r="F110" s="73"/>
    </row>
    <row r="111" spans="1:6" ht="12.75">
      <c r="A111" s="38"/>
      <c r="B111" s="38"/>
      <c r="C111" s="38"/>
      <c r="E111" s="38"/>
      <c r="F111" s="73"/>
    </row>
    <row r="112" spans="1:6" ht="12.75">
      <c r="A112" s="38"/>
      <c r="B112" s="38"/>
      <c r="C112" s="38"/>
      <c r="E112" s="38"/>
      <c r="F112" s="73"/>
    </row>
    <row r="113" spans="1:6" ht="12.75">
      <c r="A113" s="38"/>
      <c r="B113" s="38"/>
      <c r="C113" s="38"/>
      <c r="E113" s="38"/>
      <c r="F113" s="73"/>
    </row>
    <row r="114" spans="1:6" ht="12.75">
      <c r="A114" s="38"/>
      <c r="B114" s="38"/>
      <c r="C114" s="38"/>
      <c r="E114" s="38"/>
      <c r="F114" s="73"/>
    </row>
    <row r="115" spans="1:6" ht="12.75">
      <c r="A115" s="38"/>
      <c r="B115" s="38"/>
      <c r="C115" s="38"/>
      <c r="E115" s="38"/>
      <c r="F115" s="73"/>
    </row>
    <row r="116" spans="1:6" ht="12.75">
      <c r="A116" s="38"/>
      <c r="B116" s="38"/>
      <c r="C116" s="38"/>
      <c r="E116" s="38"/>
      <c r="F116" s="73"/>
    </row>
    <row r="117" spans="1:6" ht="12.75">
      <c r="A117" s="38"/>
      <c r="B117" s="38"/>
      <c r="C117" s="38"/>
      <c r="E117" s="38"/>
      <c r="F117" s="73"/>
    </row>
    <row r="118" spans="1:6" ht="12.75">
      <c r="A118" s="38"/>
      <c r="B118" s="38"/>
      <c r="C118" s="38"/>
      <c r="E118" s="38"/>
      <c r="F118" s="73"/>
    </row>
    <row r="119" spans="1:6" ht="12.75">
      <c r="A119" s="38"/>
      <c r="B119" s="38"/>
      <c r="C119" s="38"/>
      <c r="E119" s="38"/>
      <c r="F119" s="73"/>
    </row>
    <row r="120" spans="1:6" ht="12.75">
      <c r="A120" s="38"/>
      <c r="B120" s="38"/>
      <c r="C120" s="38"/>
      <c r="E120" s="38"/>
      <c r="F120" s="73"/>
    </row>
    <row r="121" spans="1:6" ht="12.75">
      <c r="A121" s="38"/>
      <c r="B121" s="38"/>
      <c r="C121" s="38"/>
      <c r="E121" s="38"/>
      <c r="F121" s="73"/>
    </row>
    <row r="122" spans="1:6" ht="12.75">
      <c r="A122" s="38"/>
      <c r="B122" s="38"/>
      <c r="C122" s="38"/>
      <c r="E122" s="38"/>
      <c r="F122" s="73"/>
    </row>
    <row r="123" spans="1:6" ht="12.75">
      <c r="A123" s="38"/>
      <c r="B123" s="38"/>
      <c r="C123" s="38"/>
      <c r="E123" s="38"/>
      <c r="F123" s="73"/>
    </row>
    <row r="124" spans="1:6" ht="12.75">
      <c r="A124" s="38"/>
      <c r="B124" s="38"/>
      <c r="C124" s="38"/>
      <c r="E124" s="38"/>
      <c r="F124" s="73"/>
    </row>
    <row r="125" spans="1:6" ht="12.75">
      <c r="A125" s="38"/>
      <c r="B125" s="38"/>
      <c r="C125" s="38"/>
      <c r="E125" s="38"/>
      <c r="F125" s="73"/>
    </row>
    <row r="126" spans="1:6" ht="12.75">
      <c r="A126" s="38"/>
      <c r="B126" s="38"/>
      <c r="C126" s="38"/>
      <c r="E126" s="38"/>
      <c r="F126" s="73"/>
    </row>
    <row r="127" spans="1:6" ht="12.75">
      <c r="A127" s="38"/>
      <c r="B127" s="38"/>
      <c r="C127" s="38"/>
      <c r="E127" s="38"/>
      <c r="F127" s="73"/>
    </row>
    <row r="128" spans="1:6" ht="12.75">
      <c r="A128" s="38"/>
      <c r="B128" s="38"/>
      <c r="C128" s="38"/>
      <c r="E128" s="38"/>
      <c r="F128" s="73"/>
    </row>
    <row r="129" spans="1:6" ht="12.75">
      <c r="A129" s="38"/>
      <c r="B129" s="38"/>
      <c r="C129" s="38"/>
      <c r="E129" s="38"/>
      <c r="F129" s="73"/>
    </row>
    <row r="130" spans="1:6" ht="12.75">
      <c r="A130" s="38"/>
      <c r="B130" s="38"/>
      <c r="C130" s="38"/>
      <c r="E130" s="38"/>
      <c r="F130" s="73"/>
    </row>
    <row r="131" spans="1:6" ht="12.75">
      <c r="A131" s="38"/>
      <c r="B131" s="38"/>
      <c r="C131" s="38"/>
      <c r="E131" s="38"/>
      <c r="F131" s="73"/>
    </row>
    <row r="132" spans="1:6" ht="12.75">
      <c r="A132" s="38"/>
      <c r="B132" s="38"/>
      <c r="C132" s="38"/>
      <c r="E132" s="38"/>
      <c r="F132" s="73"/>
    </row>
    <row r="133" spans="1:6" ht="12.75">
      <c r="A133" s="38"/>
      <c r="B133" s="38"/>
      <c r="C133" s="38"/>
      <c r="E133" s="38"/>
      <c r="F133" s="73"/>
    </row>
    <row r="134" spans="1:6" ht="12.75">
      <c r="A134" s="38"/>
      <c r="B134" s="38"/>
      <c r="C134" s="38"/>
      <c r="E134" s="38"/>
      <c r="F134" s="73"/>
    </row>
    <row r="135" spans="1:6" ht="12.75">
      <c r="A135" s="38"/>
      <c r="B135" s="38"/>
      <c r="C135" s="38"/>
      <c r="E135" s="38"/>
      <c r="F135" s="73"/>
    </row>
    <row r="136" spans="1:6" ht="12.75">
      <c r="A136" s="38"/>
      <c r="B136" s="38"/>
      <c r="C136" s="38"/>
      <c r="E136" s="38"/>
      <c r="F136" s="73"/>
    </row>
    <row r="137" spans="1:6" ht="12.75">
      <c r="A137" s="38"/>
      <c r="B137" s="38"/>
      <c r="C137" s="38"/>
      <c r="E137" s="38"/>
      <c r="F137" s="73"/>
    </row>
    <row r="138" spans="1:6" ht="12.75">
      <c r="A138" s="38"/>
      <c r="B138" s="38"/>
      <c r="C138" s="38"/>
      <c r="E138" s="38"/>
      <c r="F138" s="73"/>
    </row>
    <row r="139" spans="1:6" ht="12.75">
      <c r="A139" s="38"/>
      <c r="B139" s="38"/>
      <c r="C139" s="38"/>
      <c r="E139" s="38"/>
      <c r="F139" s="73"/>
    </row>
    <row r="140" spans="1:6" ht="12.75">
      <c r="A140" s="38"/>
      <c r="B140" s="38"/>
      <c r="C140" s="38"/>
      <c r="E140" s="38"/>
      <c r="F140" s="73"/>
    </row>
    <row r="141" spans="1:6" ht="12.75">
      <c r="A141" s="38"/>
      <c r="B141" s="38"/>
      <c r="C141" s="38"/>
      <c r="E141" s="38"/>
      <c r="F141" s="73"/>
    </row>
    <row r="142" spans="1:6" ht="12.75">
      <c r="A142" s="38"/>
      <c r="B142" s="38"/>
      <c r="C142" s="38"/>
      <c r="E142" s="38"/>
      <c r="F142" s="73"/>
    </row>
    <row r="143" spans="1:6" ht="12.75">
      <c r="A143" s="38"/>
      <c r="B143" s="38"/>
      <c r="C143" s="38"/>
      <c r="E143" s="38"/>
      <c r="F143" s="73"/>
    </row>
    <row r="144" spans="1:6" ht="12.75">
      <c r="A144" s="38"/>
      <c r="B144" s="38"/>
      <c r="C144" s="38"/>
      <c r="E144" s="38"/>
      <c r="F144" s="73"/>
    </row>
    <row r="145" spans="1:6" ht="12.75">
      <c r="A145" s="38"/>
      <c r="B145" s="38"/>
      <c r="C145" s="38"/>
      <c r="E145" s="38"/>
      <c r="F145" s="73"/>
    </row>
    <row r="146" spans="1:6" ht="12.75">
      <c r="A146" s="38"/>
      <c r="B146" s="38"/>
      <c r="C146" s="38"/>
      <c r="E146" s="38"/>
      <c r="F146" s="73"/>
    </row>
    <row r="147" spans="1:6" ht="12.75">
      <c r="A147" s="38"/>
      <c r="B147" s="38"/>
      <c r="C147" s="38"/>
      <c r="E147" s="38"/>
      <c r="F147" s="73"/>
    </row>
    <row r="148" spans="1:6" ht="12.75">
      <c r="A148" s="38"/>
      <c r="B148" s="38"/>
      <c r="C148" s="38"/>
      <c r="E148" s="38"/>
      <c r="F148" s="73"/>
    </row>
    <row r="149" spans="1:6" ht="12.75">
      <c r="A149" s="38"/>
      <c r="B149" s="38"/>
      <c r="C149" s="38"/>
      <c r="E149" s="38"/>
      <c r="F149" s="73"/>
    </row>
    <row r="150" spans="1:6" ht="12.75">
      <c r="A150" s="38"/>
      <c r="B150" s="38"/>
      <c r="C150" s="38"/>
      <c r="E150" s="38"/>
      <c r="F150" s="73"/>
    </row>
    <row r="151" spans="1:6" ht="12.75">
      <c r="A151" s="38"/>
      <c r="B151" s="38"/>
      <c r="C151" s="38"/>
      <c r="E151" s="38"/>
      <c r="F151" s="73"/>
    </row>
    <row r="152" spans="1:6" ht="12.75">
      <c r="A152" s="38"/>
      <c r="B152" s="38"/>
      <c r="C152" s="38"/>
      <c r="E152" s="38"/>
      <c r="F152" s="73"/>
    </row>
    <row r="153" spans="1:6" ht="12.75">
      <c r="A153" s="38"/>
      <c r="B153" s="38"/>
      <c r="C153" s="38"/>
      <c r="E153" s="38"/>
      <c r="F153" s="73"/>
    </row>
    <row r="154" spans="1:6" ht="12.75">
      <c r="A154" s="38"/>
      <c r="B154" s="38"/>
      <c r="C154" s="38"/>
      <c r="E154" s="38"/>
      <c r="F154" s="73"/>
    </row>
    <row r="155" spans="1:6" ht="12.75">
      <c r="A155" s="38"/>
      <c r="B155" s="38"/>
      <c r="C155" s="38"/>
      <c r="E155" s="38"/>
      <c r="F155" s="73"/>
    </row>
    <row r="156" spans="1:6" ht="12.75">
      <c r="A156" s="38"/>
      <c r="B156" s="38"/>
      <c r="C156" s="38"/>
      <c r="E156" s="38"/>
      <c r="F156" s="73"/>
    </row>
    <row r="157" spans="1:6" ht="12.75">
      <c r="A157" s="38"/>
      <c r="B157" s="38"/>
      <c r="C157" s="38"/>
      <c r="E157" s="38"/>
      <c r="F157" s="73"/>
    </row>
    <row r="158" spans="1:6" ht="12.75">
      <c r="A158" s="38"/>
      <c r="B158" s="38"/>
      <c r="C158" s="38"/>
      <c r="E158" s="38"/>
      <c r="F158" s="73"/>
    </row>
    <row r="159" spans="1:6" ht="12.75">
      <c r="A159" s="38"/>
      <c r="B159" s="38"/>
      <c r="C159" s="38"/>
      <c r="E159" s="38"/>
      <c r="F159" s="73"/>
    </row>
    <row r="160" spans="1:6" ht="12.75">
      <c r="A160" s="38"/>
      <c r="B160" s="38"/>
      <c r="C160" s="38"/>
      <c r="E160" s="38"/>
      <c r="F160" s="73"/>
    </row>
    <row r="161" spans="1:6" ht="12.75">
      <c r="A161" s="38"/>
      <c r="B161" s="38"/>
      <c r="C161" s="38"/>
      <c r="E161" s="38"/>
      <c r="F161" s="73"/>
    </row>
    <row r="162" spans="1:6" ht="12.75">
      <c r="A162" s="38"/>
      <c r="B162" s="38"/>
      <c r="C162" s="38"/>
      <c r="E162" s="38"/>
      <c r="F162" s="73"/>
    </row>
    <row r="163" spans="1:6" ht="12.75">
      <c r="A163" s="38"/>
      <c r="B163" s="38"/>
      <c r="C163" s="38"/>
      <c r="E163" s="38"/>
      <c r="F163" s="73"/>
    </row>
    <row r="164" spans="1:6" ht="12.75">
      <c r="A164" s="38"/>
      <c r="B164" s="38"/>
      <c r="C164" s="38"/>
      <c r="E164" s="38"/>
      <c r="F164" s="73"/>
    </row>
    <row r="165" spans="1:6" ht="12.75">
      <c r="A165" s="38"/>
      <c r="B165" s="38"/>
      <c r="C165" s="38"/>
      <c r="E165" s="38"/>
      <c r="F165" s="73"/>
    </row>
    <row r="166" spans="1:6" ht="12.75">
      <c r="A166" s="38"/>
      <c r="B166" s="38"/>
      <c r="C166" s="38"/>
      <c r="E166" s="38"/>
      <c r="F166" s="73"/>
    </row>
    <row r="167" spans="1:6" ht="12.75">
      <c r="A167" s="38"/>
      <c r="B167" s="38"/>
      <c r="C167" s="38"/>
      <c r="E167" s="38"/>
      <c r="F167" s="73"/>
    </row>
    <row r="168" spans="1:6" ht="12.75">
      <c r="A168" s="38"/>
      <c r="B168" s="38"/>
      <c r="C168" s="38"/>
      <c r="E168" s="38"/>
      <c r="F168" s="73"/>
    </row>
    <row r="169" spans="1:6" ht="12.75">
      <c r="A169" s="38"/>
      <c r="B169" s="38"/>
      <c r="C169" s="38"/>
      <c r="E169" s="38"/>
      <c r="F169" s="73"/>
    </row>
    <row r="170" spans="1:6" ht="12.75">
      <c r="A170" s="38"/>
      <c r="B170" s="38"/>
      <c r="C170" s="38"/>
      <c r="E170" s="38"/>
      <c r="F170" s="73"/>
    </row>
    <row r="171" spans="1:6" ht="12.75">
      <c r="A171" s="38"/>
      <c r="B171" s="38"/>
      <c r="C171" s="38"/>
      <c r="E171" s="38"/>
      <c r="F171" s="73"/>
    </row>
    <row r="172" spans="1:6" ht="12.75">
      <c r="A172" s="38"/>
      <c r="B172" s="38"/>
      <c r="C172" s="38"/>
      <c r="E172" s="38"/>
      <c r="F172" s="73"/>
    </row>
    <row r="173" spans="1:6" ht="12.75">
      <c r="A173" s="38"/>
      <c r="B173" s="38"/>
      <c r="C173" s="38"/>
      <c r="E173" s="38"/>
      <c r="F173" s="73"/>
    </row>
    <row r="174" spans="1:6" ht="12.75">
      <c r="A174" s="38"/>
      <c r="B174" s="38"/>
      <c r="C174" s="38"/>
      <c r="E174" s="38"/>
      <c r="F174" s="73"/>
    </row>
    <row r="175" spans="1:6" ht="12.75">
      <c r="A175" s="38"/>
      <c r="B175" s="38"/>
      <c r="C175" s="38"/>
      <c r="E175" s="38"/>
      <c r="F175" s="73"/>
    </row>
    <row r="176" spans="1:6" ht="12.75">
      <c r="A176" s="38"/>
      <c r="B176" s="38"/>
      <c r="C176" s="38"/>
      <c r="E176" s="38"/>
      <c r="F176" s="73"/>
    </row>
    <row r="177" spans="1:6" ht="12.75">
      <c r="A177" s="38"/>
      <c r="B177" s="38"/>
      <c r="C177" s="38"/>
      <c r="E177" s="38"/>
      <c r="F177" s="73"/>
    </row>
    <row r="178" spans="1:6" ht="12.75">
      <c r="A178" s="38"/>
      <c r="B178" s="38"/>
      <c r="C178" s="38"/>
      <c r="E178" s="38"/>
      <c r="F178" s="73"/>
    </row>
    <row r="179" spans="1:6" ht="12.75">
      <c r="A179" s="38"/>
      <c r="B179" s="38"/>
      <c r="C179" s="38"/>
      <c r="E179" s="38"/>
      <c r="F179" s="73"/>
    </row>
    <row r="180" spans="1:6" ht="12.75">
      <c r="A180" s="38"/>
      <c r="B180" s="38"/>
      <c r="C180" s="38"/>
      <c r="E180" s="38"/>
      <c r="F180" s="73"/>
    </row>
    <row r="181" spans="1:6" ht="12.75">
      <c r="A181" s="38"/>
      <c r="B181" s="38"/>
      <c r="C181" s="38"/>
      <c r="E181" s="38"/>
      <c r="F181" s="73"/>
    </row>
    <row r="182" spans="1:6" ht="12.75">
      <c r="A182" s="38"/>
      <c r="B182" s="38"/>
      <c r="C182" s="38"/>
      <c r="E182" s="38"/>
      <c r="F182" s="73"/>
    </row>
    <row r="183" spans="1:6" ht="12.75">
      <c r="A183" s="38"/>
      <c r="B183" s="38"/>
      <c r="C183" s="38"/>
      <c r="E183" s="38"/>
      <c r="F183" s="73"/>
    </row>
    <row r="184" spans="1:6" ht="12.75">
      <c r="A184" s="38"/>
      <c r="B184" s="38"/>
      <c r="C184" s="38"/>
      <c r="E184" s="38"/>
      <c r="F184" s="73"/>
    </row>
    <row r="185" spans="1:6" ht="12.75">
      <c r="A185" s="38"/>
      <c r="B185" s="38"/>
      <c r="C185" s="38"/>
      <c r="E185" s="38"/>
      <c r="F185" s="73"/>
    </row>
    <row r="186" spans="1:6" ht="12.75">
      <c r="A186" s="38"/>
      <c r="B186" s="38"/>
      <c r="C186" s="38"/>
      <c r="E186" s="38"/>
      <c r="F186" s="73"/>
    </row>
    <row r="187" spans="1:6" ht="12.75">
      <c r="A187" s="38"/>
      <c r="B187" s="38"/>
      <c r="C187" s="38"/>
      <c r="E187" s="38"/>
      <c r="F187" s="73"/>
    </row>
    <row r="188" spans="1:6" ht="12.75">
      <c r="A188" s="38"/>
      <c r="B188" s="38"/>
      <c r="C188" s="38"/>
      <c r="E188" s="38"/>
      <c r="F188" s="73"/>
    </row>
    <row r="189" spans="1:6" ht="12.75">
      <c r="A189" s="38"/>
      <c r="B189" s="38"/>
      <c r="C189" s="38"/>
      <c r="E189" s="38"/>
      <c r="F189" s="73"/>
    </row>
    <row r="190" spans="1:6" ht="12.75">
      <c r="A190" s="38"/>
      <c r="B190" s="38"/>
      <c r="C190" s="38"/>
      <c r="E190" s="38"/>
      <c r="F190" s="73"/>
    </row>
    <row r="191" spans="1:6" ht="12.75">
      <c r="A191" s="38"/>
      <c r="B191" s="38"/>
      <c r="C191" s="38"/>
      <c r="E191" s="38"/>
      <c r="F191" s="73"/>
    </row>
    <row r="192" spans="1:6" ht="12.75">
      <c r="A192" s="38"/>
      <c r="B192" s="38"/>
      <c r="C192" s="38"/>
      <c r="E192" s="38"/>
      <c r="F192" s="73"/>
    </row>
    <row r="193" spans="1:6" ht="12.75">
      <c r="A193" s="38"/>
      <c r="B193" s="38"/>
      <c r="C193" s="38"/>
      <c r="E193" s="38"/>
      <c r="F193" s="73"/>
    </row>
    <row r="194" spans="1:6" ht="12.75">
      <c r="A194" s="38"/>
      <c r="B194" s="38"/>
      <c r="C194" s="38"/>
      <c r="E194" s="38"/>
      <c r="F194" s="73"/>
    </row>
    <row r="195" spans="1:6" ht="12.75">
      <c r="A195" s="38"/>
      <c r="B195" s="38"/>
      <c r="C195" s="38"/>
      <c r="E195" s="38"/>
      <c r="F195" s="73"/>
    </row>
    <row r="196" spans="1:6" ht="12.75">
      <c r="A196" s="38"/>
      <c r="B196" s="38"/>
      <c r="C196" s="38"/>
      <c r="E196" s="38"/>
      <c r="F196" s="73"/>
    </row>
    <row r="197" spans="1:6" ht="12.75">
      <c r="A197" s="38"/>
      <c r="B197" s="38"/>
      <c r="C197" s="38"/>
      <c r="E197" s="38"/>
      <c r="F197" s="73"/>
    </row>
    <row r="198" spans="1:6" ht="12.75">
      <c r="A198" s="38"/>
      <c r="B198" s="38"/>
      <c r="C198" s="38"/>
      <c r="E198" s="38"/>
      <c r="F198" s="73"/>
    </row>
    <row r="199" spans="1:6" ht="12.75">
      <c r="A199" s="38"/>
      <c r="B199" s="38"/>
      <c r="C199" s="38"/>
      <c r="E199" s="38"/>
      <c r="F199" s="73"/>
    </row>
    <row r="200" spans="1:6" ht="12.75">
      <c r="A200" s="38"/>
      <c r="B200" s="38"/>
      <c r="C200" s="38"/>
      <c r="E200" s="38"/>
      <c r="F200" s="73"/>
    </row>
    <row r="201" spans="1:6" ht="12.75">
      <c r="A201" s="38"/>
      <c r="B201" s="38"/>
      <c r="C201" s="38"/>
      <c r="E201" s="38"/>
      <c r="F201" s="73"/>
    </row>
    <row r="202" spans="1:6" ht="12.75">
      <c r="A202" s="38"/>
      <c r="B202" s="38"/>
      <c r="C202" s="38"/>
      <c r="E202" s="38"/>
      <c r="F202" s="73"/>
    </row>
    <row r="203" spans="1:6" ht="12.75">
      <c r="A203" s="38"/>
      <c r="B203" s="38"/>
      <c r="C203" s="38"/>
      <c r="E203" s="38"/>
      <c r="F203" s="73"/>
    </row>
    <row r="204" spans="1:6" ht="12.75">
      <c r="A204" s="38"/>
      <c r="B204" s="38"/>
      <c r="C204" s="38"/>
      <c r="E204" s="38"/>
      <c r="F204" s="73"/>
    </row>
    <row r="205" spans="1:6" ht="12.75">
      <c r="A205" s="38"/>
      <c r="B205" s="38"/>
      <c r="C205" s="38"/>
      <c r="E205" s="38"/>
      <c r="F205" s="73"/>
    </row>
    <row r="206" spans="1:6" ht="12.75">
      <c r="A206" s="38"/>
      <c r="B206" s="38"/>
      <c r="C206" s="38"/>
      <c r="E206" s="38"/>
      <c r="F206" s="73"/>
    </row>
    <row r="207" spans="1:6" ht="12.75">
      <c r="A207" s="38"/>
      <c r="B207" s="38"/>
      <c r="C207" s="38"/>
      <c r="E207" s="38"/>
      <c r="F207" s="73"/>
    </row>
    <row r="208" spans="1:6" ht="12.75">
      <c r="A208" s="38"/>
      <c r="B208" s="38"/>
      <c r="C208" s="38"/>
      <c r="E208" s="38"/>
      <c r="F208" s="73"/>
    </row>
    <row r="209" spans="1:6" ht="12.75">
      <c r="A209" s="38"/>
      <c r="B209" s="38"/>
      <c r="C209" s="38"/>
      <c r="E209" s="38"/>
      <c r="F209" s="73"/>
    </row>
    <row r="210" spans="1:6" ht="12.75">
      <c r="A210" s="38"/>
      <c r="B210" s="38"/>
      <c r="C210" s="38"/>
      <c r="E210" s="38"/>
      <c r="F210" s="73"/>
    </row>
    <row r="211" spans="1:6" ht="12.75">
      <c r="A211" s="38"/>
      <c r="B211" s="38"/>
      <c r="C211" s="38"/>
      <c r="E211" s="38"/>
      <c r="F211" s="73"/>
    </row>
    <row r="212" spans="1:6" ht="12.75">
      <c r="A212" s="38"/>
      <c r="B212" s="38"/>
      <c r="C212" s="38"/>
      <c r="E212" s="38"/>
      <c r="F212" s="73"/>
    </row>
    <row r="213" spans="1:6" ht="12.75">
      <c r="A213" s="38"/>
      <c r="B213" s="38"/>
      <c r="C213" s="38"/>
      <c r="E213" s="38"/>
      <c r="F213" s="73"/>
    </row>
    <row r="214" spans="1:6" ht="12.75">
      <c r="A214" s="38"/>
      <c r="B214" s="38"/>
      <c r="C214" s="38"/>
      <c r="E214" s="38"/>
      <c r="F214" s="73"/>
    </row>
    <row r="215" spans="1:6" ht="12.75">
      <c r="A215" s="38"/>
      <c r="B215" s="38"/>
      <c r="C215" s="38"/>
      <c r="E215" s="38"/>
      <c r="F215" s="73"/>
    </row>
    <row r="216" spans="1:6" ht="12.75">
      <c r="A216" s="38"/>
      <c r="B216" s="38"/>
      <c r="C216" s="38"/>
      <c r="E216" s="38"/>
      <c r="F216" s="73"/>
    </row>
    <row r="217" spans="1:6" ht="12.75">
      <c r="A217" s="38"/>
      <c r="B217" s="38"/>
      <c r="C217" s="38"/>
      <c r="E217" s="38"/>
      <c r="F217" s="73"/>
    </row>
    <row r="218" spans="1:6" ht="12.75">
      <c r="A218" s="38"/>
      <c r="B218" s="38"/>
      <c r="C218" s="38"/>
      <c r="E218" s="38"/>
      <c r="F218" s="73"/>
    </row>
    <row r="219" spans="1:6" ht="12.75">
      <c r="A219" s="38"/>
      <c r="B219" s="38"/>
      <c r="C219" s="38"/>
      <c r="E219" s="38"/>
      <c r="F219" s="73"/>
    </row>
    <row r="220" spans="1:6" ht="12.75">
      <c r="A220" s="38"/>
      <c r="B220" s="38"/>
      <c r="C220" s="38"/>
      <c r="E220" s="38"/>
      <c r="F220" s="73"/>
    </row>
    <row r="221" spans="1:6" ht="12.75">
      <c r="A221" s="38"/>
      <c r="B221" s="38"/>
      <c r="C221" s="38"/>
      <c r="E221" s="38"/>
      <c r="F221" s="73"/>
    </row>
    <row r="222" spans="1:6" ht="12.75">
      <c r="A222" s="38"/>
      <c r="B222" s="38"/>
      <c r="C222" s="38"/>
      <c r="E222" s="38"/>
      <c r="F222" s="73"/>
    </row>
    <row r="223" spans="1:6" ht="12.75">
      <c r="A223" s="38"/>
      <c r="B223" s="38"/>
      <c r="C223" s="38"/>
      <c r="E223" s="38"/>
      <c r="F223" s="73"/>
    </row>
    <row r="224" spans="1:6" ht="12.75">
      <c r="A224" s="38"/>
      <c r="B224" s="38"/>
      <c r="C224" s="38"/>
      <c r="E224" s="38"/>
      <c r="F224" s="73"/>
    </row>
    <row r="225" spans="1:6" ht="12.75">
      <c r="A225" s="38"/>
      <c r="B225" s="38"/>
      <c r="C225" s="38"/>
      <c r="E225" s="38"/>
      <c r="F225" s="73"/>
    </row>
    <row r="226" spans="1:6" ht="12.75">
      <c r="A226" s="38"/>
      <c r="B226" s="38"/>
      <c r="C226" s="38"/>
      <c r="E226" s="38"/>
      <c r="F226" s="73"/>
    </row>
    <row r="227" spans="1:6" ht="12.75">
      <c r="A227" s="38"/>
      <c r="B227" s="38"/>
      <c r="C227" s="38"/>
      <c r="E227" s="38"/>
      <c r="F227" s="73"/>
    </row>
    <row r="228" spans="1:6" ht="12.75">
      <c r="A228" s="38"/>
      <c r="B228" s="38"/>
      <c r="C228" s="38"/>
      <c r="E228" s="38"/>
      <c r="F228" s="73"/>
    </row>
    <row r="229" spans="1:6" ht="12.75">
      <c r="A229" s="38"/>
      <c r="B229" s="38"/>
      <c r="C229" s="38"/>
      <c r="E229" s="38"/>
      <c r="F229" s="73"/>
    </row>
    <row r="230" spans="1:6" ht="12.75">
      <c r="A230" s="38"/>
      <c r="B230" s="38"/>
      <c r="C230" s="38"/>
      <c r="E230" s="38"/>
      <c r="F230" s="73"/>
    </row>
    <row r="231" spans="1:6" ht="12.75">
      <c r="A231" s="38"/>
      <c r="B231" s="38"/>
      <c r="C231" s="38"/>
      <c r="E231" s="38"/>
      <c r="F231" s="73"/>
    </row>
    <row r="232" spans="1:6" ht="12.75">
      <c r="A232" s="38"/>
      <c r="B232" s="38"/>
      <c r="C232" s="38"/>
      <c r="E232" s="38"/>
      <c r="F232" s="73"/>
    </row>
    <row r="233" spans="1:6" ht="12.75">
      <c r="A233" s="38"/>
      <c r="B233" s="38"/>
      <c r="C233" s="38"/>
      <c r="E233" s="38"/>
      <c r="F233" s="73"/>
    </row>
    <row r="234" spans="1:6" ht="12.75">
      <c r="A234" s="38"/>
      <c r="B234" s="38"/>
      <c r="C234" s="38"/>
      <c r="E234" s="38"/>
      <c r="F234" s="73"/>
    </row>
    <row r="235" spans="1:6" ht="12.75">
      <c r="A235" s="38"/>
      <c r="B235" s="38"/>
      <c r="C235" s="38"/>
      <c r="E235" s="38"/>
      <c r="F235" s="73"/>
    </row>
    <row r="236" spans="1:6" ht="12.75">
      <c r="A236" s="38"/>
      <c r="B236" s="38"/>
      <c r="C236" s="38"/>
      <c r="E236" s="38"/>
      <c r="F236" s="73"/>
    </row>
    <row r="237" spans="1:6" ht="12.75">
      <c r="A237" s="38"/>
      <c r="B237" s="38"/>
      <c r="C237" s="38"/>
      <c r="E237" s="38"/>
      <c r="F237" s="73"/>
    </row>
    <row r="238" spans="1:6" ht="12.75">
      <c r="A238" s="38"/>
      <c r="B238" s="38"/>
      <c r="C238" s="38"/>
      <c r="E238" s="38"/>
      <c r="F238" s="73"/>
    </row>
    <row r="239" spans="1:6" ht="12.75">
      <c r="A239" s="38"/>
      <c r="B239" s="38"/>
      <c r="C239" s="38"/>
      <c r="E239" s="38"/>
      <c r="F239" s="73"/>
    </row>
    <row r="240" spans="1:6" ht="12.75">
      <c r="A240" s="38"/>
      <c r="B240" s="38"/>
      <c r="C240" s="38"/>
      <c r="E240" s="38"/>
      <c r="F240" s="73"/>
    </row>
    <row r="241" spans="1:6" ht="12.75">
      <c r="A241" s="38"/>
      <c r="B241" s="38"/>
      <c r="C241" s="38"/>
      <c r="E241" s="38"/>
      <c r="F241" s="73"/>
    </row>
    <row r="242" spans="1:6" ht="12.75">
      <c r="A242" s="38"/>
      <c r="B242" s="38"/>
      <c r="C242" s="38"/>
      <c r="E242" s="38"/>
      <c r="F242" s="73"/>
    </row>
    <row r="243" spans="1:6" ht="12.75">
      <c r="A243" s="38"/>
      <c r="B243" s="38"/>
      <c r="C243" s="38"/>
      <c r="E243" s="38"/>
      <c r="F243" s="73"/>
    </row>
    <row r="244" spans="1:6" ht="12.75">
      <c r="A244" s="38"/>
      <c r="B244" s="38"/>
      <c r="C244" s="38"/>
      <c r="E244" s="38"/>
      <c r="F244" s="73"/>
    </row>
    <row r="245" spans="1:6" ht="12.75">
      <c r="A245" s="38"/>
      <c r="B245" s="38"/>
      <c r="C245" s="38"/>
      <c r="E245" s="38"/>
      <c r="F245" s="73"/>
    </row>
    <row r="246" spans="1:6" ht="12.75">
      <c r="A246" s="38"/>
      <c r="B246" s="38"/>
      <c r="C246" s="38"/>
      <c r="E246" s="38"/>
      <c r="F246" s="73"/>
    </row>
    <row r="247" spans="1:6" ht="12.75">
      <c r="A247" s="38"/>
      <c r="B247" s="38"/>
      <c r="C247" s="38"/>
      <c r="E247" s="38"/>
      <c r="F247" s="73"/>
    </row>
    <row r="248" spans="1:6" ht="12.75">
      <c r="A248" s="38"/>
      <c r="B248" s="38"/>
      <c r="C248" s="38"/>
      <c r="E248" s="38"/>
      <c r="F248" s="73"/>
    </row>
    <row r="249" spans="1:6" ht="12.75">
      <c r="A249" s="38"/>
      <c r="B249" s="38"/>
      <c r="C249" s="38"/>
      <c r="E249" s="38"/>
      <c r="F249" s="73"/>
    </row>
    <row r="250" spans="1:6" ht="12.75">
      <c r="A250" s="38"/>
      <c r="B250" s="38"/>
      <c r="C250" s="38"/>
      <c r="E250" s="38"/>
      <c r="F250" s="73"/>
    </row>
    <row r="251" spans="1:6" ht="12.75">
      <c r="A251" s="38"/>
      <c r="B251" s="38"/>
      <c r="C251" s="38"/>
      <c r="E251" s="38"/>
      <c r="F251" s="73"/>
    </row>
    <row r="252" spans="1:6" ht="12.75">
      <c r="A252" s="38"/>
      <c r="B252" s="38"/>
      <c r="C252" s="38"/>
      <c r="E252" s="38"/>
      <c r="F252" s="73"/>
    </row>
    <row r="253" spans="1:6" ht="12.75">
      <c r="A253" s="38"/>
      <c r="B253" s="38"/>
      <c r="C253" s="38"/>
      <c r="E253" s="38"/>
      <c r="F253" s="73"/>
    </row>
    <row r="254" spans="1:6" ht="12.75">
      <c r="A254" s="38"/>
      <c r="B254" s="38"/>
      <c r="C254" s="38"/>
      <c r="E254" s="38"/>
      <c r="F254" s="73"/>
    </row>
    <row r="255" spans="1:6" ht="12.75">
      <c r="A255" s="38"/>
      <c r="B255" s="38"/>
      <c r="C255" s="38"/>
      <c r="E255" s="38"/>
      <c r="F255" s="73"/>
    </row>
    <row r="256" spans="1:6" ht="12.75">
      <c r="A256" s="38"/>
      <c r="B256" s="38"/>
      <c r="C256" s="38"/>
      <c r="E256" s="38"/>
      <c r="F256" s="73"/>
    </row>
    <row r="257" spans="1:6" ht="12.75">
      <c r="A257" s="38"/>
      <c r="B257" s="38"/>
      <c r="C257" s="38"/>
      <c r="E257" s="38"/>
      <c r="F257" s="73"/>
    </row>
    <row r="258" spans="1:6" ht="12.75">
      <c r="A258" s="38"/>
      <c r="B258" s="38"/>
      <c r="C258" s="38"/>
      <c r="E258" s="38"/>
      <c r="F258" s="73"/>
    </row>
    <row r="259" spans="1:6" ht="12.75">
      <c r="A259" s="38"/>
      <c r="B259" s="38"/>
      <c r="C259" s="38"/>
      <c r="E259" s="38"/>
      <c r="F259" s="73"/>
    </row>
    <row r="260" spans="1:6" ht="12.75">
      <c r="A260" s="38"/>
      <c r="B260" s="38"/>
      <c r="C260" s="38"/>
      <c r="E260" s="38"/>
      <c r="F260" s="73"/>
    </row>
    <row r="261" spans="1:6" ht="12.75">
      <c r="A261" s="38"/>
      <c r="B261" s="38"/>
      <c r="C261" s="38"/>
      <c r="E261" s="38"/>
      <c r="F261" s="73"/>
    </row>
    <row r="262" spans="1:6" ht="12.75">
      <c r="A262" s="38"/>
      <c r="B262" s="38"/>
      <c r="C262" s="38"/>
      <c r="E262" s="38"/>
      <c r="F262" s="73"/>
    </row>
    <row r="263" spans="1:6" ht="12.75">
      <c r="A263" s="38"/>
      <c r="B263" s="38"/>
      <c r="C263" s="38"/>
      <c r="E263" s="38"/>
      <c r="F263" s="73"/>
    </row>
    <row r="264" spans="1:6" ht="12.75">
      <c r="A264" s="38"/>
      <c r="B264" s="38"/>
      <c r="C264" s="38"/>
      <c r="E264" s="38"/>
      <c r="F264" s="73"/>
    </row>
    <row r="265" spans="1:6" ht="12.75">
      <c r="A265" s="38"/>
      <c r="B265" s="38"/>
      <c r="C265" s="38"/>
      <c r="E265" s="38"/>
      <c r="F265" s="73"/>
    </row>
    <row r="266" spans="1:6" ht="12.75">
      <c r="A266" s="38"/>
      <c r="B266" s="38"/>
      <c r="C266" s="38"/>
      <c r="E266" s="38"/>
      <c r="F266" s="73"/>
    </row>
    <row r="267" spans="1:6" ht="12.75">
      <c r="A267" s="38"/>
      <c r="B267" s="38"/>
      <c r="C267" s="38"/>
      <c r="E267" s="38"/>
      <c r="F267" s="73"/>
    </row>
    <row r="268" spans="1:6" ht="12.75">
      <c r="A268" s="38"/>
      <c r="B268" s="38"/>
      <c r="C268" s="38"/>
      <c r="E268" s="38"/>
      <c r="F268" s="73"/>
    </row>
    <row r="269" spans="1:6" ht="12.75">
      <c r="A269" s="38"/>
      <c r="B269" s="38"/>
      <c r="C269" s="38"/>
      <c r="E269" s="38"/>
      <c r="F269" s="73"/>
    </row>
    <row r="270" spans="1:6" ht="12.75">
      <c r="A270" s="38"/>
      <c r="B270" s="38"/>
      <c r="C270" s="38"/>
      <c r="E270" s="38"/>
      <c r="F270" s="73"/>
    </row>
    <row r="271" spans="1:6" ht="12.75">
      <c r="A271" s="38"/>
      <c r="B271" s="38"/>
      <c r="C271" s="38"/>
      <c r="E271" s="38"/>
      <c r="F271" s="73"/>
    </row>
    <row r="272" spans="1:6" ht="12.75">
      <c r="A272" s="38"/>
      <c r="B272" s="38"/>
      <c r="C272" s="38"/>
      <c r="E272" s="38"/>
      <c r="F272" s="73"/>
    </row>
    <row r="273" spans="1:6" ht="12.75">
      <c r="A273" s="38"/>
      <c r="B273" s="38"/>
      <c r="C273" s="38"/>
      <c r="E273" s="38"/>
      <c r="F273" s="73"/>
    </row>
    <row r="274" spans="1:6" ht="12.75">
      <c r="A274" s="38"/>
      <c r="B274" s="38"/>
      <c r="C274" s="38"/>
      <c r="E274" s="38"/>
      <c r="F274" s="73"/>
    </row>
    <row r="275" spans="1:6" ht="12.75">
      <c r="A275" s="38"/>
      <c r="B275" s="38"/>
      <c r="C275" s="38"/>
      <c r="E275" s="38"/>
      <c r="F275" s="73"/>
    </row>
    <row r="276" spans="1:6" ht="12.75">
      <c r="A276" s="38"/>
      <c r="B276" s="38"/>
      <c r="C276" s="38"/>
      <c r="E276" s="38"/>
      <c r="F276" s="73"/>
    </row>
    <row r="277" spans="1:6" ht="12.75">
      <c r="A277" s="38"/>
      <c r="B277" s="38"/>
      <c r="C277" s="38"/>
      <c r="E277" s="38"/>
      <c r="F277" s="73"/>
    </row>
    <row r="278" spans="1:6" ht="12.75">
      <c r="A278" s="38"/>
      <c r="B278" s="38"/>
      <c r="C278" s="38"/>
      <c r="E278" s="38"/>
      <c r="F278" s="73"/>
    </row>
    <row r="279" spans="1:6" ht="12.75">
      <c r="A279" s="38"/>
      <c r="B279" s="38"/>
      <c r="C279" s="38"/>
      <c r="E279" s="38"/>
      <c r="F279" s="73"/>
    </row>
    <row r="280" spans="1:6" ht="12.75">
      <c r="A280" s="38"/>
      <c r="B280" s="38"/>
      <c r="C280" s="38"/>
      <c r="E280" s="38"/>
      <c r="F280" s="73"/>
    </row>
    <row r="281" spans="1:6" ht="12.75">
      <c r="A281" s="38"/>
      <c r="B281" s="38"/>
      <c r="C281" s="38"/>
      <c r="E281" s="38"/>
      <c r="F281" s="73"/>
    </row>
    <row r="282" spans="1:6" ht="12.75">
      <c r="A282" s="38"/>
      <c r="B282" s="38"/>
      <c r="C282" s="38"/>
      <c r="E282" s="38"/>
      <c r="F282" s="73"/>
    </row>
    <row r="283" spans="1:6" ht="12.75">
      <c r="A283" s="38"/>
      <c r="B283" s="38"/>
      <c r="C283" s="38"/>
      <c r="E283" s="38"/>
      <c r="F283" s="73"/>
    </row>
    <row r="284" spans="1:6" ht="12.75">
      <c r="A284" s="38"/>
      <c r="B284" s="38"/>
      <c r="C284" s="38"/>
      <c r="E284" s="38"/>
      <c r="F284" s="73"/>
    </row>
    <row r="285" spans="1:6" ht="12.75">
      <c r="A285" s="38"/>
      <c r="B285" s="38"/>
      <c r="C285" s="38"/>
      <c r="E285" s="38"/>
      <c r="F285" s="73"/>
    </row>
    <row r="286" spans="1:6" ht="12.75">
      <c r="A286" s="38"/>
      <c r="B286" s="38"/>
      <c r="C286" s="38"/>
      <c r="E286" s="38"/>
      <c r="F286" s="73"/>
    </row>
    <row r="287" spans="1:6" ht="12.75">
      <c r="A287" s="38"/>
      <c r="B287" s="38"/>
      <c r="C287" s="38"/>
      <c r="E287" s="38"/>
      <c r="F287" s="73"/>
    </row>
    <row r="288" spans="1:6" ht="12.75">
      <c r="A288" s="38"/>
      <c r="B288" s="38"/>
      <c r="C288" s="38"/>
      <c r="E288" s="38"/>
      <c r="F288" s="73"/>
    </row>
    <row r="289" spans="1:6" ht="12.75">
      <c r="A289" s="38"/>
      <c r="B289" s="38"/>
      <c r="C289" s="38"/>
      <c r="E289" s="38"/>
      <c r="F289" s="73"/>
    </row>
    <row r="290" spans="1:6" ht="12.75">
      <c r="A290" s="38"/>
      <c r="B290" s="38"/>
      <c r="C290" s="38"/>
      <c r="E290" s="38"/>
      <c r="F290" s="73"/>
    </row>
    <row r="291" spans="1:6" ht="12.75">
      <c r="A291" s="38"/>
      <c r="B291" s="38"/>
      <c r="C291" s="38"/>
      <c r="E291" s="38"/>
      <c r="F291" s="73"/>
    </row>
    <row r="292" spans="1:6" ht="12.75">
      <c r="A292" s="38"/>
      <c r="B292" s="38"/>
      <c r="C292" s="38"/>
      <c r="E292" s="38"/>
      <c r="F292" s="73"/>
    </row>
    <row r="293" spans="1:6" ht="12.75">
      <c r="A293" s="38"/>
      <c r="B293" s="38"/>
      <c r="C293" s="38"/>
      <c r="E293" s="38"/>
      <c r="F293" s="73"/>
    </row>
    <row r="294" spans="1:6" ht="12.75">
      <c r="A294" s="38"/>
      <c r="B294" s="38"/>
      <c r="C294" s="38"/>
      <c r="E294" s="38"/>
      <c r="F294" s="73"/>
    </row>
    <row r="295" spans="1:6" ht="12.75">
      <c r="A295" s="38"/>
      <c r="B295" s="38"/>
      <c r="C295" s="38"/>
      <c r="E295" s="38"/>
      <c r="F295" s="73"/>
    </row>
    <row r="296" spans="1:6" ht="12.75">
      <c r="A296" s="38"/>
      <c r="B296" s="38"/>
      <c r="C296" s="38"/>
      <c r="E296" s="38"/>
      <c r="F296" s="73"/>
    </row>
    <row r="297" spans="1:6" ht="12.75">
      <c r="A297" s="38"/>
      <c r="B297" s="38"/>
      <c r="C297" s="38"/>
      <c r="E297" s="38"/>
      <c r="F297" s="73"/>
    </row>
    <row r="298" spans="1:6" ht="12.75">
      <c r="A298" s="38"/>
      <c r="B298" s="38"/>
      <c r="C298" s="38"/>
      <c r="E298" s="38"/>
      <c r="F298" s="73"/>
    </row>
    <row r="299" spans="1:6" ht="12.75">
      <c r="A299" s="38"/>
      <c r="B299" s="38"/>
      <c r="C299" s="38"/>
      <c r="E299" s="38"/>
      <c r="F299" s="73"/>
    </row>
    <row r="300" spans="1:6" ht="12.75">
      <c r="A300" s="38"/>
      <c r="B300" s="38"/>
      <c r="C300" s="38"/>
      <c r="E300" s="38"/>
      <c r="F300" s="73"/>
    </row>
    <row r="301" spans="1:6" ht="12.75">
      <c r="A301" s="38"/>
      <c r="B301" s="38"/>
      <c r="C301" s="38"/>
      <c r="E301" s="38"/>
      <c r="F301" s="73"/>
    </row>
    <row r="302" spans="1:6" ht="12.75">
      <c r="A302" s="38"/>
      <c r="B302" s="38"/>
      <c r="C302" s="38"/>
      <c r="E302" s="38"/>
      <c r="F302" s="73"/>
    </row>
    <row r="303" spans="1:6" ht="12.75">
      <c r="A303" s="38"/>
      <c r="B303" s="38"/>
      <c r="C303" s="38"/>
      <c r="E303" s="38"/>
      <c r="F303" s="73"/>
    </row>
    <row r="304" spans="1:6" ht="12.75">
      <c r="A304" s="38"/>
      <c r="B304" s="38"/>
      <c r="C304" s="38"/>
      <c r="E304" s="38"/>
      <c r="F304" s="73"/>
    </row>
    <row r="305" spans="1:6" ht="12.75">
      <c r="A305" s="38"/>
      <c r="B305" s="38"/>
      <c r="C305" s="38"/>
      <c r="E305" s="38"/>
      <c r="F305" s="73"/>
    </row>
    <row r="306" spans="1:6" ht="12.75">
      <c r="A306" s="38"/>
      <c r="B306" s="38"/>
      <c r="C306" s="38"/>
      <c r="E306" s="38"/>
      <c r="F306" s="73"/>
    </row>
    <row r="307" spans="1:6" ht="12.75">
      <c r="A307" s="38"/>
      <c r="B307" s="38"/>
      <c r="C307" s="38"/>
      <c r="E307" s="38"/>
      <c r="F307" s="73"/>
    </row>
    <row r="308" spans="1:6" ht="12.75">
      <c r="A308" s="38"/>
      <c r="B308" s="38"/>
      <c r="C308" s="38"/>
      <c r="E308" s="38"/>
      <c r="F308" s="73"/>
    </row>
    <row r="309" spans="1:6" ht="12.75">
      <c r="A309" s="38"/>
      <c r="B309" s="38"/>
      <c r="C309" s="38"/>
      <c r="E309" s="38"/>
      <c r="F309" s="73"/>
    </row>
    <row r="310" spans="1:6" ht="12.75">
      <c r="A310" s="38"/>
      <c r="B310" s="38"/>
      <c r="C310" s="38"/>
      <c r="E310" s="38"/>
      <c r="F310" s="73"/>
    </row>
    <row r="311" spans="1:6" ht="12.75">
      <c r="A311" s="38"/>
      <c r="B311" s="38"/>
      <c r="C311" s="38"/>
      <c r="E311" s="38"/>
      <c r="F311" s="73"/>
    </row>
    <row r="312" spans="1:6" ht="12.75">
      <c r="A312" s="38"/>
      <c r="B312" s="38"/>
      <c r="C312" s="38"/>
      <c r="E312" s="38"/>
      <c r="F312" s="73"/>
    </row>
    <row r="313" spans="1:6" ht="12.75">
      <c r="A313" s="38"/>
      <c r="B313" s="38"/>
      <c r="C313" s="38"/>
      <c r="E313" s="38"/>
      <c r="F313" s="73"/>
    </row>
    <row r="314" spans="1:6" ht="12.75">
      <c r="A314" s="38"/>
      <c r="B314" s="38"/>
      <c r="C314" s="38"/>
      <c r="E314" s="38"/>
      <c r="F314" s="73"/>
    </row>
    <row r="315" spans="1:6" ht="12.75">
      <c r="A315" s="38"/>
      <c r="B315" s="38"/>
      <c r="C315" s="38"/>
      <c r="E315" s="38"/>
      <c r="F315" s="73"/>
    </row>
    <row r="316" spans="1:6" ht="12.75">
      <c r="A316" s="38"/>
      <c r="B316" s="38"/>
      <c r="C316" s="38"/>
      <c r="E316" s="38"/>
      <c r="F316" s="73"/>
    </row>
    <row r="317" spans="1:6" ht="12.75">
      <c r="A317" s="38"/>
      <c r="B317" s="38"/>
      <c r="C317" s="38"/>
      <c r="E317" s="38"/>
      <c r="F317" s="73"/>
    </row>
    <row r="318" spans="1:6" ht="12.75">
      <c r="A318" s="38"/>
      <c r="B318" s="38"/>
      <c r="C318" s="38"/>
      <c r="E318" s="38"/>
      <c r="F318" s="73"/>
    </row>
    <row r="319" spans="1:6" ht="12.75">
      <c r="A319" s="38"/>
      <c r="B319" s="38"/>
      <c r="C319" s="38"/>
      <c r="E319" s="38"/>
      <c r="F319" s="73"/>
    </row>
    <row r="320" spans="1:6" ht="12.75">
      <c r="A320" s="38"/>
      <c r="B320" s="38"/>
      <c r="C320" s="38"/>
      <c r="E320" s="38"/>
      <c r="F320" s="73"/>
    </row>
    <row r="321" spans="1:6" ht="12.75">
      <c r="A321" s="38"/>
      <c r="B321" s="38"/>
      <c r="C321" s="38"/>
      <c r="E321" s="38"/>
      <c r="F321" s="73"/>
    </row>
    <row r="322" spans="1:6" ht="12.75">
      <c r="A322" s="38"/>
      <c r="B322" s="38"/>
      <c r="C322" s="38"/>
      <c r="E322" s="38"/>
      <c r="F322" s="73"/>
    </row>
    <row r="323" spans="1:6" ht="12.75">
      <c r="A323" s="38"/>
      <c r="B323" s="38"/>
      <c r="C323" s="38"/>
      <c r="E323" s="38"/>
      <c r="F323" s="73"/>
    </row>
    <row r="324" spans="1:6" ht="12.75">
      <c r="A324" s="38"/>
      <c r="B324" s="38"/>
      <c r="C324" s="38"/>
      <c r="E324" s="38"/>
      <c r="F324" s="73"/>
    </row>
    <row r="325" spans="1:6" ht="12.75">
      <c r="A325" s="38"/>
      <c r="B325" s="38"/>
      <c r="C325" s="38"/>
      <c r="E325" s="38"/>
      <c r="F325" s="73"/>
    </row>
    <row r="326" spans="1:6" ht="12.75">
      <c r="A326" s="38"/>
      <c r="B326" s="38"/>
      <c r="C326" s="38"/>
      <c r="E326" s="38"/>
      <c r="F326" s="73"/>
    </row>
    <row r="327" spans="1:6" ht="12.75">
      <c r="A327" s="38"/>
      <c r="B327" s="38"/>
      <c r="C327" s="38"/>
      <c r="E327" s="38"/>
      <c r="F327" s="73"/>
    </row>
    <row r="328" spans="1:6" ht="12.75">
      <c r="A328" s="38"/>
      <c r="B328" s="38"/>
      <c r="C328" s="38"/>
      <c r="E328" s="38"/>
      <c r="F328" s="73"/>
    </row>
    <row r="329" spans="1:6" ht="12.75">
      <c r="A329" s="38"/>
      <c r="B329" s="38"/>
      <c r="C329" s="38"/>
      <c r="E329" s="38"/>
      <c r="F329" s="73"/>
    </row>
    <row r="330" spans="1:6" ht="12.75">
      <c r="A330" s="38"/>
      <c r="B330" s="38"/>
      <c r="C330" s="38"/>
      <c r="E330" s="38"/>
      <c r="F330" s="73"/>
    </row>
    <row r="331" spans="1:6" ht="12.75">
      <c r="A331" s="38"/>
      <c r="B331" s="38"/>
      <c r="C331" s="38"/>
      <c r="E331" s="38"/>
      <c r="F331" s="73"/>
    </row>
  </sheetData>
  <mergeCells count="1">
    <mergeCell ref="A61:F61"/>
  </mergeCells>
  <printOptions horizontalCentered="1"/>
  <pageMargins left="0.73" right="0.52" top="0.31" bottom="0.33" header="0.71" footer="0.19"/>
  <pageSetup fitToHeight="1" fitToWidth="1" horizontalDpi="600" verticalDpi="600" orientation="portrait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7.57421875" style="3" customWidth="1"/>
    <col min="2" max="2" width="0.9921875" style="3" customWidth="1"/>
    <col min="3" max="3" width="14.57421875" style="3" customWidth="1"/>
    <col min="4" max="4" width="0.71875" style="3" customWidth="1"/>
    <col min="5" max="5" width="16.00390625" style="3" customWidth="1"/>
    <col min="6" max="6" width="0.85546875" style="3" customWidth="1"/>
    <col min="7" max="7" width="17.7109375" style="3" customWidth="1"/>
    <col min="8" max="8" width="1.1484375" style="3" customWidth="1"/>
    <col min="9" max="9" width="16.00390625" style="3" customWidth="1"/>
    <col min="10" max="10" width="1.57421875" style="3" customWidth="1"/>
    <col min="11" max="11" width="0.42578125" style="1" customWidth="1"/>
    <col min="12" max="16384" width="1.1484375" style="1" customWidth="1"/>
  </cols>
  <sheetData>
    <row r="1" spans="1:9" ht="15.75">
      <c r="A1" s="50" t="s">
        <v>112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127" t="s">
        <v>41</v>
      </c>
      <c r="B2" s="46"/>
      <c r="C2" s="46"/>
      <c r="D2" s="46"/>
      <c r="E2" s="46"/>
      <c r="F2" s="46"/>
      <c r="G2" s="46"/>
      <c r="H2" s="46"/>
      <c r="I2" s="46"/>
    </row>
    <row r="3" spans="1:10" ht="13.5" thickBot="1">
      <c r="A3" s="47"/>
      <c r="B3" s="47"/>
      <c r="C3" s="47"/>
      <c r="D3" s="47"/>
      <c r="E3" s="47"/>
      <c r="F3" s="47"/>
      <c r="G3" s="47"/>
      <c r="H3" s="47"/>
      <c r="I3" s="47"/>
      <c r="J3" s="5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4.25">
      <c r="A6" s="53" t="s">
        <v>43</v>
      </c>
      <c r="B6" s="54"/>
      <c r="C6" s="54"/>
      <c r="D6" s="54"/>
      <c r="E6" s="54"/>
      <c r="F6" s="54"/>
      <c r="G6" s="54"/>
      <c r="H6" s="54"/>
      <c r="I6" s="54"/>
    </row>
    <row r="7" ht="14.25">
      <c r="A7" s="53" t="s">
        <v>117</v>
      </c>
    </row>
    <row r="8" spans="1:10" ht="12.75">
      <c r="A8" s="54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54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10"/>
      <c r="B10" s="10"/>
      <c r="C10" s="132" t="s">
        <v>23</v>
      </c>
      <c r="D10" s="132"/>
      <c r="E10" s="132"/>
      <c r="F10" s="10"/>
      <c r="G10" s="132" t="s">
        <v>22</v>
      </c>
      <c r="H10" s="132"/>
      <c r="I10" s="132"/>
      <c r="J10" s="10"/>
    </row>
    <row r="11" spans="1:10" ht="12.75">
      <c r="A11" s="10"/>
      <c r="B11" s="10"/>
      <c r="C11" s="18"/>
      <c r="D11" s="6"/>
      <c r="E11" s="18" t="s">
        <v>51</v>
      </c>
      <c r="F11" s="10"/>
      <c r="G11" s="18"/>
      <c r="H11" s="6"/>
      <c r="I11" s="18" t="s">
        <v>51</v>
      </c>
      <c r="J11" s="10"/>
    </row>
    <row r="12" spans="1:10" ht="12.75">
      <c r="A12" s="10"/>
      <c r="B12" s="10"/>
      <c r="C12" s="18" t="s">
        <v>21</v>
      </c>
      <c r="D12" s="6"/>
      <c r="E12" s="18" t="s">
        <v>19</v>
      </c>
      <c r="F12" s="10"/>
      <c r="G12" s="18" t="s">
        <v>20</v>
      </c>
      <c r="H12" s="6"/>
      <c r="I12" s="18" t="s">
        <v>19</v>
      </c>
      <c r="J12" s="10"/>
    </row>
    <row r="13" spans="1:10" ht="12.75">
      <c r="A13" s="10"/>
      <c r="B13" s="10"/>
      <c r="C13" s="18" t="s">
        <v>18</v>
      </c>
      <c r="D13" s="6"/>
      <c r="E13" s="18" t="s">
        <v>18</v>
      </c>
      <c r="F13" s="10"/>
      <c r="G13" s="18" t="s">
        <v>100</v>
      </c>
      <c r="H13" s="6"/>
      <c r="I13" s="18" t="s">
        <v>101</v>
      </c>
      <c r="J13" s="10"/>
    </row>
    <row r="14" spans="1:10" ht="12.75">
      <c r="A14" s="10"/>
      <c r="B14" s="10"/>
      <c r="C14" s="48" t="s">
        <v>116</v>
      </c>
      <c r="D14" s="6"/>
      <c r="E14" s="48" t="s">
        <v>118</v>
      </c>
      <c r="F14" s="10"/>
      <c r="G14" s="48" t="s">
        <v>116</v>
      </c>
      <c r="H14" s="6"/>
      <c r="I14" s="48" t="s">
        <v>118</v>
      </c>
      <c r="J14" s="10"/>
    </row>
    <row r="15" spans="1:10" ht="12.75">
      <c r="A15" s="10"/>
      <c r="B15" s="10"/>
      <c r="C15" s="21" t="s">
        <v>11</v>
      </c>
      <c r="D15" s="10"/>
      <c r="E15" s="21" t="s">
        <v>11</v>
      </c>
      <c r="F15" s="10"/>
      <c r="G15" s="21" t="s">
        <v>11</v>
      </c>
      <c r="H15" s="10"/>
      <c r="I15" s="21" t="s">
        <v>11</v>
      </c>
      <c r="J15" s="10"/>
    </row>
    <row r="16" spans="1:10" ht="12.75">
      <c r="A16" s="10"/>
      <c r="B16" s="10"/>
      <c r="C16" s="65"/>
      <c r="D16" s="10"/>
      <c r="E16" s="65"/>
      <c r="F16" s="10"/>
      <c r="G16" s="65"/>
      <c r="H16" s="10"/>
      <c r="I16" s="65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6" t="s">
        <v>16</v>
      </c>
      <c r="B19" s="10"/>
      <c r="C19" s="11">
        <v>42733</v>
      </c>
      <c r="D19" s="22"/>
      <c r="E19" s="22">
        <v>23955</v>
      </c>
      <c r="F19" s="22"/>
      <c r="G19" s="11">
        <v>122890</v>
      </c>
      <c r="H19" s="22"/>
      <c r="I19" s="22">
        <v>69535</v>
      </c>
      <c r="J19" s="10"/>
    </row>
    <row r="20" spans="1:10" ht="12.75">
      <c r="A20" s="10"/>
      <c r="B20" s="10"/>
      <c r="C20" s="11"/>
      <c r="D20" s="22"/>
      <c r="E20" s="22"/>
      <c r="F20" s="22"/>
      <c r="G20" s="11"/>
      <c r="H20" s="22"/>
      <c r="I20" s="22"/>
      <c r="J20" s="10"/>
    </row>
    <row r="21" spans="1:10" ht="12.75">
      <c r="A21" s="10" t="s">
        <v>70</v>
      </c>
      <c r="B21" s="10"/>
      <c r="C21" s="11">
        <v>-29632</v>
      </c>
      <c r="D21" s="22"/>
      <c r="E21" s="22">
        <v>-27785</v>
      </c>
      <c r="F21" s="22"/>
      <c r="G21" s="11">
        <v>-86846</v>
      </c>
      <c r="H21" s="22"/>
      <c r="I21" s="22">
        <v>-71593</v>
      </c>
      <c r="J21" s="10"/>
    </row>
    <row r="22" spans="1:10" ht="12.75">
      <c r="A22" s="10"/>
      <c r="B22" s="10"/>
      <c r="C22" s="11"/>
      <c r="D22" s="22"/>
      <c r="E22" s="22"/>
      <c r="F22" s="22"/>
      <c r="G22" s="11"/>
      <c r="H22" s="22"/>
      <c r="I22" s="22"/>
      <c r="J22" s="10"/>
    </row>
    <row r="23" spans="1:10" ht="12.75">
      <c r="A23" s="10" t="s">
        <v>56</v>
      </c>
      <c r="B23" s="10"/>
      <c r="C23" s="11">
        <v>5437</v>
      </c>
      <c r="D23" s="22"/>
      <c r="E23" s="22">
        <v>5550</v>
      </c>
      <c r="F23" s="22"/>
      <c r="G23" s="11">
        <v>13353</v>
      </c>
      <c r="H23" s="22"/>
      <c r="I23" s="22">
        <v>16006</v>
      </c>
      <c r="J23" s="10"/>
    </row>
    <row r="24" spans="1:10" ht="12.75">
      <c r="A24" s="10"/>
      <c r="B24" s="10"/>
      <c r="C24" s="11"/>
      <c r="D24" s="22"/>
      <c r="E24" s="22"/>
      <c r="F24" s="22"/>
      <c r="G24" s="11"/>
      <c r="H24" s="22"/>
      <c r="I24" s="22"/>
      <c r="J24" s="10"/>
    </row>
    <row r="25" spans="1:10" ht="12.75">
      <c r="A25" s="10" t="s">
        <v>15</v>
      </c>
      <c r="B25" s="10"/>
      <c r="C25" s="11">
        <v>-4613</v>
      </c>
      <c r="D25" s="22"/>
      <c r="E25" s="22">
        <v>-18413</v>
      </c>
      <c r="F25" s="22"/>
      <c r="G25" s="11">
        <v>-14166</v>
      </c>
      <c r="H25" s="22"/>
      <c r="I25" s="22">
        <v>-56364</v>
      </c>
      <c r="J25" s="10"/>
    </row>
    <row r="26" spans="1:10" ht="12.75">
      <c r="A26" s="10"/>
      <c r="B26" s="10"/>
      <c r="C26" s="118"/>
      <c r="D26" s="22"/>
      <c r="E26" s="49"/>
      <c r="F26" s="22"/>
      <c r="G26" s="118"/>
      <c r="H26" s="22"/>
      <c r="I26" s="49"/>
      <c r="J26" s="10"/>
    </row>
    <row r="27" spans="1:10" ht="12.75">
      <c r="A27" s="10"/>
      <c r="B27" s="10"/>
      <c r="C27" s="11"/>
      <c r="D27" s="22"/>
      <c r="E27" s="22"/>
      <c r="F27" s="22"/>
      <c r="G27" s="11"/>
      <c r="H27" s="22"/>
      <c r="I27" s="22"/>
      <c r="J27" s="10"/>
    </row>
    <row r="28" spans="1:10" ht="12.75">
      <c r="A28" s="6" t="s">
        <v>77</v>
      </c>
      <c r="B28" s="10"/>
      <c r="C28" s="22">
        <f>SUM(C19:C27)</f>
        <v>13925</v>
      </c>
      <c r="D28" s="22"/>
      <c r="E28" s="22">
        <f>SUM(E19:E27)</f>
        <v>-16693</v>
      </c>
      <c r="F28" s="22"/>
      <c r="G28" s="22">
        <f>SUM(G19:G27)</f>
        <v>35231</v>
      </c>
      <c r="H28" s="22"/>
      <c r="I28" s="22">
        <f>SUM(I19:I27)</f>
        <v>-42416</v>
      </c>
      <c r="J28" s="10"/>
    </row>
    <row r="29" spans="1:10" ht="12.75">
      <c r="A29" s="10"/>
      <c r="B29" s="10"/>
      <c r="C29" s="11"/>
      <c r="D29" s="22"/>
      <c r="E29" s="22"/>
      <c r="F29" s="22"/>
      <c r="G29" s="11"/>
      <c r="H29" s="22"/>
      <c r="I29" s="22"/>
      <c r="J29" s="10"/>
    </row>
    <row r="30" spans="1:10" ht="12.75">
      <c r="A30" s="10" t="s">
        <v>89</v>
      </c>
      <c r="B30" s="10"/>
      <c r="C30" s="11">
        <v>-4375</v>
      </c>
      <c r="D30" s="22"/>
      <c r="E30" s="22">
        <v>-1648</v>
      </c>
      <c r="F30" s="22"/>
      <c r="G30" s="11">
        <v>-9498</v>
      </c>
      <c r="H30" s="22"/>
      <c r="I30" s="22">
        <v>-4400</v>
      </c>
      <c r="J30" s="10"/>
    </row>
    <row r="31" spans="1:10" ht="12.75">
      <c r="A31" s="10"/>
      <c r="B31" s="10"/>
      <c r="C31" s="118"/>
      <c r="D31" s="22"/>
      <c r="E31" s="49"/>
      <c r="F31" s="22"/>
      <c r="G31" s="118"/>
      <c r="H31" s="22"/>
      <c r="I31" s="49"/>
      <c r="J31" s="10"/>
    </row>
    <row r="32" spans="1:10" ht="12.75">
      <c r="A32" s="10"/>
      <c r="B32" s="10"/>
      <c r="C32" s="11"/>
      <c r="D32" s="22"/>
      <c r="E32" s="22"/>
      <c r="F32" s="22"/>
      <c r="G32" s="11"/>
      <c r="H32" s="22"/>
      <c r="I32" s="22"/>
      <c r="J32" s="10"/>
    </row>
    <row r="33" spans="1:10" ht="12.75">
      <c r="A33" s="6" t="s">
        <v>90</v>
      </c>
      <c r="B33" s="10"/>
      <c r="C33" s="11">
        <f>+C30+C28</f>
        <v>9550</v>
      </c>
      <c r="D33" s="22"/>
      <c r="E33" s="11">
        <f>+E30+E28</f>
        <v>-18341</v>
      </c>
      <c r="F33" s="22"/>
      <c r="G33" s="11">
        <f>+G30+G28</f>
        <v>25733</v>
      </c>
      <c r="H33" s="22"/>
      <c r="I33" s="11">
        <f>+I30+I28</f>
        <v>-46816</v>
      </c>
      <c r="J33" s="10"/>
    </row>
    <row r="34" spans="1:10" ht="13.5" thickBot="1">
      <c r="A34" s="10"/>
      <c r="B34" s="10"/>
      <c r="C34" s="58"/>
      <c r="D34" s="22"/>
      <c r="E34" s="58"/>
      <c r="F34" s="22"/>
      <c r="G34" s="58"/>
      <c r="H34" s="22"/>
      <c r="I34" s="58"/>
      <c r="J34" s="10"/>
    </row>
    <row r="35" spans="1:10" ht="12.75">
      <c r="A35" s="10"/>
      <c r="B35" s="10"/>
      <c r="C35" s="22"/>
      <c r="D35" s="22"/>
      <c r="E35" s="22"/>
      <c r="F35" s="22"/>
      <c r="G35" s="22"/>
      <c r="H35" s="22"/>
      <c r="I35" s="22"/>
      <c r="J35" s="10"/>
    </row>
    <row r="36" spans="1:10" ht="12.75">
      <c r="A36" s="10" t="s">
        <v>57</v>
      </c>
      <c r="B36" s="10"/>
      <c r="C36" s="22"/>
      <c r="D36" s="22"/>
      <c r="E36" s="22"/>
      <c r="F36" s="22"/>
      <c r="G36" s="22"/>
      <c r="H36" s="22"/>
      <c r="I36" s="22"/>
      <c r="J36" s="10"/>
    </row>
    <row r="37" spans="1:10" ht="12.75">
      <c r="A37" s="10"/>
      <c r="B37" s="10"/>
      <c r="C37" s="22"/>
      <c r="D37" s="22"/>
      <c r="E37" s="22"/>
      <c r="F37" s="22"/>
      <c r="G37" s="22"/>
      <c r="H37" s="22"/>
      <c r="I37" s="22"/>
      <c r="J37" s="10"/>
    </row>
    <row r="38" spans="1:10" ht="12.75">
      <c r="A38" s="10" t="s">
        <v>102</v>
      </c>
      <c r="B38" s="10"/>
      <c r="C38" s="11">
        <f>C33-C40</f>
        <v>9696.364087807862</v>
      </c>
      <c r="D38" s="22"/>
      <c r="E38" s="11">
        <v>-17018</v>
      </c>
      <c r="F38" s="22"/>
      <c r="G38" s="11">
        <v>26198</v>
      </c>
      <c r="H38" s="22"/>
      <c r="I38" s="11">
        <v>-42857</v>
      </c>
      <c r="J38" s="10"/>
    </row>
    <row r="39" spans="1:10" ht="12.75">
      <c r="A39" s="10"/>
      <c r="B39" s="10"/>
      <c r="C39" s="11"/>
      <c r="D39" s="22"/>
      <c r="E39" s="22"/>
      <c r="F39" s="22"/>
      <c r="G39" s="11"/>
      <c r="H39" s="22"/>
      <c r="I39" s="22"/>
      <c r="J39" s="10"/>
    </row>
    <row r="40" spans="1:10" ht="12.75">
      <c r="A40" s="10" t="s">
        <v>1</v>
      </c>
      <c r="B40" s="10"/>
      <c r="C40" s="11">
        <f>-'[1]Mc - PL'!$AJ$68+172+1</f>
        <v>-146.36408780786314</v>
      </c>
      <c r="D40" s="22"/>
      <c r="E40" s="22">
        <v>-1323</v>
      </c>
      <c r="F40" s="22"/>
      <c r="G40" s="11">
        <v>-465</v>
      </c>
      <c r="H40" s="22"/>
      <c r="I40" s="22">
        <v>-3959</v>
      </c>
      <c r="J40" s="10"/>
    </row>
    <row r="41" spans="1:10" ht="12.75">
      <c r="A41" s="10"/>
      <c r="B41" s="10"/>
      <c r="C41" s="49"/>
      <c r="D41" s="22"/>
      <c r="E41" s="49"/>
      <c r="F41" s="22"/>
      <c r="G41" s="49"/>
      <c r="H41" s="22"/>
      <c r="I41" s="49"/>
      <c r="J41" s="10"/>
    </row>
    <row r="42" spans="1:10" ht="12.75">
      <c r="A42" s="10"/>
      <c r="B42" s="10"/>
      <c r="C42" s="22"/>
      <c r="D42" s="22"/>
      <c r="E42" s="22"/>
      <c r="F42" s="22"/>
      <c r="G42" s="22"/>
      <c r="H42" s="22"/>
      <c r="I42" s="22"/>
      <c r="J42" s="10"/>
    </row>
    <row r="43" spans="1:10" ht="12.75">
      <c r="A43" s="10"/>
      <c r="B43" s="10"/>
      <c r="C43" s="22">
        <f>+C40+C38</f>
        <v>9550</v>
      </c>
      <c r="D43" s="22"/>
      <c r="E43" s="22">
        <f>+E40+E38</f>
        <v>-18341</v>
      </c>
      <c r="F43" s="22"/>
      <c r="G43" s="22">
        <f>+G40+G38</f>
        <v>25733</v>
      </c>
      <c r="H43" s="22"/>
      <c r="I43" s="22">
        <f>+I40+I38</f>
        <v>-46816</v>
      </c>
      <c r="J43" s="10"/>
    </row>
    <row r="44" spans="1:10" ht="13.5" thickBot="1">
      <c r="A44" s="10"/>
      <c r="B44" s="10"/>
      <c r="C44" s="20"/>
      <c r="D44" s="10"/>
      <c r="E44" s="20"/>
      <c r="F44" s="10"/>
      <c r="G44" s="20"/>
      <c r="H44" s="10"/>
      <c r="I44" s="2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3.5" thickBot="1">
      <c r="A49" s="10" t="s">
        <v>68</v>
      </c>
      <c r="B49" s="10"/>
      <c r="C49" s="113">
        <f>+C38/564603*100</f>
        <v>1.7173773585701566</v>
      </c>
      <c r="D49" s="10"/>
      <c r="E49" s="113">
        <f>+E38/48300*100</f>
        <v>-35.23395445134575</v>
      </c>
      <c r="F49" s="10"/>
      <c r="G49" s="113">
        <f>+G38/564603*100</f>
        <v>4.640074530245146</v>
      </c>
      <c r="H49" s="10"/>
      <c r="I49" s="113">
        <f>+I38/48300*100</f>
        <v>-88.73084886128365</v>
      </c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19"/>
      <c r="H51" s="10"/>
      <c r="I51" s="10"/>
      <c r="J51" s="10"/>
    </row>
    <row r="52" spans="1:10" ht="13.5" thickBot="1">
      <c r="A52" s="10" t="s">
        <v>67</v>
      </c>
      <c r="B52" s="10"/>
      <c r="C52" s="115">
        <v>1.06</v>
      </c>
      <c r="D52" s="116"/>
      <c r="E52" s="115" t="s">
        <v>14</v>
      </c>
      <c r="F52" s="116"/>
      <c r="G52" s="115">
        <v>2.83</v>
      </c>
      <c r="H52" s="10"/>
      <c r="I52" s="114" t="s">
        <v>14</v>
      </c>
      <c r="J52" s="10"/>
    </row>
    <row r="53" spans="1:10" ht="12.75">
      <c r="A53" s="10"/>
      <c r="B53" s="10"/>
      <c r="C53" s="44"/>
      <c r="D53" s="10"/>
      <c r="E53" s="44"/>
      <c r="F53" s="10"/>
      <c r="G53" s="44"/>
      <c r="H53" s="10"/>
      <c r="I53" s="44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31"/>
      <c r="B56" s="131"/>
      <c r="C56" s="131"/>
      <c r="D56" s="131"/>
      <c r="E56" s="131"/>
      <c r="F56" s="131"/>
      <c r="G56" s="131"/>
      <c r="H56" s="131"/>
      <c r="I56" s="131"/>
      <c r="J56" s="10"/>
    </row>
    <row r="57" spans="1:10" ht="12.75">
      <c r="A57" s="130" t="s">
        <v>13</v>
      </c>
      <c r="B57" s="130"/>
      <c r="C57" s="130"/>
      <c r="D57" s="130"/>
      <c r="E57" s="130"/>
      <c r="F57" s="130"/>
      <c r="G57" s="130"/>
      <c r="H57" s="130"/>
      <c r="I57" s="130"/>
      <c r="J57" s="130"/>
    </row>
    <row r="63" spans="2:10" ht="12.75">
      <c r="B63" s="43"/>
      <c r="C63" s="43"/>
      <c r="D63" s="43"/>
      <c r="E63" s="43"/>
      <c r="F63" s="43"/>
      <c r="G63" s="43"/>
      <c r="H63" s="43"/>
      <c r="I63" s="43"/>
      <c r="J63" s="43"/>
    </row>
    <row r="65" spans="2:10" ht="12.75">
      <c r="B65" s="43"/>
      <c r="C65" s="43"/>
      <c r="D65" s="43"/>
      <c r="E65" s="43"/>
      <c r="F65" s="43"/>
      <c r="G65" s="43"/>
      <c r="H65" s="43"/>
      <c r="I65" s="43"/>
      <c r="J65" s="43"/>
    </row>
  </sheetData>
  <mergeCells count="4">
    <mergeCell ref="A57:J57"/>
    <mergeCell ref="A56:I56"/>
    <mergeCell ref="C10:E10"/>
    <mergeCell ref="G10:I10"/>
  </mergeCells>
  <printOptions horizontalCentered="1"/>
  <pageMargins left="0.8" right="0.38" top="0.34" bottom="0.51" header="0.26" footer="0.27"/>
  <pageSetup blackAndWhite="1" horizontalDpi="600" verticalDpi="600" orientation="portrait" scale="95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1">
      <selection activeCell="N30" sqref="N30"/>
    </sheetView>
  </sheetViews>
  <sheetFormatPr defaultColWidth="9.140625" defaultRowHeight="12.75"/>
  <cols>
    <col min="1" max="1" width="32.00390625" style="85" customWidth="1"/>
    <col min="2" max="2" width="8.7109375" style="85" customWidth="1"/>
    <col min="3" max="3" width="1.1484375" style="85" customWidth="1"/>
    <col min="4" max="4" width="9.8515625" style="85" customWidth="1"/>
    <col min="5" max="5" width="1.28515625" style="85" customWidth="1"/>
    <col min="6" max="6" width="8.7109375" style="85" customWidth="1"/>
    <col min="7" max="7" width="1.28515625" style="85" customWidth="1"/>
    <col min="8" max="8" width="9.00390625" style="85" customWidth="1"/>
    <col min="9" max="9" width="1.1484375" style="85" customWidth="1"/>
    <col min="10" max="10" width="9.7109375" style="85" customWidth="1"/>
    <col min="11" max="11" width="1.1484375" style="85" customWidth="1"/>
    <col min="12" max="12" width="11.421875" style="85" customWidth="1"/>
    <col min="13" max="13" width="1.421875" style="85" customWidth="1"/>
    <col min="14" max="14" width="10.7109375" style="85" customWidth="1"/>
    <col min="15" max="15" width="1.1484375" style="85" customWidth="1"/>
    <col min="16" max="16" width="9.57421875" style="85" customWidth="1"/>
    <col min="17" max="17" width="1.28515625" style="85" customWidth="1"/>
    <col min="18" max="18" width="10.28125" style="85" customWidth="1"/>
    <col min="19" max="25" width="1.28515625" style="85" customWidth="1"/>
    <col min="26" max="16384" width="9.140625" style="86" customWidth="1"/>
  </cols>
  <sheetData>
    <row r="1" spans="1:17" ht="15.75">
      <c r="A1" s="50" t="s">
        <v>112</v>
      </c>
      <c r="B1" s="4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3"/>
      <c r="Q1" s="23"/>
    </row>
    <row r="2" spans="1:17" ht="15">
      <c r="A2" s="127" t="s">
        <v>41</v>
      </c>
      <c r="B2" s="4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87"/>
      <c r="S3" s="88"/>
      <c r="T3" s="88"/>
      <c r="U3" s="88"/>
      <c r="V3" s="88"/>
    </row>
    <row r="4" spans="1:2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6"/>
      <c r="Q4" s="26"/>
      <c r="R4" s="88"/>
      <c r="S4" s="88"/>
      <c r="T4" s="88"/>
      <c r="U4" s="88"/>
      <c r="V4" s="88"/>
    </row>
    <row r="5" spans="1:2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6"/>
      <c r="Q5" s="26"/>
      <c r="R5" s="88"/>
      <c r="S5" s="88"/>
      <c r="T5" s="88"/>
      <c r="U5" s="88"/>
      <c r="V5" s="88"/>
    </row>
    <row r="6" ht="12.75">
      <c r="A6" s="89" t="s">
        <v>42</v>
      </c>
    </row>
    <row r="7" ht="12.75">
      <c r="A7" s="89" t="s">
        <v>117</v>
      </c>
    </row>
    <row r="8" ht="12.75">
      <c r="A8" s="90"/>
    </row>
    <row r="9" spans="1:17" ht="12.75">
      <c r="A9" s="90"/>
      <c r="Q9" s="17"/>
    </row>
    <row r="10" spans="1:17" ht="12.75">
      <c r="A10" s="90"/>
      <c r="B10" s="134" t="s">
        <v>105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2"/>
      <c r="N10" s="12"/>
      <c r="Q10" s="17"/>
    </row>
    <row r="11" spans="1:25" ht="12.75">
      <c r="A11" s="91"/>
      <c r="B11" s="91"/>
      <c r="C11" s="91"/>
      <c r="D11" s="91"/>
      <c r="E11" s="91"/>
      <c r="F11" s="91"/>
      <c r="G11" s="91"/>
      <c r="H11" s="91"/>
      <c r="I11" s="91"/>
      <c r="J11" s="7"/>
      <c r="K11" s="7"/>
      <c r="L11" s="91"/>
      <c r="M11" s="91"/>
      <c r="N11" s="7"/>
      <c r="S11" s="91"/>
      <c r="T11" s="91"/>
      <c r="X11" s="91"/>
      <c r="Y11" s="91"/>
    </row>
    <row r="12" spans="1:25" ht="12.75">
      <c r="A12" s="91"/>
      <c r="B12" s="135" t="s">
        <v>106</v>
      </c>
      <c r="C12" s="135"/>
      <c r="D12" s="135"/>
      <c r="E12" s="135"/>
      <c r="F12" s="135"/>
      <c r="G12" s="135"/>
      <c r="H12" s="135"/>
      <c r="I12" s="135"/>
      <c r="J12" s="135"/>
      <c r="K12" s="7"/>
      <c r="L12" s="91"/>
      <c r="M12" s="91"/>
      <c r="N12" s="7"/>
      <c r="S12" s="91"/>
      <c r="T12" s="91"/>
      <c r="X12" s="91"/>
      <c r="Y12" s="91"/>
    </row>
    <row r="13" spans="1:25" ht="12.75">
      <c r="A13" s="91"/>
      <c r="B13" s="7"/>
      <c r="C13" s="7"/>
      <c r="D13" s="7"/>
      <c r="E13" s="7"/>
      <c r="F13" s="7"/>
      <c r="G13" s="7"/>
      <c r="H13" s="7"/>
      <c r="I13" s="7"/>
      <c r="J13" s="7"/>
      <c r="K13" s="7"/>
      <c r="L13" s="91"/>
      <c r="M13" s="91"/>
      <c r="N13" s="7"/>
      <c r="S13" s="91"/>
      <c r="T13" s="91"/>
      <c r="X13" s="91"/>
      <c r="Y13" s="91"/>
    </row>
    <row r="14" spans="1:25" ht="12.75">
      <c r="A14" s="91"/>
      <c r="B14" s="7"/>
      <c r="C14" s="7"/>
      <c r="D14" s="7" t="s">
        <v>66</v>
      </c>
      <c r="E14" s="7"/>
      <c r="F14" s="7" t="s">
        <v>66</v>
      </c>
      <c r="G14" s="7"/>
      <c r="H14" s="7" t="s">
        <v>66</v>
      </c>
      <c r="I14" s="7"/>
      <c r="J14" s="7"/>
      <c r="K14" s="7"/>
      <c r="L14" s="91"/>
      <c r="M14" s="91"/>
      <c r="N14" s="7" t="s">
        <v>17</v>
      </c>
      <c r="S14" s="91"/>
      <c r="T14" s="91"/>
      <c r="X14" s="91"/>
      <c r="Y14" s="91"/>
    </row>
    <row r="15" spans="1:25" ht="12.75">
      <c r="A15" s="91"/>
      <c r="B15" s="7" t="s">
        <v>35</v>
      </c>
      <c r="C15" s="7"/>
      <c r="D15" s="89" t="s">
        <v>107</v>
      </c>
      <c r="E15" s="89"/>
      <c r="F15" s="89" t="s">
        <v>107</v>
      </c>
      <c r="G15" s="89"/>
      <c r="H15" s="89" t="s">
        <v>107</v>
      </c>
      <c r="I15" s="8"/>
      <c r="J15" s="7"/>
      <c r="K15" s="8"/>
      <c r="L15" s="7" t="s">
        <v>34</v>
      </c>
      <c r="M15" s="8"/>
      <c r="N15" s="90" t="s">
        <v>111</v>
      </c>
      <c r="P15" s="12" t="s">
        <v>64</v>
      </c>
      <c r="R15" s="12" t="s">
        <v>17</v>
      </c>
      <c r="T15" s="91"/>
      <c r="X15" s="91"/>
      <c r="Y15" s="91"/>
    </row>
    <row r="16" spans="1:24" ht="12.75">
      <c r="A16" s="91"/>
      <c r="B16" s="7" t="s">
        <v>33</v>
      </c>
      <c r="C16" s="8"/>
      <c r="D16" s="7" t="s">
        <v>108</v>
      </c>
      <c r="E16" s="7"/>
      <c r="F16" s="7" t="s">
        <v>109</v>
      </c>
      <c r="G16" s="7"/>
      <c r="H16" s="7" t="s">
        <v>110</v>
      </c>
      <c r="I16" s="8"/>
      <c r="J16" s="7" t="s">
        <v>3</v>
      </c>
      <c r="K16" s="8"/>
      <c r="L16" s="7" t="s">
        <v>32</v>
      </c>
      <c r="M16" s="8"/>
      <c r="N16" s="7" t="s">
        <v>66</v>
      </c>
      <c r="P16" s="12" t="s">
        <v>65</v>
      </c>
      <c r="R16" s="12" t="s">
        <v>66</v>
      </c>
      <c r="T16" s="91"/>
      <c r="X16" s="91"/>
    </row>
    <row r="17" spans="1:24" ht="12.75">
      <c r="A17" s="91"/>
      <c r="B17" s="27" t="s">
        <v>11</v>
      </c>
      <c r="C17" s="8"/>
      <c r="D17" s="27" t="s">
        <v>11</v>
      </c>
      <c r="E17" s="8"/>
      <c r="F17" s="27" t="s">
        <v>11</v>
      </c>
      <c r="G17" s="27"/>
      <c r="H17" s="27" t="s">
        <v>11</v>
      </c>
      <c r="I17" s="8"/>
      <c r="J17" s="27" t="s">
        <v>11</v>
      </c>
      <c r="K17" s="8"/>
      <c r="L17" s="27" t="s">
        <v>11</v>
      </c>
      <c r="M17" s="8"/>
      <c r="N17" s="27" t="s">
        <v>11</v>
      </c>
      <c r="P17" s="27" t="s">
        <v>11</v>
      </c>
      <c r="R17" s="27" t="s">
        <v>11</v>
      </c>
      <c r="T17" s="91"/>
      <c r="X17" s="91"/>
    </row>
    <row r="18" spans="1:24" ht="12.75">
      <c r="A18" s="92" t="s">
        <v>123</v>
      </c>
      <c r="B18" s="91"/>
      <c r="C18" s="93"/>
      <c r="D18" s="93"/>
      <c r="E18" s="93"/>
      <c r="F18" s="93"/>
      <c r="G18" s="93"/>
      <c r="H18" s="93"/>
      <c r="I18" s="93"/>
      <c r="J18" s="91"/>
      <c r="K18" s="93"/>
      <c r="L18" s="91"/>
      <c r="M18" s="93"/>
      <c r="N18" s="91"/>
      <c r="T18" s="91"/>
      <c r="X18" s="91"/>
    </row>
    <row r="19" spans="1:24" ht="12.75">
      <c r="A19" s="92"/>
      <c r="B19" s="91"/>
      <c r="C19" s="93"/>
      <c r="D19" s="93"/>
      <c r="E19" s="93"/>
      <c r="F19" s="93"/>
      <c r="G19" s="93"/>
      <c r="H19" s="93"/>
      <c r="I19" s="93"/>
      <c r="J19" s="91"/>
      <c r="K19" s="93"/>
      <c r="L19" s="91"/>
      <c r="M19" s="93"/>
      <c r="N19" s="91"/>
      <c r="T19" s="91"/>
      <c r="X19" s="91"/>
    </row>
    <row r="20" spans="1:24" ht="12.75">
      <c r="A20" s="94" t="s">
        <v>93</v>
      </c>
      <c r="B20" s="95">
        <v>564603</v>
      </c>
      <c r="C20" s="96"/>
      <c r="D20" s="96">
        <v>319962</v>
      </c>
      <c r="E20" s="96"/>
      <c r="F20" s="96">
        <v>76755</v>
      </c>
      <c r="G20" s="96"/>
      <c r="H20" s="96">
        <v>44602</v>
      </c>
      <c r="I20" s="96"/>
      <c r="J20" s="95">
        <v>27452</v>
      </c>
      <c r="K20" s="96"/>
      <c r="L20" s="95">
        <v>-266553</v>
      </c>
      <c r="M20" s="96"/>
      <c r="N20" s="95">
        <f>B20+J20+L20+F20+D20+H20</f>
        <v>766821</v>
      </c>
      <c r="P20" s="97">
        <v>58852</v>
      </c>
      <c r="R20" s="98">
        <f>+P20+N20</f>
        <v>825673</v>
      </c>
      <c r="T20" s="91"/>
      <c r="X20" s="91"/>
    </row>
    <row r="21" spans="1:24" ht="12.75">
      <c r="A21" s="99"/>
      <c r="B21" s="95"/>
      <c r="C21" s="96"/>
      <c r="D21" s="96"/>
      <c r="E21" s="96"/>
      <c r="F21" s="96"/>
      <c r="G21" s="96"/>
      <c r="H21" s="96"/>
      <c r="I21" s="96"/>
      <c r="J21" s="95"/>
      <c r="K21" s="96"/>
      <c r="L21" s="95"/>
      <c r="M21" s="96"/>
      <c r="N21" s="95"/>
      <c r="T21" s="91"/>
      <c r="X21" s="91"/>
    </row>
    <row r="22" spans="1:25" s="101" customFormat="1" ht="38.25">
      <c r="A22" s="57" t="s">
        <v>134</v>
      </c>
      <c r="B22" s="95">
        <v>0</v>
      </c>
      <c r="C22" s="96"/>
      <c r="D22" s="96">
        <v>0</v>
      </c>
      <c r="E22" s="96"/>
      <c r="F22" s="96">
        <v>0</v>
      </c>
      <c r="G22" s="96"/>
      <c r="H22" s="96">
        <v>0</v>
      </c>
      <c r="I22" s="96"/>
      <c r="J22" s="95">
        <v>0</v>
      </c>
      <c r="K22" s="96"/>
      <c r="L22" s="95">
        <v>26198</v>
      </c>
      <c r="M22" s="96"/>
      <c r="N22" s="95">
        <f>B22+J22+L22+F22</f>
        <v>26198</v>
      </c>
      <c r="O22" s="100"/>
      <c r="P22" s="36">
        <v>-465</v>
      </c>
      <c r="Q22" s="100"/>
      <c r="R22" s="40">
        <f>+P22+N22</f>
        <v>25733</v>
      </c>
      <c r="S22" s="100"/>
      <c r="T22" s="99"/>
      <c r="U22" s="100"/>
      <c r="V22" s="100"/>
      <c r="W22" s="100"/>
      <c r="X22" s="99"/>
      <c r="Y22" s="100"/>
    </row>
    <row r="23" spans="1:25" s="101" customFormat="1" ht="12.75">
      <c r="A23" s="99"/>
      <c r="B23" s="95"/>
      <c r="C23" s="96"/>
      <c r="D23" s="96"/>
      <c r="E23" s="96"/>
      <c r="F23" s="96"/>
      <c r="G23" s="96"/>
      <c r="H23" s="96"/>
      <c r="I23" s="96"/>
      <c r="J23" s="95"/>
      <c r="K23" s="96"/>
      <c r="L23" s="95"/>
      <c r="M23" s="96"/>
      <c r="N23" s="95"/>
      <c r="O23" s="100"/>
      <c r="P23" s="117"/>
      <c r="Q23" s="100"/>
      <c r="R23" s="100"/>
      <c r="S23" s="100"/>
      <c r="T23" s="99"/>
      <c r="U23" s="100"/>
      <c r="V23" s="100"/>
      <c r="W23" s="100"/>
      <c r="X23" s="99"/>
      <c r="Y23" s="100"/>
    </row>
    <row r="24" spans="1:25" s="101" customFormat="1" ht="14.25" customHeight="1">
      <c r="A24" s="99"/>
      <c r="B24" s="95"/>
      <c r="C24" s="96"/>
      <c r="D24" s="96"/>
      <c r="E24" s="96"/>
      <c r="F24" s="96"/>
      <c r="G24" s="96"/>
      <c r="H24" s="96"/>
      <c r="I24" s="96"/>
      <c r="J24" s="95"/>
      <c r="K24" s="96"/>
      <c r="L24" s="95"/>
      <c r="M24" s="96"/>
      <c r="N24" s="95"/>
      <c r="O24" s="100"/>
      <c r="P24" s="100"/>
      <c r="Q24" s="100"/>
      <c r="R24" s="100"/>
      <c r="S24" s="100"/>
      <c r="T24" s="99"/>
      <c r="U24" s="100"/>
      <c r="V24" s="100"/>
      <c r="W24" s="100"/>
      <c r="X24" s="99"/>
      <c r="Y24" s="100"/>
    </row>
    <row r="25" spans="1:25" s="101" customFormat="1" ht="13.5" thickBot="1">
      <c r="A25" s="94" t="s">
        <v>124</v>
      </c>
      <c r="B25" s="102">
        <f>SUM(B20:B24)</f>
        <v>564603</v>
      </c>
      <c r="C25" s="96"/>
      <c r="D25" s="102">
        <f>SUM(D20:D24)</f>
        <v>319962</v>
      </c>
      <c r="E25" s="96"/>
      <c r="F25" s="102">
        <f>SUM(F20:F24)</f>
        <v>76755</v>
      </c>
      <c r="G25" s="102"/>
      <c r="H25" s="102">
        <f>SUM(H20:H24)</f>
        <v>44602</v>
      </c>
      <c r="I25" s="96"/>
      <c r="J25" s="102">
        <f>SUM(J20:J24)</f>
        <v>27452</v>
      </c>
      <c r="K25" s="96"/>
      <c r="L25" s="102">
        <f>SUM(L20:L24)</f>
        <v>-240355</v>
      </c>
      <c r="M25" s="96"/>
      <c r="N25" s="102">
        <f>SUM(N20:N24)</f>
        <v>793019</v>
      </c>
      <c r="O25" s="100"/>
      <c r="P25" s="102">
        <f>SUM(P20:P24)</f>
        <v>58387</v>
      </c>
      <c r="Q25" s="100"/>
      <c r="R25" s="102">
        <f>SUM(R20:R24)</f>
        <v>851406</v>
      </c>
      <c r="S25" s="100"/>
      <c r="T25" s="99"/>
      <c r="U25" s="100"/>
      <c r="V25" s="100"/>
      <c r="W25" s="100"/>
      <c r="X25" s="99"/>
      <c r="Y25" s="100"/>
    </row>
    <row r="26" spans="1:24" ht="12.75">
      <c r="A26" s="99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T26" s="91"/>
      <c r="X26" s="91"/>
    </row>
    <row r="27" spans="1:24" ht="12.75">
      <c r="A27" s="91"/>
      <c r="B27" s="91"/>
      <c r="C27" s="93"/>
      <c r="D27" s="93"/>
      <c r="E27" s="93"/>
      <c r="F27" s="111"/>
      <c r="G27" s="93"/>
      <c r="H27" s="93"/>
      <c r="I27" s="93"/>
      <c r="J27" s="91"/>
      <c r="K27" s="93"/>
      <c r="L27" s="99"/>
      <c r="M27" s="103"/>
      <c r="N27" s="99"/>
      <c r="P27" s="98"/>
      <c r="T27" s="91"/>
      <c r="X27" s="91"/>
    </row>
    <row r="28" spans="1:24" ht="12.75">
      <c r="A28" s="91"/>
      <c r="B28" s="91"/>
      <c r="C28" s="93"/>
      <c r="D28" s="93"/>
      <c r="E28" s="93"/>
      <c r="F28" s="93"/>
      <c r="G28" s="93"/>
      <c r="H28" s="93"/>
      <c r="I28" s="93"/>
      <c r="J28" s="91"/>
      <c r="K28" s="93"/>
      <c r="L28" s="99"/>
      <c r="M28" s="103"/>
      <c r="N28" s="99"/>
      <c r="T28" s="91"/>
      <c r="X28" s="91"/>
    </row>
    <row r="29" spans="1:24" ht="12.75">
      <c r="A29" s="91"/>
      <c r="B29" s="104"/>
      <c r="C29" s="93"/>
      <c r="D29" s="93"/>
      <c r="E29" s="93"/>
      <c r="F29" s="93"/>
      <c r="G29" s="93"/>
      <c r="H29" s="93"/>
      <c r="I29" s="93"/>
      <c r="J29" s="91"/>
      <c r="K29" s="93"/>
      <c r="L29" s="99"/>
      <c r="M29" s="103"/>
      <c r="N29" s="99"/>
      <c r="T29" s="91"/>
      <c r="X29" s="91"/>
    </row>
    <row r="30" spans="1:24" ht="12.75">
      <c r="A30" s="99"/>
      <c r="B30" s="99"/>
      <c r="C30" s="103"/>
      <c r="D30" s="103"/>
      <c r="E30" s="103"/>
      <c r="F30" s="103"/>
      <c r="G30" s="103"/>
      <c r="H30" s="103"/>
      <c r="I30" s="103"/>
      <c r="J30" s="99"/>
      <c r="K30" s="103"/>
      <c r="L30" s="99"/>
      <c r="M30" s="103"/>
      <c r="N30" s="99"/>
      <c r="O30" s="100"/>
      <c r="P30" s="100"/>
      <c r="Q30" s="100"/>
      <c r="R30" s="100"/>
      <c r="T30" s="91"/>
      <c r="X30" s="91"/>
    </row>
    <row r="31" spans="1:24" ht="12.75">
      <c r="A31" s="105" t="s">
        <v>125</v>
      </c>
      <c r="B31" s="99"/>
      <c r="C31" s="103"/>
      <c r="D31" s="103"/>
      <c r="E31" s="103"/>
      <c r="F31" s="103"/>
      <c r="G31" s="103"/>
      <c r="H31" s="103"/>
      <c r="I31" s="103"/>
      <c r="J31" s="99"/>
      <c r="K31" s="103"/>
      <c r="L31" s="99"/>
      <c r="M31" s="103"/>
      <c r="N31" s="99"/>
      <c r="O31" s="100"/>
      <c r="P31" s="100"/>
      <c r="Q31" s="100"/>
      <c r="R31" s="100"/>
      <c r="T31" s="91"/>
      <c r="X31" s="91"/>
    </row>
    <row r="32" spans="1:24" ht="12.75">
      <c r="A32" s="105"/>
      <c r="B32" s="99"/>
      <c r="C32" s="103"/>
      <c r="D32" s="103"/>
      <c r="E32" s="103"/>
      <c r="F32" s="103"/>
      <c r="G32" s="103"/>
      <c r="H32" s="103"/>
      <c r="I32" s="103"/>
      <c r="J32" s="99"/>
      <c r="K32" s="103"/>
      <c r="L32" s="99"/>
      <c r="M32" s="103"/>
      <c r="N32" s="99"/>
      <c r="O32" s="100"/>
      <c r="P32" s="100"/>
      <c r="Q32" s="100"/>
      <c r="R32" s="100"/>
      <c r="T32" s="91"/>
      <c r="X32" s="91"/>
    </row>
    <row r="33" spans="1:24" ht="12.75">
      <c r="A33" s="94" t="s">
        <v>55</v>
      </c>
      <c r="B33" s="95">
        <v>392683</v>
      </c>
      <c r="C33" s="96"/>
      <c r="D33" s="96">
        <v>0</v>
      </c>
      <c r="E33" s="96"/>
      <c r="F33" s="96">
        <v>0</v>
      </c>
      <c r="G33" s="96"/>
      <c r="H33" s="96">
        <v>0</v>
      </c>
      <c r="I33" s="96"/>
      <c r="J33" s="95">
        <v>244525</v>
      </c>
      <c r="K33" s="96"/>
      <c r="L33" s="95">
        <v>-1157150</v>
      </c>
      <c r="M33" s="96"/>
      <c r="N33" s="95">
        <f>B33+J33+L33</f>
        <v>-519942</v>
      </c>
      <c r="O33" s="100"/>
      <c r="P33" s="36">
        <v>19580</v>
      </c>
      <c r="Q33" s="36"/>
      <c r="R33" s="36">
        <f>+P33+N33</f>
        <v>-500362</v>
      </c>
      <c r="T33" s="91"/>
      <c r="X33" s="91"/>
    </row>
    <row r="34" spans="1:24" ht="12.75">
      <c r="A34" s="99"/>
      <c r="B34" s="95"/>
      <c r="C34" s="96"/>
      <c r="D34" s="96"/>
      <c r="E34" s="96"/>
      <c r="F34" s="96"/>
      <c r="G34" s="96"/>
      <c r="H34" s="96"/>
      <c r="I34" s="96"/>
      <c r="J34" s="95"/>
      <c r="K34" s="96"/>
      <c r="L34" s="95"/>
      <c r="M34" s="96"/>
      <c r="N34" s="95"/>
      <c r="O34" s="100"/>
      <c r="P34" s="36"/>
      <c r="Q34" s="36"/>
      <c r="R34" s="36"/>
      <c r="T34" s="91"/>
      <c r="X34" s="91"/>
    </row>
    <row r="35" spans="1:24" ht="38.25">
      <c r="A35" s="112" t="s">
        <v>94</v>
      </c>
      <c r="B35" s="96">
        <v>0</v>
      </c>
      <c r="C35" s="96"/>
      <c r="D35" s="96">
        <v>0</v>
      </c>
      <c r="E35" s="96"/>
      <c r="F35" s="96">
        <v>0</v>
      </c>
      <c r="G35" s="96"/>
      <c r="H35" s="96">
        <v>0</v>
      </c>
      <c r="I35" s="96"/>
      <c r="J35" s="96">
        <v>0</v>
      </c>
      <c r="K35" s="96"/>
      <c r="L35" s="96">
        <v>-42857</v>
      </c>
      <c r="M35" s="96"/>
      <c r="N35" s="96">
        <f>B35+J35+L35</f>
        <v>-42857</v>
      </c>
      <c r="O35" s="106"/>
      <c r="P35" s="107">
        <v>-3959</v>
      </c>
      <c r="Q35" s="107"/>
      <c r="R35" s="107">
        <f>+P35+N35</f>
        <v>-46816</v>
      </c>
      <c r="S35" s="88"/>
      <c r="T35" s="93"/>
      <c r="U35" s="88"/>
      <c r="V35" s="88"/>
      <c r="W35" s="88"/>
      <c r="X35" s="91"/>
    </row>
    <row r="36" spans="1:24" ht="12.75">
      <c r="A36" s="99"/>
      <c r="B36" s="95"/>
      <c r="C36" s="96"/>
      <c r="D36" s="96"/>
      <c r="E36" s="96"/>
      <c r="F36" s="96"/>
      <c r="G36" s="96"/>
      <c r="H36" s="96"/>
      <c r="I36" s="96"/>
      <c r="J36" s="95"/>
      <c r="K36" s="96"/>
      <c r="L36" s="95"/>
      <c r="M36" s="96"/>
      <c r="N36" s="95"/>
      <c r="O36" s="100"/>
      <c r="P36" s="36"/>
      <c r="Q36" s="36"/>
      <c r="R36" s="36"/>
      <c r="T36" s="91"/>
      <c r="X36" s="91"/>
    </row>
    <row r="37" spans="1:24" ht="12.75">
      <c r="A37" s="99" t="s">
        <v>127</v>
      </c>
      <c r="B37" s="95">
        <v>-353415</v>
      </c>
      <c r="C37" s="96"/>
      <c r="D37" s="96">
        <v>0</v>
      </c>
      <c r="E37" s="96"/>
      <c r="F37" s="96">
        <v>0</v>
      </c>
      <c r="G37" s="96"/>
      <c r="H37" s="96">
        <v>0</v>
      </c>
      <c r="I37" s="96"/>
      <c r="J37" s="96">
        <v>0</v>
      </c>
      <c r="K37" s="96"/>
      <c r="L37" s="96">
        <v>353415</v>
      </c>
      <c r="M37" s="96"/>
      <c r="N37" s="96">
        <f>B37+J37+L37</f>
        <v>0</v>
      </c>
      <c r="O37" s="100"/>
      <c r="P37" s="36">
        <v>0</v>
      </c>
      <c r="Q37" s="36"/>
      <c r="R37" s="107">
        <f>+P37+N37</f>
        <v>0</v>
      </c>
      <c r="T37" s="91"/>
      <c r="X37" s="91"/>
    </row>
    <row r="38" spans="1:24" ht="12.75">
      <c r="A38" s="99"/>
      <c r="B38" s="95"/>
      <c r="C38" s="96"/>
      <c r="D38" s="96"/>
      <c r="E38" s="96"/>
      <c r="F38" s="96"/>
      <c r="G38" s="96"/>
      <c r="H38" s="96"/>
      <c r="I38" s="96"/>
      <c r="J38" s="95"/>
      <c r="K38" s="96"/>
      <c r="L38" s="95"/>
      <c r="M38" s="96"/>
      <c r="N38" s="95"/>
      <c r="O38" s="100"/>
      <c r="P38" s="36"/>
      <c r="Q38" s="36"/>
      <c r="R38" s="36"/>
      <c r="T38" s="91"/>
      <c r="X38" s="91"/>
    </row>
    <row r="39" spans="1:24" ht="12.75">
      <c r="A39" s="99" t="s">
        <v>128</v>
      </c>
      <c r="B39" s="95">
        <v>0</v>
      </c>
      <c r="C39" s="96"/>
      <c r="D39" s="96">
        <v>0</v>
      </c>
      <c r="E39" s="96"/>
      <c r="F39" s="96">
        <v>0</v>
      </c>
      <c r="G39" s="96"/>
      <c r="H39" s="96">
        <v>0</v>
      </c>
      <c r="I39" s="96"/>
      <c r="J39" s="96">
        <v>-134488</v>
      </c>
      <c r="K39" s="96"/>
      <c r="L39" s="96">
        <v>134488</v>
      </c>
      <c r="M39" s="96"/>
      <c r="N39" s="96">
        <f>B39+J39+L39</f>
        <v>0</v>
      </c>
      <c r="O39" s="100"/>
      <c r="P39" s="36">
        <v>0</v>
      </c>
      <c r="Q39" s="36"/>
      <c r="R39" s="107">
        <f>+P39+N39</f>
        <v>0</v>
      </c>
      <c r="T39" s="91"/>
      <c r="X39" s="91"/>
    </row>
    <row r="40" spans="1:24" ht="12.75">
      <c r="A40" s="99"/>
      <c r="B40" s="95"/>
      <c r="C40" s="96"/>
      <c r="D40" s="96"/>
      <c r="E40" s="96"/>
      <c r="F40" s="96"/>
      <c r="G40" s="96"/>
      <c r="H40" s="96"/>
      <c r="I40" s="96"/>
      <c r="J40" s="95"/>
      <c r="K40" s="96"/>
      <c r="L40" s="95"/>
      <c r="M40" s="96"/>
      <c r="N40" s="95"/>
      <c r="O40" s="100"/>
      <c r="P40" s="36"/>
      <c r="Q40" s="36"/>
      <c r="R40" s="36"/>
      <c r="T40" s="91"/>
      <c r="X40" s="91"/>
    </row>
    <row r="41" spans="1:24" ht="12.75">
      <c r="A41" s="99" t="s">
        <v>129</v>
      </c>
      <c r="B41" s="95">
        <v>0</v>
      </c>
      <c r="C41" s="96"/>
      <c r="D41" s="96">
        <v>0</v>
      </c>
      <c r="E41" s="96"/>
      <c r="F41" s="96">
        <v>0</v>
      </c>
      <c r="G41" s="96"/>
      <c r="H41" s="96">
        <v>0</v>
      </c>
      <c r="I41" s="96"/>
      <c r="J41" s="96">
        <v>-98485</v>
      </c>
      <c r="K41" s="96"/>
      <c r="L41" s="96">
        <v>98485</v>
      </c>
      <c r="M41" s="96"/>
      <c r="N41" s="96">
        <f>B41+J41+L41</f>
        <v>0</v>
      </c>
      <c r="O41" s="100"/>
      <c r="P41" s="36">
        <v>0</v>
      </c>
      <c r="Q41" s="36"/>
      <c r="R41" s="107">
        <f>+P41+N41</f>
        <v>0</v>
      </c>
      <c r="T41" s="91"/>
      <c r="X41" s="91"/>
    </row>
    <row r="42" spans="1:24" ht="12.75">
      <c r="A42" s="99"/>
      <c r="B42" s="95"/>
      <c r="C42" s="96"/>
      <c r="D42" s="96"/>
      <c r="E42" s="96"/>
      <c r="F42" s="96"/>
      <c r="G42" s="96"/>
      <c r="H42" s="96"/>
      <c r="I42" s="96"/>
      <c r="J42" s="95"/>
      <c r="K42" s="96"/>
      <c r="L42" s="95"/>
      <c r="M42" s="96"/>
      <c r="N42" s="95"/>
      <c r="O42" s="100"/>
      <c r="P42" s="36"/>
      <c r="Q42" s="36"/>
      <c r="R42" s="36"/>
      <c r="T42" s="91"/>
      <c r="X42" s="91"/>
    </row>
    <row r="43" spans="1:24" ht="13.5" thickBot="1">
      <c r="A43" s="94" t="s">
        <v>126</v>
      </c>
      <c r="B43" s="102">
        <f>SUM(B33:B42)</f>
        <v>39268</v>
      </c>
      <c r="C43" s="96"/>
      <c r="D43" s="102">
        <f>SUM(D33:D42)</f>
        <v>0</v>
      </c>
      <c r="E43" s="96"/>
      <c r="F43" s="102">
        <f>SUM(F33:F42)</f>
        <v>0</v>
      </c>
      <c r="G43" s="96"/>
      <c r="H43" s="102">
        <f>SUM(H33:H42)</f>
        <v>0</v>
      </c>
      <c r="I43" s="96"/>
      <c r="J43" s="102">
        <f>SUM(J33:J42)</f>
        <v>11552</v>
      </c>
      <c r="K43" s="102"/>
      <c r="L43" s="102">
        <f>SUM(L33:L42)</f>
        <v>-613619</v>
      </c>
      <c r="M43" s="96"/>
      <c r="N43" s="102">
        <f>SUM(N33:N42)</f>
        <v>-562799</v>
      </c>
      <c r="O43" s="100"/>
      <c r="P43" s="102">
        <f>SUM(P33:P42)</f>
        <v>15621</v>
      </c>
      <c r="Q43" s="36"/>
      <c r="R43" s="102">
        <f>SUM(R33:R42)</f>
        <v>-547178</v>
      </c>
      <c r="T43" s="108"/>
      <c r="X43" s="108"/>
    </row>
    <row r="44" spans="1:24" ht="12.75">
      <c r="A44" s="99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100"/>
      <c r="P44" s="36"/>
      <c r="Q44" s="36"/>
      <c r="R44" s="36"/>
      <c r="T44" s="108"/>
      <c r="X44" s="108"/>
    </row>
    <row r="45" spans="1:24" ht="12.75">
      <c r="A45" s="99"/>
      <c r="B45" s="99"/>
      <c r="C45" s="103"/>
      <c r="D45" s="103"/>
      <c r="E45" s="103"/>
      <c r="F45" s="103"/>
      <c r="G45" s="103"/>
      <c r="H45" s="103"/>
      <c r="I45" s="103"/>
      <c r="J45" s="103"/>
      <c r="K45" s="103"/>
      <c r="L45" s="99"/>
      <c r="M45" s="103"/>
      <c r="N45" s="103"/>
      <c r="O45" s="109"/>
      <c r="P45" s="100"/>
      <c r="Q45" s="100"/>
      <c r="R45" s="100"/>
      <c r="S45" s="110"/>
      <c r="T45" s="91"/>
      <c r="X45" s="91"/>
    </row>
    <row r="46" spans="1:25" ht="12.75">
      <c r="A46" s="91"/>
      <c r="B46" s="91"/>
      <c r="C46" s="91"/>
      <c r="D46" s="91"/>
      <c r="E46" s="91"/>
      <c r="F46" s="91"/>
      <c r="G46" s="91"/>
      <c r="H46" s="91"/>
      <c r="I46" s="91"/>
      <c r="J46" s="93"/>
      <c r="K46" s="93"/>
      <c r="L46" s="91"/>
      <c r="M46" s="93"/>
      <c r="N46" s="93"/>
      <c r="O46" s="91"/>
      <c r="P46" s="110"/>
      <c r="Q46" s="91"/>
      <c r="R46" s="110"/>
      <c r="S46" s="91"/>
      <c r="T46" s="91"/>
      <c r="U46" s="91"/>
      <c r="V46" s="91"/>
      <c r="W46" s="91"/>
      <c r="X46" s="91"/>
      <c r="Y46" s="91"/>
    </row>
    <row r="48" spans="1:18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</sheetData>
  <mergeCells count="3">
    <mergeCell ref="A48:R48"/>
    <mergeCell ref="B10:L10"/>
    <mergeCell ref="B12:J12"/>
  </mergeCells>
  <printOptions/>
  <pageMargins left="0.52" right="0.26" top="0.45" bottom="0.53" header="0.22" footer="0.33"/>
  <pageSetup horizontalDpi="600" verticalDpi="600" orientation="portrait" scale="75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 MYC-SEC-PC00218</cp:lastModifiedBy>
  <cp:lastPrinted>2008-05-22T06:45:23Z</cp:lastPrinted>
  <dcterms:created xsi:type="dcterms:W3CDTF">2003-07-11T03:55:57Z</dcterms:created>
  <dcterms:modified xsi:type="dcterms:W3CDTF">2008-05-28T09:57:57Z</dcterms:modified>
  <cp:category/>
  <cp:version/>
  <cp:contentType/>
  <cp:contentStatus/>
</cp:coreProperties>
</file>