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'BS'!$A$1:$G$58</definedName>
    <definedName name="_xlnm.Print_Area" localSheetId="2">'CF'!$A$1:$G$55</definedName>
    <definedName name="_xlnm.Print_Area" localSheetId="1">'PL'!$A$1:$J$59</definedName>
    <definedName name="_xlnm.Print_Area" localSheetId="3">'SCE'!$A$1:$M$39</definedName>
  </definedNames>
  <calcPr fullCalcOnLoad="1"/>
</workbook>
</file>

<file path=xl/sharedStrings.xml><?xml version="1.0" encoding="utf-8"?>
<sst xmlns="http://schemas.openxmlformats.org/spreadsheetml/2006/main" count="158" uniqueCount="122">
  <si>
    <t>Non-current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</si>
  <si>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</si>
  <si>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</si>
  <si>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</si>
  <si>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</si>
  <si>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</si>
  <si>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</si>
  <si>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</si>
  <si>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</si>
  <si>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</si>
  <si>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</si>
  <si>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</si>
  <si>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</si>
  <si>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</si>
  <si>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</si>
  <si>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CURRENT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</si>
  <si>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</si>
  <si>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</si>
  <si>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</si>
  <si>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</si>
  <si>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</si>
  <si>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</si>
  <si>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</si>
  <si>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</si>
  <si>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</si>
  <si>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</si>
  <si>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</si>
  <si>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</si>
  <si>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</si>
  <si>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</si>
  <si>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</si>
  <si>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</si>
  <si>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</si>
  <si>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</si>
  <si>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</si>
  <si>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</si>
  <si>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</si>
  <si>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</si>
  <si>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</si>
  <si>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</si>
  <si>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</si>
  <si>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</si>
  <si>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</si>
  <si>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</si>
  <si>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</si>
  <si>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</si>
  <si>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</si>
  <si>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</si>
  <si>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</si>
  <si>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</si>
  <si>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</si>
  <si>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</si>
  <si>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</si>
  <si>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</si>
  <si>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</si>
  <si>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</si>
  <si>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</si>
  <si>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</si>
  <si>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</si>
  <si>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</si>
  <si>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</si>
  <si>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</si>
  <si>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</si>
  <si>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</si>
  <si>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</si>
  <si>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</si>
  <si>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</si>
  <si>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</si>
  <si>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</si>
  <si>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Shareholders' deficit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</si>
  <si>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</si>
  <si>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</si>
  <si>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</si>
  <si>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</si>
  <si>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</si>
  <si>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</si>
  <si>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Deferred tax liabilities</t>
  </si>
  <si>
    <t>At 1 July 2004</t>
  </si>
  <si>
    <t>Share of results of associates</t>
  </si>
  <si>
    <t>CASH FLOWS FROM OPERATING ACTIVITIES</t>
  </si>
  <si>
    <t>CASH FLOWS FROM INVESTING ACTIVITIES</t>
  </si>
  <si>
    <t>Investment properties acquired</t>
  </si>
  <si>
    <t>CASH FLOWS FROM FINANCING ACTIVITIES</t>
  </si>
  <si>
    <t>Repayment of borrowings, net</t>
  </si>
  <si>
    <t>CURRENT LIABILITIES</t>
  </si>
  <si>
    <t>NET CURRENT LIABILITIES</t>
  </si>
  <si>
    <t>Checking</t>
  </si>
  <si>
    <t>Preceding year</t>
  </si>
  <si>
    <t>Taxation paid</t>
  </si>
  <si>
    <t>30 JUN 05</t>
  </si>
  <si>
    <t>Unrealised foreign exchange loss, net</t>
  </si>
  <si>
    <t>Net cash generated from investing activities</t>
  </si>
  <si>
    <t>UNAUDITED CONDENSED CONSOLIDATED BALANCE SHEET as at 30 September 2005</t>
  </si>
  <si>
    <t>30 SEP 05</t>
  </si>
  <si>
    <t>Long term receivable</t>
  </si>
  <si>
    <t>Property development costs</t>
  </si>
  <si>
    <t>Tax payables</t>
  </si>
  <si>
    <t>The Condensed Consolidated Balance Sheets should be read in conjunction with the Annual Financial Report for the financial year ended 30 June 2005.</t>
  </si>
  <si>
    <t>For The 1st Quarter Ended 30 September 2005</t>
  </si>
  <si>
    <t>30 SEP 04</t>
  </si>
  <si>
    <t>The Condensed Consolidated Income Statements should be read in conjunction with the Annual Financial Report for the financial year ended 30 June 2005.</t>
  </si>
  <si>
    <t>For The Period Ended 30 September 2005</t>
  </si>
  <si>
    <t>Operating profit before working capital changes</t>
  </si>
  <si>
    <t>Cash used in operations</t>
  </si>
  <si>
    <t>Net cash used in operating activities</t>
  </si>
  <si>
    <t>Land held for property development acquired</t>
  </si>
  <si>
    <t>Net cash inflow from disposal of investment in a subsidiary</t>
  </si>
  <si>
    <t xml:space="preserve">Conversion of overdraft to term loan </t>
  </si>
  <si>
    <t>Net cash generated from/(used in) financing activities</t>
  </si>
  <si>
    <t>NET INCREASE IN CASH AND CASH EQUIVALENTS</t>
  </si>
  <si>
    <t>CASH AND CASH EQUIVALENTS AT BEGINNING OF FINANCIAL PERIOD</t>
  </si>
  <si>
    <t>CASH AND CASH EQUIVALENTS AT END OF FINANCIAL PERIOD</t>
  </si>
  <si>
    <t>3 months ended 30 September 2005</t>
  </si>
  <si>
    <t>At 1 July 2005</t>
  </si>
  <si>
    <t>Net loss not recognised in the Income Statement</t>
  </si>
  <si>
    <t>Net loss for the period</t>
  </si>
  <si>
    <t>At 30 September 2005</t>
  </si>
  <si>
    <t>3 months ended 30 September 2004</t>
  </si>
  <si>
    <t>At 30 September 2004</t>
  </si>
  <si>
    <t>The Condensed Consolidated Statement of Changes in Equity should be read in conjunction with the Annual Financial Report for the financial year ended 30 June 2005.</t>
  </si>
  <si>
    <t>Profit from operations</t>
  </si>
  <si>
    <t>The Condensed Consolidated Cash Flow Statements should be read in conjunction with the Annual Financial Report for the financial year ended 30 June 2005.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</si>
</sst>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2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4" fillId="0" borderId="0" xfId="0" applyFont="1" applyFill="1" applyBorder="1" applyAlignment="1">
      <alignment/>
    </xf>
    <xf numFmtId="15" fontId="8" fillId="0" borderId="0" xfId="0" applyNumberFormat="1" applyFont="1" applyFill="1" applyBorder="1" applyAlignment="1" applyProtection="1" quotePrefix="1">
      <alignment horizontal="center"/>
      <protection locked="0"/>
    </xf>
    <xf numFmtId="15" fontId="8" fillId="0" borderId="0" xfId="0" applyNumberFormat="1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\Mycom%20Jun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linda\Qtr\final\KLSE%20and%20EXCO%20Jun%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ycom%20Sep%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l\Mycom%20Sep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aff"/>
      <sheetName val="Inter-co"/>
      <sheetName val="Mc  - P"/>
      <sheetName val="Mc - J"/>
      <sheetName val="Mc - Adj"/>
      <sheetName val="Mc - BS"/>
      <sheetName val="Mc - PL"/>
      <sheetName val="Mc-CFS"/>
      <sheetName val="disposal"/>
      <sheetName val="Segm 04"/>
      <sheetName val="Mc-FI"/>
      <sheetName val="Mc- CL2"/>
      <sheetName val="Mc - CL1"/>
      <sheetName val="Mc-BSm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CO-R"/>
      <sheetName val="EXCO-EBITDA"/>
      <sheetName val="EXCO-PBT"/>
      <sheetName val="Cash &amp; FD"/>
      <sheetName val="BS"/>
      <sheetName val="PL"/>
      <sheetName val="SCE"/>
      <sheetName val="CF"/>
      <sheetName val="No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-aff"/>
      <sheetName val="Inter-co"/>
      <sheetName val="Mc  - P"/>
      <sheetName val="Mc - J"/>
      <sheetName val="Mc - Adj"/>
      <sheetName val="Mc-FI"/>
      <sheetName val="Mc - CL1"/>
      <sheetName val="Mc- CL2"/>
      <sheetName val="Mc - BS"/>
      <sheetName val="Mc - PL"/>
      <sheetName val="Mc-CFS"/>
      <sheetName val="Segm 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-aff"/>
      <sheetName val="Inter-co"/>
      <sheetName val="Mc  - P"/>
      <sheetName val="Mc - J"/>
      <sheetName val="Mc - Adj"/>
      <sheetName val="Mc-FI"/>
      <sheetName val="Mc - CL1"/>
      <sheetName val="Mc- CL2"/>
      <sheetName val="Mc - BS"/>
      <sheetName val="Mc - PL"/>
      <sheetName val="Mc-CFS"/>
      <sheetName val="Segm 05"/>
      <sheetName val="Segm 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36">
      <selection activeCell="L53" sqref="L53"/>
    </sheetView>
  </sheetViews>
  <sheetFormatPr defaultColWidth="9.140625" defaultRowHeight="12.75"/>
  <cols>
    <col min="1" max="1" width="12.28125" style="3" customWidth="1"/>
    <col min="2" max="2" width="38.8515625" style="3" customWidth="1"/>
    <col min="3" max="3" width="13.28125" style="3" customWidth="1"/>
    <col min="4" max="4" width="4.00390625" style="3" customWidth="1"/>
    <col min="5" max="5" width="14.140625" style="3" customWidth="1"/>
    <col min="6" max="6" width="5.140625" style="3" customWidth="1"/>
    <col min="7" max="16384" width="2.57421875" style="3" customWidth="1"/>
  </cols>
  <sheetData>
    <row r="1" spans="1:5" ht="15.75">
      <c r="A1" s="79" t="s">
        <v>22</v>
      </c>
      <c r="B1" s="64"/>
      <c r="C1" s="64"/>
      <c r="D1" s="64"/>
      <c r="E1" s="64"/>
    </row>
    <row r="2" spans="1:5" ht="15">
      <c r="A2" s="65" t="s">
        <v>71</v>
      </c>
      <c r="B2" s="65"/>
      <c r="C2" s="65"/>
      <c r="D2" s="65"/>
      <c r="E2" s="65"/>
    </row>
    <row r="3" spans="1:7" ht="13.5" thickBot="1">
      <c r="A3" s="66"/>
      <c r="B3" s="66"/>
      <c r="C3" s="66"/>
      <c r="D3" s="66"/>
      <c r="E3" s="66"/>
      <c r="F3" s="5"/>
      <c r="G3" s="5"/>
    </row>
    <row r="4" spans="1:5" ht="12.75">
      <c r="A4" s="67"/>
      <c r="B4" s="67"/>
      <c r="C4" s="67"/>
      <c r="D4" s="67"/>
      <c r="E4" s="67"/>
    </row>
    <row r="5" spans="1:5" ht="12.75">
      <c r="A5" s="55"/>
      <c r="B5" s="55"/>
      <c r="C5" s="55"/>
      <c r="D5" s="55"/>
      <c r="E5" s="55"/>
    </row>
    <row r="6" spans="1:5" ht="12.75">
      <c r="A6" s="68" t="s">
        <v>92</v>
      </c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2.75">
      <c r="A8" s="17"/>
      <c r="B8" s="17"/>
      <c r="C8" s="26" t="s">
        <v>52</v>
      </c>
      <c r="D8" s="17"/>
      <c r="E8" s="26" t="s">
        <v>52</v>
      </c>
    </row>
    <row r="9" spans="1:5" ht="12.75">
      <c r="A9" s="17"/>
      <c r="B9" s="17"/>
      <c r="C9" s="80" t="s">
        <v>93</v>
      </c>
      <c r="D9" s="17"/>
      <c r="E9" s="80" t="s">
        <v>89</v>
      </c>
    </row>
    <row r="10" spans="1:5" ht="12.75">
      <c r="A10" s="17"/>
      <c r="B10" s="17"/>
      <c r="C10" s="26" t="s">
        <v>21</v>
      </c>
      <c r="D10" s="17"/>
      <c r="E10" s="26" t="s">
        <v>21</v>
      </c>
    </row>
    <row r="11" spans="1:5" ht="12.75">
      <c r="A11" s="17"/>
      <c r="B11" s="17"/>
      <c r="C11" s="32" t="s">
        <v>20</v>
      </c>
      <c r="D11" s="17"/>
      <c r="E11" s="32" t="s">
        <v>19</v>
      </c>
    </row>
    <row r="12" spans="1:5" ht="12.75">
      <c r="A12" s="17"/>
      <c r="B12" s="17"/>
      <c r="C12" s="17"/>
      <c r="D12" s="17"/>
      <c r="E12" s="17"/>
    </row>
    <row r="13" spans="1:5" ht="12.75">
      <c r="A13" s="10" t="s">
        <v>18</v>
      </c>
      <c r="B13" s="17"/>
      <c r="C13" s="17"/>
      <c r="D13" s="17"/>
      <c r="E13" s="17"/>
    </row>
    <row r="14" spans="1:6" ht="12.75">
      <c r="A14" s="17" t="s">
        <v>17</v>
      </c>
      <c r="B14" s="17"/>
      <c r="C14" s="18">
        <v>428151</v>
      </c>
      <c r="D14" s="17"/>
      <c r="E14" s="18">
        <v>431747</v>
      </c>
      <c r="F14" s="4"/>
    </row>
    <row r="15" spans="1:6" ht="12.75">
      <c r="A15" s="17" t="s">
        <v>16</v>
      </c>
      <c r="B15" s="17"/>
      <c r="C15" s="18">
        <v>344030</v>
      </c>
      <c r="D15" s="17"/>
      <c r="E15" s="18">
        <v>343848</v>
      </c>
      <c r="F15" s="4"/>
    </row>
    <row r="16" spans="1:5" ht="12.75">
      <c r="A16" s="17" t="s">
        <v>94</v>
      </c>
      <c r="B16" s="17"/>
      <c r="C16" s="18">
        <v>21037</v>
      </c>
      <c r="D16" s="17"/>
      <c r="E16" s="18">
        <v>21037</v>
      </c>
    </row>
    <row r="17" spans="1:5" ht="12.75">
      <c r="A17" s="17"/>
      <c r="B17" s="17"/>
      <c r="C17" s="27">
        <f>SUM(C14:C16)</f>
        <v>793218</v>
      </c>
      <c r="D17" s="17"/>
      <c r="E17" s="27">
        <f>SUM(E14:E16)</f>
        <v>796632</v>
      </c>
    </row>
    <row r="18" spans="1:5" ht="12.75">
      <c r="A18" s="17"/>
      <c r="B18" s="17"/>
      <c r="C18" s="17"/>
      <c r="D18" s="17"/>
      <c r="E18" s="17"/>
    </row>
    <row r="19" spans="1:5" ht="12.75">
      <c r="A19" s="10" t="s">
        <v>15</v>
      </c>
      <c r="B19" s="17"/>
      <c r="C19" s="17"/>
      <c r="D19" s="17"/>
      <c r="E19" s="17"/>
    </row>
    <row r="20" spans="1:5" ht="12.75">
      <c r="A20" s="17" t="s">
        <v>95</v>
      </c>
      <c r="B20" s="17"/>
      <c r="C20" s="33">
        <v>20479</v>
      </c>
      <c r="D20" s="17"/>
      <c r="E20" s="33">
        <v>22200</v>
      </c>
    </row>
    <row r="21" spans="1:5" ht="12.75">
      <c r="A21" s="17" t="s">
        <v>14</v>
      </c>
      <c r="B21" s="17"/>
      <c r="C21" s="34">
        <v>4981</v>
      </c>
      <c r="D21" s="17"/>
      <c r="E21" s="34">
        <v>5028</v>
      </c>
    </row>
    <row r="22" spans="1:5" ht="12.75">
      <c r="A22" s="17" t="s">
        <v>13</v>
      </c>
      <c r="B22" s="17"/>
      <c r="C22" s="34">
        <v>16372</v>
      </c>
      <c r="D22" s="17"/>
      <c r="E22" s="34">
        <v>19403</v>
      </c>
    </row>
    <row r="23" spans="1:5" ht="12.75">
      <c r="A23" s="17" t="s">
        <v>67</v>
      </c>
      <c r="B23" s="17"/>
      <c r="C23" s="34">
        <v>228</v>
      </c>
      <c r="D23" s="17"/>
      <c r="E23" s="34">
        <v>226</v>
      </c>
    </row>
    <row r="24" spans="1:5" ht="12.75">
      <c r="A24" s="17" t="s">
        <v>12</v>
      </c>
      <c r="B24" s="17"/>
      <c r="C24" s="34">
        <v>1163</v>
      </c>
      <c r="D24" s="17"/>
      <c r="E24" s="34">
        <v>1154</v>
      </c>
    </row>
    <row r="25" spans="1:5" ht="12.75">
      <c r="A25" s="17" t="s">
        <v>11</v>
      </c>
      <c r="B25" s="17"/>
      <c r="C25" s="34">
        <v>13516</v>
      </c>
      <c r="D25" s="17"/>
      <c r="E25" s="34">
        <v>20530</v>
      </c>
    </row>
    <row r="26" spans="1:5" ht="12.75">
      <c r="A26" s="17"/>
      <c r="B26" s="17"/>
      <c r="C26" s="35">
        <f>SUM(C20:C25)</f>
        <v>56739</v>
      </c>
      <c r="D26" s="17"/>
      <c r="E26" s="35">
        <f>SUM(E20:E25)</f>
        <v>68541</v>
      </c>
    </row>
    <row r="27" spans="1:5" ht="12.75">
      <c r="A27" s="17"/>
      <c r="B27" s="17"/>
      <c r="C27" s="17"/>
      <c r="D27" s="17"/>
      <c r="E27" s="17"/>
    </row>
    <row r="28" spans="1:5" ht="12.75">
      <c r="A28" s="10" t="s">
        <v>84</v>
      </c>
      <c r="B28" s="17"/>
      <c r="C28" s="17"/>
      <c r="D28" s="17"/>
      <c r="E28" s="17"/>
    </row>
    <row r="29" spans="1:5" ht="12.75">
      <c r="A29" s="17" t="s">
        <v>64</v>
      </c>
      <c r="B29" s="17"/>
      <c r="C29" s="33">
        <v>559</v>
      </c>
      <c r="D29" s="17"/>
      <c r="E29" s="33">
        <v>582</v>
      </c>
    </row>
    <row r="30" spans="1:5" ht="12.75">
      <c r="A30" s="17" t="s">
        <v>65</v>
      </c>
      <c r="B30" s="17"/>
      <c r="C30" s="34">
        <v>557008</v>
      </c>
      <c r="D30" s="17"/>
      <c r="E30" s="34">
        <v>561737</v>
      </c>
    </row>
    <row r="31" spans="1:5" ht="12.75">
      <c r="A31" s="17" t="s">
        <v>10</v>
      </c>
      <c r="B31" s="17"/>
      <c r="C31" s="34">
        <v>180460</v>
      </c>
      <c r="D31" s="17"/>
      <c r="E31" s="34">
        <v>180767</v>
      </c>
    </row>
    <row r="32" spans="1:5" ht="12.75">
      <c r="A32" s="17" t="s">
        <v>9</v>
      </c>
      <c r="B32" s="17"/>
      <c r="C32" s="34">
        <v>18510</v>
      </c>
      <c r="D32" s="17"/>
      <c r="E32" s="34">
        <v>18215</v>
      </c>
    </row>
    <row r="33" spans="1:5" ht="12.75">
      <c r="A33" s="17" t="s">
        <v>8</v>
      </c>
      <c r="B33" s="17"/>
      <c r="C33" s="34">
        <v>493832</v>
      </c>
      <c r="D33" s="17"/>
      <c r="E33" s="34">
        <v>487737</v>
      </c>
    </row>
    <row r="34" spans="1:5" ht="12.75">
      <c r="A34" s="17" t="s">
        <v>96</v>
      </c>
      <c r="B34" s="17"/>
      <c r="C34" s="34">
        <v>20707</v>
      </c>
      <c r="D34" s="17"/>
      <c r="E34" s="34">
        <v>20521</v>
      </c>
    </row>
    <row r="35" spans="1:5" ht="12.75">
      <c r="A35" s="17"/>
      <c r="B35" s="17"/>
      <c r="C35" s="35">
        <f>SUM(C29:C34)</f>
        <v>1271076</v>
      </c>
      <c r="D35" s="17"/>
      <c r="E35" s="35">
        <f>SUM(E29:E34)</f>
        <v>1269559</v>
      </c>
    </row>
    <row r="36" spans="1:5" ht="12.75">
      <c r="A36" s="17"/>
      <c r="B36" s="17"/>
      <c r="C36" s="17"/>
      <c r="D36" s="17"/>
      <c r="E36" s="17"/>
    </row>
    <row r="37" spans="1:5" ht="12.75">
      <c r="A37" s="10" t="s">
        <v>85</v>
      </c>
      <c r="B37" s="17"/>
      <c r="C37" s="28">
        <f>+C26-C35</f>
        <v>-1214337</v>
      </c>
      <c r="D37" s="17"/>
      <c r="E37" s="28">
        <f>E26-E35</f>
        <v>-1201018</v>
      </c>
    </row>
    <row r="38" spans="1:5" ht="13.5" thickBot="1">
      <c r="A38" s="17"/>
      <c r="B38" s="17"/>
      <c r="C38" s="29"/>
      <c r="D38" s="17"/>
      <c r="E38" s="29"/>
    </row>
    <row r="39" spans="1:5" ht="13.5" thickBot="1">
      <c r="A39" s="17"/>
      <c r="B39" s="17"/>
      <c r="C39" s="30">
        <f>C17+C37</f>
        <v>-421119</v>
      </c>
      <c r="D39" s="17"/>
      <c r="E39" s="30">
        <f>E37+E17</f>
        <v>-404386</v>
      </c>
    </row>
    <row r="40" spans="1:5" ht="12.75">
      <c r="A40" s="17"/>
      <c r="B40" s="17"/>
      <c r="C40" s="17"/>
      <c r="D40" s="17"/>
      <c r="E40" s="17"/>
    </row>
    <row r="41" spans="1:5" ht="12.75">
      <c r="A41" s="10" t="s">
        <v>6</v>
      </c>
      <c r="B41" s="17"/>
      <c r="C41" s="17"/>
      <c r="D41" s="17"/>
      <c r="E41" s="17"/>
    </row>
    <row r="42" spans="1:5" ht="12.75">
      <c r="A42" s="17" t="s">
        <v>5</v>
      </c>
      <c r="B42" s="17"/>
      <c r="C42" s="18">
        <v>392683</v>
      </c>
      <c r="D42" s="17"/>
      <c r="E42" s="18">
        <v>392683.0752639594</v>
      </c>
    </row>
    <row r="43" spans="1:5" ht="12.75">
      <c r="A43" s="17" t="s">
        <v>4</v>
      </c>
      <c r="B43" s="17"/>
      <c r="C43" s="18">
        <v>250779</v>
      </c>
      <c r="D43" s="17"/>
      <c r="E43" s="18">
        <v>251068</v>
      </c>
    </row>
    <row r="44" spans="1:5" ht="12.75">
      <c r="A44" s="17" t="s">
        <v>3</v>
      </c>
      <c r="B44" s="17"/>
      <c r="C44" s="31">
        <v>-1120212</v>
      </c>
      <c r="D44" s="17"/>
      <c r="E44" s="31">
        <v>-1104423</v>
      </c>
    </row>
    <row r="45" spans="1:5" ht="12.75">
      <c r="A45" s="17" t="s">
        <v>69</v>
      </c>
      <c r="B45" s="17"/>
      <c r="C45" s="18">
        <f>SUM(C42:C44)</f>
        <v>-476750</v>
      </c>
      <c r="D45" s="17"/>
      <c r="E45" s="18">
        <f>SUM(E42:E44)</f>
        <v>-460671.92473604064</v>
      </c>
    </row>
    <row r="46" spans="1:5" ht="12.75">
      <c r="A46" s="17" t="s">
        <v>2</v>
      </c>
      <c r="B46" s="17"/>
      <c r="C46" s="18">
        <v>23561</v>
      </c>
      <c r="D46" s="17"/>
      <c r="E46" s="18">
        <v>25024</v>
      </c>
    </row>
    <row r="47" spans="1:5" ht="12.75">
      <c r="A47" s="17"/>
      <c r="B47" s="17"/>
      <c r="C47" s="27">
        <f>SUM(C45:C46)</f>
        <v>-453189</v>
      </c>
      <c r="D47" s="17"/>
      <c r="E47" s="27">
        <f>SUM(E45:E46)</f>
        <v>-435647.92473604064</v>
      </c>
    </row>
    <row r="48" spans="1:5" ht="12.75">
      <c r="A48" s="17"/>
      <c r="B48" s="17"/>
      <c r="C48" s="17"/>
      <c r="D48" s="17"/>
      <c r="E48" s="17"/>
    </row>
    <row r="49" spans="1:5" ht="12.75">
      <c r="A49" s="17" t="s">
        <v>1</v>
      </c>
      <c r="B49" s="17"/>
      <c r="C49" s="18">
        <v>2230</v>
      </c>
      <c r="D49" s="17"/>
      <c r="E49" s="18">
        <v>1409</v>
      </c>
    </row>
    <row r="50" spans="1:5" ht="12.75">
      <c r="A50" s="17" t="s">
        <v>76</v>
      </c>
      <c r="B50" s="17"/>
      <c r="C50" s="31">
        <v>29840</v>
      </c>
      <c r="D50" s="17"/>
      <c r="E50" s="31">
        <v>29853</v>
      </c>
    </row>
    <row r="51" spans="1:5" ht="13.5" thickBot="1">
      <c r="A51" s="17" t="s">
        <v>0</v>
      </c>
      <c r="B51" s="17"/>
      <c r="C51" s="18">
        <f>SUM(C49:C50)</f>
        <v>32070</v>
      </c>
      <c r="D51" s="17"/>
      <c r="E51" s="18">
        <f>SUM(E49:E50)</f>
        <v>31262</v>
      </c>
    </row>
    <row r="52" spans="1:5" ht="13.5" thickBot="1">
      <c r="A52" s="17"/>
      <c r="B52" s="17"/>
      <c r="C52" s="30">
        <f>C47+C51</f>
        <v>-421119</v>
      </c>
      <c r="D52" s="17"/>
      <c r="E52" s="30">
        <f>E51+E47</f>
        <v>-404385.92473604064</v>
      </c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26.25" customHeight="1">
      <c r="A57" s="85" t="s">
        <v>97</v>
      </c>
      <c r="B57" s="85"/>
      <c r="C57" s="85"/>
      <c r="D57" s="85"/>
      <c r="E57" s="85"/>
    </row>
    <row r="58" spans="1:5" ht="12.75">
      <c r="A58" s="17"/>
      <c r="B58" s="17"/>
      <c r="C58" s="17"/>
      <c r="D58" s="17"/>
      <c r="E58" s="17"/>
    </row>
    <row r="60" spans="1:5" ht="12.75">
      <c r="A60" s="3" t="s">
        <v>86</v>
      </c>
      <c r="C60" s="4">
        <f>C52-C39</f>
        <v>0</v>
      </c>
      <c r="E60" s="4">
        <f>E52-E39</f>
        <v>0.07526395935565233</v>
      </c>
    </row>
  </sheetData>
  <mergeCells count="1">
    <mergeCell ref="A57:E57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14">
      <selection activeCell="A29" sqref="A29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5.140625" style="54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4" bestFit="1" customWidth="1"/>
    <col min="8" max="8" width="2.8515625" style="1" customWidth="1"/>
    <col min="9" max="9" width="18.00390625" style="1" customWidth="1"/>
    <col min="10" max="10" width="2.7109375" style="1" customWidth="1"/>
    <col min="11" max="11" width="0.42578125" style="1" customWidth="1"/>
    <col min="12" max="16384" width="2.8515625" style="1" customWidth="1"/>
  </cols>
  <sheetData>
    <row r="1" spans="1:10" ht="15.75">
      <c r="A1" s="79" t="s">
        <v>22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15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3"/>
    </row>
    <row r="3" spans="1:10" ht="13.5" thickBot="1">
      <c r="A3" s="66"/>
      <c r="B3" s="66"/>
      <c r="C3" s="66"/>
      <c r="D3" s="66"/>
      <c r="E3" s="66"/>
      <c r="F3" s="66"/>
      <c r="G3" s="66"/>
      <c r="H3" s="66"/>
      <c r="I3" s="66"/>
      <c r="J3" s="5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3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3"/>
    </row>
    <row r="6" spans="1:10" ht="14.25">
      <c r="A6" s="76" t="s">
        <v>73</v>
      </c>
      <c r="B6" s="68"/>
      <c r="C6" s="68"/>
      <c r="D6" s="68"/>
      <c r="E6" s="68"/>
      <c r="F6" s="68"/>
      <c r="G6" s="68"/>
      <c r="H6" s="68"/>
      <c r="I6" s="68"/>
      <c r="J6" s="3"/>
    </row>
    <row r="7" spans="1:10" ht="14.25">
      <c r="A7" s="76" t="s">
        <v>98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8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17"/>
      <c r="B9" s="17"/>
      <c r="C9" s="86" t="s">
        <v>41</v>
      </c>
      <c r="D9" s="86"/>
      <c r="E9" s="86"/>
      <c r="F9" s="17"/>
      <c r="G9" s="86" t="s">
        <v>40</v>
      </c>
      <c r="H9" s="86"/>
      <c r="I9" s="86"/>
      <c r="J9" s="17"/>
    </row>
    <row r="10" spans="1:10" ht="12.75">
      <c r="A10" s="17"/>
      <c r="B10" s="17"/>
      <c r="C10" s="26"/>
      <c r="D10" s="10"/>
      <c r="E10" s="26" t="s">
        <v>87</v>
      </c>
      <c r="F10" s="17"/>
      <c r="G10" s="26"/>
      <c r="H10" s="10"/>
      <c r="I10" s="26" t="s">
        <v>87</v>
      </c>
      <c r="J10" s="17"/>
    </row>
    <row r="11" spans="1:10" ht="12.75">
      <c r="A11" s="17"/>
      <c r="B11" s="17"/>
      <c r="C11" s="26" t="s">
        <v>39</v>
      </c>
      <c r="D11" s="10"/>
      <c r="E11" s="26" t="s">
        <v>37</v>
      </c>
      <c r="F11" s="17"/>
      <c r="G11" s="26" t="s">
        <v>38</v>
      </c>
      <c r="H11" s="10"/>
      <c r="I11" s="26" t="s">
        <v>37</v>
      </c>
      <c r="J11" s="17"/>
    </row>
    <row r="12" spans="1:10" ht="12.75">
      <c r="A12" s="17"/>
      <c r="B12" s="17"/>
      <c r="C12" s="26" t="s">
        <v>36</v>
      </c>
      <c r="D12" s="10"/>
      <c r="E12" s="26" t="s">
        <v>36</v>
      </c>
      <c r="F12" s="17"/>
      <c r="G12" s="26" t="s">
        <v>35</v>
      </c>
      <c r="H12" s="10"/>
      <c r="I12" s="26" t="s">
        <v>34</v>
      </c>
      <c r="J12" s="17"/>
    </row>
    <row r="13" spans="1:10" ht="12.75">
      <c r="A13" s="17"/>
      <c r="B13" s="17"/>
      <c r="C13" s="69" t="s">
        <v>93</v>
      </c>
      <c r="D13" s="10"/>
      <c r="E13" s="69" t="s">
        <v>99</v>
      </c>
      <c r="F13" s="17"/>
      <c r="G13" s="69" t="s">
        <v>93</v>
      </c>
      <c r="H13" s="10"/>
      <c r="I13" s="69" t="s">
        <v>99</v>
      </c>
      <c r="J13" s="17"/>
    </row>
    <row r="14" spans="1:10" ht="12.75">
      <c r="A14" s="17"/>
      <c r="B14" s="17"/>
      <c r="C14" s="32" t="s">
        <v>21</v>
      </c>
      <c r="D14" s="17"/>
      <c r="E14" s="32" t="s">
        <v>21</v>
      </c>
      <c r="F14" s="17"/>
      <c r="G14" s="32" t="s">
        <v>21</v>
      </c>
      <c r="H14" s="17"/>
      <c r="I14" s="32" t="s">
        <v>21</v>
      </c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 t="s">
        <v>32</v>
      </c>
      <c r="B17" s="17"/>
      <c r="C17" s="18">
        <v>23449.407777777775</v>
      </c>
      <c r="D17" s="36"/>
      <c r="E17" s="36">
        <v>36107</v>
      </c>
      <c r="F17" s="36"/>
      <c r="G17" s="18">
        <v>23449.407777777775</v>
      </c>
      <c r="H17" s="36"/>
      <c r="I17" s="36">
        <v>36107</v>
      </c>
      <c r="J17" s="17"/>
    </row>
    <row r="18" spans="1:10" ht="12.75">
      <c r="A18" s="17"/>
      <c r="B18" s="17"/>
      <c r="C18" s="18"/>
      <c r="D18" s="36"/>
      <c r="E18" s="36"/>
      <c r="F18" s="36"/>
      <c r="G18" s="18"/>
      <c r="H18" s="36"/>
      <c r="I18" s="36"/>
      <c r="J18" s="17"/>
    </row>
    <row r="19" spans="1:10" ht="12.75">
      <c r="A19" s="17" t="s">
        <v>31</v>
      </c>
      <c r="B19" s="17"/>
      <c r="C19" s="18">
        <v>-23731.465321637428</v>
      </c>
      <c r="D19" s="36"/>
      <c r="E19" s="36">
        <v>-35519</v>
      </c>
      <c r="F19" s="36"/>
      <c r="G19" s="18">
        <v>-23731.465321637428</v>
      </c>
      <c r="H19" s="36"/>
      <c r="I19" s="36">
        <v>-35519</v>
      </c>
      <c r="J19" s="17"/>
    </row>
    <row r="20" spans="1:10" ht="12.75">
      <c r="A20" s="17"/>
      <c r="B20" s="17"/>
      <c r="C20" s="18"/>
      <c r="D20" s="36"/>
      <c r="E20" s="36"/>
      <c r="F20" s="36"/>
      <c r="G20" s="18"/>
      <c r="H20" s="36"/>
      <c r="I20" s="36"/>
      <c r="J20" s="17"/>
    </row>
    <row r="21" spans="1:10" ht="12.75">
      <c r="A21" s="17" t="s">
        <v>30</v>
      </c>
      <c r="B21" s="17"/>
      <c r="C21" s="18">
        <v>1664.6891228070176</v>
      </c>
      <c r="D21" s="36"/>
      <c r="E21" s="36">
        <v>1294</v>
      </c>
      <c r="F21" s="36"/>
      <c r="G21" s="18">
        <v>1664.6891228070176</v>
      </c>
      <c r="H21" s="36"/>
      <c r="I21" s="36">
        <v>1294</v>
      </c>
      <c r="J21" s="17"/>
    </row>
    <row r="22" spans="1:10" ht="12.75">
      <c r="A22" s="17"/>
      <c r="B22" s="17"/>
      <c r="C22" s="31"/>
      <c r="D22" s="36"/>
      <c r="E22" s="58"/>
      <c r="F22" s="36"/>
      <c r="G22" s="31"/>
      <c r="H22" s="36"/>
      <c r="I22" s="58"/>
      <c r="J22" s="17"/>
    </row>
    <row r="23" spans="1:10" ht="12.75">
      <c r="A23" s="17"/>
      <c r="B23" s="17"/>
      <c r="C23" s="18"/>
      <c r="D23" s="36"/>
      <c r="E23" s="36"/>
      <c r="F23" s="36"/>
      <c r="G23" s="18"/>
      <c r="H23" s="36"/>
      <c r="I23" s="36"/>
      <c r="J23" s="17"/>
    </row>
    <row r="24" spans="1:10" ht="12.75">
      <c r="A24" s="17" t="s">
        <v>120</v>
      </c>
      <c r="B24" s="17"/>
      <c r="C24" s="18">
        <f>SUM(C17:C23)</f>
        <v>1382.6315789473642</v>
      </c>
      <c r="D24" s="36"/>
      <c r="E24" s="36">
        <f>SUM(E17:E23)</f>
        <v>1882</v>
      </c>
      <c r="F24" s="36"/>
      <c r="G24" s="18">
        <f>SUM(G17:G23)</f>
        <v>1382.6315789473642</v>
      </c>
      <c r="H24" s="36"/>
      <c r="I24" s="36">
        <f>SUM(I17:I23)</f>
        <v>1882</v>
      </c>
      <c r="J24" s="17"/>
    </row>
    <row r="25" spans="1:10" ht="12.75">
      <c r="A25" s="17"/>
      <c r="B25" s="17"/>
      <c r="C25" s="18"/>
      <c r="D25" s="36"/>
      <c r="E25" s="36"/>
      <c r="F25" s="36"/>
      <c r="G25" s="18"/>
      <c r="H25" s="36"/>
      <c r="I25" s="36"/>
      <c r="J25" s="17"/>
    </row>
    <row r="26" spans="1:10" ht="12.75">
      <c r="A26" s="17" t="s">
        <v>29</v>
      </c>
      <c r="B26" s="17"/>
      <c r="C26" s="18">
        <v>-17484.83567251462</v>
      </c>
      <c r="D26" s="36"/>
      <c r="E26" s="36">
        <v>-16637</v>
      </c>
      <c r="F26" s="36"/>
      <c r="G26" s="18">
        <v>-17484.83567251462</v>
      </c>
      <c r="H26" s="36"/>
      <c r="I26" s="36">
        <v>-16637</v>
      </c>
      <c r="J26" s="17"/>
    </row>
    <row r="27" spans="1:10" ht="12.75">
      <c r="A27" s="17"/>
      <c r="B27" s="17"/>
      <c r="C27" s="18"/>
      <c r="D27" s="36"/>
      <c r="E27" s="36"/>
      <c r="F27" s="36"/>
      <c r="G27" s="18"/>
      <c r="H27" s="36"/>
      <c r="I27" s="36"/>
      <c r="J27" s="17"/>
    </row>
    <row r="28" spans="1:10" ht="12.75">
      <c r="A28" s="17" t="s">
        <v>78</v>
      </c>
      <c r="B28" s="17"/>
      <c r="C28" s="18">
        <v>0</v>
      </c>
      <c r="D28" s="36"/>
      <c r="E28" s="36">
        <v>-2054</v>
      </c>
      <c r="F28" s="36"/>
      <c r="G28" s="18">
        <v>0</v>
      </c>
      <c r="H28" s="36"/>
      <c r="I28" s="36">
        <v>-2054</v>
      </c>
      <c r="J28" s="17"/>
    </row>
    <row r="29" spans="1:10" ht="12.75">
      <c r="A29" s="17"/>
      <c r="B29" s="17"/>
      <c r="C29" s="31"/>
      <c r="D29" s="36"/>
      <c r="E29" s="58"/>
      <c r="F29" s="36"/>
      <c r="G29" s="31"/>
      <c r="H29" s="36"/>
      <c r="I29" s="58"/>
      <c r="J29" s="17"/>
    </row>
    <row r="30" spans="1:10" ht="12.75">
      <c r="A30" s="17"/>
      <c r="B30" s="17"/>
      <c r="C30" s="18"/>
      <c r="D30" s="36"/>
      <c r="E30" s="36"/>
      <c r="F30" s="36"/>
      <c r="G30" s="18"/>
      <c r="H30" s="36"/>
      <c r="I30" s="36"/>
      <c r="J30" s="17"/>
    </row>
    <row r="31" spans="1:10" ht="12.75">
      <c r="A31" s="17" t="s">
        <v>28</v>
      </c>
      <c r="B31" s="17"/>
      <c r="C31" s="18">
        <f>SUM(C24:C30)</f>
        <v>-16102.204093567254</v>
      </c>
      <c r="D31" s="36"/>
      <c r="E31" s="36">
        <f>SUM(E24:E30)</f>
        <v>-16809</v>
      </c>
      <c r="F31" s="36"/>
      <c r="G31" s="18">
        <f>SUM(G24:G30)</f>
        <v>-16102.204093567254</v>
      </c>
      <c r="H31" s="36"/>
      <c r="I31" s="36">
        <f>SUM(I24:I30)</f>
        <v>-16809</v>
      </c>
      <c r="J31" s="17"/>
    </row>
    <row r="32" spans="1:10" ht="12.75">
      <c r="A32" s="17"/>
      <c r="B32" s="17"/>
      <c r="C32" s="18"/>
      <c r="D32" s="36"/>
      <c r="E32" s="36"/>
      <c r="F32" s="36"/>
      <c r="G32" s="18"/>
      <c r="H32" s="36"/>
      <c r="I32" s="36"/>
      <c r="J32" s="17"/>
    </row>
    <row r="33" spans="1:10" ht="12.75">
      <c r="A33" s="17" t="s">
        <v>7</v>
      </c>
      <c r="B33" s="17"/>
      <c r="C33" s="18">
        <v>-1150.334</v>
      </c>
      <c r="D33" s="36"/>
      <c r="E33" s="36">
        <v>-765</v>
      </c>
      <c r="F33" s="36"/>
      <c r="G33" s="18">
        <v>-1150.334</v>
      </c>
      <c r="H33" s="36"/>
      <c r="I33" s="36">
        <v>-765</v>
      </c>
      <c r="J33" s="17"/>
    </row>
    <row r="34" spans="1:10" ht="12.75">
      <c r="A34" s="17"/>
      <c r="B34" s="17"/>
      <c r="C34" s="31"/>
      <c r="D34" s="36"/>
      <c r="E34" s="58"/>
      <c r="F34" s="36"/>
      <c r="G34" s="31"/>
      <c r="H34" s="36"/>
      <c r="I34" s="58"/>
      <c r="J34" s="17"/>
    </row>
    <row r="35" spans="1:10" ht="12.75">
      <c r="A35" s="17"/>
      <c r="B35" s="17"/>
      <c r="C35" s="18"/>
      <c r="D35" s="36"/>
      <c r="E35" s="36"/>
      <c r="F35" s="36"/>
      <c r="G35" s="18"/>
      <c r="H35" s="36"/>
      <c r="I35" s="36"/>
      <c r="J35" s="17"/>
    </row>
    <row r="36" spans="1:10" ht="12.75">
      <c r="A36" s="17" t="s">
        <v>27</v>
      </c>
      <c r="B36" s="17"/>
      <c r="C36" s="18">
        <f>SUM(C31:C35)+1</f>
        <v>-17251.538093567255</v>
      </c>
      <c r="D36" s="36"/>
      <c r="E36" s="36">
        <f>SUM(E31:E35)</f>
        <v>-17574</v>
      </c>
      <c r="F36" s="36"/>
      <c r="G36" s="18">
        <f>SUM(G31:G35)+1</f>
        <v>-17251.538093567255</v>
      </c>
      <c r="H36" s="36"/>
      <c r="I36" s="36">
        <f>SUM(I31:I35)</f>
        <v>-17574</v>
      </c>
      <c r="J36" s="17"/>
    </row>
    <row r="37" spans="1:10" ht="12.75">
      <c r="A37" s="17"/>
      <c r="B37" s="17"/>
      <c r="C37" s="18"/>
      <c r="D37" s="36"/>
      <c r="E37" s="36"/>
      <c r="F37" s="36"/>
      <c r="G37" s="18"/>
      <c r="H37" s="36"/>
      <c r="I37" s="36"/>
      <c r="J37" s="17"/>
    </row>
    <row r="38" spans="1:10" ht="12.75">
      <c r="A38" s="17" t="s">
        <v>2</v>
      </c>
      <c r="B38" s="17"/>
      <c r="C38" s="18">
        <v>1463.2184</v>
      </c>
      <c r="D38" s="36"/>
      <c r="E38" s="36">
        <v>2610</v>
      </c>
      <c r="F38" s="36"/>
      <c r="G38" s="18">
        <v>1463.2184</v>
      </c>
      <c r="H38" s="36"/>
      <c r="I38" s="36">
        <v>2610</v>
      </c>
      <c r="J38" s="17"/>
    </row>
    <row r="39" spans="1:10" ht="12.75">
      <c r="A39" s="17"/>
      <c r="B39" s="17"/>
      <c r="C39" s="31"/>
      <c r="D39" s="36"/>
      <c r="E39" s="58"/>
      <c r="F39" s="36"/>
      <c r="G39" s="31"/>
      <c r="H39" s="36"/>
      <c r="I39" s="58"/>
      <c r="J39" s="17"/>
    </row>
    <row r="40" spans="1:10" ht="12.75">
      <c r="A40" s="17"/>
      <c r="B40" s="17"/>
      <c r="C40" s="18"/>
      <c r="D40" s="36"/>
      <c r="E40" s="36"/>
      <c r="F40" s="36"/>
      <c r="G40" s="18"/>
      <c r="H40" s="36"/>
      <c r="I40" s="36"/>
      <c r="J40" s="17"/>
    </row>
    <row r="41" spans="1:10" ht="12.75">
      <c r="A41" s="17" t="s">
        <v>115</v>
      </c>
      <c r="B41" s="17"/>
      <c r="C41" s="18">
        <f>SUM(C36:C40)-1</f>
        <v>-15789.319693567255</v>
      </c>
      <c r="D41" s="36"/>
      <c r="E41" s="36">
        <f>SUM(E36:E40)</f>
        <v>-14964</v>
      </c>
      <c r="F41" s="36"/>
      <c r="G41" s="18">
        <f>SUM(G36:G40)-1</f>
        <v>-15789.319693567255</v>
      </c>
      <c r="H41" s="36"/>
      <c r="I41" s="36">
        <f>SUM(I36:I40)</f>
        <v>-14964</v>
      </c>
      <c r="J41" s="17"/>
    </row>
    <row r="42" spans="1:10" ht="13.5" thickBot="1">
      <c r="A42" s="17"/>
      <c r="B42" s="17"/>
      <c r="C42" s="70"/>
      <c r="D42" s="17"/>
      <c r="E42" s="29"/>
      <c r="F42" s="17"/>
      <c r="G42" s="70"/>
      <c r="H42" s="17"/>
      <c r="I42" s="29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0" t="s">
        <v>26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 t="s">
        <v>25</v>
      </c>
      <c r="B50" s="17"/>
      <c r="C50" s="63">
        <f>(C41/392683)*100</f>
        <v>-4.020881905650933</v>
      </c>
      <c r="D50" s="17"/>
      <c r="E50" s="63">
        <f>(E41/392683)*100</f>
        <v>-3.8107073644644665</v>
      </c>
      <c r="F50" s="17"/>
      <c r="G50" s="63">
        <f>(G41/392683)*100</f>
        <v>-4.020881905650933</v>
      </c>
      <c r="H50" s="17"/>
      <c r="I50" s="63">
        <f>(I41/392683)*100</f>
        <v>-3.8107073644644665</v>
      </c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 t="s">
        <v>24</v>
      </c>
      <c r="B52" s="17"/>
      <c r="C52" s="62" t="s">
        <v>23</v>
      </c>
      <c r="D52" s="17"/>
      <c r="E52" s="62" t="s">
        <v>23</v>
      </c>
      <c r="F52" s="17"/>
      <c r="G52" s="62" t="s">
        <v>23</v>
      </c>
      <c r="H52" s="17"/>
      <c r="I52" s="62" t="s">
        <v>23</v>
      </c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5.5" customHeight="1">
      <c r="A57" s="85" t="s">
        <v>100</v>
      </c>
      <c r="B57" s="85"/>
      <c r="C57" s="85"/>
      <c r="D57" s="85"/>
      <c r="E57" s="85"/>
      <c r="F57" s="85"/>
      <c r="G57" s="85"/>
      <c r="H57" s="85"/>
      <c r="I57" s="85"/>
      <c r="J57" s="17"/>
    </row>
    <row r="58" spans="1:10" ht="12.75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</sheetData>
  <mergeCells count="4">
    <mergeCell ref="C9:E9"/>
    <mergeCell ref="G9:I9"/>
    <mergeCell ref="A58:J58"/>
    <mergeCell ref="A57:I57"/>
  </mergeCells>
  <printOptions horizontalCentered="1"/>
  <pageMargins left="0.74" right="0.67" top="0.69" bottom="1" header="0.5" footer="0.5"/>
  <pageSetup blackAndWhite="1" horizontalDpi="600" verticalDpi="600" orientation="portrait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30">
      <selection activeCell="D53" sqref="D53"/>
    </sheetView>
  </sheetViews>
  <sheetFormatPr defaultColWidth="9.140625" defaultRowHeight="12.75"/>
  <cols>
    <col min="1" max="1" width="1.57421875" style="46" customWidth="1"/>
    <col min="2" max="2" width="3.00390625" style="46" customWidth="1"/>
    <col min="3" max="3" width="61.421875" style="46" customWidth="1"/>
    <col min="4" max="4" width="13.8515625" style="56" bestFit="1" customWidth="1"/>
    <col min="5" max="5" width="3.28125" style="46" customWidth="1"/>
    <col min="6" max="6" width="13.8515625" style="46" bestFit="1" customWidth="1"/>
    <col min="7" max="7" width="3.421875" style="46" customWidth="1"/>
    <col min="8" max="8" width="2.57421875" style="1" customWidth="1"/>
    <col min="9" max="16384" width="1.1484375" style="1" customWidth="1"/>
  </cols>
  <sheetData>
    <row r="1" spans="1:9" ht="15.75">
      <c r="A1" s="53" t="s">
        <v>22</v>
      </c>
      <c r="B1" s="21"/>
      <c r="C1" s="21"/>
      <c r="D1" s="64"/>
      <c r="E1" s="21"/>
      <c r="F1" s="21"/>
      <c r="G1" s="21"/>
      <c r="H1" s="21"/>
      <c r="I1" s="21"/>
    </row>
    <row r="2" spans="1:9" ht="15">
      <c r="A2" s="22" t="s">
        <v>71</v>
      </c>
      <c r="B2" s="22"/>
      <c r="C2" s="22"/>
      <c r="D2" s="65"/>
      <c r="E2" s="22"/>
      <c r="F2" s="22"/>
      <c r="G2" s="22"/>
      <c r="H2" s="22"/>
      <c r="I2" s="22"/>
    </row>
    <row r="3" spans="1:13" ht="13.5" thickBot="1">
      <c r="A3" s="20"/>
      <c r="B3" s="20"/>
      <c r="C3" s="20"/>
      <c r="D3" s="66"/>
      <c r="E3" s="20"/>
      <c r="F3" s="20"/>
      <c r="G3" s="20"/>
      <c r="H3" s="44"/>
      <c r="I3" s="44"/>
      <c r="J3" s="2"/>
      <c r="K3" s="2"/>
      <c r="L3" s="2"/>
      <c r="M3" s="2"/>
    </row>
    <row r="4" spans="1:13" ht="12.75">
      <c r="A4" s="45"/>
      <c r="B4" s="45"/>
      <c r="H4" s="2"/>
      <c r="I4" s="2"/>
      <c r="J4" s="2"/>
      <c r="K4" s="2"/>
      <c r="L4" s="2"/>
      <c r="M4" s="2"/>
    </row>
    <row r="5" spans="1:13" ht="12.75">
      <c r="A5" s="45"/>
      <c r="B5" s="45"/>
      <c r="H5" s="2"/>
      <c r="I5" s="2"/>
      <c r="J5" s="2"/>
      <c r="K5" s="2"/>
      <c r="L5" s="2"/>
      <c r="M5" s="2"/>
    </row>
    <row r="6" spans="1:13" ht="12.75">
      <c r="A6" s="23" t="s">
        <v>74</v>
      </c>
      <c r="B6" s="45"/>
      <c r="H6" s="2"/>
      <c r="I6" s="2"/>
      <c r="J6" s="2"/>
      <c r="K6" s="2"/>
      <c r="L6" s="2"/>
      <c r="M6" s="2"/>
    </row>
    <row r="7" spans="1:13" ht="12.75">
      <c r="A7" s="23" t="s">
        <v>101</v>
      </c>
      <c r="B7" s="45"/>
      <c r="H7" s="2"/>
      <c r="I7" s="2"/>
      <c r="J7" s="2"/>
      <c r="K7" s="2"/>
      <c r="L7" s="2"/>
      <c r="M7" s="2"/>
    </row>
    <row r="8" spans="6:13" ht="12.75">
      <c r="F8" s="56"/>
      <c r="H8" s="2"/>
      <c r="I8" s="2"/>
      <c r="J8" s="2"/>
      <c r="K8" s="2"/>
      <c r="L8" s="2"/>
      <c r="M8" s="2"/>
    </row>
    <row r="9" spans="4:6" ht="12.75">
      <c r="D9" s="60" t="s">
        <v>51</v>
      </c>
      <c r="E9" s="47"/>
      <c r="F9" s="60" t="s">
        <v>51</v>
      </c>
    </row>
    <row r="10" spans="4:6" ht="12.75">
      <c r="D10" s="82" t="s">
        <v>93</v>
      </c>
      <c r="E10" s="83"/>
      <c r="F10" s="82" t="s">
        <v>99</v>
      </c>
    </row>
    <row r="11" spans="4:6" ht="12.75">
      <c r="D11" s="73" t="s">
        <v>21</v>
      </c>
      <c r="E11" s="84"/>
      <c r="F11" s="73" t="s">
        <v>21</v>
      </c>
    </row>
    <row r="12" ht="12.75">
      <c r="F12" s="56"/>
    </row>
    <row r="13" ht="12.75">
      <c r="F13" s="56"/>
    </row>
    <row r="14" spans="1:6" ht="12.75">
      <c r="A14" s="45" t="s">
        <v>79</v>
      </c>
      <c r="B14" s="45"/>
      <c r="F14" s="56"/>
    </row>
    <row r="15" spans="2:6" ht="12.75">
      <c r="B15" s="46" t="s">
        <v>28</v>
      </c>
      <c r="D15" s="49">
        <v>-16102.204093567252</v>
      </c>
      <c r="E15" s="48"/>
      <c r="F15" s="49">
        <v>-16809</v>
      </c>
    </row>
    <row r="16" spans="2:6" ht="12.75">
      <c r="B16" s="46" t="s">
        <v>50</v>
      </c>
      <c r="D16" s="49"/>
      <c r="E16" s="48"/>
      <c r="F16" s="49"/>
    </row>
    <row r="17" spans="3:6" ht="12.75">
      <c r="C17" s="46" t="s">
        <v>78</v>
      </c>
      <c r="D17" s="49">
        <v>0</v>
      </c>
      <c r="E17" s="48"/>
      <c r="F17" s="49">
        <v>2054</v>
      </c>
    </row>
    <row r="18" spans="3:6" ht="12.75">
      <c r="C18" s="46" t="s">
        <v>75</v>
      </c>
      <c r="D18" s="49">
        <v>5</v>
      </c>
      <c r="E18" s="48"/>
      <c r="F18" s="49">
        <v>3</v>
      </c>
    </row>
    <row r="19" spans="3:6" ht="12.75">
      <c r="C19" s="46" t="s">
        <v>49</v>
      </c>
      <c r="D19" s="49">
        <v>4205.6873801169595</v>
      </c>
      <c r="E19" s="48"/>
      <c r="F19" s="49">
        <v>4319</v>
      </c>
    </row>
    <row r="20" spans="3:6" ht="12.75">
      <c r="C20" s="46" t="s">
        <v>61</v>
      </c>
      <c r="D20" s="49">
        <v>-1461.8820701754387</v>
      </c>
      <c r="E20" s="48"/>
      <c r="F20" s="49">
        <v>0</v>
      </c>
    </row>
    <row r="21" spans="3:6" ht="12.75">
      <c r="C21" s="46" t="s">
        <v>62</v>
      </c>
      <c r="D21" s="49">
        <v>17547</v>
      </c>
      <c r="E21" s="48"/>
      <c r="F21" s="49">
        <v>16658</v>
      </c>
    </row>
    <row r="22" spans="3:6" ht="12.75">
      <c r="C22" s="46" t="s">
        <v>48</v>
      </c>
      <c r="D22" s="49">
        <v>-62</v>
      </c>
      <c r="E22" s="48"/>
      <c r="F22" s="49">
        <v>-21</v>
      </c>
    </row>
    <row r="23" spans="3:6" ht="12.75">
      <c r="C23" s="46" t="s">
        <v>68</v>
      </c>
      <c r="D23" s="49">
        <v>0</v>
      </c>
      <c r="E23" s="48"/>
      <c r="F23" s="49">
        <v>2</v>
      </c>
    </row>
    <row r="24" spans="3:6" ht="12.75">
      <c r="C24" s="46" t="s">
        <v>90</v>
      </c>
      <c r="D24" s="51">
        <v>11</v>
      </c>
      <c r="E24" s="50"/>
      <c r="F24" s="51">
        <v>0</v>
      </c>
    </row>
    <row r="25" spans="2:6" ht="12.75">
      <c r="B25" s="46" t="s">
        <v>102</v>
      </c>
      <c r="D25" s="49">
        <f>SUM(D15:D24)</f>
        <v>4142.601216374269</v>
      </c>
      <c r="E25" s="48"/>
      <c r="F25" s="49">
        <f>SUM(F15:F24)</f>
        <v>6206</v>
      </c>
    </row>
    <row r="26" spans="3:6" ht="12.75">
      <c r="C26" s="46" t="s">
        <v>66</v>
      </c>
      <c r="D26" s="51">
        <v>-6473.553140350878</v>
      </c>
      <c r="E26" s="50"/>
      <c r="F26" s="51">
        <v>-6710</v>
      </c>
    </row>
    <row r="27" spans="2:6" ht="12.75">
      <c r="B27" s="46" t="s">
        <v>103</v>
      </c>
      <c r="D27" s="49">
        <f>SUM(D25:D26)</f>
        <v>-2330.9519239766087</v>
      </c>
      <c r="E27" s="48"/>
      <c r="F27" s="49">
        <f>SUM(F25:F26)</f>
        <v>-504</v>
      </c>
    </row>
    <row r="28" spans="3:6" ht="12.75">
      <c r="C28" s="46" t="s">
        <v>88</v>
      </c>
      <c r="D28" s="49">
        <v>-1262.251</v>
      </c>
      <c r="E28" s="48"/>
      <c r="F28" s="49">
        <v>-1723</v>
      </c>
    </row>
    <row r="29" spans="3:6" ht="12.75">
      <c r="C29" s="46" t="s">
        <v>47</v>
      </c>
      <c r="D29" s="49">
        <v>-513.2179356725146</v>
      </c>
      <c r="E29" s="50"/>
      <c r="F29" s="49">
        <v>-826</v>
      </c>
    </row>
    <row r="30" spans="2:6" ht="12.75">
      <c r="B30" s="46" t="s">
        <v>104</v>
      </c>
      <c r="D30" s="71">
        <f>SUM(D27:D29)</f>
        <v>-4106.4208596491235</v>
      </c>
      <c r="E30" s="50"/>
      <c r="F30" s="71">
        <f>SUM(F27:F29)</f>
        <v>-3053</v>
      </c>
    </row>
    <row r="31" ht="12.75">
      <c r="F31" s="56"/>
    </row>
    <row r="32" spans="1:6" ht="12.75">
      <c r="A32" s="45" t="s">
        <v>80</v>
      </c>
      <c r="F32" s="56"/>
    </row>
    <row r="33" spans="1:6" ht="12.75">
      <c r="A33" s="45"/>
      <c r="C33" s="56" t="s">
        <v>105</v>
      </c>
      <c r="D33" s="49">
        <v>0</v>
      </c>
      <c r="F33" s="49">
        <v>-1</v>
      </c>
    </row>
    <row r="34" spans="1:6" ht="12.75">
      <c r="A34" s="45"/>
      <c r="C34" s="46" t="s">
        <v>81</v>
      </c>
      <c r="D34" s="49">
        <v>-181</v>
      </c>
      <c r="F34" s="49">
        <v>-223</v>
      </c>
    </row>
    <row r="35" spans="3:6" ht="12.75">
      <c r="C35" s="46" t="s">
        <v>44</v>
      </c>
      <c r="D35" s="49">
        <v>62</v>
      </c>
      <c r="E35" s="48"/>
      <c r="F35" s="49">
        <v>21</v>
      </c>
    </row>
    <row r="36" spans="3:6" ht="12.75">
      <c r="C36" s="46" t="s">
        <v>106</v>
      </c>
      <c r="D36" s="49">
        <v>0</v>
      </c>
      <c r="E36" s="48"/>
      <c r="F36" s="49">
        <v>7053</v>
      </c>
    </row>
    <row r="37" spans="3:6" ht="12.75">
      <c r="C37" s="46" t="s">
        <v>46</v>
      </c>
      <c r="D37" s="49">
        <v>2535.0328994082843</v>
      </c>
      <c r="E37" s="48"/>
      <c r="F37" s="49">
        <v>0</v>
      </c>
    </row>
    <row r="38" spans="3:6" ht="12.75">
      <c r="C38" s="46" t="s">
        <v>45</v>
      </c>
      <c r="D38" s="49">
        <v>-260</v>
      </c>
      <c r="E38" s="48"/>
      <c r="F38" s="49">
        <v>-139</v>
      </c>
    </row>
    <row r="39" spans="2:6" ht="12.75">
      <c r="B39" s="46" t="s">
        <v>91</v>
      </c>
      <c r="D39" s="71">
        <f>SUM(D33:D38)</f>
        <v>2156.0328994082843</v>
      </c>
      <c r="E39" s="50"/>
      <c r="F39" s="71">
        <f>SUM(F33:F38)</f>
        <v>6711</v>
      </c>
    </row>
    <row r="40" ht="12.75">
      <c r="F40" s="56"/>
    </row>
    <row r="41" spans="1:6" ht="12.75">
      <c r="A41" s="45" t="s">
        <v>82</v>
      </c>
      <c r="F41" s="56"/>
    </row>
    <row r="42" spans="1:6" ht="12.75">
      <c r="A42" s="45"/>
      <c r="C42" s="46" t="s">
        <v>107</v>
      </c>
      <c r="D42" s="49">
        <v>23000</v>
      </c>
      <c r="F42" s="49">
        <v>0</v>
      </c>
    </row>
    <row r="43" spans="3:6" ht="12.75">
      <c r="C43" s="46" t="s">
        <v>70</v>
      </c>
      <c r="D43" s="49">
        <v>-307</v>
      </c>
      <c r="E43" s="48"/>
      <c r="F43" s="49">
        <v>-40</v>
      </c>
    </row>
    <row r="44" spans="3:6" ht="12.75">
      <c r="C44" s="46" t="s">
        <v>83</v>
      </c>
      <c r="D44" s="49">
        <v>-4039</v>
      </c>
      <c r="E44" s="48"/>
      <c r="F44" s="49">
        <v>-1593</v>
      </c>
    </row>
    <row r="45" spans="3:6" ht="12.75">
      <c r="C45" s="46" t="s">
        <v>42</v>
      </c>
      <c r="D45" s="49">
        <v>-22.93</v>
      </c>
      <c r="E45" s="48"/>
      <c r="F45" s="49">
        <v>-2</v>
      </c>
    </row>
    <row r="46" spans="3:6" ht="12.75">
      <c r="C46" s="46" t="s">
        <v>43</v>
      </c>
      <c r="D46" s="49">
        <v>-176</v>
      </c>
      <c r="E46" s="48"/>
      <c r="F46" s="49">
        <v>-188</v>
      </c>
    </row>
    <row r="47" spans="2:6" ht="12.75">
      <c r="B47" s="46" t="s">
        <v>108</v>
      </c>
      <c r="D47" s="71">
        <f>SUM(D42:D46)</f>
        <v>18455.07</v>
      </c>
      <c r="E47" s="50"/>
      <c r="F47" s="71">
        <f>SUM(F42:F46)</f>
        <v>-1823</v>
      </c>
    </row>
    <row r="48" spans="4:6" ht="12.75">
      <c r="D48" s="72"/>
      <c r="E48" s="52"/>
      <c r="F48" s="74"/>
    </row>
    <row r="49" spans="1:6" ht="12.75">
      <c r="A49" s="45" t="s">
        <v>109</v>
      </c>
      <c r="D49" s="57">
        <f>D30+D39+D47</f>
        <v>16504.682039759162</v>
      </c>
      <c r="E49" s="50"/>
      <c r="F49" s="57">
        <f>F30+F39+F47</f>
        <v>1835</v>
      </c>
    </row>
    <row r="50" spans="1:6" ht="12.75">
      <c r="A50" s="45" t="s">
        <v>63</v>
      </c>
      <c r="D50" s="49">
        <v>185</v>
      </c>
      <c r="E50" s="48"/>
      <c r="F50" s="49">
        <v>75</v>
      </c>
    </row>
    <row r="51" spans="1:6" ht="12.75">
      <c r="A51" s="45" t="s">
        <v>110</v>
      </c>
      <c r="D51" s="51">
        <v>-43012</v>
      </c>
      <c r="E51" s="50"/>
      <c r="F51" s="57">
        <v>-38484</v>
      </c>
    </row>
    <row r="52" spans="1:6" ht="13.5" thickBot="1">
      <c r="A52" s="45" t="s">
        <v>111</v>
      </c>
      <c r="D52" s="77">
        <f>SUM(D49:D51)</f>
        <v>-26322.317960240838</v>
      </c>
      <c r="E52" s="50"/>
      <c r="F52" s="75">
        <f>SUM(F49:F51)</f>
        <v>-36574</v>
      </c>
    </row>
    <row r="53" ht="12.75">
      <c r="F53" s="56"/>
    </row>
    <row r="54" ht="12.75">
      <c r="F54" s="56"/>
    </row>
    <row r="55" spans="1:9" ht="29.25" customHeight="1">
      <c r="A55" s="88" t="s">
        <v>121</v>
      </c>
      <c r="B55" s="88"/>
      <c r="C55" s="88"/>
      <c r="D55" s="88"/>
      <c r="E55" s="88"/>
      <c r="F55" s="88"/>
      <c r="G55" s="88"/>
      <c r="H55" s="78"/>
      <c r="I55" s="78"/>
    </row>
    <row r="56" ht="12.75">
      <c r="F56" s="56"/>
    </row>
  </sheetData>
  <mergeCells count="1">
    <mergeCell ref="A55:G55"/>
  </mergeCells>
  <printOptions horizontalCentered="1"/>
  <pageMargins left="0.89" right="0.65" top="0.54" bottom="0.44" header="0.72" footer="0.38"/>
  <pageSetup horizontalDpi="600" verticalDpi="60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4" width="3.57421875" style="6" customWidth="1"/>
    <col min="5" max="5" width="29.00390625" style="6" customWidth="1"/>
    <col min="6" max="6" width="9.140625" style="6" bestFit="1" customWidth="1"/>
    <col min="7" max="7" width="2.8515625" style="6" customWidth="1"/>
    <col min="8" max="8" width="12.7109375" style="6" bestFit="1" customWidth="1"/>
    <col min="9" max="9" width="3.00390625" style="6" customWidth="1"/>
    <col min="10" max="10" width="11.8515625" style="6" customWidth="1"/>
    <col min="11" max="11" width="3.7109375" style="6" customWidth="1"/>
    <col min="12" max="12" width="11.421875" style="6" customWidth="1"/>
    <col min="13" max="13" width="0.2890625" style="6" customWidth="1"/>
    <col min="14" max="14" width="5.7109375" style="6" bestFit="1" customWidth="1"/>
    <col min="15" max="23" width="3.57421875" style="6" customWidth="1"/>
  </cols>
  <sheetData>
    <row r="1" spans="1:15" ht="15.75">
      <c r="A1" s="53" t="s">
        <v>22</v>
      </c>
      <c r="B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"/>
      <c r="O1" s="37"/>
    </row>
    <row r="2" spans="1:15" ht="12.75">
      <c r="A2" s="38" t="s">
        <v>71</v>
      </c>
      <c r="B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0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24"/>
      <c r="Q3" s="24"/>
      <c r="R3" s="24"/>
      <c r="S3" s="24"/>
      <c r="T3" s="24"/>
    </row>
    <row r="4" spans="1:20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0"/>
      <c r="O4" s="40"/>
      <c r="P4" s="24"/>
      <c r="Q4" s="24"/>
      <c r="R4" s="24"/>
      <c r="S4" s="24"/>
      <c r="T4" s="24"/>
    </row>
    <row r="5" spans="1:20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0"/>
      <c r="O5" s="40"/>
      <c r="P5" s="24"/>
      <c r="Q5" s="24"/>
      <c r="R5" s="24"/>
      <c r="S5" s="24"/>
      <c r="T5" s="24"/>
    </row>
    <row r="6" spans="1:5" ht="12.75">
      <c r="A6" s="23" t="s">
        <v>72</v>
      </c>
      <c r="B6" s="23"/>
      <c r="C6" s="23"/>
      <c r="D6" s="23"/>
      <c r="E6" s="23"/>
    </row>
    <row r="7" spans="1:5" ht="12.75">
      <c r="A7" s="23" t="s">
        <v>101</v>
      </c>
      <c r="B7" s="23"/>
      <c r="C7" s="23"/>
      <c r="D7" s="23"/>
      <c r="E7" s="23"/>
    </row>
    <row r="8" ht="12.75">
      <c r="A8" s="7"/>
    </row>
    <row r="9" spans="1:23" ht="12.75">
      <c r="A9" s="8"/>
      <c r="B9" s="8"/>
      <c r="C9" s="8"/>
      <c r="D9" s="8"/>
      <c r="E9" s="9"/>
      <c r="F9" s="8"/>
      <c r="G9" s="8"/>
      <c r="H9" s="11" t="s">
        <v>60</v>
      </c>
      <c r="I9" s="11"/>
      <c r="J9" s="8"/>
      <c r="K9" s="8"/>
      <c r="L9" s="11"/>
      <c r="Q9" s="8"/>
      <c r="R9" s="8"/>
      <c r="V9" s="8"/>
      <c r="W9" s="8"/>
    </row>
    <row r="10" spans="1:23" ht="12.75">
      <c r="A10" s="8"/>
      <c r="B10" s="8"/>
      <c r="C10" s="8"/>
      <c r="D10" s="8"/>
      <c r="E10" s="9"/>
      <c r="F10" s="11" t="s">
        <v>59</v>
      </c>
      <c r="G10" s="11"/>
      <c r="H10" s="11" t="s">
        <v>58</v>
      </c>
      <c r="I10" s="12"/>
      <c r="J10" s="11" t="s">
        <v>57</v>
      </c>
      <c r="K10" s="12"/>
      <c r="L10" s="8"/>
      <c r="R10" s="8"/>
      <c r="V10" s="8"/>
      <c r="W10" s="8"/>
    </row>
    <row r="11" spans="1:22" ht="12.75">
      <c r="A11" s="8"/>
      <c r="B11" s="8"/>
      <c r="C11" s="8"/>
      <c r="D11" s="8"/>
      <c r="E11" s="9"/>
      <c r="F11" s="11" t="s">
        <v>56</v>
      </c>
      <c r="G11" s="12"/>
      <c r="H11" s="11" t="s">
        <v>55</v>
      </c>
      <c r="I11" s="12"/>
      <c r="J11" s="11" t="s">
        <v>54</v>
      </c>
      <c r="K11" s="12"/>
      <c r="L11" s="11" t="s">
        <v>33</v>
      </c>
      <c r="R11" s="8"/>
      <c r="V11" s="8"/>
    </row>
    <row r="12" spans="1:22" ht="12.75">
      <c r="A12" s="8"/>
      <c r="B12" s="8"/>
      <c r="C12" s="8"/>
      <c r="D12" s="8"/>
      <c r="E12" s="9"/>
      <c r="F12" s="41" t="s">
        <v>21</v>
      </c>
      <c r="G12" s="12"/>
      <c r="H12" s="41" t="s">
        <v>21</v>
      </c>
      <c r="I12" s="12"/>
      <c r="J12" s="41" t="s">
        <v>21</v>
      </c>
      <c r="K12" s="12"/>
      <c r="L12" s="41" t="s">
        <v>21</v>
      </c>
      <c r="R12" s="8"/>
      <c r="V12" s="8"/>
    </row>
    <row r="13" spans="1:22" ht="12.75">
      <c r="A13" s="42" t="s">
        <v>112</v>
      </c>
      <c r="B13" s="8"/>
      <c r="C13" s="8"/>
      <c r="D13" s="8"/>
      <c r="E13" s="9"/>
      <c r="F13" s="8"/>
      <c r="G13" s="9"/>
      <c r="H13" s="8"/>
      <c r="I13" s="9"/>
      <c r="J13" s="8"/>
      <c r="K13" s="9"/>
      <c r="L13" s="8"/>
      <c r="R13" s="8"/>
      <c r="V13" s="8"/>
    </row>
    <row r="14" spans="1:22" ht="12.75">
      <c r="A14" s="42"/>
      <c r="B14" s="8"/>
      <c r="C14" s="8"/>
      <c r="D14" s="8"/>
      <c r="E14" s="9"/>
      <c r="F14" s="8"/>
      <c r="G14" s="9"/>
      <c r="H14" s="8"/>
      <c r="I14" s="9"/>
      <c r="J14" s="8"/>
      <c r="K14" s="9"/>
      <c r="L14" s="8"/>
      <c r="R14" s="8"/>
      <c r="V14" s="8"/>
    </row>
    <row r="15" spans="1:22" ht="12.75">
      <c r="A15" s="8" t="s">
        <v>113</v>
      </c>
      <c r="B15" s="8"/>
      <c r="C15" s="8"/>
      <c r="D15" s="8"/>
      <c r="E15" s="9"/>
      <c r="F15" s="18">
        <v>392683</v>
      </c>
      <c r="G15" s="15"/>
      <c r="H15" s="14">
        <v>251068</v>
      </c>
      <c r="I15" s="13"/>
      <c r="J15" s="18">
        <v>-1104423</v>
      </c>
      <c r="K15" s="15"/>
      <c r="L15" s="18">
        <f>F15+H15+J15</f>
        <v>-460672</v>
      </c>
      <c r="R15" s="8"/>
      <c r="V15" s="8"/>
    </row>
    <row r="16" spans="1:22" ht="12.75">
      <c r="A16" s="17"/>
      <c r="B16" s="17"/>
      <c r="C16" s="17"/>
      <c r="D16" s="17"/>
      <c r="E16" s="43"/>
      <c r="F16" s="18"/>
      <c r="G16" s="15"/>
      <c r="H16" s="14"/>
      <c r="I16" s="13"/>
      <c r="J16" s="18"/>
      <c r="K16" s="15"/>
      <c r="L16" s="14"/>
      <c r="R16" s="8"/>
      <c r="V16" s="8"/>
    </row>
    <row r="17" spans="1:22" ht="12.75">
      <c r="A17" s="17" t="s">
        <v>114</v>
      </c>
      <c r="B17" s="17"/>
      <c r="C17" s="17"/>
      <c r="D17" s="17"/>
      <c r="E17" s="43"/>
      <c r="F17" s="18">
        <v>0</v>
      </c>
      <c r="G17" s="15"/>
      <c r="H17" s="18">
        <v>-289</v>
      </c>
      <c r="I17" s="15"/>
      <c r="J17" s="18">
        <v>0</v>
      </c>
      <c r="K17" s="15"/>
      <c r="L17" s="18">
        <f>F17+H17+J17</f>
        <v>-289</v>
      </c>
      <c r="R17" s="8"/>
      <c r="V17" s="8"/>
    </row>
    <row r="18" spans="1:22" ht="12.75">
      <c r="A18" s="17"/>
      <c r="B18" s="17"/>
      <c r="C18" s="17"/>
      <c r="D18" s="17"/>
      <c r="E18" s="43"/>
      <c r="F18" s="18"/>
      <c r="G18" s="15"/>
      <c r="H18" s="18"/>
      <c r="I18" s="15"/>
      <c r="J18" s="18"/>
      <c r="K18" s="15"/>
      <c r="L18" s="18"/>
      <c r="R18" s="8"/>
      <c r="V18" s="8"/>
    </row>
    <row r="19" spans="1:22" ht="12.75">
      <c r="A19" s="17" t="s">
        <v>115</v>
      </c>
      <c r="B19" s="17"/>
      <c r="C19" s="17"/>
      <c r="D19" s="17"/>
      <c r="E19" s="43"/>
      <c r="F19" s="18">
        <v>0</v>
      </c>
      <c r="G19" s="15"/>
      <c r="H19" s="18">
        <v>0</v>
      </c>
      <c r="I19" s="15"/>
      <c r="J19" s="18">
        <v>-15789.319693567255</v>
      </c>
      <c r="K19" s="15"/>
      <c r="L19" s="18">
        <f>F19+H19+J19</f>
        <v>-15789.319693567255</v>
      </c>
      <c r="R19" s="8"/>
      <c r="V19" s="8"/>
    </row>
    <row r="20" spans="1:22" ht="12.75">
      <c r="A20" s="17"/>
      <c r="B20" s="17"/>
      <c r="C20" s="17"/>
      <c r="D20" s="17"/>
      <c r="E20" s="43"/>
      <c r="F20" s="18"/>
      <c r="G20" s="15"/>
      <c r="H20" s="18"/>
      <c r="I20" s="15"/>
      <c r="J20" s="18"/>
      <c r="K20" s="15"/>
      <c r="L20" s="18"/>
      <c r="R20" s="8"/>
      <c r="V20" s="8"/>
    </row>
    <row r="21" spans="1:22" ht="13.5" thickBot="1">
      <c r="A21" s="17" t="s">
        <v>116</v>
      </c>
      <c r="B21" s="17"/>
      <c r="C21" s="17"/>
      <c r="D21" s="17"/>
      <c r="E21" s="43"/>
      <c r="F21" s="59">
        <f>SUM(F15:F19)</f>
        <v>392683</v>
      </c>
      <c r="G21" s="15"/>
      <c r="H21" s="59">
        <f>SUM(H15:H19)</f>
        <v>250779</v>
      </c>
      <c r="I21" s="15"/>
      <c r="J21" s="59">
        <f>SUM(J15:J19)</f>
        <v>-1120212.3196935672</v>
      </c>
      <c r="K21" s="15"/>
      <c r="L21" s="59">
        <f>SUM(L15:L19)</f>
        <v>-476750.31969356723</v>
      </c>
      <c r="R21" s="8"/>
      <c r="V21" s="8"/>
    </row>
    <row r="22" spans="1:22" ht="12.75">
      <c r="A22" s="8"/>
      <c r="B22" s="8"/>
      <c r="C22" s="8"/>
      <c r="D22" s="8"/>
      <c r="E22" s="9"/>
      <c r="F22" s="15"/>
      <c r="G22" s="15"/>
      <c r="H22" s="15"/>
      <c r="I22" s="15"/>
      <c r="J22" s="15"/>
      <c r="K22" s="15"/>
      <c r="L22" s="15"/>
      <c r="R22" s="8"/>
      <c r="V22" s="8"/>
    </row>
    <row r="23" spans="1:22" ht="12.75">
      <c r="A23" s="8"/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R23" s="8"/>
      <c r="V23" s="8"/>
    </row>
    <row r="24" spans="1:22" ht="12.75">
      <c r="A24" s="8"/>
      <c r="B24" s="8"/>
      <c r="C24" s="8"/>
      <c r="D24" s="8"/>
      <c r="E24" s="9"/>
      <c r="F24" s="8"/>
      <c r="G24" s="9"/>
      <c r="H24" s="8"/>
      <c r="I24" s="9"/>
      <c r="J24" s="8"/>
      <c r="K24" s="9"/>
      <c r="L24" s="8"/>
      <c r="R24" s="8"/>
      <c r="V24" s="8"/>
    </row>
    <row r="25" spans="1:22" ht="12.75">
      <c r="A25" s="8"/>
      <c r="B25" s="8"/>
      <c r="C25" s="8"/>
      <c r="D25" s="8"/>
      <c r="E25" s="9"/>
      <c r="F25" s="8"/>
      <c r="G25" s="9"/>
      <c r="H25" s="8"/>
      <c r="I25" s="9"/>
      <c r="J25" s="8"/>
      <c r="K25" s="9"/>
      <c r="L25" s="8"/>
      <c r="R25" s="8"/>
      <c r="V25" s="8"/>
    </row>
    <row r="26" spans="1:22" ht="12.75">
      <c r="A26" s="81" t="s">
        <v>117</v>
      </c>
      <c r="B26" s="17"/>
      <c r="C26" s="17"/>
      <c r="D26" s="17"/>
      <c r="E26" s="43"/>
      <c r="F26" s="17"/>
      <c r="G26" s="43"/>
      <c r="H26" s="17"/>
      <c r="I26" s="43"/>
      <c r="J26" s="17"/>
      <c r="K26" s="43"/>
      <c r="L26" s="17"/>
      <c r="R26" s="8"/>
      <c r="V26" s="8"/>
    </row>
    <row r="27" spans="1:22" ht="12.75">
      <c r="A27" s="81"/>
      <c r="B27" s="17"/>
      <c r="C27" s="17"/>
      <c r="D27" s="17"/>
      <c r="E27" s="43"/>
      <c r="F27" s="17"/>
      <c r="G27" s="43"/>
      <c r="H27" s="17"/>
      <c r="I27" s="43"/>
      <c r="J27" s="17"/>
      <c r="K27" s="43"/>
      <c r="L27" s="17"/>
      <c r="R27" s="8"/>
      <c r="V27" s="8"/>
    </row>
    <row r="28" spans="1:22" ht="12.75">
      <c r="A28" s="17" t="s">
        <v>77</v>
      </c>
      <c r="B28" s="17"/>
      <c r="C28" s="17"/>
      <c r="D28" s="17"/>
      <c r="E28" s="43"/>
      <c r="F28" s="18">
        <v>392683</v>
      </c>
      <c r="G28" s="15"/>
      <c r="H28" s="18">
        <v>250421</v>
      </c>
      <c r="I28" s="15"/>
      <c r="J28" s="18">
        <v>-1031138</v>
      </c>
      <c r="K28" s="15"/>
      <c r="L28" s="18">
        <f>F28+H28+J28</f>
        <v>-388034</v>
      </c>
      <c r="R28" s="8"/>
      <c r="V28" s="8"/>
    </row>
    <row r="29" spans="1:22" ht="12.75">
      <c r="A29" s="17"/>
      <c r="B29" s="17"/>
      <c r="C29" s="17"/>
      <c r="D29" s="17"/>
      <c r="E29" s="43"/>
      <c r="F29" s="18"/>
      <c r="G29" s="15"/>
      <c r="H29" s="18"/>
      <c r="I29" s="15"/>
      <c r="J29" s="18"/>
      <c r="K29" s="15"/>
      <c r="L29" s="18"/>
      <c r="R29" s="8"/>
      <c r="V29" s="8"/>
    </row>
    <row r="30" spans="1:22" ht="12.75">
      <c r="A30" s="17" t="s">
        <v>53</v>
      </c>
      <c r="B30" s="17"/>
      <c r="C30" s="17"/>
      <c r="D30" s="17"/>
      <c r="E30" s="43"/>
      <c r="F30" s="18">
        <v>0</v>
      </c>
      <c r="G30" s="15"/>
      <c r="H30" s="18">
        <v>142</v>
      </c>
      <c r="I30" s="15"/>
      <c r="J30" s="18">
        <v>0</v>
      </c>
      <c r="K30" s="15"/>
      <c r="L30" s="18">
        <f>F30+H30+J30</f>
        <v>142</v>
      </c>
      <c r="R30" s="8"/>
      <c r="V30" s="8"/>
    </row>
    <row r="31" spans="1:22" ht="12.75">
      <c r="A31" s="17"/>
      <c r="B31" s="17"/>
      <c r="C31" s="17"/>
      <c r="D31" s="17"/>
      <c r="E31" s="43"/>
      <c r="F31" s="18"/>
      <c r="G31" s="15"/>
      <c r="H31" s="18"/>
      <c r="I31" s="15"/>
      <c r="J31" s="18"/>
      <c r="K31" s="15"/>
      <c r="L31" s="18"/>
      <c r="R31" s="14"/>
      <c r="V31" s="14"/>
    </row>
    <row r="32" spans="1:22" ht="12.75">
      <c r="A32" s="17" t="s">
        <v>115</v>
      </c>
      <c r="B32" s="17"/>
      <c r="C32" s="17"/>
      <c r="D32" s="17"/>
      <c r="E32" s="43"/>
      <c r="F32" s="18">
        <v>0</v>
      </c>
      <c r="G32" s="15"/>
      <c r="H32" s="18">
        <v>0</v>
      </c>
      <c r="I32" s="15"/>
      <c r="J32" s="18">
        <v>-14964</v>
      </c>
      <c r="K32" s="15"/>
      <c r="L32" s="18">
        <f>F32+H32+J32</f>
        <v>-14964</v>
      </c>
      <c r="Q32" s="16"/>
      <c r="R32" s="8"/>
      <c r="V32" s="8"/>
    </row>
    <row r="33" spans="1:12" ht="12.75">
      <c r="A33" s="17"/>
      <c r="B33" s="17"/>
      <c r="C33" s="17"/>
      <c r="D33" s="17"/>
      <c r="E33" s="43"/>
      <c r="F33" s="18"/>
      <c r="G33" s="15"/>
      <c r="H33" s="18"/>
      <c r="I33" s="15"/>
      <c r="J33" s="18"/>
      <c r="K33" s="15"/>
      <c r="L33" s="18"/>
    </row>
    <row r="34" spans="1:12" ht="13.5" thickBot="1">
      <c r="A34" s="17" t="s">
        <v>118</v>
      </c>
      <c r="B34" s="17"/>
      <c r="C34" s="17"/>
      <c r="D34" s="17"/>
      <c r="E34" s="43"/>
      <c r="F34" s="59">
        <f>SUM(F28:F32)</f>
        <v>392683</v>
      </c>
      <c r="G34" s="15"/>
      <c r="H34" s="59">
        <f>SUM(H28:H32)</f>
        <v>250563</v>
      </c>
      <c r="I34" s="15"/>
      <c r="J34" s="59">
        <f>SUM(J28:J32)</f>
        <v>-1046102</v>
      </c>
      <c r="K34" s="15"/>
      <c r="L34" s="59">
        <f>SUM(L28:L32)</f>
        <v>-402856</v>
      </c>
    </row>
    <row r="35" spans="1:12" ht="12.75">
      <c r="A35" s="17"/>
      <c r="B35" s="17"/>
      <c r="C35" s="17"/>
      <c r="D35" s="17"/>
      <c r="E35" s="43"/>
      <c r="F35" s="15"/>
      <c r="G35" s="15"/>
      <c r="H35" s="15"/>
      <c r="I35" s="15"/>
      <c r="J35" s="15"/>
      <c r="K35" s="15"/>
      <c r="L35" s="15"/>
    </row>
    <row r="36" spans="1:13" ht="12.75">
      <c r="A36" s="17"/>
      <c r="B36" s="17"/>
      <c r="C36" s="17"/>
      <c r="D36" s="17"/>
      <c r="E36" s="43"/>
      <c r="F36" s="17"/>
      <c r="G36" s="43"/>
      <c r="H36" s="43"/>
      <c r="I36" s="43"/>
      <c r="J36" s="17"/>
      <c r="K36" s="43"/>
      <c r="L36" s="43"/>
      <c r="M36" s="16"/>
    </row>
    <row r="37" spans="1:13" ht="12.75">
      <c r="A37" s="8"/>
      <c r="B37" s="8"/>
      <c r="C37" s="8"/>
      <c r="D37" s="8"/>
      <c r="E37" s="9"/>
      <c r="F37" s="8"/>
      <c r="G37" s="8"/>
      <c r="H37" s="9"/>
      <c r="I37" s="9"/>
      <c r="J37" s="8"/>
      <c r="K37" s="9"/>
      <c r="L37" s="9"/>
      <c r="M37" s="8"/>
    </row>
    <row r="39" spans="1:13" ht="30.75" customHeight="1">
      <c r="A39" s="89" t="s">
        <v>119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</sheetData>
  <mergeCells count="1">
    <mergeCell ref="A39:M39"/>
  </mergeCells>
  <printOptions/>
  <pageMargins left="0.78" right="0.65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Olympia Industies Berhad</cp:lastModifiedBy>
  <cp:lastPrinted>2005-11-15T09:27:50Z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