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35" yWindow="65521" windowWidth="4020" windowHeight="6030" tabRatio="851" activeTab="0"/>
  </bookViews>
  <sheets>
    <sheet name="Income" sheetId="1" r:id="rId1"/>
    <sheet name="BS" sheetId="2" r:id="rId2"/>
    <sheet name="Equity" sheetId="3" r:id="rId3"/>
    <sheet name="Cash Flow" sheetId="4" r:id="rId4"/>
    <sheet name="Notes to Int. Fin. Report" sheetId="5" r:id="rId5"/>
    <sheet name="Notes per Bursa Securities LR" sheetId="6" r:id="rId6"/>
  </sheets>
  <definedNames>
    <definedName name="_xlnm.Print_Area" localSheetId="1">'BS'!$B$1:$H$99</definedName>
    <definedName name="_xlnm.Print_Area" localSheetId="3">'Cash Flow'!$A$1:$J$87</definedName>
    <definedName name="_xlnm.Print_Area" localSheetId="2">'Equity'!$A$1:$Q$100</definedName>
    <definedName name="_xlnm.Print_Area" localSheetId="0">'Income'!$A$1:$M$88</definedName>
    <definedName name="_xlnm.Print_Area" localSheetId="5">'Notes per Bursa Securities LR'!$A$1:$L$155</definedName>
    <definedName name="_xlnm.Print_Area" localSheetId="4">'Notes to Int. Fin. Report'!$A$1:$M$165</definedName>
    <definedName name="_xlnm.Print_Titles" localSheetId="5">'Notes per Bursa Securities LR'!$1:$5</definedName>
    <definedName name="_xlnm.Print_Titles" localSheetId="4">'Notes to Int. Fin. Report'!$1:$5</definedName>
    <definedName name="Z_4098D3AA_A201_4207_B88D_A7EBF7DFFF6D_.wvu.PrintArea" localSheetId="1" hidden="1">'BS'!$B$1:$H$99</definedName>
    <definedName name="Z_4098D3AA_A201_4207_B88D_A7EBF7DFFF6D_.wvu.PrintArea" localSheetId="3" hidden="1">'Cash Flow'!$A$1:$J$87</definedName>
    <definedName name="Z_4098D3AA_A201_4207_B88D_A7EBF7DFFF6D_.wvu.PrintArea" localSheetId="2" hidden="1">'Equity'!$A$1:$Q$100</definedName>
    <definedName name="Z_4098D3AA_A201_4207_B88D_A7EBF7DFFF6D_.wvu.PrintArea" localSheetId="0" hidden="1">'Income'!$A$1:$M$88</definedName>
    <definedName name="Z_4098D3AA_A201_4207_B88D_A7EBF7DFFF6D_.wvu.PrintArea" localSheetId="5" hidden="1">'Notes per Bursa Securities LR'!$A$1:$L$155</definedName>
    <definedName name="Z_4098D3AA_A201_4207_B88D_A7EBF7DFFF6D_.wvu.PrintArea" localSheetId="4" hidden="1">'Notes to Int. Fin. Report'!$A$1:$M$158</definedName>
    <definedName name="Z_4098D3AA_A201_4207_B88D_A7EBF7DFFF6D_.wvu.PrintTitles" localSheetId="5" hidden="1">'Notes per Bursa Securities LR'!$1:$5</definedName>
    <definedName name="Z_4098D3AA_A201_4207_B88D_A7EBF7DFFF6D_.wvu.PrintTitles" localSheetId="4" hidden="1">'Notes to Int. Fin. Report'!$1:$5</definedName>
    <definedName name="Z_4098D3AA_A201_4207_B88D_A7EBF7DFFF6D_.wvu.Rows" localSheetId="5" hidden="1">'Notes per Bursa Securities LR'!#REF!</definedName>
  </definedNames>
  <calcPr fullCalcOnLoad="1"/>
</workbook>
</file>

<file path=xl/sharedStrings.xml><?xml version="1.0" encoding="utf-8"?>
<sst xmlns="http://schemas.openxmlformats.org/spreadsheetml/2006/main" count="395" uniqueCount="323">
  <si>
    <t xml:space="preserve">For the financial period under review, the Group recorded revenue of RM146.7 million and loss before tax of RM22.7 million compared to RM216.3 million and RM9.8 million respectively in the previous year corresponding period. The on-going rationalisation exercise, which saw the disposal of assets that included several hotel assets in the United Kingdom ("UK"), and the unsatisfactory performance of the food operations in Australia continued to have some effects on the operational results of the Group. However, interest expense continued to decrease and in the current period it decreased significantly by RM20.3 million, a 46.1% decrease from the previous year corresponding period. </t>
  </si>
  <si>
    <t>Under the retailing operations of the Group, Laura Ashley Holdings plc ("Laura Ashley") has reported encouraging growth in its sales and margins. For its financial year ended 27 January 2007, Laura Ashley recorded profit before tax of £12.2 million (RM82.5 million), a 100% growth from £6.1 million (RM42.0 million) in its previous financial year. Total group sales grew by 6.6% to £225 million (RM1.5 billion), primarily due to increased UK sales in all categories. As at 27 January 2007, Laura Ashley had a strong cash position of £31.7 million (RM219.7 million) and an ungeared balance sheet. The company has reported an increase of 8.4% in total retail sales in its current year's trading for the 8 weeks to 24 March 2007. Laura Ashley was voted the 2007 winner of the Homes and Gardens 'Retailer of the Year Award' by its readers.</t>
  </si>
  <si>
    <t xml:space="preserve">The food and confectionery division in Malaysia and Hong Kong performed to expectation. However, the operation in Australia remained unsatisfactorily. </t>
  </si>
  <si>
    <t>Under the financial services division, the insurance operation continued with it strong performance. The stockbroking operation's profitability improved due to increase in value of market transactions on Bursa Securities.</t>
  </si>
  <si>
    <t>The various operating divisions of the Group are expected to perform better in the financial year with strategic plans put in place. In addition, the Group will normally record higher trading in the later part of the financial year. However, high fuel and input costs will continue to pose challenges to the Group’s operations.</t>
  </si>
  <si>
    <t>The streamlining and rationalisation exercise of the Group, which has been progressing well, has put the Group in a better financial position with the gearing of the Group reduced significantly to RM1.4 billion as at 31 March 2007 from a high of RM3.5 billion in 2003. The Group will continue with the rationalisation exercise and streamlining of the Group's core businesses to improve the earnings of the Group.</t>
  </si>
  <si>
    <t xml:space="preserve">On 31 October 2006, Libertyray (M) Sdn Bhd, a wholly-owned subsidiary of MUIB, entered into a conditional share sale agreement with Pan Malaysian Industries Berhad ("PMI") and Excelton Sdn Bhd, a wholly-owned subsidiary of PMI, for the proposed acquisition of 113,751,983 ordinary shares of RM1.00 each in Metrojaya Berhad ("MJB"), representating approximately 91.06% equity interest of MJB for a total purchase consideration of RM273.0 million ("Proposed Acquisition"). The Securities Commission (Equity Compliance Unit) vide its letter dated 16 May 2007, expressed no objection to the Proposed Acquisition. PMI has obtained approval from the Securities Commission ("SC") vide SC's letter dated 14 May 2007 for the disposal of the MJB shares. The Proposed Acquisition is pending the approvals of the shareholders of MUIB and PMI respectively. </t>
  </si>
  <si>
    <t>The adoption of the above FRS does not have any significant financial impact on the Group except for FRS 117 Leases.</t>
  </si>
  <si>
    <t xml:space="preserve">The adoption of the revised FRS 117 has resulted in a change in the accounting policy relating to the classification of leasehold land. The up-front payments made for the leasehold land represent prepaid lease payments and are amortised on a straight-line basis over the lease term. Prior to 1 January 2007, leasehold land was classified as property, plant and equipment and was stated at cost less accumulated depreciation and impairment losses, if any. </t>
  </si>
  <si>
    <t>Previously</t>
  </si>
  <si>
    <t>stated</t>
  </si>
  <si>
    <t>Restated</t>
  </si>
  <si>
    <t>Property, plant and equipment</t>
  </si>
  <si>
    <t>No dividend has been declared by the Board for the financial year ended 31 March 2007 (31 March 2006 : Nil).</t>
  </si>
  <si>
    <t>The interim financial report of the Group is unaudited and has been prepared in accordance with FRS 134 "Interim Financial Reporting". The Interim Financial Report should be read in conjuction with the audited financial statements of the Group for the financial year ended 31 December 2006.</t>
  </si>
  <si>
    <t>FRS 117</t>
  </si>
  <si>
    <t>Leases</t>
  </si>
  <si>
    <t>FRS 124</t>
  </si>
  <si>
    <t>Related Party Disclosures</t>
  </si>
  <si>
    <t>The auditors' report on the financial statements for the financial year ended 31 December 2006 was not qualified.</t>
  </si>
  <si>
    <t>The food and confectionery operations in Asia Pacific regions such as Malaysia, Singapore and Hong Kong, sales are better during the various festive seasons.</t>
  </si>
  <si>
    <t>There were no issuances or repayments of debt and equity securities, share buy-backs, share cancellations, shares held as treasury shares and resale of treasury shares by the Company for the financial period ended 31 March 2007.</t>
  </si>
  <si>
    <t>No dividend has been paid by the Company during the financial period ended 31 March 2007 (31 March 2006 : Nil).</t>
  </si>
  <si>
    <t>The analysis of the Group's operations for the financial period ended 31 March 2007 is as follows:-</t>
  </si>
  <si>
    <t>On 31 January 2007, the following dormant / inactive subsidiary companies were placed under members' voluntary winding-up or creditors' voluntary winding up:-</t>
  </si>
  <si>
    <t>Subsidiary companies of the Company</t>
  </si>
  <si>
    <t>Malayan United Nominess (Asing) Sdn Bhd</t>
  </si>
  <si>
    <t>Malayan United Trading Sdn Bhd</t>
  </si>
  <si>
    <t>MUI Property Management Sdn Bhd</t>
  </si>
  <si>
    <t>Megah Nominees (Tempatan) Sdn Bhd</t>
  </si>
  <si>
    <t>MUI Security Services Sdn Bhd</t>
  </si>
  <si>
    <t>Vista Hotels Sdn Bhd</t>
  </si>
  <si>
    <t>Subsidiary companies of MUI Properties Berhad</t>
  </si>
  <si>
    <t>Bashan Sdn Bhd</t>
  </si>
  <si>
    <t>Dondang Sayang Holdings Sdn Bhd</t>
  </si>
  <si>
    <t>Green Nominees (Tempatan) Sdn Bhd</t>
  </si>
  <si>
    <t>MUI Resorts Sdn Bhd</t>
  </si>
  <si>
    <t>MUR Sdn Bhd</t>
  </si>
  <si>
    <t>MUP Sdn Bhd</t>
  </si>
  <si>
    <t>Pistole Holdings Sdn Bhd</t>
  </si>
  <si>
    <t>Other than the above, there were no changes in the composition of the Group during the financial period ended 31 March 2007.</t>
  </si>
  <si>
    <t>As at 31 March 2007, the Group has commitments in respect of capital expenditure as follows:-</t>
  </si>
  <si>
    <t>FIRST FINANCIAL QUARTER ENDED 31 MARCH 2007</t>
  </si>
  <si>
    <t>FIRST QUARTER</t>
  </si>
  <si>
    <t>CUMULATIVE 3 MONTHS</t>
  </si>
  <si>
    <t>AT 31 MARCH 2007</t>
  </si>
  <si>
    <t>31.03.2007</t>
  </si>
  <si>
    <t>Funds received from purchaser for settlement of VAT</t>
  </si>
  <si>
    <t>in connection with the disposal of properties</t>
  </si>
  <si>
    <t xml:space="preserve">Cash and cash equivalents at 31 March  </t>
  </si>
  <si>
    <t>Equity holders of the Company</t>
  </si>
  <si>
    <t xml:space="preserve">     Reserves for unearned premium</t>
  </si>
  <si>
    <t xml:space="preserve">     Bank borrowings</t>
  </si>
  <si>
    <t>At 31 March 2006</t>
  </si>
  <si>
    <t>At 1 January 2007</t>
  </si>
  <si>
    <t>Effect of changes in tax rate</t>
  </si>
  <si>
    <t xml:space="preserve"> At 31 March 2007</t>
  </si>
  <si>
    <t>Bad debts recovered</t>
  </si>
  <si>
    <t>of investments written back</t>
  </si>
  <si>
    <t>Provision for contingent liabilities</t>
  </si>
  <si>
    <t>Impairment of property, plant and equipment</t>
  </si>
  <si>
    <t>Loss on disposal of subsidiaries</t>
  </si>
  <si>
    <t>There are no material events subsequent to the end of the financial period ended 31 March 2007 that have not been reflected in the financial statements for the said period as at the date of this report.</t>
  </si>
  <si>
    <t>Foreign borrowings in Ringgit equivalent as at 31 March 2007 included in (a) above are as follows:-</t>
  </si>
  <si>
    <t>Total Group borrowings as at 31 March 2007 are as follows:-</t>
  </si>
  <si>
    <t>Date:  30 May 2007</t>
  </si>
  <si>
    <t>Total purchases and disposals of quoted securities of the Group for the financial period ended 31 March 2007, other than those of the insurance subsidiary, are as follows:-</t>
  </si>
  <si>
    <t>Total investments in quoted securities by the Group as at 31 March 2007, other than those by the insurance subsidiary, are as follows:-</t>
  </si>
  <si>
    <t>Net cash used in operating activities</t>
  </si>
  <si>
    <t xml:space="preserve">     Investments</t>
  </si>
  <si>
    <t xml:space="preserve">     Short term investments</t>
  </si>
  <si>
    <t>-</t>
  </si>
  <si>
    <t>Inventories written down</t>
  </si>
  <si>
    <t>(ii)</t>
  </si>
  <si>
    <t>ASSETS</t>
  </si>
  <si>
    <t>Non-Current Assets</t>
  </si>
  <si>
    <t xml:space="preserve">     Investments in associates</t>
  </si>
  <si>
    <t xml:space="preserve">     Land held for property development</t>
  </si>
  <si>
    <t xml:space="preserve">     Deferred tax assets</t>
  </si>
  <si>
    <t>TOTAL ASSETS</t>
  </si>
  <si>
    <t>EQUITY AND LIABILITIES</t>
  </si>
  <si>
    <t xml:space="preserve">     Share Capital</t>
  </si>
  <si>
    <t xml:space="preserve">     ICULS</t>
  </si>
  <si>
    <t>Non-Current Liabilities</t>
  </si>
  <si>
    <t>At 1 January 2006</t>
  </si>
  <si>
    <t>Attributable to:</t>
  </si>
  <si>
    <t>Minority</t>
  </si>
  <si>
    <t xml:space="preserve">     Tax liabilities</t>
  </si>
  <si>
    <t xml:space="preserve">     Property development costs</t>
  </si>
  <si>
    <t xml:space="preserve">Net Assets Per Share Attributable to </t>
  </si>
  <si>
    <t>Share buyback by subsidiaries</t>
  </si>
  <si>
    <t>Company Secretary</t>
  </si>
  <si>
    <t>There were no significant changes in estimates of the amounts reported in prior financial years which have a material effect in the current financial period.</t>
  </si>
  <si>
    <t>US Dollars</t>
  </si>
  <si>
    <t xml:space="preserve">Auditors' Report </t>
  </si>
  <si>
    <r>
      <t xml:space="preserve">  * </t>
    </r>
    <r>
      <rPr>
        <i/>
        <sz val="8"/>
        <rFont val="Arial"/>
        <family val="2"/>
      </rPr>
      <t>Based on estimated results</t>
    </r>
  </si>
  <si>
    <t>The foreign borrowings above are taken by the foreign subsidiaries of the Group.</t>
  </si>
  <si>
    <t xml:space="preserve">     Provisions</t>
  </si>
  <si>
    <t>Retailing</t>
  </si>
  <si>
    <t xml:space="preserve">Profit/(Loss) before </t>
  </si>
  <si>
    <t xml:space="preserve">  taxation</t>
  </si>
  <si>
    <t>Net adjustments</t>
  </si>
  <si>
    <t xml:space="preserve">INTERIM FINANCIAL REPORT </t>
  </si>
  <si>
    <t>Deferred taxation</t>
  </si>
  <si>
    <t>MALAYAN UNITED INDUSTRIES BERHAD</t>
  </si>
  <si>
    <t>Revenue</t>
  </si>
  <si>
    <t>Finance cost</t>
  </si>
  <si>
    <t>associated companies</t>
  </si>
  <si>
    <t>Exceptional items</t>
  </si>
  <si>
    <t>Property, Plant and Equipment</t>
  </si>
  <si>
    <t>Current Assets</t>
  </si>
  <si>
    <t xml:space="preserve">     Inventories</t>
  </si>
  <si>
    <t xml:space="preserve">     Tax recoverable</t>
  </si>
  <si>
    <t xml:space="preserve">     Deposits, bank balances and cash</t>
  </si>
  <si>
    <t>Current Liabilities</t>
  </si>
  <si>
    <t>Reserves</t>
  </si>
  <si>
    <t>Minority Interests</t>
  </si>
  <si>
    <t>Long Term Borrowings</t>
  </si>
  <si>
    <t>RM'000</t>
  </si>
  <si>
    <t>Taxation</t>
  </si>
  <si>
    <t>Taxation comprises:-</t>
  </si>
  <si>
    <t>Quoted Securities</t>
  </si>
  <si>
    <t>(a)</t>
  </si>
  <si>
    <t>(b)</t>
  </si>
  <si>
    <t>At cost</t>
  </si>
  <si>
    <t>At book value</t>
  </si>
  <si>
    <t>Market value</t>
  </si>
  <si>
    <t>Changes in the Composition of the Group</t>
  </si>
  <si>
    <t>(c)</t>
  </si>
  <si>
    <t>Status of Corporate Proposals</t>
  </si>
  <si>
    <t>Issuances or Repayments of Debts and Equity Securities</t>
  </si>
  <si>
    <t xml:space="preserve">Group Borrowings </t>
  </si>
  <si>
    <t xml:space="preserve">     RM'000</t>
  </si>
  <si>
    <t xml:space="preserve"> - Secured</t>
  </si>
  <si>
    <t xml:space="preserve"> - Unsecured</t>
  </si>
  <si>
    <t>Total</t>
  </si>
  <si>
    <t>Short Term Borrowings</t>
  </si>
  <si>
    <t>Currency</t>
  </si>
  <si>
    <t xml:space="preserve">    RM'000</t>
  </si>
  <si>
    <t>Australian Dollars</t>
  </si>
  <si>
    <t>Sterling Pounds</t>
  </si>
  <si>
    <t>Hong Kong Dollars</t>
  </si>
  <si>
    <t>Singapore Dollars</t>
  </si>
  <si>
    <t>Off Balance Sheet Financial Instruments</t>
  </si>
  <si>
    <t>Material Litigation</t>
  </si>
  <si>
    <t>Material Changes in the Quarterly Results Compared to the Results of the Preceding Quarter</t>
  </si>
  <si>
    <t>Review of Performance of the Company and its Principal Subsidiaries</t>
  </si>
  <si>
    <t>Seasonal or Cyclical Factors</t>
  </si>
  <si>
    <t>Variance of Actual Profit from Forecast Profit</t>
  </si>
  <si>
    <t>Dividend</t>
  </si>
  <si>
    <t>On behalf of the Board</t>
  </si>
  <si>
    <t>N/A</t>
  </si>
  <si>
    <t>(i)</t>
  </si>
  <si>
    <t>Distributable</t>
  </si>
  <si>
    <t>Share</t>
  </si>
  <si>
    <t>Capital</t>
  </si>
  <si>
    <t>Accumulated</t>
  </si>
  <si>
    <t>Losses</t>
  </si>
  <si>
    <t>Group's share of post-</t>
  </si>
  <si>
    <t>acquisition reserves of</t>
  </si>
  <si>
    <t>Difference on translation of</t>
  </si>
  <si>
    <t>net assets of overseas</t>
  </si>
  <si>
    <t>subsidiary and associated</t>
  </si>
  <si>
    <t>companies</t>
  </si>
  <si>
    <t>CONDENSED CONSOLIDATED CASH FLOW STATEMENT</t>
  </si>
  <si>
    <t>As previously reported</t>
  </si>
  <si>
    <t>Effects of exchange rate changes</t>
  </si>
  <si>
    <t xml:space="preserve">    on cash and cash equivalents</t>
  </si>
  <si>
    <t>Basis of preparation</t>
  </si>
  <si>
    <t>Hotels</t>
  </si>
  <si>
    <t>Segment Information</t>
  </si>
  <si>
    <t>Property</t>
  </si>
  <si>
    <t>Dividend Paid</t>
  </si>
  <si>
    <t>Capital Commitments</t>
  </si>
  <si>
    <t xml:space="preserve">     Trade and other receivables</t>
  </si>
  <si>
    <t xml:space="preserve">     Government securities and bonds</t>
  </si>
  <si>
    <t xml:space="preserve">     Trade and other payables</t>
  </si>
  <si>
    <t>Cash Flows From Operating Activities</t>
  </si>
  <si>
    <t>Proceeds from disposal of investments</t>
  </si>
  <si>
    <t>Proceeds from disposal of property, plant and equipment</t>
  </si>
  <si>
    <t>Dividends received</t>
  </si>
  <si>
    <t>Cash Flows From Investing Activities</t>
  </si>
  <si>
    <t>Cash Flows From Financing Activities</t>
  </si>
  <si>
    <t>Interest income</t>
  </si>
  <si>
    <t>Minority interests</t>
  </si>
  <si>
    <t>CONDENSED CONSOLIDATED BALANCE SHEET</t>
  </si>
  <si>
    <t>CONDENSED CONSOLIDATED STATEMENT OF CHANGES IN EQUITY</t>
  </si>
  <si>
    <t xml:space="preserve">Non- </t>
  </si>
  <si>
    <t>Net change in working capital</t>
  </si>
  <si>
    <t>Foods &amp;</t>
  </si>
  <si>
    <t>Financial</t>
  </si>
  <si>
    <t xml:space="preserve">Travel &amp; </t>
  </si>
  <si>
    <t xml:space="preserve">Investment </t>
  </si>
  <si>
    <t>Confectionery</t>
  </si>
  <si>
    <t>Services</t>
  </si>
  <si>
    <t>Tourism</t>
  </si>
  <si>
    <t xml:space="preserve">REVENUE </t>
  </si>
  <si>
    <t>RESULTS</t>
  </si>
  <si>
    <t>Finance costs</t>
  </si>
  <si>
    <t>Events Subsequent to the End of the Interim Reporting Period</t>
  </si>
  <si>
    <t>Share of results of</t>
  </si>
  <si>
    <t>Company No: 3809-W</t>
  </si>
  <si>
    <t>(Incorporated in Malaysia)</t>
  </si>
  <si>
    <t>NOTES TO THE INTERIM FINANCIAL REPORT</t>
  </si>
  <si>
    <t>Holding</t>
  </si>
  <si>
    <t>Current taxation</t>
  </si>
  <si>
    <t>- foreign</t>
  </si>
  <si>
    <t>- Malaysia</t>
  </si>
  <si>
    <t>N/A - Not applicable</t>
  </si>
  <si>
    <t>The Group's businesses where seasonal or cyclical factors, other than economic factors, would have some effects on operations are as follows:-</t>
  </si>
  <si>
    <t>The retail operations in United Kingdom normally record better sales in the fourth quarter of the financial year due to the Christmas season.  Similarly, the retail operations in Malaysia have seasonal peaks in tandem with the various festive seasons;</t>
  </si>
  <si>
    <t>Not applicable.</t>
  </si>
  <si>
    <t>Changes in estimates</t>
  </si>
  <si>
    <t>(The figures are unaudited)</t>
  </si>
  <si>
    <t>Net</t>
  </si>
  <si>
    <t>Share of  results of associated companies</t>
  </si>
  <si>
    <t>Other than the above, the Group does not have any material financial instruments with off balance sheet risk as at the date of this report.</t>
  </si>
  <si>
    <t>Net cash generated from investing activities</t>
  </si>
  <si>
    <t>Net cash used in financing activities</t>
  </si>
  <si>
    <t>As restated</t>
  </si>
  <si>
    <t xml:space="preserve">  associated companies</t>
  </si>
  <si>
    <t>Repayment of bank borrowings (net)</t>
  </si>
  <si>
    <t>Segment results</t>
  </si>
  <si>
    <t>Gross revenue</t>
  </si>
  <si>
    <t>Inter-segment revenue</t>
  </si>
  <si>
    <t>Less: Allowance for diminution in value</t>
  </si>
  <si>
    <t>Purchase of investments</t>
  </si>
  <si>
    <t>Pan Malaysia Corporation Berhad ("PMC")</t>
  </si>
  <si>
    <t>Malayan United Industries Berhad ("MUIB")</t>
  </si>
  <si>
    <t>Exceptional items comprise:-</t>
  </si>
  <si>
    <t xml:space="preserve">Cash and cash equivalents at 1 January </t>
  </si>
  <si>
    <t>NOTES PER BURSA SECURITIES LISTING REQUIREMENTS</t>
  </si>
  <si>
    <t>Loss before taxation</t>
  </si>
  <si>
    <t>ICULS</t>
  </si>
  <si>
    <t>Purchase of property, plant and equipment</t>
  </si>
  <si>
    <t>Total purchases</t>
  </si>
  <si>
    <t xml:space="preserve">(ii) </t>
  </si>
  <si>
    <t>Total disposals</t>
  </si>
  <si>
    <t>ICULS refers to Class A1 and Class A2, 8-year Irredeemable Convertible Unsecured Loan Stocks stated net of discount.</t>
  </si>
  <si>
    <t>ICULS refers to Class A1 and Class A2, 8-year Irredeemable Convertible Unsecured Loan Stocks stated net of discount</t>
  </si>
  <si>
    <t>Share buy back by subsidiaries</t>
  </si>
  <si>
    <t>Leong Park Yip</t>
  </si>
  <si>
    <t>The hotel operations in United Kingdom normally will experience low trading after Christmas, New Year and Easter due to the after effects of the holiday seasons. Additionally, winter periods will also experience a decline in trading; and</t>
  </si>
  <si>
    <t>The changes in material litigation of the Group as at the date of this report are as follows:-</t>
  </si>
  <si>
    <t>Net expense recognised directly</t>
  </si>
  <si>
    <t>in equity</t>
  </si>
  <si>
    <t>Less: Group's share of associated companies' revenue</t>
  </si>
  <si>
    <t>Equity</t>
  </si>
  <si>
    <t>Exceptional items (refer Note 5)</t>
  </si>
  <si>
    <t>Total Equity</t>
  </si>
  <si>
    <t>Total Liabilities</t>
  </si>
  <si>
    <t>TOTAL EQUITY AND LIABILITIES</t>
  </si>
  <si>
    <t>(Restated)</t>
  </si>
  <si>
    <t xml:space="preserve">     Property, plant and equipment </t>
  </si>
  <si>
    <t xml:space="preserve">     Goodwill on consolidation </t>
  </si>
  <si>
    <t xml:space="preserve">Assets Classified As Held For Sale </t>
  </si>
  <si>
    <t xml:space="preserve">     Reserves </t>
  </si>
  <si>
    <t>Interests</t>
  </si>
  <si>
    <t>Contracted but not provided for</t>
  </si>
  <si>
    <t xml:space="preserve">Authorised but not contracted for </t>
  </si>
  <si>
    <t>Contingent Liabilities</t>
  </si>
  <si>
    <t>There are no material contingent liabilities as at the date of this report.</t>
  </si>
  <si>
    <t>Prospects for Current Financial Year</t>
  </si>
  <si>
    <t>Sale of Investments and/or Properties</t>
  </si>
  <si>
    <t>equipment</t>
  </si>
  <si>
    <t>Gain on disposal of property, plant and</t>
  </si>
  <si>
    <t>Utilisation of cash deposits in sinking funds</t>
  </si>
  <si>
    <t>Operating profit before working capital changes</t>
  </si>
  <si>
    <t>The valuations of land and buildings have been brought forward without amendment from the previous annual report.</t>
  </si>
  <si>
    <t>Allowance for doubtful debts</t>
  </si>
  <si>
    <t>Allowance for diminution in value</t>
  </si>
  <si>
    <t xml:space="preserve">     Investment properties</t>
  </si>
  <si>
    <t xml:space="preserve"> Loss before taxation</t>
  </si>
  <si>
    <t>CONDENSED CONSOLIDATED INCOME STATEMENT</t>
  </si>
  <si>
    <t>Cost of sales</t>
  </si>
  <si>
    <t>Gross profit</t>
  </si>
  <si>
    <t>Distribution costs</t>
  </si>
  <si>
    <t>Other income</t>
  </si>
  <si>
    <t>Other expenses</t>
  </si>
  <si>
    <t>Administrative expenses</t>
  </si>
  <si>
    <t>Prepaid land lease payments</t>
  </si>
  <si>
    <t xml:space="preserve">     Prepaid land lease payments</t>
  </si>
  <si>
    <t>The accounting policies, methods of computation and basis of consolidation adopted by the Group in this interim financial report are consistent with those of the audited financial statements for the financial year ended 31 December 2006 except for the adoption of the following revised Financial Reporting Standards ("FRS") which are relevant to the Group effective for financial period beginning 1 October 2006:-</t>
  </si>
  <si>
    <t xml:space="preserve"> FOR THE FINANCIAL PERIOD ENDED 31 MARCH 2007</t>
  </si>
  <si>
    <t>equity holders of the Company:-</t>
  </si>
  <si>
    <t>Basic</t>
  </si>
  <si>
    <t>Fully diluted</t>
  </si>
  <si>
    <t>Sen</t>
  </si>
  <si>
    <t>The Condensed Consolidated Income Statement should be read in conjunction with the Annual Financial Report for the financial year ended 31 December 2006.</t>
  </si>
  <si>
    <t xml:space="preserve">Equity Attributable To Equity Holders Of The Company </t>
  </si>
  <si>
    <t>Equity Holders of The Company</t>
  </si>
  <si>
    <t>RM</t>
  </si>
  <si>
    <t>The Condensed Consolidated Balance Sheet should be read in conjunction with the Annual Financial Report for the financial year ended 31 December 2006</t>
  </si>
  <si>
    <t>Attributable to Equity Holders of the Company</t>
  </si>
  <si>
    <t>The Condensed Consolidated Statement Of Changes In Equity should be read in conjunction with the Annual Financial Report for the financial year ended 31 December 2006</t>
  </si>
  <si>
    <t>The Group has applied the change in accounting policy in respect of leasehold land in accordance with the transitional provisions of FRS 117 and the following comparative figures as at 31 December 2006 has been restated:-</t>
  </si>
  <si>
    <t>At 31 December 2006</t>
  </si>
  <si>
    <t>Gain on disposal of investments</t>
  </si>
  <si>
    <t xml:space="preserve"> (Loss) / Gain in foreign exchange</t>
  </si>
  <si>
    <t>Under provision in respect of prior years</t>
  </si>
  <si>
    <t>Total gain on disposals (net)</t>
  </si>
  <si>
    <t xml:space="preserve">On 17 October 2006, Network Foods Limited ("NFL"), a 92.92% owned subsidiary of PMC, announced that it has submitted a request to the Austalian Stock Exchange Limited that quotation of its shares be ended and that it be removed from the official list. This said delisting was effected on 9 February 2007. </t>
  </si>
  <si>
    <t>The Condensed Consolidated Cash Flow Statement should be read in conjunction with the Annual Financial Report for the financial year ended 31 December 2006</t>
  </si>
  <si>
    <t xml:space="preserve">The Group's hotel operations in Malaysia continued to performed well, whilst the hotel operations in UK continued to be affected for the time being by the on-going rationalisation exercise. </t>
  </si>
  <si>
    <t>On 7 May 2007, the Board of Directors of NFL had appointed Ms. Robin Erskine and Mr. Peter Goodin of Brooke Bird &amp; Co, Chartered Accountants, as voluntary administrators under the Australian Corporations Act 2001. Upon appointment, the administratiors took control of the affairs of NFL and the power of the directors of NFL were suspended.</t>
  </si>
  <si>
    <t xml:space="preserve">A suit was filed on 17 May 1996, in the High Court of Kuala Lumpur by LDSB against PM Holdings and all its then former directors for breach of directors' duties in conducting the affairs of PM Holdings during the period involved with the takeover offer by the Company for PM Holdings.  The suit also sought to declare, inter alia, that various options granted by PM Holdings under the PM Holdings' Executive Share Option Scheme ("ESOS") were void. The parties to the suit had agreed to effect a full and final settlement by way of a compromise and a consent order was recorded on 12 January 2006, where upon LDSB discountinued its claim against PM Holdings and all its former directors. </t>
  </si>
  <si>
    <t>Former employees of PM Holdings with 6,880,000 shares ("Interveners") had rejected the compromise and had filed applications for leave to intervene in the suit. The Interveners had filed respective defences and counterclaim against the Company and PM Holdings, inter alia, for a declaration that the ESOS is valid and binding and that the Company purchase from them the ESOS shares under the said takeover offer. The Group had filed their reply and defences to the counterclaims and this matter is now at case management stage. The Group's solicitors are of the opinion, based on documents available, that the Interveners entitlements are doubtful.</t>
  </si>
  <si>
    <t>Effects of adopting FRS 3</t>
  </si>
  <si>
    <t>The tax provision of the Group for the financial period ended 31 March 2007 is mainly due to taxable profits of certain subsidiaries and the absence of group relief on losses incurred by other subsidiaries.</t>
  </si>
  <si>
    <t>There were no gains on sale of investments and/or properties for the financial period ended 31 March 2007 other than as disclosed in Note 5 of the Notes to the interim financial report.</t>
  </si>
  <si>
    <t>Net increase in cash and cash equivalents</t>
  </si>
  <si>
    <t>The rationalisation exercise undertaken by the Group continued to progress well. In the current financial period under review, another hotel asset in UK was disposed off. Since 2003 and up to 31 March 2007, the proceeds raised from disposal of assets amounted to approximately RM2,927.0 million and were substantially utilised to reduce bank borrowings of approximately RM2,227.8 million.</t>
  </si>
  <si>
    <t xml:space="preserve"> (Loss) / Profit for the financial period</t>
  </si>
  <si>
    <t xml:space="preserve"> (Loss) / Earnings per share attributable to </t>
  </si>
  <si>
    <t>The Group recorded revenue of RM146.7 million and loss before tax of RM22.7 million for the current quarter compared to revenue of RM172.5 million and loss before tax of RM231.8 million in the preceding quarter. The higher loss in the preceding quarter is mainly due to impairment of assets, allowances for doubtful debts and diminution in value of investments.</t>
  </si>
  <si>
    <t>(Loss) / Earnings Per Share</t>
  </si>
  <si>
    <t>Basic (loss) / earnings per share of the Group is calculated by dividing the (loss) / profit attributable to ordinary equity holders of the Company for the financial period by the number of ordinary shares in issue during the said financial period.</t>
  </si>
  <si>
    <t>Basic (loss) / earnings per share</t>
  </si>
  <si>
    <t>Diluted (loss) / earnings per share</t>
  </si>
  <si>
    <t>For the purpose of calculating diluted (loss) / earnings per share, the number of ordinary shares in issue during the financial period have been adjusted for the dilutive effects of all potential ordinary shares, i.e. Irredeemable Convertible Unsecured Loan Stocks issued by the Company. The diluted loss per ordinary share is not disclosed as it is antidilutive.</t>
  </si>
  <si>
    <t>Loss for the financial period</t>
  </si>
  <si>
    <t>Profit for the financial period</t>
  </si>
  <si>
    <t>The property development operations continued to be challenging.</t>
  </si>
</sst>
</file>

<file path=xl/styles.xml><?xml version="1.0" encoding="utf-8"?>
<styleSheet xmlns="http://schemas.openxmlformats.org/spreadsheetml/2006/main">
  <numFmts count="69">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quot;£&quot;* #,##0.00_);_(&quot;£&quot;* \(#,##0.00\);_(&quot;£&quot;* &quot;-&quot;??_);_(@_)"/>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quot;$&quot;;#,##0&quot;$&quot;"/>
    <numFmt numFmtId="185" formatCode="#,##0&quot;$&quot;;[Red]#,##0&quot;$&quot;"/>
    <numFmt numFmtId="186" formatCode="#,##0.00&quot;$&quot;;#,##0.00&quot;$&quot;"/>
    <numFmt numFmtId="187" formatCode="#,##0.00&quot;$&quot;;[Red]#,##0.00&quot;$&quot;"/>
    <numFmt numFmtId="188" formatCode="_ * #,##0&quot;$&quot;_ ;_ * #,##0&quot;$&quot;_ ;_ * &quot;-&quot;&quot;$&quot;_ ;_ @_ "/>
    <numFmt numFmtId="189" formatCode="_ * #,##0_$_ ;_ * #,##0_$_ ;_ * &quot;-&quot;_$_ ;_ @_ "/>
    <numFmt numFmtId="190" formatCode="_ * #,##0.00&quot;$&quot;_ ;_ * #,##0.00&quot;$&quot;_ ;_ * &quot;-&quot;??&quot;$&quot;_ ;_ @_ "/>
    <numFmt numFmtId="191" formatCode="_ * #,##0.00_$_ ;_ * #,##0.00_$_ ;_ * &quot;-&quot;??_$_ ;_ @_ "/>
    <numFmt numFmtId="192" formatCode="_(* #,##0.0_);_(* \(#,##0.0\);_(* &quot;-&quot;??_);_(@_)"/>
    <numFmt numFmtId="193" formatCode="_(* #,##0_);_(* \(#,##0\);_(* &quot;-&quot;??_);_(@_)"/>
    <numFmt numFmtId="194" formatCode="_(* #,##0.000_);_(* \(#,##0.000\);_(* &quot;-&quot;??_);_(@_)"/>
    <numFmt numFmtId="195" formatCode="0.0000"/>
    <numFmt numFmtId="196" formatCode="_-* #,##0.0_-;\-* #,##0.0_-;_-* &quot;-&quot;??_-;_-@_-"/>
    <numFmt numFmtId="197" formatCode="_-* #,##0_-;\-* #,##0_-;_-* &quot;-&quot;??_-;_-@_-"/>
    <numFmt numFmtId="198" formatCode="0_);[Red]\(0\)"/>
    <numFmt numFmtId="199" formatCode="dd\ mmmm"/>
    <numFmt numFmtId="200" formatCode="dd\ mmmm\ \ "/>
    <numFmt numFmtId="201" formatCode="dd\ mmmm\ "/>
    <numFmt numFmtId="202" formatCode="dd\ mmmm\ yyyy\ "/>
    <numFmt numFmtId="203" formatCode="0_);\(0\)"/>
    <numFmt numFmtId="204" formatCode="mmm\-yyyy"/>
    <numFmt numFmtId="205" formatCode="mmmm\ yyyy"/>
    <numFmt numFmtId="206" formatCode="mmm\ yyyy"/>
    <numFmt numFmtId="207" formatCode="0."/>
    <numFmt numFmtId="208" formatCode="dd\.mm\.yyyy"/>
    <numFmt numFmtId="209" formatCode="dd\.mm\.yyyy\ \ "/>
    <numFmt numFmtId="210" formatCode="dd\.mm\.yyyy\ "/>
    <numFmt numFmtId="211" formatCode="_(* #,##0&quot;*&quot;_);_(* \(#,##0\);_(* &quot;-&quot;??_);_(@_)"/>
    <numFmt numFmtId="212" formatCode="#,##0_);\(#,##0\)&quot;*&quot;"/>
    <numFmt numFmtId="213" formatCode="_(* #,##0&quot;~&quot;_);_(* \(#,##0\);_(* &quot;-&quot;??_);_(@_)"/>
    <numFmt numFmtId="214" formatCode="_(* #,##0&quot;^&quot;_);_(* \(#,##0\);_(* &quot;-&quot;??_);_(@_)"/>
    <numFmt numFmtId="215" formatCode="&quot;AT&quot;\ dd\ mmmm\ yyyy"/>
    <numFmt numFmtId="216" formatCode="&quot; AT&quot;\ dd\ mmmm\ yyyy"/>
    <numFmt numFmtId="217" formatCode="_(* #,##0\ \ \ _);_(* \(#,##0\);_(* &quot;-&quot;??_);_(@_)"/>
    <numFmt numFmtId="218" formatCode="_(* #,##0\ \ _);_(* \(#,##0\);_(* &quot;-&quot;??_);_(@_)"/>
    <numFmt numFmtId="219" formatCode="_(* #,##0\ _);_(* \(#,##0\);_(* &quot;-&quot;??_);_(@_)"/>
    <numFmt numFmtId="220" formatCode="&quot; At&quot;\ dd\ mmmm\ yyyy"/>
    <numFmt numFmtId="221" formatCode="&quot; Cash and cash equivalents at&quot;\ dd\ mmmm\ yyyy"/>
    <numFmt numFmtId="222" formatCode="&quot;Cash and cash equivalents at&quot;\ dd\ mmmm\ yyyy"/>
    <numFmt numFmtId="223" formatCode="_(\ #,##0_);_(\ \(#,##0\);_(\ &quot;-&quot;??_);_(@_)"/>
    <numFmt numFmtId="224" formatCode="00000"/>
  </numFmts>
  <fonts count="23">
    <font>
      <sz val="10"/>
      <name val="Arial"/>
      <family val="0"/>
    </font>
    <font>
      <b/>
      <sz val="8"/>
      <name val="Arial"/>
      <family val="2"/>
    </font>
    <font>
      <b/>
      <sz val="10"/>
      <name val="Arial"/>
      <family val="2"/>
    </font>
    <font>
      <b/>
      <sz val="9"/>
      <name val="Arial"/>
      <family val="2"/>
    </font>
    <font>
      <b/>
      <sz val="11"/>
      <name val="Arial"/>
      <family val="2"/>
    </font>
    <font>
      <sz val="11"/>
      <name val="Arial"/>
      <family val="2"/>
    </font>
    <font>
      <sz val="9"/>
      <name val="Arial"/>
      <family val="2"/>
    </font>
    <font>
      <sz val="9.5"/>
      <name val="Arial"/>
      <family val="2"/>
    </font>
    <font>
      <sz val="8"/>
      <name val="Arial"/>
      <family val="2"/>
    </font>
    <font>
      <b/>
      <sz val="12"/>
      <name val="Arial"/>
      <family val="2"/>
    </font>
    <font>
      <b/>
      <sz val="9.5"/>
      <name val="Arial"/>
      <family val="2"/>
    </font>
    <font>
      <b/>
      <i/>
      <sz val="10"/>
      <name val="Arial"/>
      <family val="2"/>
    </font>
    <font>
      <b/>
      <u val="single"/>
      <sz val="10"/>
      <name val="Arial"/>
      <family val="2"/>
    </font>
    <font>
      <i/>
      <sz val="10"/>
      <name val="Arial"/>
      <family val="2"/>
    </font>
    <font>
      <i/>
      <sz val="8"/>
      <name val="Arial"/>
      <family val="2"/>
    </font>
    <font>
      <b/>
      <i/>
      <u val="single"/>
      <sz val="10"/>
      <name val="Arial"/>
      <family val="2"/>
    </font>
    <font>
      <sz val="11"/>
      <name val="Times New Roman"/>
      <family val="1"/>
    </font>
    <font>
      <b/>
      <sz val="11"/>
      <name val="Times New Roman"/>
      <family val="1"/>
    </font>
    <font>
      <u val="single"/>
      <sz val="10"/>
      <color indexed="12"/>
      <name val="Arial"/>
      <family val="0"/>
    </font>
    <font>
      <u val="single"/>
      <sz val="10"/>
      <color indexed="36"/>
      <name val="Arial"/>
      <family val="0"/>
    </font>
    <font>
      <i/>
      <sz val="9"/>
      <name val="Arial"/>
      <family val="2"/>
    </font>
    <font>
      <b/>
      <sz val="14"/>
      <name val="Arial"/>
      <family val="2"/>
    </font>
    <font>
      <sz val="12"/>
      <name val="Arial"/>
      <family val="2"/>
    </font>
  </fonts>
  <fills count="3">
    <fill>
      <patternFill/>
    </fill>
    <fill>
      <patternFill patternType="gray125"/>
    </fill>
    <fill>
      <patternFill patternType="solid">
        <fgColor indexed="9"/>
        <bgColor indexed="64"/>
      </patternFill>
    </fill>
  </fills>
  <borders count="14">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cellStyleXfs>
  <cellXfs count="238">
    <xf numFmtId="0" fontId="0" fillId="0" borderId="0" xfId="0" applyAlignment="1">
      <alignment/>
    </xf>
    <xf numFmtId="193" fontId="0" fillId="2" borderId="0" xfId="15" applyNumberFormat="1" applyFont="1" applyFill="1" applyAlignment="1">
      <alignment/>
    </xf>
    <xf numFmtId="49" fontId="5" fillId="2" borderId="0" xfId="15" applyNumberFormat="1" applyFont="1" applyFill="1" applyAlignment="1">
      <alignment/>
    </xf>
    <xf numFmtId="49" fontId="6" fillId="2" borderId="0" xfId="15" applyNumberFormat="1" applyFont="1" applyFill="1" applyAlignment="1">
      <alignment/>
    </xf>
    <xf numFmtId="193" fontId="2" fillId="2" borderId="0" xfId="15" applyNumberFormat="1" applyFont="1" applyFill="1" applyAlignment="1">
      <alignment horizontal="right"/>
    </xf>
    <xf numFmtId="193" fontId="2" fillId="2" borderId="0" xfId="15" applyNumberFormat="1" applyFont="1" applyFill="1" applyBorder="1" applyAlignment="1">
      <alignment horizontal="right"/>
    </xf>
    <xf numFmtId="43" fontId="2" fillId="2" borderId="0" xfId="15" applyFont="1" applyFill="1" applyAlignment="1">
      <alignment horizontal="right"/>
    </xf>
    <xf numFmtId="193" fontId="0" fillId="2" borderId="1" xfId="15" applyNumberFormat="1" applyFont="1" applyFill="1" applyBorder="1" applyAlignment="1">
      <alignment/>
    </xf>
    <xf numFmtId="193" fontId="0" fillId="2" borderId="2" xfId="15" applyNumberFormat="1" applyFont="1" applyFill="1" applyBorder="1" applyAlignment="1">
      <alignment/>
    </xf>
    <xf numFmtId="193" fontId="0" fillId="2" borderId="3" xfId="15" applyNumberFormat="1" applyFont="1" applyFill="1" applyBorder="1" applyAlignment="1">
      <alignment/>
    </xf>
    <xf numFmtId="193" fontId="0" fillId="2" borderId="4" xfId="15" applyNumberFormat="1" applyFont="1" applyFill="1" applyBorder="1" applyAlignment="1">
      <alignment/>
    </xf>
    <xf numFmtId="193" fontId="0" fillId="2" borderId="5" xfId="15" applyNumberFormat="1" applyFont="1" applyFill="1" applyBorder="1" applyAlignment="1">
      <alignment/>
    </xf>
    <xf numFmtId="193" fontId="0" fillId="2" borderId="6" xfId="15" applyNumberFormat="1" applyFont="1" applyFill="1" applyBorder="1" applyAlignment="1">
      <alignment/>
    </xf>
    <xf numFmtId="0" fontId="0" fillId="2" borderId="0" xfId="15" applyNumberFormat="1" applyFont="1" applyFill="1" applyAlignment="1">
      <alignment/>
    </xf>
    <xf numFmtId="193" fontId="0" fillId="2" borderId="7" xfId="15" applyNumberFormat="1" applyFont="1" applyFill="1" applyBorder="1" applyAlignment="1">
      <alignment/>
    </xf>
    <xf numFmtId="193" fontId="0" fillId="2" borderId="0" xfId="15" applyNumberFormat="1" applyFont="1" applyFill="1" applyBorder="1" applyAlignment="1">
      <alignment/>
    </xf>
    <xf numFmtId="193" fontId="0" fillId="2" borderId="8" xfId="15" applyNumberFormat="1" applyFont="1" applyFill="1" applyBorder="1" applyAlignment="1">
      <alignment/>
    </xf>
    <xf numFmtId="193" fontId="0" fillId="2" borderId="9" xfId="15" applyNumberFormat="1" applyFont="1" applyFill="1" applyBorder="1" applyAlignment="1">
      <alignment/>
    </xf>
    <xf numFmtId="0" fontId="7" fillId="2" borderId="0" xfId="0" applyFont="1" applyFill="1" applyAlignment="1" quotePrefix="1">
      <alignment horizontal="left"/>
    </xf>
    <xf numFmtId="0" fontId="7" fillId="2" borderId="0" xfId="0" applyFont="1" applyFill="1" applyAlignment="1">
      <alignment/>
    </xf>
    <xf numFmtId="43" fontId="7" fillId="2" borderId="0" xfId="15" applyNumberFormat="1" applyFont="1" applyFill="1" applyAlignment="1">
      <alignment/>
    </xf>
    <xf numFmtId="0" fontId="8" fillId="2" borderId="0" xfId="0" applyFont="1" applyFill="1" applyAlignment="1">
      <alignment/>
    </xf>
    <xf numFmtId="0" fontId="0" fillId="2" borderId="0" xfId="0" applyFont="1" applyFill="1" applyAlignment="1">
      <alignment horizontal="justify" wrapText="1"/>
    </xf>
    <xf numFmtId="0" fontId="8" fillId="2" borderId="0" xfId="0" applyFont="1" applyFill="1" applyAlignment="1">
      <alignment horizontal="justify"/>
    </xf>
    <xf numFmtId="0" fontId="9" fillId="2" borderId="0" xfId="0" applyFont="1" applyFill="1" applyAlignment="1">
      <alignment horizontal="center"/>
    </xf>
    <xf numFmtId="0" fontId="0" fillId="2" borderId="0" xfId="0" applyFont="1" applyFill="1" applyAlignment="1">
      <alignment/>
    </xf>
    <xf numFmtId="0" fontId="9" fillId="2" borderId="0" xfId="0" applyFont="1" applyFill="1" applyAlignment="1">
      <alignment/>
    </xf>
    <xf numFmtId="0" fontId="0" fillId="2" borderId="0" xfId="0" applyFont="1" applyFill="1" applyAlignment="1">
      <alignment horizontal="center"/>
    </xf>
    <xf numFmtId="0" fontId="5" fillId="2" borderId="0" xfId="0" applyFont="1" applyFill="1" applyAlignment="1">
      <alignment/>
    </xf>
    <xf numFmtId="49" fontId="3" fillId="2" borderId="0" xfId="0" applyNumberFormat="1" applyFont="1" applyFill="1" applyAlignment="1">
      <alignment/>
    </xf>
    <xf numFmtId="0" fontId="2" fillId="2" borderId="0" xfId="0" applyFont="1" applyFill="1" applyBorder="1" applyAlignment="1">
      <alignment horizontal="center"/>
    </xf>
    <xf numFmtId="0" fontId="1" fillId="2" borderId="0" xfId="0" applyFont="1" applyFill="1" applyAlignment="1">
      <alignment horizontal="center"/>
    </xf>
    <xf numFmtId="0" fontId="8" fillId="2" borderId="0" xfId="0" applyFont="1" applyFill="1" applyBorder="1" applyAlignment="1">
      <alignment/>
    </xf>
    <xf numFmtId="0" fontId="1" fillId="2" borderId="0" xfId="0" applyFont="1" applyFill="1" applyBorder="1" applyAlignment="1">
      <alignment/>
    </xf>
    <xf numFmtId="0" fontId="1" fillId="2" borderId="0" xfId="0" applyFont="1" applyFill="1" applyBorder="1" applyAlignment="1">
      <alignment horizontal="center"/>
    </xf>
    <xf numFmtId="210" fontId="2" fillId="2" borderId="0" xfId="0" applyNumberFormat="1" applyFont="1" applyFill="1" applyBorder="1" applyAlignment="1">
      <alignment/>
    </xf>
    <xf numFmtId="0" fontId="0" fillId="2" borderId="0" xfId="0" applyFont="1" applyFill="1" applyBorder="1" applyAlignment="1">
      <alignment/>
    </xf>
    <xf numFmtId="0" fontId="2" fillId="2" borderId="0" xfId="0" applyFont="1" applyFill="1" applyAlignment="1">
      <alignment horizontal="center"/>
    </xf>
    <xf numFmtId="0" fontId="0" fillId="2" borderId="0" xfId="0" applyFont="1" applyFill="1" applyBorder="1" applyAlignment="1">
      <alignment horizontal="center"/>
    </xf>
    <xf numFmtId="193" fontId="8" fillId="2" borderId="0" xfId="0" applyNumberFormat="1" applyFont="1" applyFill="1" applyAlignment="1">
      <alignment/>
    </xf>
    <xf numFmtId="0" fontId="0" fillId="2" borderId="0" xfId="0" applyFont="1" applyFill="1" applyAlignment="1" quotePrefix="1">
      <alignment/>
    </xf>
    <xf numFmtId="193" fontId="0" fillId="2" borderId="0" xfId="15" applyNumberFormat="1" applyFont="1" applyFill="1" applyBorder="1" applyAlignment="1">
      <alignment/>
    </xf>
    <xf numFmtId="193" fontId="0" fillId="2" borderId="0" xfId="15" applyNumberFormat="1" applyFont="1" applyFill="1" applyAlignment="1">
      <alignment/>
    </xf>
    <xf numFmtId="0" fontId="0" fillId="2" borderId="9" xfId="0" applyFont="1" applyFill="1" applyBorder="1" applyAlignment="1">
      <alignment horizontal="center"/>
    </xf>
    <xf numFmtId="43" fontId="0" fillId="2" borderId="0" xfId="15" applyNumberFormat="1" applyFont="1" applyFill="1" applyAlignment="1">
      <alignment/>
    </xf>
    <xf numFmtId="0" fontId="4" fillId="2" borderId="0" xfId="0" applyFont="1" applyFill="1" applyAlignment="1">
      <alignment/>
    </xf>
    <xf numFmtId="193" fontId="8" fillId="2" borderId="0" xfId="15" applyNumberFormat="1" applyFont="1" applyFill="1" applyAlignment="1">
      <alignment/>
    </xf>
    <xf numFmtId="0" fontId="8" fillId="2" borderId="0" xfId="0" applyFont="1" applyFill="1" applyAlignment="1">
      <alignment horizontal="center"/>
    </xf>
    <xf numFmtId="0" fontId="0" fillId="2" borderId="0" xfId="0" applyFont="1" applyFill="1" applyAlignment="1">
      <alignment horizontal="justify" vertical="top" wrapText="1"/>
    </xf>
    <xf numFmtId="0" fontId="3" fillId="2" borderId="0" xfId="0" applyFont="1" applyFill="1" applyAlignment="1">
      <alignment horizontal="centerContinuous"/>
    </xf>
    <xf numFmtId="0" fontId="10" fillId="2" borderId="0" xfId="0" applyFont="1" applyFill="1" applyAlignment="1">
      <alignment/>
    </xf>
    <xf numFmtId="0" fontId="2" fillId="2" borderId="0" xfId="0" applyFont="1" applyFill="1" applyBorder="1" applyAlignment="1">
      <alignment horizontal="right"/>
    </xf>
    <xf numFmtId="193" fontId="0" fillId="2" borderId="0" xfId="0" applyNumberFormat="1" applyFont="1" applyFill="1" applyAlignment="1">
      <alignment/>
    </xf>
    <xf numFmtId="193" fontId="0" fillId="2" borderId="10" xfId="15" applyNumberFormat="1" applyFont="1" applyFill="1" applyBorder="1" applyAlignment="1">
      <alignment/>
    </xf>
    <xf numFmtId="193" fontId="0" fillId="2" borderId="11" xfId="15" applyNumberFormat="1" applyFont="1" applyFill="1" applyBorder="1" applyAlignment="1">
      <alignment/>
    </xf>
    <xf numFmtId="193" fontId="0" fillId="2" borderId="12" xfId="15" applyNumberFormat="1" applyFont="1" applyFill="1" applyBorder="1" applyAlignment="1">
      <alignment/>
    </xf>
    <xf numFmtId="43" fontId="0" fillId="2" borderId="0" xfId="15" applyNumberFormat="1" applyFont="1" applyFill="1" applyAlignment="1">
      <alignment/>
    </xf>
    <xf numFmtId="43" fontId="0" fillId="2" borderId="0" xfId="15" applyNumberFormat="1" applyFont="1" applyFill="1" applyBorder="1" applyAlignment="1">
      <alignment/>
    </xf>
    <xf numFmtId="0" fontId="2" fillId="2" borderId="0" xfId="0" applyFont="1" applyFill="1" applyAlignment="1">
      <alignment horizontal="left"/>
    </xf>
    <xf numFmtId="0" fontId="2" fillId="2" borderId="0" xfId="0" applyFont="1" applyFill="1" applyAlignment="1">
      <alignment/>
    </xf>
    <xf numFmtId="0" fontId="0" fillId="2" borderId="0" xfId="0" applyFont="1" applyFill="1" applyAlignment="1">
      <alignment/>
    </xf>
    <xf numFmtId="0" fontId="2" fillId="2" borderId="0" xfId="0" applyFont="1" applyFill="1" applyAlignment="1">
      <alignment horizontal="left" vertical="top"/>
    </xf>
    <xf numFmtId="0" fontId="0" fillId="2" borderId="0" xfId="0" applyFont="1" applyFill="1" applyAlignment="1">
      <alignment vertical="top"/>
    </xf>
    <xf numFmtId="0" fontId="2" fillId="2" borderId="0" xfId="0" applyFont="1" applyFill="1" applyAlignment="1">
      <alignment horizontal="justify" vertical="top" wrapText="1"/>
    </xf>
    <xf numFmtId="0" fontId="0" fillId="2" borderId="0" xfId="0" applyFont="1" applyFill="1" applyAlignment="1">
      <alignment horizontal="justify" vertical="top" wrapText="1"/>
    </xf>
    <xf numFmtId="0" fontId="2" fillId="2" borderId="0" xfId="0" applyFont="1" applyFill="1" applyAlignment="1">
      <alignment horizontal="left" vertical="top" wrapText="1"/>
    </xf>
    <xf numFmtId="0" fontId="0" fillId="2" borderId="0" xfId="0" applyFont="1" applyFill="1" applyAlignment="1">
      <alignment vertical="top" wrapText="1"/>
    </xf>
    <xf numFmtId="193" fontId="0" fillId="2" borderId="0" xfId="15" applyNumberFormat="1" applyFont="1" applyFill="1" applyAlignment="1">
      <alignment/>
    </xf>
    <xf numFmtId="0" fontId="0" fillId="2" borderId="0" xfId="0" applyFont="1" applyFill="1" applyAlignment="1" quotePrefix="1">
      <alignment/>
    </xf>
    <xf numFmtId="41" fontId="0" fillId="2" borderId="0" xfId="0" applyNumberFormat="1" applyFont="1" applyFill="1" applyAlignment="1">
      <alignment/>
    </xf>
    <xf numFmtId="41" fontId="0" fillId="2" borderId="0" xfId="0" applyNumberFormat="1" applyFont="1" applyFill="1" applyBorder="1" applyAlignment="1">
      <alignment/>
    </xf>
    <xf numFmtId="41" fontId="0" fillId="2" borderId="5" xfId="0" applyNumberFormat="1" applyFont="1" applyFill="1" applyBorder="1" applyAlignment="1">
      <alignment/>
    </xf>
    <xf numFmtId="41" fontId="0" fillId="2" borderId="13" xfId="0" applyNumberFormat="1" applyFont="1" applyFill="1" applyBorder="1" applyAlignment="1">
      <alignment/>
    </xf>
    <xf numFmtId="193" fontId="0" fillId="2" borderId="0" xfId="15" applyNumberFormat="1" applyFont="1" applyFill="1" applyBorder="1" applyAlignment="1">
      <alignment/>
    </xf>
    <xf numFmtId="0" fontId="0" fillId="2" borderId="0" xfId="0" applyFont="1" applyFill="1" applyAlignment="1">
      <alignment vertical="top" wrapText="1"/>
    </xf>
    <xf numFmtId="0" fontId="0" fillId="2" borderId="0" xfId="0" applyFont="1" applyFill="1" applyAlignment="1">
      <alignment horizontal="justify" vertical="top"/>
    </xf>
    <xf numFmtId="0" fontId="0" fillId="2" borderId="0" xfId="0" applyFont="1" applyFill="1" applyAlignment="1">
      <alignment horizontal="justify" vertical="top"/>
    </xf>
    <xf numFmtId="193" fontId="0" fillId="2" borderId="13" xfId="15" applyNumberFormat="1" applyFont="1" applyFill="1" applyBorder="1" applyAlignment="1">
      <alignment/>
    </xf>
    <xf numFmtId="0" fontId="11" fillId="2" borderId="0" xfId="0" applyFont="1" applyFill="1" applyAlignment="1">
      <alignment/>
    </xf>
    <xf numFmtId="0" fontId="11" fillId="2" borderId="0" xfId="0" applyFont="1" applyFill="1" applyAlignment="1">
      <alignment/>
    </xf>
    <xf numFmtId="0" fontId="0" fillId="2" borderId="0" xfId="0" applyFont="1" applyFill="1" applyAlignment="1">
      <alignment/>
    </xf>
    <xf numFmtId="0" fontId="12" fillId="2" borderId="0" xfId="0" applyFont="1" applyFill="1" applyAlignment="1">
      <alignment/>
    </xf>
    <xf numFmtId="0" fontId="0" fillId="2" borderId="0" xfId="0" applyFont="1" applyFill="1" applyAlignment="1">
      <alignment/>
    </xf>
    <xf numFmtId="0" fontId="2" fillId="2" borderId="0" xfId="0" applyFont="1" applyFill="1" applyAlignment="1">
      <alignment horizontal="justify" vertical="top"/>
    </xf>
    <xf numFmtId="0" fontId="0" fillId="2" borderId="0" xfId="0" applyFont="1" applyFill="1" applyAlignment="1">
      <alignment horizontal="left"/>
    </xf>
    <xf numFmtId="0" fontId="0" fillId="2" borderId="0" xfId="0" applyFont="1" applyFill="1" applyAlignment="1">
      <alignment vertical="top"/>
    </xf>
    <xf numFmtId="0" fontId="13" fillId="2" borderId="0" xfId="0" applyFont="1" applyFill="1" applyAlignment="1">
      <alignment/>
    </xf>
    <xf numFmtId="0" fontId="0" fillId="2" borderId="0" xfId="0" applyFont="1" applyFill="1" applyAlignment="1">
      <alignment/>
    </xf>
    <xf numFmtId="0" fontId="0" fillId="2" borderId="0" xfId="0" applyFont="1" applyFill="1" applyBorder="1" applyAlignment="1">
      <alignment/>
    </xf>
    <xf numFmtId="0" fontId="0" fillId="2" borderId="0" xfId="0" applyFont="1" applyFill="1" applyAlignment="1">
      <alignment horizontal="center"/>
    </xf>
    <xf numFmtId="193" fontId="0" fillId="2" borderId="0" xfId="0" applyNumberFormat="1" applyFont="1" applyFill="1" applyBorder="1" applyAlignment="1">
      <alignment/>
    </xf>
    <xf numFmtId="0" fontId="2" fillId="2" borderId="0" xfId="0" applyFont="1" applyFill="1" applyAlignment="1">
      <alignment/>
    </xf>
    <xf numFmtId="0" fontId="0" fillId="2" borderId="0" xfId="0" applyFont="1" applyFill="1" applyAlignment="1">
      <alignment/>
    </xf>
    <xf numFmtId="0" fontId="0" fillId="2" borderId="0" xfId="0" applyFont="1" applyFill="1" applyAlignment="1">
      <alignment horizontal="center" vertical="top" wrapText="1"/>
    </xf>
    <xf numFmtId="43" fontId="2" fillId="2" borderId="0" xfId="15" applyFont="1" applyFill="1" applyAlignment="1">
      <alignment/>
    </xf>
    <xf numFmtId="193" fontId="2" fillId="2" borderId="0" xfId="15" applyNumberFormat="1" applyFont="1" applyFill="1" applyAlignment="1">
      <alignment/>
    </xf>
    <xf numFmtId="0" fontId="2" fillId="2" borderId="0" xfId="0" applyFont="1" applyFill="1" applyAlignment="1" quotePrefix="1">
      <alignment/>
    </xf>
    <xf numFmtId="0" fontId="2" fillId="2" borderId="0" xfId="0" applyFont="1" applyFill="1" applyAlignment="1">
      <alignment horizontal="centerContinuous"/>
    </xf>
    <xf numFmtId="193" fontId="2" fillId="2" borderId="0" xfId="15" applyNumberFormat="1" applyFont="1" applyFill="1" applyAlignment="1">
      <alignment horizontal="centerContinuous"/>
    </xf>
    <xf numFmtId="193" fontId="5" fillId="2" borderId="0" xfId="15" applyNumberFormat="1" applyFont="1" applyFill="1" applyAlignment="1">
      <alignment/>
    </xf>
    <xf numFmtId="0" fontId="3" fillId="2" borderId="0" xfId="0" applyFont="1" applyFill="1" applyAlignment="1">
      <alignment/>
    </xf>
    <xf numFmtId="0" fontId="6" fillId="2" borderId="0" xfId="0" applyFont="1" applyFill="1" applyAlignment="1">
      <alignment/>
    </xf>
    <xf numFmtId="0" fontId="2" fillId="2" borderId="0" xfId="0" applyFont="1" applyFill="1" applyAlignment="1">
      <alignment/>
    </xf>
    <xf numFmtId="0" fontId="0" fillId="2" borderId="0" xfId="0" applyNumberFormat="1" applyFont="1" applyFill="1" applyAlignment="1">
      <alignment/>
    </xf>
    <xf numFmtId="0" fontId="4" fillId="2" borderId="0" xfId="0" applyFont="1" applyFill="1" applyAlignment="1">
      <alignment horizontal="left"/>
    </xf>
    <xf numFmtId="0" fontId="2" fillId="2" borderId="0" xfId="0" applyFont="1" applyFill="1" applyAlignment="1">
      <alignment horizontal="justify"/>
    </xf>
    <xf numFmtId="0" fontId="0" fillId="2" borderId="0" xfId="0" applyFont="1" applyFill="1" applyAlignment="1">
      <alignment horizontal="justify"/>
    </xf>
    <xf numFmtId="0" fontId="3" fillId="2" borderId="0" xfId="0" applyFont="1" applyFill="1" applyAlignment="1">
      <alignment horizontal="left"/>
    </xf>
    <xf numFmtId="0" fontId="3" fillId="2" borderId="0" xfId="0" applyFont="1" applyFill="1" applyBorder="1" applyAlignment="1">
      <alignment horizontal="center"/>
    </xf>
    <xf numFmtId="0" fontId="6" fillId="2" borderId="0" xfId="0" applyFont="1" applyFill="1" applyBorder="1" applyAlignment="1">
      <alignment/>
    </xf>
    <xf numFmtId="210" fontId="3" fillId="2" borderId="0" xfId="0" applyNumberFormat="1" applyFont="1" applyFill="1" applyBorder="1" applyAlignment="1">
      <alignment/>
    </xf>
    <xf numFmtId="193" fontId="3" fillId="2" borderId="0" xfId="15" applyNumberFormat="1" applyFont="1" applyFill="1" applyBorder="1" applyAlignment="1">
      <alignment horizontal="right"/>
    </xf>
    <xf numFmtId="193" fontId="6" fillId="2" borderId="0" xfId="15" applyNumberFormat="1" applyFont="1" applyFill="1" applyAlignment="1">
      <alignment/>
    </xf>
    <xf numFmtId="193" fontId="6" fillId="2" borderId="0" xfId="15" applyNumberFormat="1" applyFont="1" applyFill="1" applyBorder="1" applyAlignment="1">
      <alignment/>
    </xf>
    <xf numFmtId="0" fontId="6" fillId="2" borderId="0" xfId="15" applyNumberFormat="1" applyFont="1" applyFill="1" applyAlignment="1">
      <alignment/>
    </xf>
    <xf numFmtId="193" fontId="1" fillId="2" borderId="0" xfId="15" applyNumberFormat="1" applyFont="1" applyFill="1" applyBorder="1" applyAlignment="1">
      <alignment horizontal="right"/>
    </xf>
    <xf numFmtId="0" fontId="1" fillId="2" borderId="0" xfId="15" applyNumberFormat="1" applyFont="1" applyFill="1" applyBorder="1" applyAlignment="1">
      <alignment/>
    </xf>
    <xf numFmtId="193" fontId="8" fillId="2" borderId="0" xfId="15" applyNumberFormat="1" applyFont="1" applyFill="1" applyBorder="1" applyAlignment="1">
      <alignment/>
    </xf>
    <xf numFmtId="0" fontId="8" fillId="2" borderId="0" xfId="15" applyNumberFormat="1" applyFont="1" applyFill="1" applyBorder="1" applyAlignment="1">
      <alignment/>
    </xf>
    <xf numFmtId="193" fontId="8" fillId="2" borderId="0" xfId="15" applyNumberFormat="1" applyFont="1" applyFill="1" applyBorder="1" applyAlignment="1">
      <alignment horizontal="center"/>
    </xf>
    <xf numFmtId="193" fontId="8" fillId="2" borderId="0" xfId="15" applyNumberFormat="1" applyFont="1" applyFill="1" applyBorder="1" applyAlignment="1">
      <alignment horizontal="right"/>
    </xf>
    <xf numFmtId="193" fontId="8" fillId="2" borderId="2" xfId="15" applyNumberFormat="1" applyFont="1" applyFill="1" applyBorder="1" applyAlignment="1">
      <alignment horizontal="center"/>
    </xf>
    <xf numFmtId="193" fontId="8" fillId="2" borderId="2" xfId="15" applyNumberFormat="1" applyFont="1" applyFill="1" applyBorder="1" applyAlignment="1">
      <alignment horizontal="right"/>
    </xf>
    <xf numFmtId="193" fontId="8" fillId="2" borderId="9" xfId="15" applyNumberFormat="1" applyFont="1" applyFill="1" applyBorder="1" applyAlignment="1">
      <alignment/>
    </xf>
    <xf numFmtId="193" fontId="8" fillId="2" borderId="9" xfId="15" applyNumberFormat="1" applyFont="1" applyFill="1" applyBorder="1" applyAlignment="1">
      <alignment horizontal="right"/>
    </xf>
    <xf numFmtId="193" fontId="0" fillId="2" borderId="0" xfId="15" applyNumberFormat="1" applyFont="1" applyFill="1" applyBorder="1" applyAlignment="1">
      <alignment horizontal="right"/>
    </xf>
    <xf numFmtId="193" fontId="0" fillId="2" borderId="0" xfId="15" applyNumberFormat="1" applyFont="1" applyFill="1" applyBorder="1" applyAlignment="1">
      <alignment horizontal="center"/>
    </xf>
    <xf numFmtId="193" fontId="8" fillId="2" borderId="5" xfId="15" applyNumberFormat="1" applyFont="1" applyFill="1" applyBorder="1" applyAlignment="1">
      <alignment/>
    </xf>
    <xf numFmtId="211" fontId="8" fillId="2" borderId="0" xfId="15" applyNumberFormat="1" applyFont="1" applyFill="1" applyBorder="1" applyAlignment="1">
      <alignment/>
    </xf>
    <xf numFmtId="193" fontId="8" fillId="2" borderId="5" xfId="15" applyNumberFormat="1" applyFont="1" applyFill="1" applyBorder="1" applyAlignment="1">
      <alignment horizontal="right"/>
    </xf>
    <xf numFmtId="193" fontId="0" fillId="2" borderId="0" xfId="0" applyNumberFormat="1" applyFont="1" applyFill="1" applyBorder="1" applyAlignment="1">
      <alignment/>
    </xf>
    <xf numFmtId="0" fontId="15" fillId="2" borderId="0" xfId="0" applyFont="1" applyFill="1" applyAlignment="1">
      <alignment/>
    </xf>
    <xf numFmtId="0" fontId="9" fillId="2" borderId="0" xfId="0" applyNumberFormat="1" applyFont="1" applyFill="1" applyAlignment="1">
      <alignment horizontal="left"/>
    </xf>
    <xf numFmtId="0" fontId="0" fillId="2" borderId="0" xfId="0" applyNumberFormat="1" applyFont="1" applyFill="1" applyAlignment="1">
      <alignment horizontal="left"/>
    </xf>
    <xf numFmtId="0" fontId="4" fillId="2" borderId="0" xfId="0" applyNumberFormat="1" applyFont="1" applyFill="1" applyAlignment="1">
      <alignment horizontal="left"/>
    </xf>
    <xf numFmtId="0" fontId="8" fillId="2" borderId="0" xfId="0" applyNumberFormat="1" applyFont="1" applyFill="1" applyAlignment="1">
      <alignment horizontal="left"/>
    </xf>
    <xf numFmtId="219" fontId="8" fillId="2" borderId="0" xfId="15" applyNumberFormat="1" applyFont="1" applyFill="1" applyBorder="1" applyAlignment="1">
      <alignment/>
    </xf>
    <xf numFmtId="0" fontId="2" fillId="2" borderId="0" xfId="15" applyNumberFormat="1" applyFont="1" applyFill="1" applyAlignment="1">
      <alignment horizontal="justify"/>
    </xf>
    <xf numFmtId="43" fontId="3" fillId="2" borderId="0" xfId="15" applyFont="1" applyFill="1" applyBorder="1" applyAlignment="1">
      <alignment horizontal="right"/>
    </xf>
    <xf numFmtId="0" fontId="0" fillId="2" borderId="0" xfId="0" applyFont="1" applyFill="1" applyAlignment="1">
      <alignment/>
    </xf>
    <xf numFmtId="0" fontId="0" fillId="2" borderId="0" xfId="0" applyFont="1" applyFill="1" applyAlignment="1" quotePrefix="1">
      <alignment horizontal="center" vertical="top"/>
    </xf>
    <xf numFmtId="0" fontId="0" fillId="2" borderId="0" xfId="0" applyFont="1" applyFill="1" applyAlignment="1">
      <alignment vertical="top"/>
    </xf>
    <xf numFmtId="207" fontId="0" fillId="2" borderId="0" xfId="0" applyNumberFormat="1" applyFont="1" applyFill="1" applyAlignment="1">
      <alignment vertical="top"/>
    </xf>
    <xf numFmtId="41" fontId="0" fillId="2" borderId="0" xfId="0" applyNumberFormat="1" applyFont="1" applyFill="1" applyAlignment="1">
      <alignment/>
    </xf>
    <xf numFmtId="41" fontId="0" fillId="2" borderId="5" xfId="0" applyNumberFormat="1" applyFont="1" applyFill="1" applyBorder="1" applyAlignment="1">
      <alignment/>
    </xf>
    <xf numFmtId="41" fontId="0" fillId="2" borderId="13" xfId="0" applyNumberFormat="1" applyFont="1" applyFill="1" applyBorder="1" applyAlignment="1">
      <alignment/>
    </xf>
    <xf numFmtId="0" fontId="16" fillId="2" borderId="0" xfId="0" applyFont="1" applyFill="1" applyAlignment="1">
      <alignment/>
    </xf>
    <xf numFmtId="207" fontId="17" fillId="2" borderId="0" xfId="0" applyNumberFormat="1" applyFont="1" applyFill="1" applyAlignment="1">
      <alignment/>
    </xf>
    <xf numFmtId="3" fontId="2" fillId="2" borderId="0" xfId="15" applyNumberFormat="1" applyFont="1" applyFill="1" applyAlignment="1">
      <alignment/>
    </xf>
    <xf numFmtId="207" fontId="0" fillId="2" borderId="0" xfId="0" applyNumberFormat="1" applyFont="1" applyFill="1" applyAlignment="1">
      <alignment/>
    </xf>
    <xf numFmtId="207" fontId="0" fillId="2" borderId="0" xfId="0" applyNumberFormat="1" applyFont="1" applyFill="1" applyAlignment="1">
      <alignment horizontal="right"/>
    </xf>
    <xf numFmtId="0" fontId="0" fillId="2" borderId="0" xfId="0" applyFont="1" applyFill="1" applyAlignment="1">
      <alignment/>
    </xf>
    <xf numFmtId="0" fontId="0" fillId="2" borderId="0" xfId="15" applyNumberFormat="1" applyFont="1" applyFill="1" applyAlignment="1">
      <alignment/>
    </xf>
    <xf numFmtId="193" fontId="0" fillId="2" borderId="0" xfId="15" applyNumberFormat="1" applyFont="1" applyFill="1" applyAlignment="1">
      <alignment/>
    </xf>
    <xf numFmtId="43" fontId="0" fillId="2" borderId="0" xfId="15" applyFont="1" applyFill="1" applyAlignment="1">
      <alignment/>
    </xf>
    <xf numFmtId="0" fontId="7" fillId="2" borderId="0" xfId="0" applyFont="1" applyFill="1" applyAlignment="1">
      <alignment horizontal="right" vertical="top" wrapText="1"/>
    </xf>
    <xf numFmtId="0" fontId="8" fillId="2" borderId="0" xfId="0" applyFont="1" applyFill="1" applyAlignment="1">
      <alignment vertical="top" wrapText="1"/>
    </xf>
    <xf numFmtId="3" fontId="8" fillId="0" borderId="0" xfId="15" applyNumberFormat="1" applyFont="1" applyFill="1" applyAlignment="1">
      <alignment/>
    </xf>
    <xf numFmtId="210" fontId="2" fillId="2" borderId="0" xfId="0" applyNumberFormat="1" applyFont="1" applyFill="1" applyBorder="1" applyAlignment="1">
      <alignment horizontal="right"/>
    </xf>
    <xf numFmtId="193" fontId="6" fillId="0" borderId="0" xfId="15" applyNumberFormat="1" applyFont="1" applyFill="1" applyBorder="1" applyAlignment="1">
      <alignment/>
    </xf>
    <xf numFmtId="0" fontId="6" fillId="0" borderId="0" xfId="0" applyFont="1" applyFill="1" applyAlignment="1">
      <alignment/>
    </xf>
    <xf numFmtId="193" fontId="6" fillId="0" borderId="13" xfId="0" applyNumberFormat="1" applyFont="1" applyFill="1" applyBorder="1" applyAlignment="1">
      <alignment/>
    </xf>
    <xf numFmtId="193" fontId="13" fillId="2" borderId="0" xfId="15" applyNumberFormat="1" applyFont="1" applyFill="1" applyAlignment="1">
      <alignment/>
    </xf>
    <xf numFmtId="0" fontId="0" fillId="0" borderId="0" xfId="0" applyAlignment="1">
      <alignment horizontal="justify"/>
    </xf>
    <xf numFmtId="0" fontId="2" fillId="2" borderId="0" xfId="0" applyFont="1" applyFill="1" applyAlignment="1">
      <alignment horizontal="right"/>
    </xf>
    <xf numFmtId="49" fontId="2" fillId="2" borderId="0" xfId="0" applyNumberFormat="1" applyFont="1" applyFill="1" applyAlignment="1">
      <alignment horizontal="centerContinuous"/>
    </xf>
    <xf numFmtId="49" fontId="3" fillId="0" borderId="0" xfId="0" applyNumberFormat="1" applyFont="1" applyAlignment="1">
      <alignment/>
    </xf>
    <xf numFmtId="193" fontId="2" fillId="2" borderId="0" xfId="15" applyNumberFormat="1" applyFont="1" applyFill="1" applyBorder="1" applyAlignment="1">
      <alignment horizontal="center"/>
    </xf>
    <xf numFmtId="193" fontId="2" fillId="2" borderId="9" xfId="15" applyNumberFormat="1" applyFont="1" applyFill="1" applyBorder="1" applyAlignment="1">
      <alignment horizontal="right"/>
    </xf>
    <xf numFmtId="0" fontId="0" fillId="0" borderId="0" xfId="0" applyAlignment="1">
      <alignment horizontal="right" vertical="top" wrapText="1"/>
    </xf>
    <xf numFmtId="0" fontId="3" fillId="2" borderId="0" xfId="0" applyFont="1" applyFill="1" applyAlignment="1">
      <alignment horizontal="right"/>
    </xf>
    <xf numFmtId="0" fontId="0" fillId="2" borderId="0" xfId="0" applyFont="1" applyFill="1" applyAlignment="1">
      <alignment horizontal="center" vertical="top"/>
    </xf>
    <xf numFmtId="193" fontId="6" fillId="0" borderId="0" xfId="15" applyNumberFormat="1" applyFont="1" applyBorder="1" applyAlignment="1">
      <alignment/>
    </xf>
    <xf numFmtId="0" fontId="0" fillId="2" borderId="0" xfId="0" applyFont="1" applyFill="1" applyAlignment="1">
      <alignment horizontal="center" vertical="top"/>
    </xf>
    <xf numFmtId="49" fontId="21" fillId="2" borderId="0" xfId="15" applyNumberFormat="1" applyFont="1" applyFill="1" applyAlignment="1">
      <alignment/>
    </xf>
    <xf numFmtId="49" fontId="4" fillId="0" borderId="0" xfId="0" applyNumberFormat="1" applyFont="1" applyAlignment="1">
      <alignment/>
    </xf>
    <xf numFmtId="0" fontId="0" fillId="0" borderId="0" xfId="0" applyAlignment="1">
      <alignment horizontal="justify" vertical="top" wrapText="1"/>
    </xf>
    <xf numFmtId="0" fontId="0" fillId="2" borderId="0" xfId="0" applyFont="1" applyFill="1" applyAlignment="1">
      <alignment horizontal="center" vertical="top"/>
    </xf>
    <xf numFmtId="14" fontId="9" fillId="2" borderId="0" xfId="0" applyNumberFormat="1" applyFont="1" applyFill="1" applyAlignment="1" quotePrefix="1">
      <alignment horizontal="center"/>
    </xf>
    <xf numFmtId="193" fontId="0" fillId="2" borderId="13" xfId="15" applyNumberFormat="1" applyFont="1" applyFill="1" applyBorder="1" applyAlignment="1">
      <alignment vertical="center" wrapText="1"/>
    </xf>
    <xf numFmtId="43" fontId="0" fillId="2" borderId="0" xfId="15" applyNumberFormat="1" applyFont="1" applyFill="1" applyAlignment="1">
      <alignment horizontal="right"/>
    </xf>
    <xf numFmtId="43" fontId="6" fillId="2" borderId="0" xfId="15" applyFont="1" applyFill="1" applyAlignment="1">
      <alignment/>
    </xf>
    <xf numFmtId="193" fontId="6" fillId="2" borderId="0" xfId="15" applyNumberFormat="1" applyFont="1" applyFill="1" applyBorder="1" applyAlignment="1">
      <alignment horizontal="right"/>
    </xf>
    <xf numFmtId="193" fontId="6" fillId="0" borderId="0" xfId="15" applyNumberFormat="1" applyFont="1" applyFill="1" applyBorder="1" applyAlignment="1">
      <alignment horizontal="right"/>
    </xf>
    <xf numFmtId="0" fontId="6" fillId="2" borderId="0" xfId="0" applyFont="1" applyFill="1" applyAlignment="1" quotePrefix="1">
      <alignment horizontal="center"/>
    </xf>
    <xf numFmtId="193" fontId="3" fillId="0" borderId="0" xfId="15" applyNumberFormat="1" applyFont="1" applyFill="1" applyBorder="1" applyAlignment="1">
      <alignment horizontal="right"/>
    </xf>
    <xf numFmtId="0" fontId="0" fillId="2" borderId="0" xfId="0" applyFont="1" applyFill="1" applyAlignment="1">
      <alignment horizontal="left" vertical="top" wrapText="1"/>
    </xf>
    <xf numFmtId="193" fontId="0" fillId="0" borderId="9" xfId="15" applyNumberFormat="1" applyFont="1" applyFill="1" applyBorder="1" applyAlignment="1">
      <alignment/>
    </xf>
    <xf numFmtId="0" fontId="3" fillId="2" borderId="0" xfId="0" applyFont="1" applyFill="1" applyAlignment="1">
      <alignment/>
    </xf>
    <xf numFmtId="193" fontId="6" fillId="2" borderId="0" xfId="0" applyNumberFormat="1" applyFont="1" applyFill="1" applyAlignment="1">
      <alignment/>
    </xf>
    <xf numFmtId="0" fontId="6" fillId="2" borderId="9" xfId="0" applyFont="1" applyFill="1" applyBorder="1" applyAlignment="1">
      <alignment/>
    </xf>
    <xf numFmtId="0" fontId="0" fillId="2" borderId="9" xfId="0" applyFont="1" applyFill="1" applyBorder="1" applyAlignment="1">
      <alignment/>
    </xf>
    <xf numFmtId="193" fontId="0" fillId="0" borderId="0" xfId="15" applyNumberFormat="1" applyFont="1" applyFill="1" applyAlignment="1">
      <alignment/>
    </xf>
    <xf numFmtId="0" fontId="0" fillId="2" borderId="9" xfId="0" applyFont="1" applyFill="1" applyBorder="1" applyAlignment="1">
      <alignment/>
    </xf>
    <xf numFmtId="193" fontId="0" fillId="0" borderId="0" xfId="15" applyNumberFormat="1" applyFont="1" applyFill="1" applyBorder="1" applyAlignment="1">
      <alignment/>
    </xf>
    <xf numFmtId="193" fontId="2" fillId="0" borderId="0" xfId="15" applyNumberFormat="1" applyFont="1" applyFill="1" applyAlignment="1">
      <alignment horizontal="right"/>
    </xf>
    <xf numFmtId="193" fontId="0" fillId="0" borderId="0" xfId="15" applyNumberFormat="1" applyFont="1" applyFill="1" applyAlignment="1">
      <alignment/>
    </xf>
    <xf numFmtId="193" fontId="0" fillId="0" borderId="13" xfId="15" applyNumberFormat="1" applyFont="1" applyFill="1" applyBorder="1" applyAlignment="1">
      <alignment/>
    </xf>
    <xf numFmtId="193" fontId="2" fillId="2" borderId="0" xfId="0" applyNumberFormat="1" applyFont="1" applyFill="1" applyAlignment="1">
      <alignment horizontal="right"/>
    </xf>
    <xf numFmtId="0" fontId="3" fillId="0" borderId="0" xfId="0" applyFont="1" applyAlignment="1">
      <alignment horizontal="right"/>
    </xf>
    <xf numFmtId="0" fontId="0" fillId="2" borderId="0" xfId="0" applyFont="1" applyFill="1" applyAlignment="1">
      <alignment horizontal="justify" vertical="top" wrapText="1"/>
    </xf>
    <xf numFmtId="0" fontId="0" fillId="2" borderId="0" xfId="0" applyFont="1" applyFill="1" applyAlignment="1">
      <alignment/>
    </xf>
    <xf numFmtId="43" fontId="3" fillId="2" borderId="0" xfId="15" applyNumberFormat="1" applyFont="1" applyFill="1" applyAlignment="1">
      <alignment horizontal="right"/>
    </xf>
    <xf numFmtId="0" fontId="0" fillId="2" borderId="0" xfId="0" applyFont="1" applyFill="1" applyAlignment="1">
      <alignment/>
    </xf>
    <xf numFmtId="0" fontId="0" fillId="2" borderId="0" xfId="0" applyFont="1" applyFill="1" applyAlignment="1" quotePrefix="1">
      <alignment horizontal="justify" vertical="top" wrapText="1"/>
    </xf>
    <xf numFmtId="0" fontId="0" fillId="2" borderId="0" xfId="0" applyFont="1" applyFill="1" applyBorder="1" applyAlignment="1">
      <alignment horizontal="justify" vertical="top" wrapText="1"/>
    </xf>
    <xf numFmtId="0" fontId="0" fillId="0" borderId="0" xfId="0" applyAlignment="1" quotePrefix="1">
      <alignment horizontal="left" vertical="top" wrapText="1"/>
    </xf>
    <xf numFmtId="0" fontId="0" fillId="2" borderId="0" xfId="0" applyFont="1" applyFill="1" applyAlignment="1">
      <alignment horizontal="justify" wrapText="1"/>
    </xf>
    <xf numFmtId="0" fontId="4" fillId="2" borderId="0" xfId="0" applyFont="1" applyFill="1" applyAlignment="1">
      <alignment horizontal="center"/>
    </xf>
    <xf numFmtId="49" fontId="4" fillId="2" borderId="0" xfId="0" applyNumberFormat="1" applyFont="1" applyFill="1" applyAlignment="1">
      <alignment/>
    </xf>
    <xf numFmtId="49" fontId="3" fillId="2" borderId="0" xfId="0" applyNumberFormat="1" applyFont="1" applyFill="1" applyAlignment="1">
      <alignment/>
    </xf>
    <xf numFmtId="43" fontId="2" fillId="2" borderId="0" xfId="15" applyFont="1" applyFill="1" applyBorder="1" applyAlignment="1">
      <alignment horizontal="center"/>
    </xf>
    <xf numFmtId="0" fontId="2" fillId="2" borderId="0" xfId="0" applyFont="1" applyFill="1" applyBorder="1" applyAlignment="1">
      <alignment horizontal="center"/>
    </xf>
    <xf numFmtId="0" fontId="0" fillId="2" borderId="0" xfId="0" applyFont="1" applyFill="1" applyAlignment="1">
      <alignment horizontal="center"/>
    </xf>
    <xf numFmtId="0" fontId="9" fillId="2" borderId="0" xfId="0" applyFont="1" applyFill="1" applyAlignment="1">
      <alignment horizontal="center"/>
    </xf>
    <xf numFmtId="0" fontId="3" fillId="2" borderId="0" xfId="0" applyFont="1" applyFill="1" applyAlignment="1">
      <alignment horizontal="center"/>
    </xf>
    <xf numFmtId="0" fontId="9" fillId="2" borderId="0" xfId="0" applyFont="1" applyFill="1" applyAlignment="1">
      <alignment/>
    </xf>
    <xf numFmtId="0" fontId="4" fillId="2" borderId="0" xfId="0" applyFont="1" applyFill="1" applyAlignment="1">
      <alignment/>
    </xf>
    <xf numFmtId="216" fontId="3" fillId="2" borderId="0" xfId="0" applyNumberFormat="1" applyFont="1" applyFill="1" applyAlignment="1">
      <alignment horizontal="left"/>
    </xf>
    <xf numFmtId="0" fontId="20" fillId="2" borderId="0" xfId="15" applyNumberFormat="1" applyFont="1" applyFill="1" applyAlignment="1">
      <alignment vertical="top" wrapText="1"/>
    </xf>
    <xf numFmtId="0" fontId="20" fillId="0" borderId="0" xfId="0" applyFont="1" applyAlignment="1">
      <alignment horizontal="justify" vertical="top"/>
    </xf>
    <xf numFmtId="0" fontId="22" fillId="2" borderId="0" xfId="0" applyFont="1" applyFill="1" applyAlignment="1">
      <alignment horizontal="justify" wrapText="1"/>
    </xf>
    <xf numFmtId="220" fontId="0" fillId="2" borderId="0" xfId="15" applyNumberFormat="1" applyFont="1" applyFill="1" applyAlignment="1">
      <alignment horizontal="left"/>
    </xf>
    <xf numFmtId="0" fontId="7" fillId="2" borderId="0" xfId="0" applyFont="1" applyFill="1" applyAlignment="1">
      <alignment horizontal="justify" vertical="top" wrapText="1"/>
    </xf>
    <xf numFmtId="193" fontId="2" fillId="2" borderId="9" xfId="15" applyNumberFormat="1" applyFont="1" applyFill="1" applyBorder="1" applyAlignment="1">
      <alignment horizontal="center"/>
    </xf>
    <xf numFmtId="222" fontId="0" fillId="2" borderId="0" xfId="0" applyNumberFormat="1" applyFont="1" applyFill="1" applyAlignment="1">
      <alignment horizontal="left"/>
    </xf>
    <xf numFmtId="43" fontId="2" fillId="2" borderId="0" xfId="0" applyNumberFormat="1" applyFont="1" applyFill="1" applyAlignment="1">
      <alignment horizontal="center"/>
    </xf>
    <xf numFmtId="0" fontId="2" fillId="2" borderId="0" xfId="0" applyFont="1" applyFill="1" applyAlignment="1">
      <alignment horizontal="center"/>
    </xf>
    <xf numFmtId="0" fontId="0" fillId="2" borderId="0" xfId="0" applyFont="1" applyFill="1" applyAlignment="1">
      <alignment horizontal="justify" vertical="top" wrapText="1"/>
    </xf>
    <xf numFmtId="0" fontId="2" fillId="2" borderId="0" xfId="0" applyFont="1" applyFill="1" applyAlignment="1">
      <alignment/>
    </xf>
    <xf numFmtId="0" fontId="0" fillId="2" borderId="0" xfId="0" applyFont="1" applyFill="1" applyAlignment="1">
      <alignment horizontal="left" vertical="top" wrapText="1"/>
    </xf>
    <xf numFmtId="0" fontId="0" fillId="0" borderId="0" xfId="0" applyAlignment="1">
      <alignment horizontal="justify"/>
    </xf>
    <xf numFmtId="0" fontId="0" fillId="0" borderId="0" xfId="0" applyAlignment="1">
      <alignment horizontal="justify" vertical="top" wrapText="1"/>
    </xf>
    <xf numFmtId="43" fontId="3" fillId="2" borderId="0" xfId="15" applyNumberFormat="1" applyFont="1" applyFill="1" applyBorder="1" applyAlignment="1">
      <alignment/>
    </xf>
    <xf numFmtId="0" fontId="3" fillId="2" borderId="0" xfId="15" applyNumberFormat="1" applyFont="1" applyFill="1" applyBorder="1" applyAlignment="1">
      <alignment/>
    </xf>
    <xf numFmtId="0" fontId="3" fillId="2" borderId="0" xfId="0" applyFont="1" applyFill="1" applyBorder="1" applyAlignment="1">
      <alignment horizontal="center"/>
    </xf>
    <xf numFmtId="0" fontId="0" fillId="0" borderId="0" xfId="0" applyAlignment="1">
      <alignment horizontal="justify" wrapText="1"/>
    </xf>
    <xf numFmtId="0" fontId="0" fillId="2" borderId="0" xfId="0" applyFont="1" applyFill="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FFE1FF"/>
      <rgbColor rgb="00FFFFFF"/>
      <rgbColor rgb="00FF0000"/>
      <rgbColor rgb="0000FF00"/>
      <rgbColor rgb="000000FF"/>
      <rgbColor rgb="00FFFF00"/>
      <rgbColor rgb="00FF00FF"/>
      <rgbColor rgb="0000FFFF"/>
      <rgbColor rgb="00FFC9C9"/>
      <rgbColor rgb="00EBFFEB"/>
      <rgbColor rgb="00E1E1FF"/>
      <rgbColor rgb="00FBE9FB"/>
      <rgbColor rgb="00800080"/>
      <rgbColor rgb="00E5FFFF"/>
      <rgbColor rgb="00C0C0C0"/>
      <rgbColor rgb="00F4F4F4"/>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EDE1"/>
      <rgbColor rgb="00666699"/>
      <rgbColor rgb="00969696"/>
      <rgbColor rgb="00E1F0FF"/>
      <rgbColor rgb="00339966"/>
      <rgbColor rgb="00DDFFDD"/>
      <rgbColor rgb="00FFFFD5"/>
      <rgbColor rgb="00FFE6D9"/>
      <rgbColor rgb="00993366"/>
      <rgbColor rgb="00010000"/>
      <rgbColor rgb="00DEFEF5"/>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152400</xdr:colOff>
      <xdr:row>0</xdr:row>
      <xdr:rowOff>19050</xdr:rowOff>
    </xdr:from>
    <xdr:to>
      <xdr:col>7</xdr:col>
      <xdr:colOff>219075</xdr:colOff>
      <xdr:row>5</xdr:row>
      <xdr:rowOff>19050</xdr:rowOff>
    </xdr:to>
    <xdr:pic>
      <xdr:nvPicPr>
        <xdr:cNvPr id="1" name="Picture 9"/>
        <xdr:cNvPicPr preferRelativeResize="1">
          <a:picLocks noChangeAspect="1"/>
        </xdr:cNvPicPr>
      </xdr:nvPicPr>
      <xdr:blipFill>
        <a:blip r:embed="rId1"/>
        <a:stretch>
          <a:fillRect/>
        </a:stretch>
      </xdr:blipFill>
      <xdr:spPr>
        <a:xfrm>
          <a:off x="5495925" y="19050"/>
          <a:ext cx="1133475" cy="666750"/>
        </a:xfrm>
        <a:prstGeom prst="rect">
          <a:avLst/>
        </a:prstGeom>
        <a:noFill/>
        <a:ln w="9525" cmpd="sng">
          <a:noFill/>
        </a:ln>
      </xdr:spPr>
    </xdr:pic>
    <xdr:clientData/>
  </xdr:twoCellAnchor>
  <xdr:twoCellAnchor>
    <xdr:from>
      <xdr:col>1</xdr:col>
      <xdr:colOff>561975</xdr:colOff>
      <xdr:row>55</xdr:row>
      <xdr:rowOff>133350</xdr:rowOff>
    </xdr:from>
    <xdr:to>
      <xdr:col>1</xdr:col>
      <xdr:colOff>695325</xdr:colOff>
      <xdr:row>56</xdr:row>
      <xdr:rowOff>133350</xdr:rowOff>
    </xdr:to>
    <xdr:sp>
      <xdr:nvSpPr>
        <xdr:cNvPr id="2" name="TextBox 19"/>
        <xdr:cNvSpPr txBox="1">
          <a:spLocks noChangeArrowheads="1"/>
        </xdr:cNvSpPr>
      </xdr:nvSpPr>
      <xdr:spPr>
        <a:xfrm>
          <a:off x="742950" y="6657975"/>
          <a:ext cx="1333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a:t>
          </a:r>
        </a:p>
      </xdr:txBody>
    </xdr:sp>
    <xdr:clientData/>
  </xdr:twoCellAnchor>
  <xdr:twoCellAnchor>
    <xdr:from>
      <xdr:col>0</xdr:col>
      <xdr:colOff>95250</xdr:colOff>
      <xdr:row>95</xdr:row>
      <xdr:rowOff>66675</xdr:rowOff>
    </xdr:from>
    <xdr:to>
      <xdr:col>1</xdr:col>
      <xdr:colOff>19050</xdr:colOff>
      <xdr:row>96</xdr:row>
      <xdr:rowOff>104775</xdr:rowOff>
    </xdr:to>
    <xdr:sp>
      <xdr:nvSpPr>
        <xdr:cNvPr id="3" name="TextBox 20"/>
        <xdr:cNvSpPr txBox="1">
          <a:spLocks noChangeArrowheads="1"/>
        </xdr:cNvSpPr>
      </xdr:nvSpPr>
      <xdr:spPr>
        <a:xfrm>
          <a:off x="95250" y="10629900"/>
          <a:ext cx="104775" cy="1047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333375</xdr:colOff>
      <xdr:row>0</xdr:row>
      <xdr:rowOff>0</xdr:rowOff>
    </xdr:from>
    <xdr:to>
      <xdr:col>15</xdr:col>
      <xdr:colOff>685800</xdr:colOff>
      <xdr:row>5</xdr:row>
      <xdr:rowOff>0</xdr:rowOff>
    </xdr:to>
    <xdr:pic>
      <xdr:nvPicPr>
        <xdr:cNvPr id="1" name="Picture 7"/>
        <xdr:cNvPicPr preferRelativeResize="1">
          <a:picLocks noChangeAspect="1"/>
        </xdr:cNvPicPr>
      </xdr:nvPicPr>
      <xdr:blipFill>
        <a:blip r:embed="rId1"/>
        <a:stretch>
          <a:fillRect/>
        </a:stretch>
      </xdr:blipFill>
      <xdr:spPr>
        <a:xfrm>
          <a:off x="7658100" y="0"/>
          <a:ext cx="1181100" cy="695325"/>
        </a:xfrm>
        <a:prstGeom prst="rect">
          <a:avLst/>
        </a:prstGeom>
        <a:noFill/>
        <a:ln w="9525" cmpd="sng">
          <a:noFill/>
        </a:ln>
      </xdr:spPr>
    </xdr:pic>
    <xdr:clientData/>
  </xdr:twoCellAnchor>
  <xdr:twoCellAnchor>
    <xdr:from>
      <xdr:col>6</xdr:col>
      <xdr:colOff>742950</xdr:colOff>
      <xdr:row>11</xdr:row>
      <xdr:rowOff>123825</xdr:rowOff>
    </xdr:from>
    <xdr:to>
      <xdr:col>7</xdr:col>
      <xdr:colOff>47625</xdr:colOff>
      <xdr:row>12</xdr:row>
      <xdr:rowOff>104775</xdr:rowOff>
    </xdr:to>
    <xdr:sp>
      <xdr:nvSpPr>
        <xdr:cNvPr id="2" name="TextBox 9"/>
        <xdr:cNvSpPr txBox="1">
          <a:spLocks noChangeArrowheads="1"/>
        </xdr:cNvSpPr>
      </xdr:nvSpPr>
      <xdr:spPr>
        <a:xfrm>
          <a:off x="3848100" y="1790700"/>
          <a:ext cx="1333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a:t>
          </a:r>
        </a:p>
      </xdr:txBody>
    </xdr:sp>
    <xdr:clientData/>
  </xdr:twoCellAnchor>
  <xdr:twoCellAnchor>
    <xdr:from>
      <xdr:col>0</xdr:col>
      <xdr:colOff>114300</xdr:colOff>
      <xdr:row>65</xdr:row>
      <xdr:rowOff>28575</xdr:rowOff>
    </xdr:from>
    <xdr:to>
      <xdr:col>1</xdr:col>
      <xdr:colOff>57150</xdr:colOff>
      <xdr:row>66</xdr:row>
      <xdr:rowOff>123825</xdr:rowOff>
    </xdr:to>
    <xdr:sp>
      <xdr:nvSpPr>
        <xdr:cNvPr id="3" name="TextBox 10"/>
        <xdr:cNvSpPr txBox="1">
          <a:spLocks noChangeArrowheads="1"/>
        </xdr:cNvSpPr>
      </xdr:nvSpPr>
      <xdr:spPr>
        <a:xfrm>
          <a:off x="114300" y="7962900"/>
          <a:ext cx="1333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5</xdr:row>
      <xdr:rowOff>152400</xdr:rowOff>
    </xdr:from>
    <xdr:to>
      <xdr:col>9</xdr:col>
      <xdr:colOff>0</xdr:colOff>
      <xdr:row>13</xdr:row>
      <xdr:rowOff>38100</xdr:rowOff>
    </xdr:to>
    <xdr:sp>
      <xdr:nvSpPr>
        <xdr:cNvPr id="1" name="Text 2"/>
        <xdr:cNvSpPr txBox="1">
          <a:spLocks noChangeArrowheads="1"/>
        </xdr:cNvSpPr>
      </xdr:nvSpPr>
      <xdr:spPr>
        <a:xfrm>
          <a:off x="5857875" y="962025"/>
          <a:ext cx="0" cy="95250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
</a:t>
          </a:r>
          <a:r>
            <a:rPr lang="en-US" cap="none" sz="800" b="1" i="0" u="none" baseline="0">
              <a:latin typeface="Arial"/>
              <a:ea typeface="Arial"/>
              <a:cs typeface="Arial"/>
            </a:rPr>
            <a:t>AS AT PRECEDING
FINANCIAL 
YEAR END
</a:t>
          </a:r>
          <a:r>
            <a:rPr lang="en-US" cap="none" sz="900" b="1" i="0" u="none" baseline="0">
              <a:latin typeface="Arial"/>
              <a:ea typeface="Arial"/>
              <a:cs typeface="Arial"/>
            </a:rPr>
            <a:t>31/12/2001</a:t>
          </a:r>
          <a:r>
            <a:rPr lang="en-US" cap="none" sz="1000" b="1" i="0" u="none" baseline="0">
              <a:latin typeface="Arial"/>
              <a:ea typeface="Arial"/>
              <a:cs typeface="Arial"/>
            </a:rPr>
            <a:t>
(audited)
RM'000</a:t>
          </a:r>
        </a:p>
      </xdr:txBody>
    </xdr:sp>
    <xdr:clientData/>
  </xdr:twoCellAnchor>
  <xdr:twoCellAnchor editAs="oneCell">
    <xdr:from>
      <xdr:col>6</xdr:col>
      <xdr:colOff>447675</xdr:colOff>
      <xdr:row>0</xdr:row>
      <xdr:rowOff>0</xdr:rowOff>
    </xdr:from>
    <xdr:to>
      <xdr:col>9</xdr:col>
      <xdr:colOff>142875</xdr:colOff>
      <xdr:row>4</xdr:row>
      <xdr:rowOff>133350</xdr:rowOff>
    </xdr:to>
    <xdr:pic>
      <xdr:nvPicPr>
        <xdr:cNvPr id="2" name="Picture 9"/>
        <xdr:cNvPicPr preferRelativeResize="1">
          <a:picLocks noChangeAspect="1"/>
        </xdr:cNvPicPr>
      </xdr:nvPicPr>
      <xdr:blipFill>
        <a:blip r:embed="rId1"/>
        <a:stretch>
          <a:fillRect/>
        </a:stretch>
      </xdr:blipFill>
      <xdr:spPr>
        <a:xfrm>
          <a:off x="4676775" y="0"/>
          <a:ext cx="1323975" cy="781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157</xdr:row>
      <xdr:rowOff>0</xdr:rowOff>
    </xdr:from>
    <xdr:to>
      <xdr:col>13</xdr:col>
      <xdr:colOff>0</xdr:colOff>
      <xdr:row>157</xdr:row>
      <xdr:rowOff>0</xdr:rowOff>
    </xdr:to>
    <xdr:sp>
      <xdr:nvSpPr>
        <xdr:cNvPr id="1" name="Text 3"/>
        <xdr:cNvSpPr txBox="1">
          <a:spLocks noChangeArrowheads="1"/>
        </xdr:cNvSpPr>
      </xdr:nvSpPr>
      <xdr:spPr>
        <a:xfrm>
          <a:off x="180975" y="24241125"/>
          <a:ext cx="65341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19050</xdr:colOff>
      <xdr:row>157</xdr:row>
      <xdr:rowOff>0</xdr:rowOff>
    </xdr:from>
    <xdr:to>
      <xdr:col>13</xdr:col>
      <xdr:colOff>0</xdr:colOff>
      <xdr:row>157</xdr:row>
      <xdr:rowOff>0</xdr:rowOff>
    </xdr:to>
    <xdr:sp>
      <xdr:nvSpPr>
        <xdr:cNvPr id="2" name="Text 8"/>
        <xdr:cNvSpPr txBox="1">
          <a:spLocks noChangeArrowheads="1"/>
        </xdr:cNvSpPr>
      </xdr:nvSpPr>
      <xdr:spPr>
        <a:xfrm>
          <a:off x="200025" y="24241125"/>
          <a:ext cx="65151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PM Holdings has given corporate guarantees in respect of banking, hire purchase and leasing facilities granted to its unconsolidated and former subsidiaries totalling approximately RM[ ] million.
</a:t>
          </a:r>
        </a:p>
      </xdr:txBody>
    </xdr:sp>
    <xdr:clientData/>
  </xdr:twoCellAnchor>
  <xdr:twoCellAnchor>
    <xdr:from>
      <xdr:col>1</xdr:col>
      <xdr:colOff>9525</xdr:colOff>
      <xdr:row>177</xdr:row>
      <xdr:rowOff>0</xdr:rowOff>
    </xdr:from>
    <xdr:to>
      <xdr:col>13</xdr:col>
      <xdr:colOff>0</xdr:colOff>
      <xdr:row>177</xdr:row>
      <xdr:rowOff>0</xdr:rowOff>
    </xdr:to>
    <xdr:sp>
      <xdr:nvSpPr>
        <xdr:cNvPr id="3" name="Text 32"/>
        <xdr:cNvSpPr txBox="1">
          <a:spLocks noChangeArrowheads="1"/>
        </xdr:cNvSpPr>
      </xdr:nvSpPr>
      <xdr:spPr>
        <a:xfrm>
          <a:off x="190500" y="27422475"/>
          <a:ext cx="65246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analysis of the Group operations for the  financial period under review is as follows:-</a:t>
          </a:r>
        </a:p>
      </xdr:txBody>
    </xdr:sp>
    <xdr:clientData/>
  </xdr:twoCellAnchor>
  <xdr:twoCellAnchor>
    <xdr:from>
      <xdr:col>4</xdr:col>
      <xdr:colOff>9525</xdr:colOff>
      <xdr:row>74</xdr:row>
      <xdr:rowOff>0</xdr:rowOff>
    </xdr:from>
    <xdr:to>
      <xdr:col>10</xdr:col>
      <xdr:colOff>590550</xdr:colOff>
      <xdr:row>74</xdr:row>
      <xdr:rowOff>0</xdr:rowOff>
    </xdr:to>
    <xdr:sp>
      <xdr:nvSpPr>
        <xdr:cNvPr id="4" name="Text 70"/>
        <xdr:cNvSpPr txBox="1">
          <a:spLocks noChangeArrowheads="1"/>
        </xdr:cNvSpPr>
      </xdr:nvSpPr>
      <xdr:spPr>
        <a:xfrm>
          <a:off x="923925" y="12849225"/>
          <a:ext cx="4276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 of associated companies' exceptional items included under 2(f) of the Consolidated Income Statement
</a:t>
          </a:r>
        </a:p>
      </xdr:txBody>
    </xdr:sp>
    <xdr:clientData/>
  </xdr:twoCellAnchor>
  <xdr:twoCellAnchor>
    <xdr:from>
      <xdr:col>13</xdr:col>
      <xdr:colOff>0</xdr:colOff>
      <xdr:row>177</xdr:row>
      <xdr:rowOff>0</xdr:rowOff>
    </xdr:from>
    <xdr:to>
      <xdr:col>13</xdr:col>
      <xdr:colOff>0</xdr:colOff>
      <xdr:row>177</xdr:row>
      <xdr:rowOff>0</xdr:rowOff>
    </xdr:to>
    <xdr:sp>
      <xdr:nvSpPr>
        <xdr:cNvPr id="5" name="Text 71"/>
        <xdr:cNvSpPr txBox="1">
          <a:spLocks noChangeArrowheads="1"/>
        </xdr:cNvSpPr>
      </xdr:nvSpPr>
      <xdr:spPr>
        <a:xfrm>
          <a:off x="6715125" y="27422475"/>
          <a:ext cx="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Profit/(Loss)
before
Taxation</a:t>
          </a:r>
        </a:p>
      </xdr:txBody>
    </xdr:sp>
    <xdr:clientData/>
  </xdr:twoCellAnchor>
  <xdr:twoCellAnchor>
    <xdr:from>
      <xdr:col>13</xdr:col>
      <xdr:colOff>0</xdr:colOff>
      <xdr:row>177</xdr:row>
      <xdr:rowOff>0</xdr:rowOff>
    </xdr:from>
    <xdr:to>
      <xdr:col>13</xdr:col>
      <xdr:colOff>0</xdr:colOff>
      <xdr:row>177</xdr:row>
      <xdr:rowOff>0</xdr:rowOff>
    </xdr:to>
    <xdr:sp>
      <xdr:nvSpPr>
        <xdr:cNvPr id="6" name="Text 72"/>
        <xdr:cNvSpPr txBox="1">
          <a:spLocks noChangeArrowheads="1"/>
        </xdr:cNvSpPr>
      </xdr:nvSpPr>
      <xdr:spPr>
        <a:xfrm>
          <a:off x="6715125" y="27422475"/>
          <a:ext cx="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
Assets 
Employed</a:t>
          </a:r>
        </a:p>
      </xdr:txBody>
    </xdr:sp>
    <xdr:clientData/>
  </xdr:twoCellAnchor>
  <xdr:twoCellAnchor>
    <xdr:from>
      <xdr:col>12</xdr:col>
      <xdr:colOff>209550</xdr:colOff>
      <xdr:row>177</xdr:row>
      <xdr:rowOff>0</xdr:rowOff>
    </xdr:from>
    <xdr:to>
      <xdr:col>13</xdr:col>
      <xdr:colOff>0</xdr:colOff>
      <xdr:row>177</xdr:row>
      <xdr:rowOff>0</xdr:rowOff>
    </xdr:to>
    <xdr:sp>
      <xdr:nvSpPr>
        <xdr:cNvPr id="7" name="Text 82"/>
        <xdr:cNvSpPr txBox="1">
          <a:spLocks noChangeArrowheads="1"/>
        </xdr:cNvSpPr>
      </xdr:nvSpPr>
      <xdr:spPr>
        <a:xfrm>
          <a:off x="6286500" y="27422475"/>
          <a:ext cx="428625"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
Revenue</a:t>
          </a:r>
        </a:p>
      </xdr:txBody>
    </xdr:sp>
    <xdr:clientData/>
  </xdr:twoCellAnchor>
  <xdr:twoCellAnchor>
    <xdr:from>
      <xdr:col>12</xdr:col>
      <xdr:colOff>638175</xdr:colOff>
      <xdr:row>177</xdr:row>
      <xdr:rowOff>0</xdr:rowOff>
    </xdr:from>
    <xdr:to>
      <xdr:col>13</xdr:col>
      <xdr:colOff>0</xdr:colOff>
      <xdr:row>177</xdr:row>
      <xdr:rowOff>0</xdr:rowOff>
    </xdr:to>
    <xdr:sp>
      <xdr:nvSpPr>
        <xdr:cNvPr id="8" name="Text 94"/>
        <xdr:cNvSpPr txBox="1">
          <a:spLocks noChangeArrowheads="1"/>
        </xdr:cNvSpPr>
      </xdr:nvSpPr>
      <xdr:spPr>
        <a:xfrm>
          <a:off x="6715125" y="27422475"/>
          <a:ext cx="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13</xdr:col>
      <xdr:colOff>0</xdr:colOff>
      <xdr:row>177</xdr:row>
      <xdr:rowOff>0</xdr:rowOff>
    </xdr:from>
    <xdr:to>
      <xdr:col>13</xdr:col>
      <xdr:colOff>0</xdr:colOff>
      <xdr:row>177</xdr:row>
      <xdr:rowOff>0</xdr:rowOff>
    </xdr:to>
    <xdr:sp>
      <xdr:nvSpPr>
        <xdr:cNvPr id="9" name="Text 95"/>
        <xdr:cNvSpPr txBox="1">
          <a:spLocks noChangeArrowheads="1"/>
        </xdr:cNvSpPr>
      </xdr:nvSpPr>
      <xdr:spPr>
        <a:xfrm>
          <a:off x="6715125" y="27422475"/>
          <a:ext cx="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xdr:col>
      <xdr:colOff>219075</xdr:colOff>
      <xdr:row>157</xdr:row>
      <xdr:rowOff>0</xdr:rowOff>
    </xdr:from>
    <xdr:to>
      <xdr:col>13</xdr:col>
      <xdr:colOff>0</xdr:colOff>
      <xdr:row>157</xdr:row>
      <xdr:rowOff>0</xdr:rowOff>
    </xdr:to>
    <xdr:sp>
      <xdr:nvSpPr>
        <xdr:cNvPr id="10" name="Text 103"/>
        <xdr:cNvSpPr txBox="1">
          <a:spLocks noChangeArrowheads="1"/>
        </xdr:cNvSpPr>
      </xdr:nvSpPr>
      <xdr:spPr>
        <a:xfrm>
          <a:off x="400050" y="24241125"/>
          <a:ext cx="6315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157</xdr:row>
      <xdr:rowOff>0</xdr:rowOff>
    </xdr:from>
    <xdr:to>
      <xdr:col>13</xdr:col>
      <xdr:colOff>0</xdr:colOff>
      <xdr:row>157</xdr:row>
      <xdr:rowOff>0</xdr:rowOff>
    </xdr:to>
    <xdr:sp>
      <xdr:nvSpPr>
        <xdr:cNvPr id="11" name="Text 105"/>
        <xdr:cNvSpPr txBox="1">
          <a:spLocks noChangeArrowheads="1"/>
        </xdr:cNvSpPr>
      </xdr:nvSpPr>
      <xdr:spPr>
        <a:xfrm>
          <a:off x="180975" y="24241125"/>
          <a:ext cx="65341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1</xdr:col>
      <xdr:colOff>28575</xdr:colOff>
      <xdr:row>157</xdr:row>
      <xdr:rowOff>0</xdr:rowOff>
    </xdr:from>
    <xdr:to>
      <xdr:col>13</xdr:col>
      <xdr:colOff>0</xdr:colOff>
      <xdr:row>157</xdr:row>
      <xdr:rowOff>0</xdr:rowOff>
    </xdr:to>
    <xdr:sp>
      <xdr:nvSpPr>
        <xdr:cNvPr id="12" name="Text 118"/>
        <xdr:cNvSpPr txBox="1">
          <a:spLocks noChangeArrowheads="1"/>
        </xdr:cNvSpPr>
      </xdr:nvSpPr>
      <xdr:spPr>
        <a:xfrm>
          <a:off x="209550" y="24241125"/>
          <a:ext cx="65055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Lembaran Megah Sdn Bhd, a wholly-owned subsidiary of PMC, had on 14 December 2000 entered into a sale and purchase agreement with Dimensi Bersatu Sdn Bhd for the acquisition of 46,000,000 ordinary shares of RM1.00 each representing 12.9% of the existing issued and paid-up capital of Chemical Company Of Malaysia Berhad at RM2.30 per share for a total cash consideration of RM105.8 million ("Acquisition").  The Acquisition, which was approved by FIC and SC on 16 March 2001 and 26 April 2001 respectively, has been completed on 21 May 2001.
</a:t>
          </a:r>
        </a:p>
      </xdr:txBody>
    </xdr:sp>
    <xdr:clientData/>
  </xdr:twoCellAnchor>
  <xdr:twoCellAnchor>
    <xdr:from>
      <xdr:col>2</xdr:col>
      <xdr:colOff>0</xdr:colOff>
      <xdr:row>157</xdr:row>
      <xdr:rowOff>0</xdr:rowOff>
    </xdr:from>
    <xdr:to>
      <xdr:col>13</xdr:col>
      <xdr:colOff>0</xdr:colOff>
      <xdr:row>157</xdr:row>
      <xdr:rowOff>0</xdr:rowOff>
    </xdr:to>
    <xdr:sp>
      <xdr:nvSpPr>
        <xdr:cNvPr id="13" name="Text 129"/>
        <xdr:cNvSpPr txBox="1">
          <a:spLocks noChangeArrowheads="1"/>
        </xdr:cNvSpPr>
      </xdr:nvSpPr>
      <xdr:spPr>
        <a:xfrm>
          <a:off x="400050" y="24241125"/>
          <a:ext cx="6315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Voluntary Winding-Up of Subsidiary Companies</a:t>
          </a:r>
        </a:p>
      </xdr:txBody>
    </xdr:sp>
    <xdr:clientData/>
  </xdr:twoCellAnchor>
  <xdr:twoCellAnchor>
    <xdr:from>
      <xdr:col>2</xdr:col>
      <xdr:colOff>0</xdr:colOff>
      <xdr:row>157</xdr:row>
      <xdr:rowOff>0</xdr:rowOff>
    </xdr:from>
    <xdr:to>
      <xdr:col>13</xdr:col>
      <xdr:colOff>0</xdr:colOff>
      <xdr:row>157</xdr:row>
      <xdr:rowOff>0</xdr:rowOff>
    </xdr:to>
    <xdr:sp>
      <xdr:nvSpPr>
        <xdr:cNvPr id="14" name="Text 130"/>
        <xdr:cNvSpPr txBox="1">
          <a:spLocks noChangeArrowheads="1"/>
        </xdr:cNvSpPr>
      </xdr:nvSpPr>
      <xdr:spPr>
        <a:xfrm>
          <a:off x="400050" y="24241125"/>
          <a:ext cx="6315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Pan Malaysia Holdings Berhad ("PM Holdings"), a subsidiary company, continuing rationalisation exercise to divest and wind-up non-core businesses and focus on financial services activities, two of its subsidiary companies, namely, Fibercorp (Sarawak) Sdn Bhd and Cocoa Specialities (Malaysia) Sdn Bhd, were placed under members' voluntary winding-up on 9 January 2002 and creditors' voluntary winding-up on 28 June 2002 respectively.</a:t>
          </a:r>
        </a:p>
      </xdr:txBody>
    </xdr:sp>
    <xdr:clientData/>
  </xdr:twoCellAnchor>
  <xdr:twoCellAnchor>
    <xdr:from>
      <xdr:col>1</xdr:col>
      <xdr:colOff>219075</xdr:colOff>
      <xdr:row>157</xdr:row>
      <xdr:rowOff>0</xdr:rowOff>
    </xdr:from>
    <xdr:to>
      <xdr:col>13</xdr:col>
      <xdr:colOff>0</xdr:colOff>
      <xdr:row>157</xdr:row>
      <xdr:rowOff>0</xdr:rowOff>
    </xdr:to>
    <xdr:sp>
      <xdr:nvSpPr>
        <xdr:cNvPr id="15" name="Text 142"/>
        <xdr:cNvSpPr txBox="1">
          <a:spLocks noChangeArrowheads="1"/>
        </xdr:cNvSpPr>
      </xdr:nvSpPr>
      <xdr:spPr>
        <a:xfrm>
          <a:off x="400050" y="24241125"/>
          <a:ext cx="6315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xdr:col>
      <xdr:colOff>219075</xdr:colOff>
      <xdr:row>157</xdr:row>
      <xdr:rowOff>0</xdr:rowOff>
    </xdr:from>
    <xdr:to>
      <xdr:col>13</xdr:col>
      <xdr:colOff>0</xdr:colOff>
      <xdr:row>157</xdr:row>
      <xdr:rowOff>0</xdr:rowOff>
    </xdr:to>
    <xdr:sp>
      <xdr:nvSpPr>
        <xdr:cNvPr id="16" name="Text 152"/>
        <xdr:cNvSpPr txBox="1">
          <a:spLocks noChangeArrowheads="1"/>
        </xdr:cNvSpPr>
      </xdr:nvSpPr>
      <xdr:spPr>
        <a:xfrm>
          <a:off x="400050" y="24241125"/>
          <a:ext cx="6315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Transfer by PM Capital to PM Securities of the Entire Issued and Paid-Up Share Capital of PM Equities</a:t>
          </a:r>
        </a:p>
      </xdr:txBody>
    </xdr:sp>
    <xdr:clientData/>
  </xdr:twoCellAnchor>
  <xdr:twoCellAnchor>
    <xdr:from>
      <xdr:col>1</xdr:col>
      <xdr:colOff>219075</xdr:colOff>
      <xdr:row>157</xdr:row>
      <xdr:rowOff>0</xdr:rowOff>
    </xdr:from>
    <xdr:to>
      <xdr:col>13</xdr:col>
      <xdr:colOff>0</xdr:colOff>
      <xdr:row>157</xdr:row>
      <xdr:rowOff>0</xdr:rowOff>
    </xdr:to>
    <xdr:sp>
      <xdr:nvSpPr>
        <xdr:cNvPr id="17" name="Text 153"/>
        <xdr:cNvSpPr txBox="1">
          <a:spLocks noChangeArrowheads="1"/>
        </xdr:cNvSpPr>
      </xdr:nvSpPr>
      <xdr:spPr>
        <a:xfrm>
          <a:off x="400050" y="24241125"/>
          <a:ext cx="6315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13 December 2000, PM Capital entered into a sale and purchase agreement with PM Securities for the proposed sale and transfer of the entire issued and paid-up share capital of PM Equities comprising 237,123,722 ordinary shares of RM1.00 each, 91,934,379 redeemable non-convertible preference shares of RM1.00 each and 36,000,000 redeemable exchangeable preference shares of RM1.00 each for a sale consideration of RM117.9 million (or such sum as may be adjusted) ("PME Consideration") to be satisfied by the issuance of up to 100,000,000 new ordinary shares of RM1.00 each in PM Securities at an issue price of RM1.00 per share and the balance consideration to be payable in cash ("Proposed PME Transaction"). </a:t>
          </a:r>
        </a:p>
      </xdr:txBody>
    </xdr:sp>
    <xdr:clientData/>
  </xdr:twoCellAnchor>
  <xdr:twoCellAnchor>
    <xdr:from>
      <xdr:col>1</xdr:col>
      <xdr:colOff>219075</xdr:colOff>
      <xdr:row>157</xdr:row>
      <xdr:rowOff>0</xdr:rowOff>
    </xdr:from>
    <xdr:to>
      <xdr:col>13</xdr:col>
      <xdr:colOff>0</xdr:colOff>
      <xdr:row>157</xdr:row>
      <xdr:rowOff>0</xdr:rowOff>
    </xdr:to>
    <xdr:sp>
      <xdr:nvSpPr>
        <xdr:cNvPr id="18" name="Text 154"/>
        <xdr:cNvSpPr txBox="1">
          <a:spLocks noChangeArrowheads="1"/>
        </xdr:cNvSpPr>
      </xdr:nvSpPr>
      <xdr:spPr>
        <a:xfrm>
          <a:off x="400050" y="24241125"/>
          <a:ext cx="6315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Restructuring Involving the Proposed Transfer of 99.99% of The Issued and Paid-Up Ordinary Share Capital of PM Securities and 100% of the Redeemable Non-Convertible Preference Shares of RM1.00 each in PM Securities to Kimara Asset Management Sdn Bhd ("Kimara Asset")</a:t>
          </a:r>
        </a:p>
      </xdr:txBody>
    </xdr:sp>
    <xdr:clientData/>
  </xdr:twoCellAnchor>
  <xdr:twoCellAnchor>
    <xdr:from>
      <xdr:col>1</xdr:col>
      <xdr:colOff>219075</xdr:colOff>
      <xdr:row>157</xdr:row>
      <xdr:rowOff>0</xdr:rowOff>
    </xdr:from>
    <xdr:to>
      <xdr:col>13</xdr:col>
      <xdr:colOff>0</xdr:colOff>
      <xdr:row>157</xdr:row>
      <xdr:rowOff>0</xdr:rowOff>
    </xdr:to>
    <xdr:sp>
      <xdr:nvSpPr>
        <xdr:cNvPr id="19" name="Text 155"/>
        <xdr:cNvSpPr txBox="1">
          <a:spLocks noChangeArrowheads="1"/>
        </xdr:cNvSpPr>
      </xdr:nvSpPr>
      <xdr:spPr>
        <a:xfrm>
          <a:off x="400050" y="24241125"/>
          <a:ext cx="6315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13 December 2000, PM Capital has also entered into an agreement with Kimara Asset, a wholly-owned subsidiary of PM Capital, whereby PM Capital agreed to the proposed sale and transfer of PM Capital's entire interest in the issued and paid-up share capital of PM Securities comprising 261,448,133 ordinary shares of RM1.00 each and 174,048,160 redeemable non-convertible preference shares of RM1.00 each, together with the new ordinary shares of RM1.00 each in PM Securities to be issued to PM Capital pursuant to the Proposed PME Transaction, to Kimara Asset for a sale consideration of RM361.0 million ("PMS Consideration") to be satisfied by the issuance of 361,000,000 new ordinary shares of RM1.00 each in Kimara Asset at an issue price of RM1.00 per share ("Proposed Restructuring").  </a:t>
          </a:r>
        </a:p>
      </xdr:txBody>
    </xdr:sp>
    <xdr:clientData/>
  </xdr:twoCellAnchor>
  <xdr:twoCellAnchor>
    <xdr:from>
      <xdr:col>1</xdr:col>
      <xdr:colOff>219075</xdr:colOff>
      <xdr:row>157</xdr:row>
      <xdr:rowOff>0</xdr:rowOff>
    </xdr:from>
    <xdr:to>
      <xdr:col>13</xdr:col>
      <xdr:colOff>0</xdr:colOff>
      <xdr:row>157</xdr:row>
      <xdr:rowOff>0</xdr:rowOff>
    </xdr:to>
    <xdr:sp>
      <xdr:nvSpPr>
        <xdr:cNvPr id="20" name="Text 153"/>
        <xdr:cNvSpPr txBox="1">
          <a:spLocks noChangeArrowheads="1"/>
        </xdr:cNvSpPr>
      </xdr:nvSpPr>
      <xdr:spPr>
        <a:xfrm>
          <a:off x="400050" y="24241125"/>
          <a:ext cx="6315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Pursuant to the term of the agreement, upon certification of the financial statements of PM Equities by the auditors for the financial year ended 31 December 2000, if there is any variation to the net tangible assets ("NTA") of PM Equities as at 31 October 2000, the purchase consideration for the Proposed PME Transaction shall be adjusted accordingly on a Ringgit-for-Ringgit basis and the balance payable to PM Capital shall be based on the NTA as stated in the audited financial statements of PM Equities for the financial year ended 31 December 2000.  At their respective extraordinary general meetings held on 14 March 2001 and 17 April 2001, the shareholders of PM Capital and PM Securities approved the Proposed PME Transaction.  The Proposed PME Transaction is pending the approvals of the relevant authorities.</a:t>
          </a:r>
        </a:p>
      </xdr:txBody>
    </xdr:sp>
    <xdr:clientData/>
  </xdr:twoCellAnchor>
  <xdr:twoCellAnchor>
    <xdr:from>
      <xdr:col>1</xdr:col>
      <xdr:colOff>219075</xdr:colOff>
      <xdr:row>157</xdr:row>
      <xdr:rowOff>0</xdr:rowOff>
    </xdr:from>
    <xdr:to>
      <xdr:col>13</xdr:col>
      <xdr:colOff>0</xdr:colOff>
      <xdr:row>157</xdr:row>
      <xdr:rowOff>0</xdr:rowOff>
    </xdr:to>
    <xdr:sp>
      <xdr:nvSpPr>
        <xdr:cNvPr id="21" name="Text 155"/>
        <xdr:cNvSpPr txBox="1">
          <a:spLocks noChangeArrowheads="1"/>
        </xdr:cNvSpPr>
      </xdr:nvSpPr>
      <xdr:spPr>
        <a:xfrm>
          <a:off x="400050" y="24241125"/>
          <a:ext cx="6315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Pursuant to the agreement, upon the certification of the financial statements of PM Equities by the auditors for the financial year ended 31 December 2000 which may result in a change in the PME Consideration, the PMS Consideration will also be adjusted accordingly.  At their respective extraordinary general meetings held on 14 March 2001 and 17 April 2001, the shareholders of PM Capital and Kimara Asset approved the Proposed Restructuring.  The Proposed Restructuring is pending the approvals of the relevant authorities.</a:t>
          </a:r>
        </a:p>
      </xdr:txBody>
    </xdr:sp>
    <xdr:clientData/>
  </xdr:twoCellAnchor>
  <xdr:twoCellAnchor>
    <xdr:from>
      <xdr:col>1</xdr:col>
      <xdr:colOff>28575</xdr:colOff>
      <xdr:row>157</xdr:row>
      <xdr:rowOff>0</xdr:rowOff>
    </xdr:from>
    <xdr:to>
      <xdr:col>13</xdr:col>
      <xdr:colOff>0</xdr:colOff>
      <xdr:row>157</xdr:row>
      <xdr:rowOff>0</xdr:rowOff>
    </xdr:to>
    <xdr:sp>
      <xdr:nvSpPr>
        <xdr:cNvPr id="22" name="Text 40"/>
        <xdr:cNvSpPr txBox="1">
          <a:spLocks noChangeArrowheads="1"/>
        </xdr:cNvSpPr>
      </xdr:nvSpPr>
      <xdr:spPr>
        <a:xfrm>
          <a:off x="209550" y="24241125"/>
          <a:ext cx="65055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Other than those matters disclosed in Note 13, the Group has no material contingent liabilities as at the date of this report.
</a:t>
          </a:r>
        </a:p>
      </xdr:txBody>
    </xdr:sp>
    <xdr:clientData/>
  </xdr:twoCellAnchor>
  <xdr:twoCellAnchor>
    <xdr:from>
      <xdr:col>1</xdr:col>
      <xdr:colOff>0</xdr:colOff>
      <xdr:row>157</xdr:row>
      <xdr:rowOff>0</xdr:rowOff>
    </xdr:from>
    <xdr:to>
      <xdr:col>13</xdr:col>
      <xdr:colOff>0</xdr:colOff>
      <xdr:row>157</xdr:row>
      <xdr:rowOff>0</xdr:rowOff>
    </xdr:to>
    <xdr:sp>
      <xdr:nvSpPr>
        <xdr:cNvPr id="23" name="Text 3"/>
        <xdr:cNvSpPr txBox="1">
          <a:spLocks noChangeArrowheads="1"/>
        </xdr:cNvSpPr>
      </xdr:nvSpPr>
      <xdr:spPr>
        <a:xfrm>
          <a:off x="180975" y="24241125"/>
          <a:ext cx="65341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changes in the composition of the Group during the financial periods under review are as follows: -.</a:t>
          </a:r>
        </a:p>
      </xdr:txBody>
    </xdr:sp>
    <xdr:clientData/>
  </xdr:twoCellAnchor>
  <xdr:twoCellAnchor>
    <xdr:from>
      <xdr:col>2</xdr:col>
      <xdr:colOff>0</xdr:colOff>
      <xdr:row>157</xdr:row>
      <xdr:rowOff>0</xdr:rowOff>
    </xdr:from>
    <xdr:to>
      <xdr:col>13</xdr:col>
      <xdr:colOff>0</xdr:colOff>
      <xdr:row>157</xdr:row>
      <xdr:rowOff>0</xdr:rowOff>
    </xdr:to>
    <xdr:sp>
      <xdr:nvSpPr>
        <xdr:cNvPr id="24" name="Text 129"/>
        <xdr:cNvSpPr txBox="1">
          <a:spLocks noChangeArrowheads="1"/>
        </xdr:cNvSpPr>
      </xdr:nvSpPr>
      <xdr:spPr>
        <a:xfrm>
          <a:off x="400050" y="24241125"/>
          <a:ext cx="6315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Acquisition of the Remaining 800,000 Ordinary Shares of RM1.00 each in Pengkalen Holiday Resort Sdn Bhd ("PHR"), a subsidiary company of PM Holdings</a:t>
          </a:r>
        </a:p>
      </xdr:txBody>
    </xdr:sp>
    <xdr:clientData/>
  </xdr:twoCellAnchor>
  <xdr:twoCellAnchor>
    <xdr:from>
      <xdr:col>2</xdr:col>
      <xdr:colOff>0</xdr:colOff>
      <xdr:row>157</xdr:row>
      <xdr:rowOff>0</xdr:rowOff>
    </xdr:from>
    <xdr:to>
      <xdr:col>13</xdr:col>
      <xdr:colOff>0</xdr:colOff>
      <xdr:row>157</xdr:row>
      <xdr:rowOff>0</xdr:rowOff>
    </xdr:to>
    <xdr:sp>
      <xdr:nvSpPr>
        <xdr:cNvPr id="25" name="Text 130"/>
        <xdr:cNvSpPr txBox="1">
          <a:spLocks noChangeArrowheads="1"/>
        </xdr:cNvSpPr>
      </xdr:nvSpPr>
      <xdr:spPr>
        <a:xfrm>
          <a:off x="400050" y="24241125"/>
          <a:ext cx="6315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agreement with Lai Sun Development Company Limited ("Lai Sun") for the acquisition of 800,000 ordinary shares of RM1.00 each representing 10% of the total issued and paid-up share capital of PHR from Lai Sun for a cash consideration of RM1 and the acceptance by PM Holdings of the assignment of debt owing to Lai Sun by PHR for a cash consideration of RM0.55 million was completed on 2 April 2002 and interest in PHR increased from 90% to 100%.</a:t>
          </a:r>
        </a:p>
      </xdr:txBody>
    </xdr:sp>
    <xdr:clientData/>
  </xdr:twoCellAnchor>
  <xdr:twoCellAnchor>
    <xdr:from>
      <xdr:col>12</xdr:col>
      <xdr:colOff>0</xdr:colOff>
      <xdr:row>115</xdr:row>
      <xdr:rowOff>0</xdr:rowOff>
    </xdr:from>
    <xdr:to>
      <xdr:col>12</xdr:col>
      <xdr:colOff>0</xdr:colOff>
      <xdr:row>115</xdr:row>
      <xdr:rowOff>0</xdr:rowOff>
    </xdr:to>
    <xdr:sp>
      <xdr:nvSpPr>
        <xdr:cNvPr id="26" name="Text 94"/>
        <xdr:cNvSpPr txBox="1">
          <a:spLocks noChangeArrowheads="1"/>
        </xdr:cNvSpPr>
      </xdr:nvSpPr>
      <xdr:spPr>
        <a:xfrm>
          <a:off x="6076950" y="1804035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12</xdr:col>
      <xdr:colOff>0</xdr:colOff>
      <xdr:row>115</xdr:row>
      <xdr:rowOff>0</xdr:rowOff>
    </xdr:from>
    <xdr:to>
      <xdr:col>12</xdr:col>
      <xdr:colOff>0</xdr:colOff>
      <xdr:row>115</xdr:row>
      <xdr:rowOff>0</xdr:rowOff>
    </xdr:to>
    <xdr:sp>
      <xdr:nvSpPr>
        <xdr:cNvPr id="27" name="Text 95"/>
        <xdr:cNvSpPr txBox="1">
          <a:spLocks noChangeArrowheads="1"/>
        </xdr:cNvSpPr>
      </xdr:nvSpPr>
      <xdr:spPr>
        <a:xfrm>
          <a:off x="6076950" y="1804035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xdr:col>
      <xdr:colOff>0</xdr:colOff>
      <xdr:row>124</xdr:row>
      <xdr:rowOff>0</xdr:rowOff>
    </xdr:from>
    <xdr:to>
      <xdr:col>13</xdr:col>
      <xdr:colOff>0</xdr:colOff>
      <xdr:row>124</xdr:row>
      <xdr:rowOff>0</xdr:rowOff>
    </xdr:to>
    <xdr:sp>
      <xdr:nvSpPr>
        <xdr:cNvPr id="28" name="Text 7"/>
        <xdr:cNvSpPr txBox="1">
          <a:spLocks noChangeArrowheads="1"/>
        </xdr:cNvSpPr>
      </xdr:nvSpPr>
      <xdr:spPr>
        <a:xfrm>
          <a:off x="180975" y="19631025"/>
          <a:ext cx="65341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valuation of land and buildings have been brought forward, without amendment from the previous annual report.</a:t>
          </a:r>
        </a:p>
      </xdr:txBody>
    </xdr:sp>
    <xdr:clientData/>
  </xdr:twoCellAnchor>
  <xdr:twoCellAnchor>
    <xdr:from>
      <xdr:col>1</xdr:col>
      <xdr:colOff>0</xdr:colOff>
      <xdr:row>124</xdr:row>
      <xdr:rowOff>0</xdr:rowOff>
    </xdr:from>
    <xdr:to>
      <xdr:col>13</xdr:col>
      <xdr:colOff>0</xdr:colOff>
      <xdr:row>124</xdr:row>
      <xdr:rowOff>0</xdr:rowOff>
    </xdr:to>
    <xdr:sp>
      <xdr:nvSpPr>
        <xdr:cNvPr id="29" name="Text 7"/>
        <xdr:cNvSpPr txBox="1">
          <a:spLocks noChangeArrowheads="1"/>
        </xdr:cNvSpPr>
      </xdr:nvSpPr>
      <xdr:spPr>
        <a:xfrm>
          <a:off x="180975" y="19631025"/>
          <a:ext cx="65341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 other material acquisition and disposal of property, plant and equipment for the financial period under review except for the acquisition and disposal of properties made by the hotel operation in United Kingdom ("UK") amounting to RM15.2 million and RM47.9 million.</a:t>
          </a:r>
        </a:p>
      </xdr:txBody>
    </xdr:sp>
    <xdr:clientData/>
  </xdr:twoCellAnchor>
  <xdr:twoCellAnchor>
    <xdr:from>
      <xdr:col>1</xdr:col>
      <xdr:colOff>0</xdr:colOff>
      <xdr:row>127</xdr:row>
      <xdr:rowOff>0</xdr:rowOff>
    </xdr:from>
    <xdr:to>
      <xdr:col>13</xdr:col>
      <xdr:colOff>0</xdr:colOff>
      <xdr:row>127</xdr:row>
      <xdr:rowOff>0</xdr:rowOff>
    </xdr:to>
    <xdr:sp>
      <xdr:nvSpPr>
        <xdr:cNvPr id="30" name="Text 3"/>
        <xdr:cNvSpPr txBox="1">
          <a:spLocks noChangeArrowheads="1"/>
        </xdr:cNvSpPr>
      </xdr:nvSpPr>
      <xdr:spPr>
        <a:xfrm>
          <a:off x="180975" y="19935825"/>
          <a:ext cx="65341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219075</xdr:colOff>
      <xdr:row>127</xdr:row>
      <xdr:rowOff>0</xdr:rowOff>
    </xdr:from>
    <xdr:to>
      <xdr:col>13</xdr:col>
      <xdr:colOff>0</xdr:colOff>
      <xdr:row>127</xdr:row>
      <xdr:rowOff>0</xdr:rowOff>
    </xdr:to>
    <xdr:sp>
      <xdr:nvSpPr>
        <xdr:cNvPr id="31" name="Text 103"/>
        <xdr:cNvSpPr txBox="1">
          <a:spLocks noChangeArrowheads="1"/>
        </xdr:cNvSpPr>
      </xdr:nvSpPr>
      <xdr:spPr>
        <a:xfrm>
          <a:off x="400050" y="19935825"/>
          <a:ext cx="6315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127</xdr:row>
      <xdr:rowOff>0</xdr:rowOff>
    </xdr:from>
    <xdr:to>
      <xdr:col>13</xdr:col>
      <xdr:colOff>0</xdr:colOff>
      <xdr:row>127</xdr:row>
      <xdr:rowOff>0</xdr:rowOff>
    </xdr:to>
    <xdr:sp>
      <xdr:nvSpPr>
        <xdr:cNvPr id="32" name="Text 105"/>
        <xdr:cNvSpPr txBox="1">
          <a:spLocks noChangeArrowheads="1"/>
        </xdr:cNvSpPr>
      </xdr:nvSpPr>
      <xdr:spPr>
        <a:xfrm>
          <a:off x="180975" y="19935825"/>
          <a:ext cx="65341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2</xdr:col>
      <xdr:colOff>0</xdr:colOff>
      <xdr:row>127</xdr:row>
      <xdr:rowOff>0</xdr:rowOff>
    </xdr:from>
    <xdr:to>
      <xdr:col>13</xdr:col>
      <xdr:colOff>0</xdr:colOff>
      <xdr:row>127</xdr:row>
      <xdr:rowOff>0</xdr:rowOff>
    </xdr:to>
    <xdr:sp>
      <xdr:nvSpPr>
        <xdr:cNvPr id="33" name="Text 129"/>
        <xdr:cNvSpPr txBox="1">
          <a:spLocks noChangeArrowheads="1"/>
        </xdr:cNvSpPr>
      </xdr:nvSpPr>
      <xdr:spPr>
        <a:xfrm>
          <a:off x="400050" y="19935825"/>
          <a:ext cx="6315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Voluntary Winding-Up of Subsidiary Companies</a:t>
          </a:r>
        </a:p>
      </xdr:txBody>
    </xdr:sp>
    <xdr:clientData/>
  </xdr:twoCellAnchor>
  <xdr:twoCellAnchor>
    <xdr:from>
      <xdr:col>1</xdr:col>
      <xdr:colOff>219075</xdr:colOff>
      <xdr:row>127</xdr:row>
      <xdr:rowOff>0</xdr:rowOff>
    </xdr:from>
    <xdr:to>
      <xdr:col>13</xdr:col>
      <xdr:colOff>0</xdr:colOff>
      <xdr:row>127</xdr:row>
      <xdr:rowOff>0</xdr:rowOff>
    </xdr:to>
    <xdr:sp>
      <xdr:nvSpPr>
        <xdr:cNvPr id="34" name="Text 142"/>
        <xdr:cNvSpPr txBox="1">
          <a:spLocks noChangeArrowheads="1"/>
        </xdr:cNvSpPr>
      </xdr:nvSpPr>
      <xdr:spPr>
        <a:xfrm>
          <a:off x="400050" y="19935825"/>
          <a:ext cx="6315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13</xdr:col>
      <xdr:colOff>0</xdr:colOff>
      <xdr:row>127</xdr:row>
      <xdr:rowOff>0</xdr:rowOff>
    </xdr:from>
    <xdr:to>
      <xdr:col>13</xdr:col>
      <xdr:colOff>0</xdr:colOff>
      <xdr:row>127</xdr:row>
      <xdr:rowOff>0</xdr:rowOff>
    </xdr:to>
    <xdr:sp>
      <xdr:nvSpPr>
        <xdr:cNvPr id="35" name="Text 49"/>
        <xdr:cNvSpPr txBox="1">
          <a:spLocks noChangeArrowheads="1"/>
        </xdr:cNvSpPr>
      </xdr:nvSpPr>
      <xdr:spPr>
        <a:xfrm>
          <a:off x="6715125" y="19935825"/>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13</xdr:col>
      <xdr:colOff>0</xdr:colOff>
      <xdr:row>127</xdr:row>
      <xdr:rowOff>0</xdr:rowOff>
    </xdr:from>
    <xdr:to>
      <xdr:col>13</xdr:col>
      <xdr:colOff>0</xdr:colOff>
      <xdr:row>127</xdr:row>
      <xdr:rowOff>0</xdr:rowOff>
    </xdr:to>
    <xdr:sp>
      <xdr:nvSpPr>
        <xdr:cNvPr id="36" name="Text 49"/>
        <xdr:cNvSpPr txBox="1">
          <a:spLocks noChangeArrowheads="1"/>
        </xdr:cNvSpPr>
      </xdr:nvSpPr>
      <xdr:spPr>
        <a:xfrm>
          <a:off x="6715125" y="19935825"/>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xdr:col>
      <xdr:colOff>19050</xdr:colOff>
      <xdr:row>127</xdr:row>
      <xdr:rowOff>0</xdr:rowOff>
    </xdr:from>
    <xdr:to>
      <xdr:col>13</xdr:col>
      <xdr:colOff>0</xdr:colOff>
      <xdr:row>127</xdr:row>
      <xdr:rowOff>0</xdr:rowOff>
    </xdr:to>
    <xdr:sp>
      <xdr:nvSpPr>
        <xdr:cNvPr id="37" name="Text 8"/>
        <xdr:cNvSpPr txBox="1">
          <a:spLocks noChangeArrowheads="1"/>
        </xdr:cNvSpPr>
      </xdr:nvSpPr>
      <xdr:spPr>
        <a:xfrm>
          <a:off x="200025" y="19935825"/>
          <a:ext cx="65151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PM Holdings has given corporate guarantees in respect of banking, hire purchase and leasing facilities granted to its unconsolidated and former subsidiaries totalling approximately RM[ ] million.
</a:t>
          </a:r>
        </a:p>
      </xdr:txBody>
    </xdr:sp>
    <xdr:clientData/>
  </xdr:twoCellAnchor>
  <xdr:twoCellAnchor>
    <xdr:from>
      <xdr:col>1</xdr:col>
      <xdr:colOff>28575</xdr:colOff>
      <xdr:row>157</xdr:row>
      <xdr:rowOff>0</xdr:rowOff>
    </xdr:from>
    <xdr:to>
      <xdr:col>13</xdr:col>
      <xdr:colOff>0</xdr:colOff>
      <xdr:row>157</xdr:row>
      <xdr:rowOff>0</xdr:rowOff>
    </xdr:to>
    <xdr:sp>
      <xdr:nvSpPr>
        <xdr:cNvPr id="38" name="Text 40"/>
        <xdr:cNvSpPr txBox="1">
          <a:spLocks noChangeArrowheads="1"/>
        </xdr:cNvSpPr>
      </xdr:nvSpPr>
      <xdr:spPr>
        <a:xfrm>
          <a:off x="209550" y="24241125"/>
          <a:ext cx="65055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addition to the above, the Group's share of capital commitments of the joint ventures in respect of capital expenditure contracted but not provided for amounting to RM___ million.</a:t>
          </a:r>
        </a:p>
      </xdr:txBody>
    </xdr:sp>
    <xdr:clientData/>
  </xdr:twoCellAnchor>
  <xdr:twoCellAnchor>
    <xdr:from>
      <xdr:col>13</xdr:col>
      <xdr:colOff>0</xdr:colOff>
      <xdr:row>127</xdr:row>
      <xdr:rowOff>0</xdr:rowOff>
    </xdr:from>
    <xdr:to>
      <xdr:col>13</xdr:col>
      <xdr:colOff>0</xdr:colOff>
      <xdr:row>127</xdr:row>
      <xdr:rowOff>0</xdr:rowOff>
    </xdr:to>
    <xdr:sp>
      <xdr:nvSpPr>
        <xdr:cNvPr id="39" name="Text 49"/>
        <xdr:cNvSpPr txBox="1">
          <a:spLocks noChangeArrowheads="1"/>
        </xdr:cNvSpPr>
      </xdr:nvSpPr>
      <xdr:spPr>
        <a:xfrm>
          <a:off x="6715125" y="19935825"/>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13</xdr:col>
      <xdr:colOff>0</xdr:colOff>
      <xdr:row>127</xdr:row>
      <xdr:rowOff>0</xdr:rowOff>
    </xdr:from>
    <xdr:to>
      <xdr:col>13</xdr:col>
      <xdr:colOff>0</xdr:colOff>
      <xdr:row>127</xdr:row>
      <xdr:rowOff>0</xdr:rowOff>
    </xdr:to>
    <xdr:sp>
      <xdr:nvSpPr>
        <xdr:cNvPr id="40" name="Text 49"/>
        <xdr:cNvSpPr txBox="1">
          <a:spLocks noChangeArrowheads="1"/>
        </xdr:cNvSpPr>
      </xdr:nvSpPr>
      <xdr:spPr>
        <a:xfrm>
          <a:off x="6715125" y="19935825"/>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11</xdr:col>
      <xdr:colOff>714375</xdr:colOff>
      <xdr:row>115</xdr:row>
      <xdr:rowOff>0</xdr:rowOff>
    </xdr:from>
    <xdr:to>
      <xdr:col>12</xdr:col>
      <xdr:colOff>0</xdr:colOff>
      <xdr:row>115</xdr:row>
      <xdr:rowOff>0</xdr:rowOff>
    </xdr:to>
    <xdr:sp>
      <xdr:nvSpPr>
        <xdr:cNvPr id="41" name="Text 94"/>
        <xdr:cNvSpPr txBox="1">
          <a:spLocks noChangeArrowheads="1"/>
        </xdr:cNvSpPr>
      </xdr:nvSpPr>
      <xdr:spPr>
        <a:xfrm>
          <a:off x="6000750" y="18040350"/>
          <a:ext cx="762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12</xdr:col>
      <xdr:colOff>0</xdr:colOff>
      <xdr:row>115</xdr:row>
      <xdr:rowOff>0</xdr:rowOff>
    </xdr:from>
    <xdr:to>
      <xdr:col>12</xdr:col>
      <xdr:colOff>0</xdr:colOff>
      <xdr:row>115</xdr:row>
      <xdr:rowOff>0</xdr:rowOff>
    </xdr:to>
    <xdr:sp>
      <xdr:nvSpPr>
        <xdr:cNvPr id="42" name="Text 95"/>
        <xdr:cNvSpPr txBox="1">
          <a:spLocks noChangeArrowheads="1"/>
        </xdr:cNvSpPr>
      </xdr:nvSpPr>
      <xdr:spPr>
        <a:xfrm>
          <a:off x="6076950" y="1804035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11</xdr:col>
      <xdr:colOff>714375</xdr:colOff>
      <xdr:row>115</xdr:row>
      <xdr:rowOff>0</xdr:rowOff>
    </xdr:from>
    <xdr:to>
      <xdr:col>12</xdr:col>
      <xdr:colOff>0</xdr:colOff>
      <xdr:row>115</xdr:row>
      <xdr:rowOff>0</xdr:rowOff>
    </xdr:to>
    <xdr:sp>
      <xdr:nvSpPr>
        <xdr:cNvPr id="43" name="Text 94"/>
        <xdr:cNvSpPr txBox="1">
          <a:spLocks noChangeArrowheads="1"/>
        </xdr:cNvSpPr>
      </xdr:nvSpPr>
      <xdr:spPr>
        <a:xfrm>
          <a:off x="6000750" y="18040350"/>
          <a:ext cx="762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editAs="oneCell">
    <xdr:from>
      <xdr:col>10</xdr:col>
      <xdr:colOff>361950</xdr:colOff>
      <xdr:row>0</xdr:row>
      <xdr:rowOff>0</xdr:rowOff>
    </xdr:from>
    <xdr:to>
      <xdr:col>12</xdr:col>
      <xdr:colOff>76200</xdr:colOff>
      <xdr:row>4</xdr:row>
      <xdr:rowOff>66675</xdr:rowOff>
    </xdr:to>
    <xdr:pic>
      <xdr:nvPicPr>
        <xdr:cNvPr id="44" name="Picture 137"/>
        <xdr:cNvPicPr preferRelativeResize="1">
          <a:picLocks noChangeAspect="1"/>
        </xdr:cNvPicPr>
      </xdr:nvPicPr>
      <xdr:blipFill>
        <a:blip r:embed="rId1"/>
        <a:stretch>
          <a:fillRect/>
        </a:stretch>
      </xdr:blipFill>
      <xdr:spPr>
        <a:xfrm>
          <a:off x="4972050" y="0"/>
          <a:ext cx="1181100" cy="714375"/>
        </a:xfrm>
        <a:prstGeom prst="rect">
          <a:avLst/>
        </a:prstGeom>
        <a:noFill/>
        <a:ln w="9525" cmpd="sng">
          <a:noFill/>
        </a:ln>
      </xdr:spPr>
    </xdr:pic>
    <xdr:clientData/>
  </xdr:twoCellAnchor>
  <xdr:twoCellAnchor>
    <xdr:from>
      <xdr:col>13</xdr:col>
      <xdr:colOff>0</xdr:colOff>
      <xdr:row>127</xdr:row>
      <xdr:rowOff>0</xdr:rowOff>
    </xdr:from>
    <xdr:to>
      <xdr:col>13</xdr:col>
      <xdr:colOff>0</xdr:colOff>
      <xdr:row>127</xdr:row>
      <xdr:rowOff>0</xdr:rowOff>
    </xdr:to>
    <xdr:sp>
      <xdr:nvSpPr>
        <xdr:cNvPr id="45" name="Text 49"/>
        <xdr:cNvSpPr txBox="1">
          <a:spLocks noChangeArrowheads="1"/>
        </xdr:cNvSpPr>
      </xdr:nvSpPr>
      <xdr:spPr>
        <a:xfrm>
          <a:off x="6715125" y="19935825"/>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13</xdr:col>
      <xdr:colOff>0</xdr:colOff>
      <xdr:row>127</xdr:row>
      <xdr:rowOff>0</xdr:rowOff>
    </xdr:from>
    <xdr:to>
      <xdr:col>13</xdr:col>
      <xdr:colOff>0</xdr:colOff>
      <xdr:row>127</xdr:row>
      <xdr:rowOff>0</xdr:rowOff>
    </xdr:to>
    <xdr:sp>
      <xdr:nvSpPr>
        <xdr:cNvPr id="46" name="Text 49"/>
        <xdr:cNvSpPr txBox="1">
          <a:spLocks noChangeArrowheads="1"/>
        </xdr:cNvSpPr>
      </xdr:nvSpPr>
      <xdr:spPr>
        <a:xfrm>
          <a:off x="6715125" y="19935825"/>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13</xdr:col>
      <xdr:colOff>0</xdr:colOff>
      <xdr:row>127</xdr:row>
      <xdr:rowOff>0</xdr:rowOff>
    </xdr:from>
    <xdr:to>
      <xdr:col>13</xdr:col>
      <xdr:colOff>0</xdr:colOff>
      <xdr:row>127</xdr:row>
      <xdr:rowOff>0</xdr:rowOff>
    </xdr:to>
    <xdr:sp>
      <xdr:nvSpPr>
        <xdr:cNvPr id="47" name="Text 49"/>
        <xdr:cNvSpPr txBox="1">
          <a:spLocks noChangeArrowheads="1"/>
        </xdr:cNvSpPr>
      </xdr:nvSpPr>
      <xdr:spPr>
        <a:xfrm>
          <a:off x="6715125" y="19935825"/>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13</xdr:col>
      <xdr:colOff>0</xdr:colOff>
      <xdr:row>127</xdr:row>
      <xdr:rowOff>0</xdr:rowOff>
    </xdr:from>
    <xdr:to>
      <xdr:col>13</xdr:col>
      <xdr:colOff>0</xdr:colOff>
      <xdr:row>127</xdr:row>
      <xdr:rowOff>0</xdr:rowOff>
    </xdr:to>
    <xdr:sp>
      <xdr:nvSpPr>
        <xdr:cNvPr id="48" name="Text 49"/>
        <xdr:cNvSpPr txBox="1">
          <a:spLocks noChangeArrowheads="1"/>
        </xdr:cNvSpPr>
      </xdr:nvSpPr>
      <xdr:spPr>
        <a:xfrm>
          <a:off x="6715125" y="19935825"/>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5</xdr:col>
      <xdr:colOff>457200</xdr:colOff>
      <xdr:row>91</xdr:row>
      <xdr:rowOff>9525</xdr:rowOff>
    </xdr:from>
    <xdr:to>
      <xdr:col>6</xdr:col>
      <xdr:colOff>66675</xdr:colOff>
      <xdr:row>91</xdr:row>
      <xdr:rowOff>114300</xdr:rowOff>
    </xdr:to>
    <xdr:sp>
      <xdr:nvSpPr>
        <xdr:cNvPr id="49" name="TextBox 142"/>
        <xdr:cNvSpPr txBox="1">
          <a:spLocks noChangeArrowheads="1"/>
        </xdr:cNvSpPr>
      </xdr:nvSpPr>
      <xdr:spPr>
        <a:xfrm>
          <a:off x="1828800" y="15325725"/>
          <a:ext cx="133350" cy="1047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t>
          </a:r>
        </a:p>
      </xdr:txBody>
    </xdr:sp>
    <xdr:clientData/>
  </xdr:twoCellAnchor>
  <xdr:oneCellAnchor>
    <xdr:from>
      <xdr:col>4</xdr:col>
      <xdr:colOff>238125</xdr:colOff>
      <xdr:row>71</xdr:row>
      <xdr:rowOff>0</xdr:rowOff>
    </xdr:from>
    <xdr:ext cx="76200" cy="200025"/>
    <xdr:sp>
      <xdr:nvSpPr>
        <xdr:cNvPr id="50" name="TextBox 153"/>
        <xdr:cNvSpPr txBox="1">
          <a:spLocks noChangeArrowheads="1"/>
        </xdr:cNvSpPr>
      </xdr:nvSpPr>
      <xdr:spPr>
        <a:xfrm>
          <a:off x="1152525" y="125634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0</xdr:colOff>
      <xdr:row>127</xdr:row>
      <xdr:rowOff>0</xdr:rowOff>
    </xdr:from>
    <xdr:to>
      <xdr:col>13</xdr:col>
      <xdr:colOff>0</xdr:colOff>
      <xdr:row>127</xdr:row>
      <xdr:rowOff>0</xdr:rowOff>
    </xdr:to>
    <xdr:sp>
      <xdr:nvSpPr>
        <xdr:cNvPr id="51" name="Text 3"/>
        <xdr:cNvSpPr txBox="1">
          <a:spLocks noChangeArrowheads="1"/>
        </xdr:cNvSpPr>
      </xdr:nvSpPr>
      <xdr:spPr>
        <a:xfrm>
          <a:off x="180975" y="19935825"/>
          <a:ext cx="65341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219075</xdr:colOff>
      <xdr:row>127</xdr:row>
      <xdr:rowOff>0</xdr:rowOff>
    </xdr:from>
    <xdr:to>
      <xdr:col>13</xdr:col>
      <xdr:colOff>0</xdr:colOff>
      <xdr:row>127</xdr:row>
      <xdr:rowOff>0</xdr:rowOff>
    </xdr:to>
    <xdr:sp>
      <xdr:nvSpPr>
        <xdr:cNvPr id="52" name="Text 103"/>
        <xdr:cNvSpPr txBox="1">
          <a:spLocks noChangeArrowheads="1"/>
        </xdr:cNvSpPr>
      </xdr:nvSpPr>
      <xdr:spPr>
        <a:xfrm>
          <a:off x="400050" y="19935825"/>
          <a:ext cx="6315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127</xdr:row>
      <xdr:rowOff>0</xdr:rowOff>
    </xdr:from>
    <xdr:to>
      <xdr:col>13</xdr:col>
      <xdr:colOff>0</xdr:colOff>
      <xdr:row>127</xdr:row>
      <xdr:rowOff>0</xdr:rowOff>
    </xdr:to>
    <xdr:sp>
      <xdr:nvSpPr>
        <xdr:cNvPr id="53" name="Text 105"/>
        <xdr:cNvSpPr txBox="1">
          <a:spLocks noChangeArrowheads="1"/>
        </xdr:cNvSpPr>
      </xdr:nvSpPr>
      <xdr:spPr>
        <a:xfrm>
          <a:off x="180975" y="19935825"/>
          <a:ext cx="65341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1</xdr:col>
      <xdr:colOff>219075</xdr:colOff>
      <xdr:row>127</xdr:row>
      <xdr:rowOff>0</xdr:rowOff>
    </xdr:from>
    <xdr:to>
      <xdr:col>13</xdr:col>
      <xdr:colOff>0</xdr:colOff>
      <xdr:row>127</xdr:row>
      <xdr:rowOff>0</xdr:rowOff>
    </xdr:to>
    <xdr:sp>
      <xdr:nvSpPr>
        <xdr:cNvPr id="54" name="Text 142"/>
        <xdr:cNvSpPr txBox="1">
          <a:spLocks noChangeArrowheads="1"/>
        </xdr:cNvSpPr>
      </xdr:nvSpPr>
      <xdr:spPr>
        <a:xfrm>
          <a:off x="400050" y="19935825"/>
          <a:ext cx="6315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xdr:col>
      <xdr:colOff>0</xdr:colOff>
      <xdr:row>127</xdr:row>
      <xdr:rowOff>0</xdr:rowOff>
    </xdr:from>
    <xdr:to>
      <xdr:col>13</xdr:col>
      <xdr:colOff>0</xdr:colOff>
      <xdr:row>127</xdr:row>
      <xdr:rowOff>0</xdr:rowOff>
    </xdr:to>
    <xdr:sp>
      <xdr:nvSpPr>
        <xdr:cNvPr id="55" name="Text 3"/>
        <xdr:cNvSpPr txBox="1">
          <a:spLocks noChangeArrowheads="1"/>
        </xdr:cNvSpPr>
      </xdr:nvSpPr>
      <xdr:spPr>
        <a:xfrm>
          <a:off x="180975" y="19935825"/>
          <a:ext cx="65341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219075</xdr:colOff>
      <xdr:row>127</xdr:row>
      <xdr:rowOff>0</xdr:rowOff>
    </xdr:from>
    <xdr:to>
      <xdr:col>13</xdr:col>
      <xdr:colOff>0</xdr:colOff>
      <xdr:row>127</xdr:row>
      <xdr:rowOff>0</xdr:rowOff>
    </xdr:to>
    <xdr:sp>
      <xdr:nvSpPr>
        <xdr:cNvPr id="56" name="Text 103"/>
        <xdr:cNvSpPr txBox="1">
          <a:spLocks noChangeArrowheads="1"/>
        </xdr:cNvSpPr>
      </xdr:nvSpPr>
      <xdr:spPr>
        <a:xfrm>
          <a:off x="400050" y="19935825"/>
          <a:ext cx="6315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127</xdr:row>
      <xdr:rowOff>0</xdr:rowOff>
    </xdr:from>
    <xdr:to>
      <xdr:col>13</xdr:col>
      <xdr:colOff>0</xdr:colOff>
      <xdr:row>127</xdr:row>
      <xdr:rowOff>0</xdr:rowOff>
    </xdr:to>
    <xdr:sp>
      <xdr:nvSpPr>
        <xdr:cNvPr id="57" name="Text 105"/>
        <xdr:cNvSpPr txBox="1">
          <a:spLocks noChangeArrowheads="1"/>
        </xdr:cNvSpPr>
      </xdr:nvSpPr>
      <xdr:spPr>
        <a:xfrm>
          <a:off x="180975" y="19935825"/>
          <a:ext cx="65341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1</xdr:col>
      <xdr:colOff>219075</xdr:colOff>
      <xdr:row>127</xdr:row>
      <xdr:rowOff>0</xdr:rowOff>
    </xdr:from>
    <xdr:to>
      <xdr:col>13</xdr:col>
      <xdr:colOff>0</xdr:colOff>
      <xdr:row>127</xdr:row>
      <xdr:rowOff>0</xdr:rowOff>
    </xdr:to>
    <xdr:sp>
      <xdr:nvSpPr>
        <xdr:cNvPr id="58" name="Text 142"/>
        <xdr:cNvSpPr txBox="1">
          <a:spLocks noChangeArrowheads="1"/>
        </xdr:cNvSpPr>
      </xdr:nvSpPr>
      <xdr:spPr>
        <a:xfrm>
          <a:off x="400050" y="19935825"/>
          <a:ext cx="6315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xdr:col>
      <xdr:colOff>0</xdr:colOff>
      <xdr:row>127</xdr:row>
      <xdr:rowOff>0</xdr:rowOff>
    </xdr:from>
    <xdr:to>
      <xdr:col>13</xdr:col>
      <xdr:colOff>0</xdr:colOff>
      <xdr:row>127</xdr:row>
      <xdr:rowOff>0</xdr:rowOff>
    </xdr:to>
    <xdr:sp>
      <xdr:nvSpPr>
        <xdr:cNvPr id="59" name="Text 3"/>
        <xdr:cNvSpPr txBox="1">
          <a:spLocks noChangeArrowheads="1"/>
        </xdr:cNvSpPr>
      </xdr:nvSpPr>
      <xdr:spPr>
        <a:xfrm>
          <a:off x="180975" y="19935825"/>
          <a:ext cx="65341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219075</xdr:colOff>
      <xdr:row>127</xdr:row>
      <xdr:rowOff>0</xdr:rowOff>
    </xdr:from>
    <xdr:to>
      <xdr:col>13</xdr:col>
      <xdr:colOff>0</xdr:colOff>
      <xdr:row>127</xdr:row>
      <xdr:rowOff>0</xdr:rowOff>
    </xdr:to>
    <xdr:sp>
      <xdr:nvSpPr>
        <xdr:cNvPr id="60" name="Text 103"/>
        <xdr:cNvSpPr txBox="1">
          <a:spLocks noChangeArrowheads="1"/>
        </xdr:cNvSpPr>
      </xdr:nvSpPr>
      <xdr:spPr>
        <a:xfrm>
          <a:off x="400050" y="19935825"/>
          <a:ext cx="6315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127</xdr:row>
      <xdr:rowOff>0</xdr:rowOff>
    </xdr:from>
    <xdr:to>
      <xdr:col>13</xdr:col>
      <xdr:colOff>0</xdr:colOff>
      <xdr:row>127</xdr:row>
      <xdr:rowOff>0</xdr:rowOff>
    </xdr:to>
    <xdr:sp>
      <xdr:nvSpPr>
        <xdr:cNvPr id="61" name="Text 105"/>
        <xdr:cNvSpPr txBox="1">
          <a:spLocks noChangeArrowheads="1"/>
        </xdr:cNvSpPr>
      </xdr:nvSpPr>
      <xdr:spPr>
        <a:xfrm>
          <a:off x="180975" y="19935825"/>
          <a:ext cx="65341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1</xdr:col>
      <xdr:colOff>219075</xdr:colOff>
      <xdr:row>127</xdr:row>
      <xdr:rowOff>0</xdr:rowOff>
    </xdr:from>
    <xdr:to>
      <xdr:col>13</xdr:col>
      <xdr:colOff>0</xdr:colOff>
      <xdr:row>127</xdr:row>
      <xdr:rowOff>0</xdr:rowOff>
    </xdr:to>
    <xdr:sp>
      <xdr:nvSpPr>
        <xdr:cNvPr id="62" name="Text 142"/>
        <xdr:cNvSpPr txBox="1">
          <a:spLocks noChangeArrowheads="1"/>
        </xdr:cNvSpPr>
      </xdr:nvSpPr>
      <xdr:spPr>
        <a:xfrm>
          <a:off x="400050" y="19935825"/>
          <a:ext cx="6315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xdr:col>
      <xdr:colOff>0</xdr:colOff>
      <xdr:row>127</xdr:row>
      <xdr:rowOff>0</xdr:rowOff>
    </xdr:from>
    <xdr:to>
      <xdr:col>13</xdr:col>
      <xdr:colOff>0</xdr:colOff>
      <xdr:row>127</xdr:row>
      <xdr:rowOff>0</xdr:rowOff>
    </xdr:to>
    <xdr:sp>
      <xdr:nvSpPr>
        <xdr:cNvPr id="63" name="Text 3"/>
        <xdr:cNvSpPr txBox="1">
          <a:spLocks noChangeArrowheads="1"/>
        </xdr:cNvSpPr>
      </xdr:nvSpPr>
      <xdr:spPr>
        <a:xfrm>
          <a:off x="180975" y="19935825"/>
          <a:ext cx="65341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219075</xdr:colOff>
      <xdr:row>127</xdr:row>
      <xdr:rowOff>0</xdr:rowOff>
    </xdr:from>
    <xdr:to>
      <xdr:col>13</xdr:col>
      <xdr:colOff>0</xdr:colOff>
      <xdr:row>127</xdr:row>
      <xdr:rowOff>0</xdr:rowOff>
    </xdr:to>
    <xdr:sp>
      <xdr:nvSpPr>
        <xdr:cNvPr id="64" name="Text 103"/>
        <xdr:cNvSpPr txBox="1">
          <a:spLocks noChangeArrowheads="1"/>
        </xdr:cNvSpPr>
      </xdr:nvSpPr>
      <xdr:spPr>
        <a:xfrm>
          <a:off x="400050" y="19935825"/>
          <a:ext cx="6315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127</xdr:row>
      <xdr:rowOff>0</xdr:rowOff>
    </xdr:from>
    <xdr:to>
      <xdr:col>13</xdr:col>
      <xdr:colOff>0</xdr:colOff>
      <xdr:row>127</xdr:row>
      <xdr:rowOff>0</xdr:rowOff>
    </xdr:to>
    <xdr:sp>
      <xdr:nvSpPr>
        <xdr:cNvPr id="65" name="Text 105"/>
        <xdr:cNvSpPr txBox="1">
          <a:spLocks noChangeArrowheads="1"/>
        </xdr:cNvSpPr>
      </xdr:nvSpPr>
      <xdr:spPr>
        <a:xfrm>
          <a:off x="180975" y="19935825"/>
          <a:ext cx="65341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1</xdr:col>
      <xdr:colOff>219075</xdr:colOff>
      <xdr:row>127</xdr:row>
      <xdr:rowOff>0</xdr:rowOff>
    </xdr:from>
    <xdr:to>
      <xdr:col>13</xdr:col>
      <xdr:colOff>0</xdr:colOff>
      <xdr:row>127</xdr:row>
      <xdr:rowOff>0</xdr:rowOff>
    </xdr:to>
    <xdr:sp>
      <xdr:nvSpPr>
        <xdr:cNvPr id="66" name="Text 142"/>
        <xdr:cNvSpPr txBox="1">
          <a:spLocks noChangeArrowheads="1"/>
        </xdr:cNvSpPr>
      </xdr:nvSpPr>
      <xdr:spPr>
        <a:xfrm>
          <a:off x="400050" y="19935825"/>
          <a:ext cx="6315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xdr:col>
      <xdr:colOff>0</xdr:colOff>
      <xdr:row>127</xdr:row>
      <xdr:rowOff>0</xdr:rowOff>
    </xdr:from>
    <xdr:to>
      <xdr:col>13</xdr:col>
      <xdr:colOff>0</xdr:colOff>
      <xdr:row>127</xdr:row>
      <xdr:rowOff>0</xdr:rowOff>
    </xdr:to>
    <xdr:sp>
      <xdr:nvSpPr>
        <xdr:cNvPr id="67" name="Text 3"/>
        <xdr:cNvSpPr txBox="1">
          <a:spLocks noChangeArrowheads="1"/>
        </xdr:cNvSpPr>
      </xdr:nvSpPr>
      <xdr:spPr>
        <a:xfrm>
          <a:off x="180975" y="19935825"/>
          <a:ext cx="65341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219075</xdr:colOff>
      <xdr:row>127</xdr:row>
      <xdr:rowOff>0</xdr:rowOff>
    </xdr:from>
    <xdr:to>
      <xdr:col>13</xdr:col>
      <xdr:colOff>0</xdr:colOff>
      <xdr:row>127</xdr:row>
      <xdr:rowOff>0</xdr:rowOff>
    </xdr:to>
    <xdr:sp>
      <xdr:nvSpPr>
        <xdr:cNvPr id="68" name="Text 103"/>
        <xdr:cNvSpPr txBox="1">
          <a:spLocks noChangeArrowheads="1"/>
        </xdr:cNvSpPr>
      </xdr:nvSpPr>
      <xdr:spPr>
        <a:xfrm>
          <a:off x="400050" y="19935825"/>
          <a:ext cx="6315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127</xdr:row>
      <xdr:rowOff>0</xdr:rowOff>
    </xdr:from>
    <xdr:to>
      <xdr:col>13</xdr:col>
      <xdr:colOff>0</xdr:colOff>
      <xdr:row>127</xdr:row>
      <xdr:rowOff>0</xdr:rowOff>
    </xdr:to>
    <xdr:sp>
      <xdr:nvSpPr>
        <xdr:cNvPr id="69" name="Text 105"/>
        <xdr:cNvSpPr txBox="1">
          <a:spLocks noChangeArrowheads="1"/>
        </xdr:cNvSpPr>
      </xdr:nvSpPr>
      <xdr:spPr>
        <a:xfrm>
          <a:off x="180975" y="19935825"/>
          <a:ext cx="65341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1</xdr:col>
      <xdr:colOff>219075</xdr:colOff>
      <xdr:row>127</xdr:row>
      <xdr:rowOff>0</xdr:rowOff>
    </xdr:from>
    <xdr:to>
      <xdr:col>13</xdr:col>
      <xdr:colOff>0</xdr:colOff>
      <xdr:row>127</xdr:row>
      <xdr:rowOff>0</xdr:rowOff>
    </xdr:to>
    <xdr:sp>
      <xdr:nvSpPr>
        <xdr:cNvPr id="70" name="Text 142"/>
        <xdr:cNvSpPr txBox="1">
          <a:spLocks noChangeArrowheads="1"/>
        </xdr:cNvSpPr>
      </xdr:nvSpPr>
      <xdr:spPr>
        <a:xfrm>
          <a:off x="400050" y="19935825"/>
          <a:ext cx="6315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xdr:col>
      <xdr:colOff>0</xdr:colOff>
      <xdr:row>127</xdr:row>
      <xdr:rowOff>0</xdr:rowOff>
    </xdr:from>
    <xdr:to>
      <xdr:col>13</xdr:col>
      <xdr:colOff>0</xdr:colOff>
      <xdr:row>127</xdr:row>
      <xdr:rowOff>0</xdr:rowOff>
    </xdr:to>
    <xdr:sp>
      <xdr:nvSpPr>
        <xdr:cNvPr id="71" name="Text 3"/>
        <xdr:cNvSpPr txBox="1">
          <a:spLocks noChangeArrowheads="1"/>
        </xdr:cNvSpPr>
      </xdr:nvSpPr>
      <xdr:spPr>
        <a:xfrm>
          <a:off x="180975" y="19935825"/>
          <a:ext cx="65341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219075</xdr:colOff>
      <xdr:row>127</xdr:row>
      <xdr:rowOff>0</xdr:rowOff>
    </xdr:from>
    <xdr:to>
      <xdr:col>13</xdr:col>
      <xdr:colOff>0</xdr:colOff>
      <xdr:row>127</xdr:row>
      <xdr:rowOff>0</xdr:rowOff>
    </xdr:to>
    <xdr:sp>
      <xdr:nvSpPr>
        <xdr:cNvPr id="72" name="Text 103"/>
        <xdr:cNvSpPr txBox="1">
          <a:spLocks noChangeArrowheads="1"/>
        </xdr:cNvSpPr>
      </xdr:nvSpPr>
      <xdr:spPr>
        <a:xfrm>
          <a:off x="400050" y="19935825"/>
          <a:ext cx="6315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127</xdr:row>
      <xdr:rowOff>0</xdr:rowOff>
    </xdr:from>
    <xdr:to>
      <xdr:col>13</xdr:col>
      <xdr:colOff>0</xdr:colOff>
      <xdr:row>127</xdr:row>
      <xdr:rowOff>0</xdr:rowOff>
    </xdr:to>
    <xdr:sp>
      <xdr:nvSpPr>
        <xdr:cNvPr id="73" name="Text 105"/>
        <xdr:cNvSpPr txBox="1">
          <a:spLocks noChangeArrowheads="1"/>
        </xdr:cNvSpPr>
      </xdr:nvSpPr>
      <xdr:spPr>
        <a:xfrm>
          <a:off x="180975" y="19935825"/>
          <a:ext cx="65341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1</xdr:col>
      <xdr:colOff>219075</xdr:colOff>
      <xdr:row>127</xdr:row>
      <xdr:rowOff>0</xdr:rowOff>
    </xdr:from>
    <xdr:to>
      <xdr:col>13</xdr:col>
      <xdr:colOff>0</xdr:colOff>
      <xdr:row>127</xdr:row>
      <xdr:rowOff>0</xdr:rowOff>
    </xdr:to>
    <xdr:sp>
      <xdr:nvSpPr>
        <xdr:cNvPr id="74" name="Text 142"/>
        <xdr:cNvSpPr txBox="1">
          <a:spLocks noChangeArrowheads="1"/>
        </xdr:cNvSpPr>
      </xdr:nvSpPr>
      <xdr:spPr>
        <a:xfrm>
          <a:off x="400050" y="19935825"/>
          <a:ext cx="6315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xdr:col>
      <xdr:colOff>0</xdr:colOff>
      <xdr:row>127</xdr:row>
      <xdr:rowOff>0</xdr:rowOff>
    </xdr:from>
    <xdr:to>
      <xdr:col>13</xdr:col>
      <xdr:colOff>0</xdr:colOff>
      <xdr:row>127</xdr:row>
      <xdr:rowOff>0</xdr:rowOff>
    </xdr:to>
    <xdr:sp>
      <xdr:nvSpPr>
        <xdr:cNvPr id="75" name="Text 3"/>
        <xdr:cNvSpPr txBox="1">
          <a:spLocks noChangeArrowheads="1"/>
        </xdr:cNvSpPr>
      </xdr:nvSpPr>
      <xdr:spPr>
        <a:xfrm>
          <a:off x="180975" y="19935825"/>
          <a:ext cx="65341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219075</xdr:colOff>
      <xdr:row>127</xdr:row>
      <xdr:rowOff>0</xdr:rowOff>
    </xdr:from>
    <xdr:to>
      <xdr:col>13</xdr:col>
      <xdr:colOff>0</xdr:colOff>
      <xdr:row>127</xdr:row>
      <xdr:rowOff>0</xdr:rowOff>
    </xdr:to>
    <xdr:sp>
      <xdr:nvSpPr>
        <xdr:cNvPr id="76" name="Text 103"/>
        <xdr:cNvSpPr txBox="1">
          <a:spLocks noChangeArrowheads="1"/>
        </xdr:cNvSpPr>
      </xdr:nvSpPr>
      <xdr:spPr>
        <a:xfrm>
          <a:off x="400050" y="19935825"/>
          <a:ext cx="6315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127</xdr:row>
      <xdr:rowOff>0</xdr:rowOff>
    </xdr:from>
    <xdr:to>
      <xdr:col>13</xdr:col>
      <xdr:colOff>0</xdr:colOff>
      <xdr:row>127</xdr:row>
      <xdr:rowOff>0</xdr:rowOff>
    </xdr:to>
    <xdr:sp>
      <xdr:nvSpPr>
        <xdr:cNvPr id="77" name="Text 105"/>
        <xdr:cNvSpPr txBox="1">
          <a:spLocks noChangeArrowheads="1"/>
        </xdr:cNvSpPr>
      </xdr:nvSpPr>
      <xdr:spPr>
        <a:xfrm>
          <a:off x="180975" y="19935825"/>
          <a:ext cx="65341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1</xdr:col>
      <xdr:colOff>219075</xdr:colOff>
      <xdr:row>127</xdr:row>
      <xdr:rowOff>0</xdr:rowOff>
    </xdr:from>
    <xdr:to>
      <xdr:col>13</xdr:col>
      <xdr:colOff>0</xdr:colOff>
      <xdr:row>127</xdr:row>
      <xdr:rowOff>0</xdr:rowOff>
    </xdr:to>
    <xdr:sp>
      <xdr:nvSpPr>
        <xdr:cNvPr id="78" name="Text 142"/>
        <xdr:cNvSpPr txBox="1">
          <a:spLocks noChangeArrowheads="1"/>
        </xdr:cNvSpPr>
      </xdr:nvSpPr>
      <xdr:spPr>
        <a:xfrm>
          <a:off x="400050" y="19935825"/>
          <a:ext cx="6315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xdr:col>
      <xdr:colOff>0</xdr:colOff>
      <xdr:row>127</xdr:row>
      <xdr:rowOff>0</xdr:rowOff>
    </xdr:from>
    <xdr:to>
      <xdr:col>13</xdr:col>
      <xdr:colOff>0</xdr:colOff>
      <xdr:row>127</xdr:row>
      <xdr:rowOff>0</xdr:rowOff>
    </xdr:to>
    <xdr:sp>
      <xdr:nvSpPr>
        <xdr:cNvPr id="79" name="Text 3"/>
        <xdr:cNvSpPr txBox="1">
          <a:spLocks noChangeArrowheads="1"/>
        </xdr:cNvSpPr>
      </xdr:nvSpPr>
      <xdr:spPr>
        <a:xfrm>
          <a:off x="180975" y="19935825"/>
          <a:ext cx="65341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219075</xdr:colOff>
      <xdr:row>127</xdr:row>
      <xdr:rowOff>0</xdr:rowOff>
    </xdr:from>
    <xdr:to>
      <xdr:col>13</xdr:col>
      <xdr:colOff>0</xdr:colOff>
      <xdr:row>127</xdr:row>
      <xdr:rowOff>0</xdr:rowOff>
    </xdr:to>
    <xdr:sp>
      <xdr:nvSpPr>
        <xdr:cNvPr id="80" name="Text 103"/>
        <xdr:cNvSpPr txBox="1">
          <a:spLocks noChangeArrowheads="1"/>
        </xdr:cNvSpPr>
      </xdr:nvSpPr>
      <xdr:spPr>
        <a:xfrm>
          <a:off x="400050" y="19935825"/>
          <a:ext cx="6315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127</xdr:row>
      <xdr:rowOff>0</xdr:rowOff>
    </xdr:from>
    <xdr:to>
      <xdr:col>13</xdr:col>
      <xdr:colOff>0</xdr:colOff>
      <xdr:row>127</xdr:row>
      <xdr:rowOff>0</xdr:rowOff>
    </xdr:to>
    <xdr:sp>
      <xdr:nvSpPr>
        <xdr:cNvPr id="81" name="Text 105"/>
        <xdr:cNvSpPr txBox="1">
          <a:spLocks noChangeArrowheads="1"/>
        </xdr:cNvSpPr>
      </xdr:nvSpPr>
      <xdr:spPr>
        <a:xfrm>
          <a:off x="180975" y="19935825"/>
          <a:ext cx="65341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1</xdr:col>
      <xdr:colOff>219075</xdr:colOff>
      <xdr:row>127</xdr:row>
      <xdr:rowOff>0</xdr:rowOff>
    </xdr:from>
    <xdr:to>
      <xdr:col>13</xdr:col>
      <xdr:colOff>0</xdr:colOff>
      <xdr:row>127</xdr:row>
      <xdr:rowOff>0</xdr:rowOff>
    </xdr:to>
    <xdr:sp>
      <xdr:nvSpPr>
        <xdr:cNvPr id="82" name="Text 142"/>
        <xdr:cNvSpPr txBox="1">
          <a:spLocks noChangeArrowheads="1"/>
        </xdr:cNvSpPr>
      </xdr:nvSpPr>
      <xdr:spPr>
        <a:xfrm>
          <a:off x="400050" y="19935825"/>
          <a:ext cx="6315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11</xdr:col>
      <xdr:colOff>0</xdr:colOff>
      <xdr:row>18</xdr:row>
      <xdr:rowOff>0</xdr:rowOff>
    </xdr:from>
    <xdr:to>
      <xdr:col>11</xdr:col>
      <xdr:colOff>161925</xdr:colOff>
      <xdr:row>18</xdr:row>
      <xdr:rowOff>0</xdr:rowOff>
    </xdr:to>
    <xdr:sp>
      <xdr:nvSpPr>
        <xdr:cNvPr id="83" name="TextBox 201"/>
        <xdr:cNvSpPr txBox="1">
          <a:spLocks noChangeArrowheads="1"/>
        </xdr:cNvSpPr>
      </xdr:nvSpPr>
      <xdr:spPr>
        <a:xfrm>
          <a:off x="5286375" y="3581400"/>
          <a:ext cx="161925" cy="0"/>
        </a:xfrm>
        <a:prstGeom prst="rect">
          <a:avLst/>
        </a:prstGeom>
        <a:solidFill>
          <a:srgbClr val="FFFFFF"/>
        </a:solidFill>
        <a:ln w="9525" cmpd="sng">
          <a:noFill/>
        </a:ln>
      </xdr:spPr>
      <xdr:txBody>
        <a:bodyPr vertOverflow="clip" wrap="square"/>
        <a:p>
          <a:pPr algn="l">
            <a:defRPr/>
          </a:pPr>
          <a:r>
            <a:rPr lang="en-US" cap="none" sz="1100" b="0" i="0" u="none" baseline="0">
              <a:latin typeface="Arial"/>
              <a:ea typeface="Arial"/>
              <a:cs typeface="Arial"/>
            </a:rPr>
            <a: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134</xdr:row>
      <xdr:rowOff>0</xdr:rowOff>
    </xdr:from>
    <xdr:to>
      <xdr:col>10</xdr:col>
      <xdr:colOff>733425</xdr:colOff>
      <xdr:row>134</xdr:row>
      <xdr:rowOff>0</xdr:rowOff>
    </xdr:to>
    <xdr:sp>
      <xdr:nvSpPr>
        <xdr:cNvPr id="1" name="Text 28"/>
        <xdr:cNvSpPr txBox="1">
          <a:spLocks noChangeArrowheads="1"/>
        </xdr:cNvSpPr>
      </xdr:nvSpPr>
      <xdr:spPr>
        <a:xfrm>
          <a:off x="209550" y="30422850"/>
          <a:ext cx="58102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Laura Ashley, the overseas retailing division of the Group has taken a decision to defer the launch of their transactional website until they are satisfied that the site will live up to customer's expectations and that they have a similar experience on-line as they would expect in store or when using Mail Order.
The retailing division of the Group in Malaysia has successfully implemented the first department store link up with the back office system in April 2001 under the Enterprise Resource Planning ("ERP") project.  The finance and warehouse modules will commence in Phase 2 of the ERP project commencing June 2001.  The roll out to remaining department stores will be carried out between June and November 2001.  The pilot link up of five specialty stores with the back office is in progress.
Zhaodaola Limited ("Zhaodaola"), in which the Group has an investment, continues to be the leading lifestyle internet company in China and it has been scaling and refining continuously its business model. Zhaodaola's comprehensive set of e-business solutions, e-promotion platform and e-fashion community are continuing to usher foreign and domestic top brand name companies into China's e-marketplace.  Zhaodaola is also providing e-marketing and e-business solutions to traditional companies offering innovative, personalized and functional online business strategies and technical services to support marketplace initiatives.  
</a:t>
          </a:r>
        </a:p>
      </xdr:txBody>
    </xdr:sp>
    <xdr:clientData/>
  </xdr:twoCellAnchor>
  <xdr:twoCellAnchor>
    <xdr:from>
      <xdr:col>1</xdr:col>
      <xdr:colOff>0</xdr:colOff>
      <xdr:row>130</xdr:row>
      <xdr:rowOff>0</xdr:rowOff>
    </xdr:from>
    <xdr:to>
      <xdr:col>10</xdr:col>
      <xdr:colOff>571500</xdr:colOff>
      <xdr:row>130</xdr:row>
      <xdr:rowOff>0</xdr:rowOff>
    </xdr:to>
    <xdr:sp>
      <xdr:nvSpPr>
        <xdr:cNvPr id="2" name="Text 33"/>
        <xdr:cNvSpPr txBox="1">
          <a:spLocks noChangeArrowheads="1"/>
        </xdr:cNvSpPr>
      </xdr:nvSpPr>
      <xdr:spPr>
        <a:xfrm>
          <a:off x="209550" y="29794200"/>
          <a:ext cx="56483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Not applicable.
</a:t>
          </a:r>
        </a:p>
      </xdr:txBody>
    </xdr:sp>
    <xdr:clientData/>
  </xdr:twoCellAnchor>
  <xdr:twoCellAnchor>
    <xdr:from>
      <xdr:col>1</xdr:col>
      <xdr:colOff>19050</xdr:colOff>
      <xdr:row>130</xdr:row>
      <xdr:rowOff>0</xdr:rowOff>
    </xdr:from>
    <xdr:to>
      <xdr:col>11</xdr:col>
      <xdr:colOff>0</xdr:colOff>
      <xdr:row>130</xdr:row>
      <xdr:rowOff>0</xdr:rowOff>
    </xdr:to>
    <xdr:sp>
      <xdr:nvSpPr>
        <xdr:cNvPr id="3" name="Text 30"/>
        <xdr:cNvSpPr txBox="1">
          <a:spLocks noChangeArrowheads="1"/>
        </xdr:cNvSpPr>
      </xdr:nvSpPr>
      <xdr:spPr>
        <a:xfrm>
          <a:off x="228600" y="29794200"/>
          <a:ext cx="5791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Group's businesses where seasonal or cyclical factors, other than economic factors, would have some effects on operations are as follows:-</a:t>
          </a:r>
        </a:p>
      </xdr:txBody>
    </xdr:sp>
    <xdr:clientData/>
  </xdr:twoCellAnchor>
  <xdr:twoCellAnchor>
    <xdr:from>
      <xdr:col>2</xdr:col>
      <xdr:colOff>0</xdr:colOff>
      <xdr:row>130</xdr:row>
      <xdr:rowOff>0</xdr:rowOff>
    </xdr:from>
    <xdr:to>
      <xdr:col>11</xdr:col>
      <xdr:colOff>0</xdr:colOff>
      <xdr:row>130</xdr:row>
      <xdr:rowOff>0</xdr:rowOff>
    </xdr:to>
    <xdr:sp>
      <xdr:nvSpPr>
        <xdr:cNvPr id="4" name="Text 42"/>
        <xdr:cNvSpPr txBox="1">
          <a:spLocks noChangeArrowheads="1"/>
        </xdr:cNvSpPr>
      </xdr:nvSpPr>
      <xdr:spPr>
        <a:xfrm>
          <a:off x="485775" y="29794200"/>
          <a:ext cx="55340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retail operations in United Kingdom normally record better sales in the fourth quarter of the financial year due to the Christmas season.  Similarly, the retail operations in Malaysia have seasonal peaks in tandem with the various festive seasons;</a:t>
          </a:r>
        </a:p>
      </xdr:txBody>
    </xdr:sp>
    <xdr:clientData/>
  </xdr:twoCellAnchor>
  <xdr:twoCellAnchor>
    <xdr:from>
      <xdr:col>2</xdr:col>
      <xdr:colOff>0</xdr:colOff>
      <xdr:row>130</xdr:row>
      <xdr:rowOff>0</xdr:rowOff>
    </xdr:from>
    <xdr:to>
      <xdr:col>11</xdr:col>
      <xdr:colOff>0</xdr:colOff>
      <xdr:row>130</xdr:row>
      <xdr:rowOff>0</xdr:rowOff>
    </xdr:to>
    <xdr:sp>
      <xdr:nvSpPr>
        <xdr:cNvPr id="5" name="Text 43"/>
        <xdr:cNvSpPr txBox="1">
          <a:spLocks noChangeArrowheads="1"/>
        </xdr:cNvSpPr>
      </xdr:nvSpPr>
      <xdr:spPr>
        <a:xfrm>
          <a:off x="485775" y="29794200"/>
          <a:ext cx="55340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hotel operations in United Kingdom and Australia normally will experience low trading after Christmas, New Year and Easter  due to the after effects of the holiday seasons.  Additionally, winter periods will also experience a decline in trading;</a:t>
          </a:r>
        </a:p>
      </xdr:txBody>
    </xdr:sp>
    <xdr:clientData/>
  </xdr:twoCellAnchor>
  <xdr:twoCellAnchor>
    <xdr:from>
      <xdr:col>1</xdr:col>
      <xdr:colOff>19050</xdr:colOff>
      <xdr:row>130</xdr:row>
      <xdr:rowOff>0</xdr:rowOff>
    </xdr:from>
    <xdr:to>
      <xdr:col>11</xdr:col>
      <xdr:colOff>0</xdr:colOff>
      <xdr:row>130</xdr:row>
      <xdr:rowOff>0</xdr:rowOff>
    </xdr:to>
    <xdr:sp>
      <xdr:nvSpPr>
        <xdr:cNvPr id="6" name="Text 140"/>
        <xdr:cNvSpPr txBox="1">
          <a:spLocks noChangeArrowheads="1"/>
        </xdr:cNvSpPr>
      </xdr:nvSpPr>
      <xdr:spPr>
        <a:xfrm>
          <a:off x="228600" y="29794200"/>
          <a:ext cx="5791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events subsequent to the end of the financial period ended 30 June 2002 that have not been reflected in the financial statements for the said period as at the date of this report.</a:t>
          </a:r>
        </a:p>
      </xdr:txBody>
    </xdr:sp>
    <xdr:clientData/>
  </xdr:twoCellAnchor>
  <xdr:twoCellAnchor>
    <xdr:from>
      <xdr:col>2</xdr:col>
      <xdr:colOff>0</xdr:colOff>
      <xdr:row>130</xdr:row>
      <xdr:rowOff>0</xdr:rowOff>
    </xdr:from>
    <xdr:to>
      <xdr:col>11</xdr:col>
      <xdr:colOff>0</xdr:colOff>
      <xdr:row>130</xdr:row>
      <xdr:rowOff>0</xdr:rowOff>
    </xdr:to>
    <xdr:sp>
      <xdr:nvSpPr>
        <xdr:cNvPr id="7" name="Text 44"/>
        <xdr:cNvSpPr txBox="1">
          <a:spLocks noChangeArrowheads="1"/>
        </xdr:cNvSpPr>
      </xdr:nvSpPr>
      <xdr:spPr>
        <a:xfrm>
          <a:off x="485775" y="29794200"/>
          <a:ext cx="55340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food and confectionery operations in Australia normally perform well during the winter season due to increase in demand.  As for the other Asia Pacific regions such as Malaysia, Singapore and Hong Kong, sales are better during the various festive seasons; and</a:t>
          </a:r>
        </a:p>
      </xdr:txBody>
    </xdr:sp>
    <xdr:clientData/>
  </xdr:twoCellAnchor>
  <xdr:twoCellAnchor>
    <xdr:from>
      <xdr:col>2</xdr:col>
      <xdr:colOff>0</xdr:colOff>
      <xdr:row>130</xdr:row>
      <xdr:rowOff>0</xdr:rowOff>
    </xdr:from>
    <xdr:to>
      <xdr:col>11</xdr:col>
      <xdr:colOff>0</xdr:colOff>
      <xdr:row>130</xdr:row>
      <xdr:rowOff>0</xdr:rowOff>
    </xdr:to>
    <xdr:sp>
      <xdr:nvSpPr>
        <xdr:cNvPr id="8" name="Text 45"/>
        <xdr:cNvSpPr txBox="1">
          <a:spLocks noChangeArrowheads="1"/>
        </xdr:cNvSpPr>
      </xdr:nvSpPr>
      <xdr:spPr>
        <a:xfrm>
          <a:off x="485775" y="29794200"/>
          <a:ext cx="55340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revenue receivable from the education operations in Australia is affected by the school holidays particularly in the first and fourth quarter of the financial year.</a:t>
          </a:r>
        </a:p>
      </xdr:txBody>
    </xdr:sp>
    <xdr:clientData/>
  </xdr:twoCellAnchor>
  <xdr:twoCellAnchor>
    <xdr:from>
      <xdr:col>7</xdr:col>
      <xdr:colOff>209550</xdr:colOff>
      <xdr:row>38</xdr:row>
      <xdr:rowOff>0</xdr:rowOff>
    </xdr:from>
    <xdr:to>
      <xdr:col>8</xdr:col>
      <xdr:colOff>104775</xdr:colOff>
      <xdr:row>38</xdr:row>
      <xdr:rowOff>0</xdr:rowOff>
    </xdr:to>
    <xdr:sp>
      <xdr:nvSpPr>
        <xdr:cNvPr id="9" name="Text 50"/>
        <xdr:cNvSpPr txBox="1">
          <a:spLocks noChangeArrowheads="1"/>
        </xdr:cNvSpPr>
      </xdr:nvSpPr>
      <xdr:spPr>
        <a:xfrm>
          <a:off x="3190875" y="10058400"/>
          <a:ext cx="66675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QUARTER
</a:t>
          </a:r>
          <a:r>
            <a:rPr lang="en-US" cap="none" sz="1000" b="1" i="0" u="none" baseline="0">
              <a:latin typeface="Arial"/>
              <a:ea typeface="Arial"/>
              <a:cs typeface="Arial"/>
            </a:rPr>
            <a:t>30/6/2002</a:t>
          </a:r>
        </a:p>
      </xdr:txBody>
    </xdr:sp>
    <xdr:clientData/>
  </xdr:twoCellAnchor>
  <xdr:twoCellAnchor>
    <xdr:from>
      <xdr:col>1</xdr:col>
      <xdr:colOff>9525</xdr:colOff>
      <xdr:row>78</xdr:row>
      <xdr:rowOff>0</xdr:rowOff>
    </xdr:from>
    <xdr:to>
      <xdr:col>11</xdr:col>
      <xdr:colOff>0</xdr:colOff>
      <xdr:row>78</xdr:row>
      <xdr:rowOff>0</xdr:rowOff>
    </xdr:to>
    <xdr:sp>
      <xdr:nvSpPr>
        <xdr:cNvPr id="10" name="Text 22"/>
        <xdr:cNvSpPr txBox="1">
          <a:spLocks noChangeArrowheads="1"/>
        </xdr:cNvSpPr>
      </xdr:nvSpPr>
      <xdr:spPr>
        <a:xfrm>
          <a:off x="219075" y="16764000"/>
          <a:ext cx="5800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2</xdr:col>
      <xdr:colOff>0</xdr:colOff>
      <xdr:row>115</xdr:row>
      <xdr:rowOff>0</xdr:rowOff>
    </xdr:from>
    <xdr:to>
      <xdr:col>10</xdr:col>
      <xdr:colOff>723900</xdr:colOff>
      <xdr:row>115</xdr:row>
      <xdr:rowOff>0</xdr:rowOff>
    </xdr:to>
    <xdr:sp>
      <xdr:nvSpPr>
        <xdr:cNvPr id="11" name="Text 84"/>
        <xdr:cNvSpPr txBox="1">
          <a:spLocks noChangeArrowheads="1"/>
        </xdr:cNvSpPr>
      </xdr:nvSpPr>
      <xdr:spPr>
        <a:xfrm>
          <a:off x="485775" y="23831550"/>
          <a:ext cx="5524500" cy="0"/>
        </a:xfrm>
        <a:prstGeom prst="rect">
          <a:avLst/>
        </a:prstGeom>
        <a:noFill/>
        <a:ln w="1" cmpd="sng">
          <a:noFill/>
        </a:ln>
      </xdr:spPr>
      <xdr:txBody>
        <a:bodyPr vertOverflow="clip" wrap="square"/>
        <a:p>
          <a:pPr algn="just">
            <a:defRPr/>
          </a:pPr>
          <a:r>
            <a:rPr lang="en-US" cap="none" sz="1000" b="0" i="0" u="none" baseline="0">
              <a:latin typeface="Arial"/>
              <a:ea typeface="Arial"/>
              <a:cs typeface="Arial"/>
            </a:rPr>
            <a:t>The long term borrowings include redeemable convertible bond at nominal value of RM1,000,000 issued by PM Capital on 29 December 1999 pursuant to the scheme of arrangement of a stockbroking subsidiary. The bond is convertible up to 1,000,000 new ordinary shares in PM Capital within a 5 year period to 28 December 2004 or redeemable for cash at maturity date on 29 December 2004 at the issue price.</a:t>
          </a:r>
        </a:p>
      </xdr:txBody>
    </xdr:sp>
    <xdr:clientData/>
  </xdr:twoCellAnchor>
  <xdr:twoCellAnchor>
    <xdr:from>
      <xdr:col>1</xdr:col>
      <xdr:colOff>276225</xdr:colOff>
      <xdr:row>117</xdr:row>
      <xdr:rowOff>0</xdr:rowOff>
    </xdr:from>
    <xdr:to>
      <xdr:col>10</xdr:col>
      <xdr:colOff>733425</xdr:colOff>
      <xdr:row>117</xdr:row>
      <xdr:rowOff>0</xdr:rowOff>
    </xdr:to>
    <xdr:sp>
      <xdr:nvSpPr>
        <xdr:cNvPr id="12" name="Text 55"/>
        <xdr:cNvSpPr txBox="1">
          <a:spLocks noChangeArrowheads="1"/>
        </xdr:cNvSpPr>
      </xdr:nvSpPr>
      <xdr:spPr>
        <a:xfrm>
          <a:off x="485775" y="24069675"/>
          <a:ext cx="55340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Network Foods Limited ("NFL"), a subsidiary of PMC, has entered into forward exchange contracts to hedge certain purchase commitments for imported confectionery lines from overseas suppliers against exchange rate movements.  The aggregates of outstanding forward exchange contracts as at 24 August 2000 are as follows:-
</a:t>
          </a:r>
        </a:p>
      </xdr:txBody>
    </xdr:sp>
    <xdr:clientData/>
  </xdr:twoCellAnchor>
  <xdr:twoCellAnchor>
    <xdr:from>
      <xdr:col>7</xdr:col>
      <xdr:colOff>552450</xdr:colOff>
      <xdr:row>117</xdr:row>
      <xdr:rowOff>0</xdr:rowOff>
    </xdr:from>
    <xdr:to>
      <xdr:col>9</xdr:col>
      <xdr:colOff>381000</xdr:colOff>
      <xdr:row>117</xdr:row>
      <xdr:rowOff>0</xdr:rowOff>
    </xdr:to>
    <xdr:sp>
      <xdr:nvSpPr>
        <xdr:cNvPr id="13" name="Text 63"/>
        <xdr:cNvSpPr txBox="1">
          <a:spLocks noChangeArrowheads="1"/>
        </xdr:cNvSpPr>
      </xdr:nvSpPr>
      <xdr:spPr>
        <a:xfrm>
          <a:off x="3533775" y="24069675"/>
          <a:ext cx="1390650" cy="0"/>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Australian
dollars to
be purchased</a:t>
          </a:r>
          <a:r>
            <a:rPr lang="en-US" cap="none" sz="1000" b="1" i="0" u="none" baseline="0">
              <a:latin typeface="Arial"/>
              <a:ea typeface="Arial"/>
              <a:cs typeface="Arial"/>
            </a:rPr>
            <a:t>
A$'000</a:t>
          </a:r>
        </a:p>
      </xdr:txBody>
    </xdr:sp>
    <xdr:clientData/>
  </xdr:twoCellAnchor>
  <xdr:twoCellAnchor>
    <xdr:from>
      <xdr:col>10</xdr:col>
      <xdr:colOff>38100</xdr:colOff>
      <xdr:row>117</xdr:row>
      <xdr:rowOff>0</xdr:rowOff>
    </xdr:from>
    <xdr:to>
      <xdr:col>11</xdr:col>
      <xdr:colOff>152400</xdr:colOff>
      <xdr:row>117</xdr:row>
      <xdr:rowOff>0</xdr:rowOff>
    </xdr:to>
    <xdr:sp>
      <xdr:nvSpPr>
        <xdr:cNvPr id="14" name="Text 65"/>
        <xdr:cNvSpPr txBox="1">
          <a:spLocks noChangeArrowheads="1"/>
        </xdr:cNvSpPr>
      </xdr:nvSpPr>
      <xdr:spPr>
        <a:xfrm>
          <a:off x="5324475" y="24069675"/>
          <a:ext cx="847725" cy="0"/>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
Ringgit
equivalent</a:t>
          </a:r>
          <a:r>
            <a:rPr lang="en-US" cap="none" sz="1000" b="1" i="0" u="none" baseline="0">
              <a:latin typeface="Arial"/>
              <a:ea typeface="Arial"/>
              <a:cs typeface="Arial"/>
            </a:rPr>
            <a:t>
RM'000</a:t>
          </a:r>
        </a:p>
      </xdr:txBody>
    </xdr:sp>
    <xdr:clientData/>
  </xdr:twoCellAnchor>
  <xdr:twoCellAnchor>
    <xdr:from>
      <xdr:col>6</xdr:col>
      <xdr:colOff>9525</xdr:colOff>
      <xdr:row>117</xdr:row>
      <xdr:rowOff>0</xdr:rowOff>
    </xdr:from>
    <xdr:to>
      <xdr:col>7</xdr:col>
      <xdr:colOff>180975</xdr:colOff>
      <xdr:row>117</xdr:row>
      <xdr:rowOff>0</xdr:rowOff>
    </xdr:to>
    <xdr:sp>
      <xdr:nvSpPr>
        <xdr:cNvPr id="15" name="Text 73"/>
        <xdr:cNvSpPr txBox="1">
          <a:spLocks noChangeArrowheads="1"/>
        </xdr:cNvSpPr>
      </xdr:nvSpPr>
      <xdr:spPr>
        <a:xfrm>
          <a:off x="2133600" y="24069675"/>
          <a:ext cx="1028700" cy="0"/>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Average 
exchange 
rates
contracted</a:t>
          </a:r>
        </a:p>
      </xdr:txBody>
    </xdr:sp>
    <xdr:clientData/>
  </xdr:twoCellAnchor>
  <xdr:twoCellAnchor>
    <xdr:from>
      <xdr:col>4</xdr:col>
      <xdr:colOff>133350</xdr:colOff>
      <xdr:row>38</xdr:row>
      <xdr:rowOff>0</xdr:rowOff>
    </xdr:from>
    <xdr:to>
      <xdr:col>5</xdr:col>
      <xdr:colOff>76200</xdr:colOff>
      <xdr:row>38</xdr:row>
      <xdr:rowOff>0</xdr:rowOff>
    </xdr:to>
    <xdr:sp>
      <xdr:nvSpPr>
        <xdr:cNvPr id="16" name="Text 1"/>
        <xdr:cNvSpPr txBox="1">
          <a:spLocks noChangeArrowheads="1"/>
        </xdr:cNvSpPr>
      </xdr:nvSpPr>
      <xdr:spPr>
        <a:xfrm>
          <a:off x="1047750" y="10058400"/>
          <a:ext cx="40005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CURRENT
YEAR
QUARTER</a:t>
          </a:r>
          <a:r>
            <a:rPr lang="en-US" cap="none" sz="800" b="1" i="0" u="none" baseline="0">
              <a:latin typeface="Arial"/>
              <a:ea typeface="Arial"/>
              <a:cs typeface="Arial"/>
            </a:rPr>
            <a:t>
</a:t>
          </a:r>
          <a:r>
            <a:rPr lang="en-US" cap="none" sz="1000" b="1" i="0" u="none" baseline="0">
              <a:latin typeface="Arial"/>
              <a:ea typeface="Arial"/>
              <a:cs typeface="Arial"/>
            </a:rPr>
            <a:t>30/9/2002</a:t>
          </a:r>
        </a:p>
      </xdr:txBody>
    </xdr:sp>
    <xdr:clientData/>
  </xdr:twoCellAnchor>
  <xdr:twoCellAnchor>
    <xdr:from>
      <xdr:col>8</xdr:col>
      <xdr:colOff>142875</xdr:colOff>
      <xdr:row>38</xdr:row>
      <xdr:rowOff>0</xdr:rowOff>
    </xdr:from>
    <xdr:to>
      <xdr:col>9</xdr:col>
      <xdr:colOff>85725</xdr:colOff>
      <xdr:row>38</xdr:row>
      <xdr:rowOff>0</xdr:rowOff>
    </xdr:to>
    <xdr:sp>
      <xdr:nvSpPr>
        <xdr:cNvPr id="17" name="Text 2"/>
        <xdr:cNvSpPr txBox="1">
          <a:spLocks noChangeArrowheads="1"/>
        </xdr:cNvSpPr>
      </xdr:nvSpPr>
      <xdr:spPr>
        <a:xfrm>
          <a:off x="3895725" y="10058400"/>
          <a:ext cx="733425"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CURRENT
YEAR
TO DATE</a:t>
          </a:r>
          <a:r>
            <a:rPr lang="en-US" cap="none" sz="800" b="1" i="0" u="none" baseline="0">
              <a:latin typeface="Arial"/>
              <a:ea typeface="Arial"/>
              <a:cs typeface="Arial"/>
            </a:rPr>
            <a:t>
</a:t>
          </a:r>
          <a:r>
            <a:rPr lang="en-US" cap="none" sz="1000" b="1" i="0" u="none" baseline="0">
              <a:latin typeface="Arial"/>
              <a:ea typeface="Arial"/>
              <a:cs typeface="Arial"/>
            </a:rPr>
            <a:t>30/9/2002</a:t>
          </a:r>
        </a:p>
      </xdr:txBody>
    </xdr:sp>
    <xdr:clientData/>
  </xdr:twoCellAnchor>
  <xdr:twoCellAnchor>
    <xdr:from>
      <xdr:col>6</xdr:col>
      <xdr:colOff>9525</xdr:colOff>
      <xdr:row>38</xdr:row>
      <xdr:rowOff>0</xdr:rowOff>
    </xdr:from>
    <xdr:to>
      <xdr:col>8</xdr:col>
      <xdr:colOff>104775</xdr:colOff>
      <xdr:row>38</xdr:row>
      <xdr:rowOff>0</xdr:rowOff>
    </xdr:to>
    <xdr:sp>
      <xdr:nvSpPr>
        <xdr:cNvPr id="18" name="Text 3"/>
        <xdr:cNvSpPr txBox="1">
          <a:spLocks noChangeArrowheads="1"/>
        </xdr:cNvSpPr>
      </xdr:nvSpPr>
      <xdr:spPr>
        <a:xfrm>
          <a:off x="2133600" y="10058400"/>
          <a:ext cx="1724025"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PRECEDING YEAR
CORRESPONDING
QUARTER</a:t>
          </a:r>
          <a:r>
            <a:rPr lang="en-US" cap="none" sz="800" b="1" i="0" u="none" baseline="0">
              <a:latin typeface="Arial"/>
              <a:ea typeface="Arial"/>
              <a:cs typeface="Arial"/>
            </a:rPr>
            <a:t>
</a:t>
          </a:r>
          <a:r>
            <a:rPr lang="en-US" cap="none" sz="1000" b="1" i="0" u="none" baseline="0">
              <a:latin typeface="Arial"/>
              <a:ea typeface="Arial"/>
              <a:cs typeface="Arial"/>
            </a:rPr>
            <a:t>30/9/2001</a:t>
          </a:r>
        </a:p>
      </xdr:txBody>
    </xdr:sp>
    <xdr:clientData/>
  </xdr:twoCellAnchor>
  <xdr:twoCellAnchor>
    <xdr:from>
      <xdr:col>10</xdr:col>
      <xdr:colOff>9525</xdr:colOff>
      <xdr:row>38</xdr:row>
      <xdr:rowOff>0</xdr:rowOff>
    </xdr:from>
    <xdr:to>
      <xdr:col>11</xdr:col>
      <xdr:colOff>247650</xdr:colOff>
      <xdr:row>38</xdr:row>
      <xdr:rowOff>0</xdr:rowOff>
    </xdr:to>
    <xdr:sp>
      <xdr:nvSpPr>
        <xdr:cNvPr id="19" name="Text 4"/>
        <xdr:cNvSpPr txBox="1">
          <a:spLocks noChangeArrowheads="1"/>
        </xdr:cNvSpPr>
      </xdr:nvSpPr>
      <xdr:spPr>
        <a:xfrm>
          <a:off x="5295900" y="10058400"/>
          <a:ext cx="97155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PRECEDING YEAR
CORRESPONDING
PERIOD</a:t>
          </a:r>
          <a:r>
            <a:rPr lang="en-US" cap="none" sz="800" b="1" i="0" u="none" baseline="0">
              <a:latin typeface="Arial"/>
              <a:ea typeface="Arial"/>
              <a:cs typeface="Arial"/>
            </a:rPr>
            <a:t>
</a:t>
          </a:r>
          <a:r>
            <a:rPr lang="en-US" cap="none" sz="1000" b="1" i="0" u="none" baseline="0">
              <a:latin typeface="Arial"/>
              <a:ea typeface="Arial"/>
              <a:cs typeface="Arial"/>
            </a:rPr>
            <a:t>30/9/2001
</a:t>
          </a:r>
        </a:p>
      </xdr:txBody>
    </xdr:sp>
    <xdr:clientData/>
  </xdr:twoCellAnchor>
  <xdr:twoCellAnchor editAs="oneCell">
    <xdr:from>
      <xdr:col>9</xdr:col>
      <xdr:colOff>428625</xdr:colOff>
      <xdr:row>0</xdr:row>
      <xdr:rowOff>76200</xdr:rowOff>
    </xdr:from>
    <xdr:to>
      <xdr:col>11</xdr:col>
      <xdr:colOff>66675</xdr:colOff>
      <xdr:row>4</xdr:row>
      <xdr:rowOff>142875</xdr:rowOff>
    </xdr:to>
    <xdr:pic>
      <xdr:nvPicPr>
        <xdr:cNvPr id="20" name="Picture 83"/>
        <xdr:cNvPicPr preferRelativeResize="1">
          <a:picLocks noChangeAspect="1"/>
        </xdr:cNvPicPr>
      </xdr:nvPicPr>
      <xdr:blipFill>
        <a:blip r:embed="rId1"/>
        <a:stretch>
          <a:fillRect/>
        </a:stretch>
      </xdr:blipFill>
      <xdr:spPr>
        <a:xfrm>
          <a:off x="4972050" y="76200"/>
          <a:ext cx="1114425" cy="714375"/>
        </a:xfrm>
        <a:prstGeom prst="rect">
          <a:avLst/>
        </a:prstGeom>
        <a:noFill/>
        <a:ln w="9525" cmpd="sng">
          <a:noFill/>
        </a:ln>
      </xdr:spPr>
    </xdr:pic>
    <xdr:clientData/>
  </xdr:twoCellAnchor>
  <xdr:twoCellAnchor>
    <xdr:from>
      <xdr:col>1</xdr:col>
      <xdr:colOff>9525</xdr:colOff>
      <xdr:row>81</xdr:row>
      <xdr:rowOff>0</xdr:rowOff>
    </xdr:from>
    <xdr:to>
      <xdr:col>11</xdr:col>
      <xdr:colOff>0</xdr:colOff>
      <xdr:row>81</xdr:row>
      <xdr:rowOff>0</xdr:rowOff>
    </xdr:to>
    <xdr:sp>
      <xdr:nvSpPr>
        <xdr:cNvPr id="21" name="Text 22"/>
        <xdr:cNvSpPr txBox="1">
          <a:spLocks noChangeArrowheads="1"/>
        </xdr:cNvSpPr>
      </xdr:nvSpPr>
      <xdr:spPr>
        <a:xfrm>
          <a:off x="219075" y="18383250"/>
          <a:ext cx="5800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1</xdr:col>
      <xdr:colOff>9525</xdr:colOff>
      <xdr:row>84</xdr:row>
      <xdr:rowOff>0</xdr:rowOff>
    </xdr:from>
    <xdr:to>
      <xdr:col>11</xdr:col>
      <xdr:colOff>0</xdr:colOff>
      <xdr:row>84</xdr:row>
      <xdr:rowOff>0</xdr:rowOff>
    </xdr:to>
    <xdr:sp>
      <xdr:nvSpPr>
        <xdr:cNvPr id="22" name="Text 22"/>
        <xdr:cNvSpPr txBox="1">
          <a:spLocks noChangeArrowheads="1"/>
        </xdr:cNvSpPr>
      </xdr:nvSpPr>
      <xdr:spPr>
        <a:xfrm>
          <a:off x="219075" y="18602325"/>
          <a:ext cx="5800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1</xdr:col>
      <xdr:colOff>209550</xdr:colOff>
      <xdr:row>81</xdr:row>
      <xdr:rowOff>0</xdr:rowOff>
    </xdr:from>
    <xdr:to>
      <xdr:col>11</xdr:col>
      <xdr:colOff>28575</xdr:colOff>
      <xdr:row>81</xdr:row>
      <xdr:rowOff>0</xdr:rowOff>
    </xdr:to>
    <xdr:sp>
      <xdr:nvSpPr>
        <xdr:cNvPr id="23" name="TextBox 99"/>
        <xdr:cNvSpPr txBox="1">
          <a:spLocks noChangeArrowheads="1"/>
        </xdr:cNvSpPr>
      </xdr:nvSpPr>
      <xdr:spPr>
        <a:xfrm>
          <a:off x="419100" y="18383250"/>
          <a:ext cx="56292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at 29 December 2001, a total of up to 5,184,238 Irredeemable Convertible Preference Shares ("ICPS") could not be issued by PM Holdings to two scheme creditors to settle the indebtedness due to them pursuant to the Scheme as they had either not provided to PM Holdings within the relevant time frame the relevant Central Depository System details required for the allotment and issue of the ICPS or had finalised and submitted their claim on the amount of indebtedness. It remains the intention of PM Holdings to settle all indebtedness pursuant to the Scheme and as such, PM Holdings' Directors proposed the direct issuance of up to 5,184,238 new ordinary shares of RM1.00 each at an issue price of RM1.00 per share to these scheme creditors in substitution of the issuance of up to 5,184,238 ICPS of PM Holdings as proposed earlier in the Scheme ("Proposed Share Issue"). On 23 October 2002, the SC approved the Proposed Share Issue. On 13 January 2004, the SC approved an extension of 6 months to 22 April 2004 for the Company to implement the Proposed Share Issue.</a:t>
          </a:r>
        </a:p>
      </xdr:txBody>
    </xdr:sp>
    <xdr:clientData/>
  </xdr:twoCellAnchor>
  <xdr:twoCellAnchor>
    <xdr:from>
      <xdr:col>1</xdr:col>
      <xdr:colOff>9525</xdr:colOff>
      <xdr:row>85</xdr:row>
      <xdr:rowOff>0</xdr:rowOff>
    </xdr:from>
    <xdr:to>
      <xdr:col>11</xdr:col>
      <xdr:colOff>0</xdr:colOff>
      <xdr:row>85</xdr:row>
      <xdr:rowOff>0</xdr:rowOff>
    </xdr:to>
    <xdr:sp>
      <xdr:nvSpPr>
        <xdr:cNvPr id="24" name="Text 22"/>
        <xdr:cNvSpPr txBox="1">
          <a:spLocks noChangeArrowheads="1"/>
        </xdr:cNvSpPr>
      </xdr:nvSpPr>
      <xdr:spPr>
        <a:xfrm>
          <a:off x="219075" y="19183350"/>
          <a:ext cx="5800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1</xdr:col>
      <xdr:colOff>9525</xdr:colOff>
      <xdr:row>78</xdr:row>
      <xdr:rowOff>0</xdr:rowOff>
    </xdr:from>
    <xdr:to>
      <xdr:col>11</xdr:col>
      <xdr:colOff>0</xdr:colOff>
      <xdr:row>78</xdr:row>
      <xdr:rowOff>0</xdr:rowOff>
    </xdr:to>
    <xdr:sp>
      <xdr:nvSpPr>
        <xdr:cNvPr id="25" name="Text 22"/>
        <xdr:cNvSpPr txBox="1">
          <a:spLocks noChangeArrowheads="1"/>
        </xdr:cNvSpPr>
      </xdr:nvSpPr>
      <xdr:spPr>
        <a:xfrm>
          <a:off x="219075" y="16764000"/>
          <a:ext cx="5800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1</xdr:col>
      <xdr:colOff>9525</xdr:colOff>
      <xdr:row>78</xdr:row>
      <xdr:rowOff>0</xdr:rowOff>
    </xdr:from>
    <xdr:to>
      <xdr:col>11</xdr:col>
      <xdr:colOff>0</xdr:colOff>
      <xdr:row>78</xdr:row>
      <xdr:rowOff>0</xdr:rowOff>
    </xdr:to>
    <xdr:sp>
      <xdr:nvSpPr>
        <xdr:cNvPr id="26" name="Text 22"/>
        <xdr:cNvSpPr txBox="1">
          <a:spLocks noChangeArrowheads="1"/>
        </xdr:cNvSpPr>
      </xdr:nvSpPr>
      <xdr:spPr>
        <a:xfrm>
          <a:off x="219075" y="16764000"/>
          <a:ext cx="5800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1</xdr:col>
      <xdr:colOff>9525</xdr:colOff>
      <xdr:row>78</xdr:row>
      <xdr:rowOff>0</xdr:rowOff>
    </xdr:from>
    <xdr:to>
      <xdr:col>11</xdr:col>
      <xdr:colOff>0</xdr:colOff>
      <xdr:row>78</xdr:row>
      <xdr:rowOff>0</xdr:rowOff>
    </xdr:to>
    <xdr:sp>
      <xdr:nvSpPr>
        <xdr:cNvPr id="27" name="Text 22"/>
        <xdr:cNvSpPr txBox="1">
          <a:spLocks noChangeArrowheads="1"/>
        </xdr:cNvSpPr>
      </xdr:nvSpPr>
      <xdr:spPr>
        <a:xfrm>
          <a:off x="219075" y="16764000"/>
          <a:ext cx="5800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1</xdr:col>
      <xdr:colOff>9525</xdr:colOff>
      <xdr:row>85</xdr:row>
      <xdr:rowOff>0</xdr:rowOff>
    </xdr:from>
    <xdr:to>
      <xdr:col>11</xdr:col>
      <xdr:colOff>0</xdr:colOff>
      <xdr:row>85</xdr:row>
      <xdr:rowOff>0</xdr:rowOff>
    </xdr:to>
    <xdr:sp>
      <xdr:nvSpPr>
        <xdr:cNvPr id="28" name="Text 22"/>
        <xdr:cNvSpPr txBox="1">
          <a:spLocks noChangeArrowheads="1"/>
        </xdr:cNvSpPr>
      </xdr:nvSpPr>
      <xdr:spPr>
        <a:xfrm>
          <a:off x="219075" y="19183350"/>
          <a:ext cx="5800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2</xdr:col>
      <xdr:colOff>0</xdr:colOff>
      <xdr:row>81</xdr:row>
      <xdr:rowOff>0</xdr:rowOff>
    </xdr:from>
    <xdr:to>
      <xdr:col>11</xdr:col>
      <xdr:colOff>57150</xdr:colOff>
      <xdr:row>81</xdr:row>
      <xdr:rowOff>0</xdr:rowOff>
    </xdr:to>
    <xdr:sp>
      <xdr:nvSpPr>
        <xdr:cNvPr id="29" name="TextBox 108"/>
        <xdr:cNvSpPr txBox="1">
          <a:spLocks noChangeArrowheads="1"/>
        </xdr:cNvSpPr>
      </xdr:nvSpPr>
      <xdr:spPr>
        <a:xfrm>
          <a:off x="485775" y="18383250"/>
          <a:ext cx="55911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MPB, a subsidiary, implemented a special issue of 78,977,000 new ordinary shares of RM0.50 each at an issue price of RM1.00 per share to Bumiputera investors approved by the MITI. A total of 71,899,934 shares were applied for and issued to the approved Bumiputera investors. The issuance of the balance 7,077,066 shares is still pending completion in view of the prevailing market conditions. On 21 July 2004, SC had vide its letter approved a further extension of time to 31 December 2004 to fully complete the special issue. As the prevailing market conditions has remained the same, MPB decided not to seek further extension.</a:t>
          </a:r>
        </a:p>
      </xdr:txBody>
    </xdr:sp>
    <xdr:clientData/>
  </xdr:twoCellAnchor>
  <xdr:twoCellAnchor>
    <xdr:from>
      <xdr:col>2</xdr:col>
      <xdr:colOff>9525</xdr:colOff>
      <xdr:row>130</xdr:row>
      <xdr:rowOff>0</xdr:rowOff>
    </xdr:from>
    <xdr:to>
      <xdr:col>11</xdr:col>
      <xdr:colOff>47625</xdr:colOff>
      <xdr:row>130</xdr:row>
      <xdr:rowOff>0</xdr:rowOff>
    </xdr:to>
    <xdr:sp>
      <xdr:nvSpPr>
        <xdr:cNvPr id="30" name="TextBox 110"/>
        <xdr:cNvSpPr txBox="1">
          <a:spLocks noChangeArrowheads="1"/>
        </xdr:cNvSpPr>
      </xdr:nvSpPr>
      <xdr:spPr>
        <a:xfrm>
          <a:off x="495300" y="29794200"/>
          <a:ext cx="55721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Proceedings have been and will be initiated by PM Securities and PM Equities against various clients and debtors whose accounts are in default or overdue.  As at 17 November 2004, these two subsidiaries have filed claims against various clients and debtors in aggregate sums of RM842.9 million together with interest and costs. As at the same date, counterclaims have been filed against these two subsidiaries claiming amount of RM134.7million  together with interest, cost and other general unspecified damages. The requisite defences have been filed accordingly.</a:t>
          </a:r>
        </a:p>
      </xdr:txBody>
    </xdr:sp>
    <xdr:clientData/>
  </xdr:twoCellAnchor>
  <xdr:twoCellAnchor>
    <xdr:from>
      <xdr:col>1</xdr:col>
      <xdr:colOff>19050</xdr:colOff>
      <xdr:row>116</xdr:row>
      <xdr:rowOff>66675</xdr:rowOff>
    </xdr:from>
    <xdr:to>
      <xdr:col>10</xdr:col>
      <xdr:colOff>723900</xdr:colOff>
      <xdr:row>119</xdr:row>
      <xdr:rowOff>47625</xdr:rowOff>
    </xdr:to>
    <xdr:sp>
      <xdr:nvSpPr>
        <xdr:cNvPr id="31" name="TextBox 111"/>
        <xdr:cNvSpPr txBox="1">
          <a:spLocks noChangeArrowheads="1"/>
        </xdr:cNvSpPr>
      </xdr:nvSpPr>
      <xdr:spPr>
        <a:xfrm>
          <a:off x="228600" y="24060150"/>
          <a:ext cx="5781675" cy="15144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accordance with the scheme of arrangement of Pan Malaysia Holdings Berhad ("PM Holdings"), the indebtedness of the class of creditors referred to as the secured creditors and unsecured guarantee creditors were settled by issuance of new ordinary shares of RM1.00 each in PM Holdings ("New Shares") at par on a Ringgit-to-Ringgit basis. Also, in accordance with the scheme, MUIB and a subsidiary, Loyal Design Sdn Bhd ("LDSB"), have on 27 December 1999 entered into put option agreements with the said creditors whereby MUIB and LDSB granted put options to buy these New Shares at a maximum price of RM1.00 per share. These New Shares were issued on 29 December 1999. Currently, LDSB has outstanding put options on 25,997,943 New Shares. LDSB is in the process of finalising new arrangements on the put option matters with the said creditors.</a:t>
          </a:r>
        </a:p>
      </xdr:txBody>
    </xdr:sp>
    <xdr:clientData/>
  </xdr:twoCellAnchor>
  <xdr:twoCellAnchor>
    <xdr:from>
      <xdr:col>1</xdr:col>
      <xdr:colOff>9525</xdr:colOff>
      <xdr:row>84</xdr:row>
      <xdr:rowOff>0</xdr:rowOff>
    </xdr:from>
    <xdr:to>
      <xdr:col>11</xdr:col>
      <xdr:colOff>0</xdr:colOff>
      <xdr:row>84</xdr:row>
      <xdr:rowOff>0</xdr:rowOff>
    </xdr:to>
    <xdr:sp>
      <xdr:nvSpPr>
        <xdr:cNvPr id="32" name="Text 22"/>
        <xdr:cNvSpPr txBox="1">
          <a:spLocks noChangeArrowheads="1"/>
        </xdr:cNvSpPr>
      </xdr:nvSpPr>
      <xdr:spPr>
        <a:xfrm>
          <a:off x="219075" y="18602325"/>
          <a:ext cx="5800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1</xdr:col>
      <xdr:colOff>9525</xdr:colOff>
      <xdr:row>78</xdr:row>
      <xdr:rowOff>0</xdr:rowOff>
    </xdr:from>
    <xdr:to>
      <xdr:col>11</xdr:col>
      <xdr:colOff>0</xdr:colOff>
      <xdr:row>78</xdr:row>
      <xdr:rowOff>0</xdr:rowOff>
    </xdr:to>
    <xdr:sp>
      <xdr:nvSpPr>
        <xdr:cNvPr id="33" name="Text 22"/>
        <xdr:cNvSpPr txBox="1">
          <a:spLocks noChangeArrowheads="1"/>
        </xdr:cNvSpPr>
      </xdr:nvSpPr>
      <xdr:spPr>
        <a:xfrm>
          <a:off x="219075" y="16764000"/>
          <a:ext cx="5800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167"/>
  <sheetViews>
    <sheetView showGridLines="0" tabSelected="1" workbookViewId="0" topLeftCell="A1">
      <selection activeCell="A1" sqref="A1"/>
    </sheetView>
  </sheetViews>
  <sheetFormatPr defaultColWidth="9.140625" defaultRowHeight="12.75"/>
  <cols>
    <col min="1" max="1" width="3.28125" style="25" customWidth="1"/>
    <col min="2" max="2" width="2.8515625" style="25" customWidth="1"/>
    <col min="3" max="3" width="25.140625" style="25" customWidth="1"/>
    <col min="4" max="4" width="9.421875" style="25" customWidth="1"/>
    <col min="5" max="5" width="7.140625" style="25" customWidth="1"/>
    <col min="6" max="6" width="11.28125" style="25" customWidth="1"/>
    <col min="7" max="7" width="1.8515625" style="25" customWidth="1"/>
    <col min="8" max="8" width="11.8515625" style="27" customWidth="1"/>
    <col min="9" max="9" width="2.28125" style="27" customWidth="1"/>
    <col min="10" max="10" width="11.140625" style="25" customWidth="1"/>
    <col min="11" max="11" width="1.421875" style="25" customWidth="1"/>
    <col min="12" max="12" width="10.8515625" style="25" customWidth="1"/>
    <col min="13" max="13" width="1.421875" style="133" customWidth="1"/>
    <col min="14" max="16384" width="9.140625" style="25" customWidth="1"/>
  </cols>
  <sheetData>
    <row r="1" spans="1:13" ht="15.75">
      <c r="A1" s="24"/>
      <c r="B1" s="24"/>
      <c r="C1" s="24"/>
      <c r="D1" s="24"/>
      <c r="E1" s="24"/>
      <c r="F1" s="24"/>
      <c r="G1" s="24"/>
      <c r="H1" s="24"/>
      <c r="I1" s="24"/>
      <c r="J1" s="24"/>
      <c r="K1" s="24"/>
      <c r="L1" s="24"/>
      <c r="M1" s="132"/>
    </row>
    <row r="2" spans="1:13" ht="15.75">
      <c r="A2" s="24"/>
      <c r="B2" s="24"/>
      <c r="C2" s="24"/>
      <c r="D2" s="24"/>
      <c r="E2" s="24"/>
      <c r="F2" s="24"/>
      <c r="G2" s="24"/>
      <c r="H2" s="24"/>
      <c r="I2" s="24"/>
      <c r="J2" s="24"/>
      <c r="K2" s="24"/>
      <c r="L2" s="178"/>
      <c r="M2" s="132"/>
    </row>
    <row r="3" spans="1:13" ht="15.75">
      <c r="A3" s="24"/>
      <c r="B3" s="24"/>
      <c r="C3" s="24"/>
      <c r="D3" s="24"/>
      <c r="E3" s="24"/>
      <c r="F3" s="24"/>
      <c r="G3" s="24"/>
      <c r="H3" s="24"/>
      <c r="I3" s="24"/>
      <c r="J3" s="24"/>
      <c r="K3" s="24"/>
      <c r="L3" s="24"/>
      <c r="M3" s="132"/>
    </row>
    <row r="4" spans="1:13" ht="15.75">
      <c r="A4" s="214" t="s">
        <v>104</v>
      </c>
      <c r="B4" s="214"/>
      <c r="C4" s="214"/>
      <c r="D4" s="214"/>
      <c r="E4" s="214"/>
      <c r="F4" s="214"/>
      <c r="G4" s="214"/>
      <c r="H4" s="214"/>
      <c r="I4" s="214"/>
      <c r="J4" s="214"/>
      <c r="K4" s="214"/>
      <c r="L4" s="214"/>
      <c r="M4" s="214"/>
    </row>
    <row r="5" spans="1:13" ht="13.5" customHeight="1">
      <c r="A5" s="215" t="s">
        <v>201</v>
      </c>
      <c r="B5" s="215"/>
      <c r="C5" s="215"/>
      <c r="D5" s="215"/>
      <c r="E5" s="215"/>
      <c r="F5" s="215"/>
      <c r="G5" s="215"/>
      <c r="H5" s="215"/>
      <c r="I5" s="215"/>
      <c r="J5" s="215"/>
      <c r="K5" s="215"/>
      <c r="L5" s="215"/>
      <c r="M5" s="215"/>
    </row>
    <row r="6" spans="1:13" ht="13.5" customHeight="1">
      <c r="A6" s="215" t="s">
        <v>202</v>
      </c>
      <c r="B6" s="215"/>
      <c r="C6" s="215"/>
      <c r="D6" s="215"/>
      <c r="E6" s="215"/>
      <c r="F6" s="215"/>
      <c r="G6" s="215"/>
      <c r="H6" s="215"/>
      <c r="I6" s="215"/>
      <c r="J6" s="215"/>
      <c r="K6" s="215"/>
      <c r="L6" s="215"/>
      <c r="M6" s="215"/>
    </row>
    <row r="7" spans="1:13" ht="6.75" customHeight="1">
      <c r="A7" s="216"/>
      <c r="B7" s="216"/>
      <c r="C7" s="216"/>
      <c r="D7" s="216"/>
      <c r="E7" s="216"/>
      <c r="F7" s="216"/>
      <c r="G7" s="216"/>
      <c r="H7" s="216"/>
      <c r="I7" s="216"/>
      <c r="J7" s="216"/>
      <c r="K7" s="216"/>
      <c r="L7" s="216"/>
      <c r="M7" s="216"/>
    </row>
    <row r="8" spans="1:13" ht="15">
      <c r="A8" s="208" t="s">
        <v>102</v>
      </c>
      <c r="B8" s="208"/>
      <c r="C8" s="208"/>
      <c r="D8" s="208"/>
      <c r="E8" s="208"/>
      <c r="F8" s="208"/>
      <c r="G8" s="208"/>
      <c r="H8" s="208"/>
      <c r="I8" s="208"/>
      <c r="J8" s="208"/>
      <c r="K8" s="208"/>
      <c r="L8" s="208"/>
      <c r="M8" s="208"/>
    </row>
    <row r="9" spans="1:13" ht="15">
      <c r="A9" s="208" t="s">
        <v>42</v>
      </c>
      <c r="B9" s="208"/>
      <c r="C9" s="208"/>
      <c r="D9" s="208"/>
      <c r="E9" s="208"/>
      <c r="F9" s="208"/>
      <c r="G9" s="208"/>
      <c r="H9" s="208"/>
      <c r="I9" s="208"/>
      <c r="J9" s="208"/>
      <c r="K9" s="208"/>
      <c r="L9" s="208"/>
      <c r="M9" s="208"/>
    </row>
    <row r="10" spans="1:13" ht="12.75">
      <c r="A10" s="213" t="s">
        <v>213</v>
      </c>
      <c r="B10" s="213"/>
      <c r="C10" s="213"/>
      <c r="D10" s="213"/>
      <c r="E10" s="213"/>
      <c r="F10" s="213"/>
      <c r="G10" s="213"/>
      <c r="H10" s="213"/>
      <c r="I10" s="213"/>
      <c r="J10" s="213"/>
      <c r="K10" s="213"/>
      <c r="L10" s="213"/>
      <c r="M10" s="213"/>
    </row>
    <row r="11" spans="1:12" ht="12.75">
      <c r="A11" s="27"/>
      <c r="B11" s="27"/>
      <c r="C11" s="27"/>
      <c r="D11" s="27"/>
      <c r="E11" s="27"/>
      <c r="F11" s="27"/>
      <c r="G11" s="27"/>
      <c r="J11" s="27"/>
      <c r="K11" s="27"/>
      <c r="L11" s="27"/>
    </row>
    <row r="12" spans="2:13" s="28" customFormat="1" ht="15">
      <c r="B12" s="209" t="s">
        <v>273</v>
      </c>
      <c r="C12" s="209"/>
      <c r="D12" s="209"/>
      <c r="E12" s="209"/>
      <c r="F12" s="209"/>
      <c r="G12" s="209"/>
      <c r="H12" s="209"/>
      <c r="I12" s="209"/>
      <c r="J12" s="209"/>
      <c r="K12" s="209"/>
      <c r="L12" s="209"/>
      <c r="M12" s="134"/>
    </row>
    <row r="13" spans="2:13" ht="13.5" customHeight="1">
      <c r="B13" s="210" t="s">
        <v>283</v>
      </c>
      <c r="C13" s="210"/>
      <c r="D13" s="210"/>
      <c r="E13" s="210"/>
      <c r="F13" s="210"/>
      <c r="G13" s="210"/>
      <c r="H13" s="210"/>
      <c r="I13" s="210"/>
      <c r="J13" s="210"/>
      <c r="K13" s="210"/>
      <c r="L13" s="210"/>
      <c r="M13" s="134"/>
    </row>
    <row r="14" spans="2:13" ht="13.5" customHeight="1">
      <c r="B14" s="29"/>
      <c r="C14" s="29"/>
      <c r="D14" s="29"/>
      <c r="E14" s="29"/>
      <c r="F14" s="29"/>
      <c r="G14" s="29"/>
      <c r="H14" s="29"/>
      <c r="I14" s="29"/>
      <c r="J14" s="29"/>
      <c r="K14" s="29"/>
      <c r="L14" s="29"/>
      <c r="M14" s="134"/>
    </row>
    <row r="15" ht="3.75" customHeight="1"/>
    <row r="16" spans="6:13" s="21" customFormat="1" ht="12.75" customHeight="1">
      <c r="F16" s="212" t="s">
        <v>43</v>
      </c>
      <c r="G16" s="212"/>
      <c r="H16" s="212"/>
      <c r="I16" s="31"/>
      <c r="J16" s="211" t="s">
        <v>44</v>
      </c>
      <c r="K16" s="211"/>
      <c r="L16" s="211"/>
      <c r="M16" s="135"/>
    </row>
    <row r="17" spans="6:13" s="21" customFormat="1" ht="3.75" customHeight="1">
      <c r="F17" s="32"/>
      <c r="G17" s="33"/>
      <c r="H17" s="34"/>
      <c r="I17" s="31"/>
      <c r="J17" s="32"/>
      <c r="K17" s="33"/>
      <c r="L17" s="33"/>
      <c r="M17" s="135"/>
    </row>
    <row r="18" spans="6:12" ht="12.75" customHeight="1">
      <c r="F18" s="35">
        <v>39172</v>
      </c>
      <c r="G18" s="36"/>
      <c r="H18" s="35">
        <v>38807</v>
      </c>
      <c r="I18" s="37"/>
      <c r="J18" s="35">
        <f>+F18</f>
        <v>39172</v>
      </c>
      <c r="K18" s="36"/>
      <c r="L18" s="35">
        <f>+H18</f>
        <v>38807</v>
      </c>
    </row>
    <row r="19" spans="6:12" ht="1.5" customHeight="1">
      <c r="F19" s="30"/>
      <c r="G19" s="36"/>
      <c r="H19" s="30"/>
      <c r="I19" s="37"/>
      <c r="J19" s="30"/>
      <c r="K19" s="36"/>
      <c r="L19" s="30"/>
    </row>
    <row r="20" spans="6:12" ht="2.25" customHeight="1">
      <c r="F20" s="30"/>
      <c r="G20" s="36"/>
      <c r="H20" s="30"/>
      <c r="I20" s="37"/>
      <c r="J20" s="30"/>
      <c r="K20" s="36"/>
      <c r="L20" s="30"/>
    </row>
    <row r="21" spans="1:13" s="21" customFormat="1" ht="12" customHeight="1">
      <c r="A21" s="25"/>
      <c r="B21" s="25"/>
      <c r="C21" s="25"/>
      <c r="D21" s="25"/>
      <c r="E21" s="5"/>
      <c r="F21" s="5" t="s">
        <v>118</v>
      </c>
      <c r="G21" s="36"/>
      <c r="H21" s="5" t="s">
        <v>118</v>
      </c>
      <c r="I21" s="37"/>
      <c r="J21" s="5" t="s">
        <v>118</v>
      </c>
      <c r="K21" s="36"/>
      <c r="L21" s="5" t="s">
        <v>118</v>
      </c>
      <c r="M21" s="135"/>
    </row>
    <row r="22" spans="1:13" s="21" customFormat="1" ht="5.25" customHeight="1">
      <c r="A22" s="25"/>
      <c r="B22" s="25"/>
      <c r="C22" s="25"/>
      <c r="D22" s="25"/>
      <c r="E22" s="25"/>
      <c r="F22" s="25"/>
      <c r="G22" s="25"/>
      <c r="H22" s="27"/>
      <c r="I22" s="27"/>
      <c r="J22" s="25"/>
      <c r="K22" s="25"/>
      <c r="L22" s="25"/>
      <c r="M22" s="135"/>
    </row>
    <row r="23" spans="1:13" s="21" customFormat="1" ht="15.75" customHeight="1">
      <c r="A23" s="25"/>
      <c r="B23" s="154" t="s">
        <v>105</v>
      </c>
      <c r="D23" s="25"/>
      <c r="E23" s="25"/>
      <c r="F23" s="15">
        <v>146715</v>
      </c>
      <c r="G23" s="36"/>
      <c r="H23" s="15">
        <v>216309</v>
      </c>
      <c r="I23" s="38"/>
      <c r="J23" s="15">
        <f>F23</f>
        <v>146715</v>
      </c>
      <c r="K23" s="36"/>
      <c r="L23" s="15">
        <f>H23</f>
        <v>216309</v>
      </c>
      <c r="M23" s="135"/>
    </row>
    <row r="24" spans="1:13" s="21" customFormat="1" ht="4.5" customHeight="1">
      <c r="A24" s="25"/>
      <c r="B24" s="25"/>
      <c r="C24" s="25"/>
      <c r="D24" s="25"/>
      <c r="E24" s="25"/>
      <c r="F24" s="1"/>
      <c r="G24" s="25"/>
      <c r="H24" s="1"/>
      <c r="I24" s="27"/>
      <c r="J24" s="15"/>
      <c r="K24" s="25"/>
      <c r="L24" s="15"/>
      <c r="M24" s="135"/>
    </row>
    <row r="25" spans="1:13" s="21" customFormat="1" ht="12.75">
      <c r="A25" s="25"/>
      <c r="B25" s="154" t="s">
        <v>274</v>
      </c>
      <c r="C25" s="25"/>
      <c r="D25" s="25"/>
      <c r="E25" s="25"/>
      <c r="F25" s="1">
        <v>-118134</v>
      </c>
      <c r="G25" s="25"/>
      <c r="H25" s="1">
        <v>-165980</v>
      </c>
      <c r="I25" s="27"/>
      <c r="J25" s="15">
        <f>F25</f>
        <v>-118134</v>
      </c>
      <c r="K25" s="25"/>
      <c r="L25" s="15">
        <f>H25</f>
        <v>-165980</v>
      </c>
      <c r="M25" s="135"/>
    </row>
    <row r="26" spans="1:13" s="21" customFormat="1" ht="4.5" customHeight="1">
      <c r="A26" s="25"/>
      <c r="B26" s="25"/>
      <c r="C26" s="25"/>
      <c r="D26" s="25"/>
      <c r="E26" s="25"/>
      <c r="F26" s="11"/>
      <c r="G26" s="25"/>
      <c r="H26" s="11"/>
      <c r="I26" s="27"/>
      <c r="J26" s="11"/>
      <c r="K26" s="25"/>
      <c r="L26" s="11"/>
      <c r="M26" s="135"/>
    </row>
    <row r="27" spans="1:13" s="21" customFormat="1" ht="4.5" customHeight="1">
      <c r="A27" s="25"/>
      <c r="B27" s="25"/>
      <c r="C27" s="25"/>
      <c r="D27" s="25"/>
      <c r="E27" s="25"/>
      <c r="F27" s="15"/>
      <c r="G27" s="25"/>
      <c r="H27" s="15"/>
      <c r="I27" s="27"/>
      <c r="J27" s="15"/>
      <c r="K27" s="25"/>
      <c r="L27" s="15"/>
      <c r="M27" s="135"/>
    </row>
    <row r="28" spans="1:13" s="21" customFormat="1" ht="12.75">
      <c r="A28" s="25"/>
      <c r="B28" s="154" t="s">
        <v>275</v>
      </c>
      <c r="C28" s="25"/>
      <c r="D28" s="25"/>
      <c r="E28" s="25"/>
      <c r="F28" s="1">
        <f>SUM(F23:F25)</f>
        <v>28581</v>
      </c>
      <c r="G28" s="25"/>
      <c r="H28" s="1">
        <f>SUM(H23:H25)</f>
        <v>50329</v>
      </c>
      <c r="I28" s="27"/>
      <c r="J28" s="1">
        <f>SUM(J23:J25)</f>
        <v>28581</v>
      </c>
      <c r="K28" s="25"/>
      <c r="L28" s="1">
        <f>SUM(L23:L25)</f>
        <v>50329</v>
      </c>
      <c r="M28" s="135"/>
    </row>
    <row r="29" spans="1:13" s="21" customFormat="1" ht="3.75" customHeight="1">
      <c r="A29" s="25"/>
      <c r="B29" s="154"/>
      <c r="C29" s="25"/>
      <c r="D29" s="25"/>
      <c r="E29" s="25"/>
      <c r="F29" s="1"/>
      <c r="G29" s="25"/>
      <c r="H29" s="1"/>
      <c r="I29" s="27"/>
      <c r="J29" s="1"/>
      <c r="K29" s="25"/>
      <c r="L29" s="1"/>
      <c r="M29" s="135"/>
    </row>
    <row r="30" spans="1:13" s="21" customFormat="1" ht="12.75">
      <c r="A30" s="25"/>
      <c r="B30" s="154" t="s">
        <v>277</v>
      </c>
      <c r="C30" s="25"/>
      <c r="D30" s="25"/>
      <c r="E30" s="25"/>
      <c r="F30" s="1">
        <v>8436</v>
      </c>
      <c r="G30" s="25"/>
      <c r="H30" s="1">
        <v>11768</v>
      </c>
      <c r="I30" s="27"/>
      <c r="J30" s="1">
        <f>F30</f>
        <v>8436</v>
      </c>
      <c r="K30" s="25"/>
      <c r="L30" s="1">
        <f>H30</f>
        <v>11768</v>
      </c>
      <c r="M30" s="135"/>
    </row>
    <row r="31" spans="1:13" s="21" customFormat="1" ht="4.5" customHeight="1">
      <c r="A31" s="25"/>
      <c r="B31" s="25"/>
      <c r="C31" s="25"/>
      <c r="D31" s="25"/>
      <c r="E31" s="25"/>
      <c r="F31" s="1"/>
      <c r="G31" s="25"/>
      <c r="H31" s="1"/>
      <c r="I31" s="27"/>
      <c r="J31" s="15"/>
      <c r="K31" s="25"/>
      <c r="L31" s="15"/>
      <c r="M31" s="135"/>
    </row>
    <row r="32" spans="1:13" s="21" customFormat="1" ht="12.75">
      <c r="A32" s="25"/>
      <c r="B32" s="154" t="s">
        <v>276</v>
      </c>
      <c r="C32" s="25"/>
      <c r="D32" s="25"/>
      <c r="E32" s="25"/>
      <c r="F32" s="1">
        <v>-5656</v>
      </c>
      <c r="G32" s="25"/>
      <c r="H32" s="1">
        <v>-6423</v>
      </c>
      <c r="I32" s="27"/>
      <c r="J32" s="15">
        <f>F32</f>
        <v>-5656</v>
      </c>
      <c r="K32" s="25"/>
      <c r="L32" s="15">
        <f>H32</f>
        <v>-6423</v>
      </c>
      <c r="M32" s="135"/>
    </row>
    <row r="33" spans="1:13" s="21" customFormat="1" ht="4.5" customHeight="1">
      <c r="A33" s="25"/>
      <c r="B33" s="25"/>
      <c r="C33" s="25"/>
      <c r="D33" s="25"/>
      <c r="E33" s="25"/>
      <c r="F33" s="1"/>
      <c r="G33" s="25"/>
      <c r="H33" s="1"/>
      <c r="I33" s="27"/>
      <c r="J33" s="15"/>
      <c r="K33" s="25"/>
      <c r="L33" s="15"/>
      <c r="M33" s="135"/>
    </row>
    <row r="34" spans="1:13" s="21" customFormat="1" ht="12.75">
      <c r="A34" s="25"/>
      <c r="B34" s="1" t="s">
        <v>279</v>
      </c>
      <c r="C34" s="25"/>
      <c r="D34" s="25"/>
      <c r="E34" s="25"/>
      <c r="F34" s="1">
        <v>-33467</v>
      </c>
      <c r="G34" s="25"/>
      <c r="H34" s="1">
        <v>-45069</v>
      </c>
      <c r="I34" s="27"/>
      <c r="J34" s="15">
        <f>F34</f>
        <v>-33467</v>
      </c>
      <c r="K34" s="25"/>
      <c r="L34" s="15">
        <f>H34</f>
        <v>-45069</v>
      </c>
      <c r="M34" s="135"/>
    </row>
    <row r="35" spans="1:13" s="21" customFormat="1" ht="4.5" customHeight="1">
      <c r="A35" s="25"/>
      <c r="B35" s="25"/>
      <c r="C35" s="25"/>
      <c r="D35" s="25"/>
      <c r="E35" s="25"/>
      <c r="F35" s="1"/>
      <c r="G35" s="25"/>
      <c r="H35" s="1"/>
      <c r="I35" s="27"/>
      <c r="J35" s="15"/>
      <c r="K35" s="25"/>
      <c r="L35" s="15"/>
      <c r="M35" s="135"/>
    </row>
    <row r="36" spans="1:13" s="21" customFormat="1" ht="12.75">
      <c r="A36" s="25"/>
      <c r="B36" s="154" t="s">
        <v>278</v>
      </c>
      <c r="D36" s="25"/>
      <c r="E36" s="25"/>
      <c r="F36" s="15">
        <v>-5387</v>
      </c>
      <c r="G36" s="36"/>
      <c r="H36" s="15">
        <v>-4469</v>
      </c>
      <c r="I36" s="38"/>
      <c r="J36" s="15">
        <f>F36</f>
        <v>-5387</v>
      </c>
      <c r="K36" s="36"/>
      <c r="L36" s="15">
        <f>H36</f>
        <v>-4469</v>
      </c>
      <c r="M36" s="135"/>
    </row>
    <row r="37" spans="1:13" s="21" customFormat="1" ht="4.5" customHeight="1">
      <c r="A37" s="25"/>
      <c r="B37" s="25"/>
      <c r="C37" s="25"/>
      <c r="D37" s="25"/>
      <c r="E37" s="25"/>
      <c r="F37" s="1"/>
      <c r="G37" s="25"/>
      <c r="H37" s="1"/>
      <c r="I37" s="27"/>
      <c r="J37" s="1"/>
      <c r="K37" s="25"/>
      <c r="L37" s="1"/>
      <c r="M37" s="135"/>
    </row>
    <row r="38" spans="1:13" s="21" customFormat="1" ht="12.75">
      <c r="A38" s="25"/>
      <c r="B38" s="154" t="s">
        <v>248</v>
      </c>
      <c r="D38" s="25"/>
      <c r="E38" s="37"/>
      <c r="F38" s="15">
        <v>4805</v>
      </c>
      <c r="G38" s="36"/>
      <c r="H38" s="15">
        <v>25613</v>
      </c>
      <c r="I38" s="15"/>
      <c r="J38" s="15">
        <f>F38</f>
        <v>4805</v>
      </c>
      <c r="K38" s="15" t="e">
        <v>#REF!</v>
      </c>
      <c r="L38" s="15">
        <f>H38</f>
        <v>25613</v>
      </c>
      <c r="M38" s="135"/>
    </row>
    <row r="39" spans="1:13" s="21" customFormat="1" ht="4.5" customHeight="1">
      <c r="A39" s="25"/>
      <c r="B39" s="25"/>
      <c r="C39" s="25"/>
      <c r="D39" s="25"/>
      <c r="E39" s="25"/>
      <c r="F39" s="1"/>
      <c r="G39" s="25"/>
      <c r="H39" s="1"/>
      <c r="I39" s="27"/>
      <c r="J39" s="1"/>
      <c r="K39" s="25"/>
      <c r="L39" s="1"/>
      <c r="M39" s="135"/>
    </row>
    <row r="40" spans="1:13" s="21" customFormat="1" ht="12.75">
      <c r="A40" s="25"/>
      <c r="B40" s="154" t="s">
        <v>106</v>
      </c>
      <c r="D40" s="25"/>
      <c r="E40" s="25"/>
      <c r="F40" s="1">
        <v>-23793</v>
      </c>
      <c r="G40" s="25"/>
      <c r="H40" s="1">
        <v>-44139</v>
      </c>
      <c r="I40" s="27"/>
      <c r="J40" s="15">
        <f>F40</f>
        <v>-23793</v>
      </c>
      <c r="K40" s="25"/>
      <c r="L40" s="1">
        <f>H40</f>
        <v>-44139</v>
      </c>
      <c r="M40" s="135"/>
    </row>
    <row r="41" spans="1:13" s="21" customFormat="1" ht="4.5" customHeight="1">
      <c r="A41" s="25"/>
      <c r="B41" s="25"/>
      <c r="C41" s="25"/>
      <c r="D41" s="25"/>
      <c r="E41" s="25"/>
      <c r="F41" s="1"/>
      <c r="G41" s="25"/>
      <c r="H41" s="1"/>
      <c r="I41" s="27"/>
      <c r="J41" s="1"/>
      <c r="K41" s="25"/>
      <c r="L41" s="1"/>
      <c r="M41" s="135"/>
    </row>
    <row r="42" spans="1:13" s="21" customFormat="1" ht="12.75">
      <c r="A42" s="25"/>
      <c r="B42" s="154" t="s">
        <v>215</v>
      </c>
      <c r="D42" s="25"/>
      <c r="E42" s="37"/>
      <c r="F42" s="15">
        <v>3803</v>
      </c>
      <c r="G42" s="36"/>
      <c r="H42" s="15">
        <v>2612</v>
      </c>
      <c r="I42" s="15"/>
      <c r="J42" s="15">
        <f>F42</f>
        <v>3803</v>
      </c>
      <c r="K42" s="15" t="e">
        <v>#REF!</v>
      </c>
      <c r="L42" s="15">
        <f>H42</f>
        <v>2612</v>
      </c>
      <c r="M42" s="135"/>
    </row>
    <row r="43" spans="1:13" s="21" customFormat="1" ht="4.5" customHeight="1">
      <c r="A43" s="25"/>
      <c r="B43" s="25"/>
      <c r="C43" s="25"/>
      <c r="D43" s="25"/>
      <c r="E43" s="25"/>
      <c r="F43" s="11"/>
      <c r="G43" s="25"/>
      <c r="H43" s="11"/>
      <c r="I43" s="27"/>
      <c r="J43" s="11"/>
      <c r="K43" s="25"/>
      <c r="L43" s="11"/>
      <c r="M43" s="135"/>
    </row>
    <row r="44" spans="1:13" s="21" customFormat="1" ht="4.5" customHeight="1">
      <c r="A44" s="25"/>
      <c r="B44" s="25"/>
      <c r="C44" s="25"/>
      <c r="D44" s="25"/>
      <c r="E44" s="25"/>
      <c r="F44" s="1"/>
      <c r="G44" s="25"/>
      <c r="H44" s="1"/>
      <c r="I44" s="27"/>
      <c r="J44" s="1"/>
      <c r="K44" s="25"/>
      <c r="L44" s="1"/>
      <c r="M44" s="135"/>
    </row>
    <row r="45" spans="1:13" s="21" customFormat="1" ht="12.75">
      <c r="A45" s="25"/>
      <c r="B45" s="25" t="s">
        <v>272</v>
      </c>
      <c r="D45" s="25"/>
      <c r="E45" s="25"/>
      <c r="F45" s="1">
        <f>+F28+F30+F32+F34+F36+F38+F40+F42</f>
        <v>-22678</v>
      </c>
      <c r="G45" s="1"/>
      <c r="H45" s="1">
        <f>+H28+H30+H32+H34+H36+H38+H40+H42</f>
        <v>-9778</v>
      </c>
      <c r="I45" s="1"/>
      <c r="J45" s="1">
        <f>+J28+J30+J32+J34+J36+J38+J40+J42</f>
        <v>-22678</v>
      </c>
      <c r="K45" s="25"/>
      <c r="L45" s="1">
        <f>+L28+L30+L32+L34+L36+L38+L40+L42</f>
        <v>-9778</v>
      </c>
      <c r="M45" s="135"/>
    </row>
    <row r="46" spans="1:13" s="21" customFormat="1" ht="4.5" customHeight="1">
      <c r="A46" s="25"/>
      <c r="B46" s="25"/>
      <c r="C46" s="25"/>
      <c r="D46" s="25"/>
      <c r="E46" s="25"/>
      <c r="F46" s="1"/>
      <c r="G46" s="25"/>
      <c r="H46" s="1"/>
      <c r="I46" s="27"/>
      <c r="J46" s="1"/>
      <c r="K46" s="25"/>
      <c r="L46" s="1"/>
      <c r="M46" s="135"/>
    </row>
    <row r="47" spans="1:13" s="21" customFormat="1" ht="12.75">
      <c r="A47" s="25"/>
      <c r="B47" s="154" t="s">
        <v>119</v>
      </c>
      <c r="D47" s="25"/>
      <c r="E47" s="25"/>
      <c r="F47" s="41">
        <v>-3311</v>
      </c>
      <c r="G47" s="25"/>
      <c r="H47" s="41">
        <v>32501</v>
      </c>
      <c r="I47" s="27"/>
      <c r="J47" s="15">
        <f>F47</f>
        <v>-3311</v>
      </c>
      <c r="K47" s="25"/>
      <c r="L47" s="15">
        <f>H47</f>
        <v>32501</v>
      </c>
      <c r="M47" s="135"/>
    </row>
    <row r="48" spans="1:13" s="21" customFormat="1" ht="4.5" customHeight="1">
      <c r="A48" s="25"/>
      <c r="B48" s="25"/>
      <c r="C48" s="25"/>
      <c r="D48" s="25"/>
      <c r="E48" s="25"/>
      <c r="F48" s="11"/>
      <c r="G48" s="36"/>
      <c r="H48" s="11"/>
      <c r="I48" s="38"/>
      <c r="J48" s="11"/>
      <c r="K48" s="36"/>
      <c r="L48" s="11"/>
      <c r="M48" s="135"/>
    </row>
    <row r="49" spans="1:13" s="21" customFormat="1" ht="4.5" customHeight="1">
      <c r="A49" s="25"/>
      <c r="B49" s="25"/>
      <c r="C49" s="25"/>
      <c r="D49" s="25"/>
      <c r="E49" s="25"/>
      <c r="F49" s="1"/>
      <c r="G49" s="25"/>
      <c r="H49" s="1"/>
      <c r="I49" s="27"/>
      <c r="J49" s="1"/>
      <c r="K49" s="25"/>
      <c r="L49" s="1"/>
      <c r="M49" s="135"/>
    </row>
    <row r="50" spans="1:13" s="21" customFormat="1" ht="12.75">
      <c r="A50" s="25"/>
      <c r="B50" s="25" t="s">
        <v>312</v>
      </c>
      <c r="D50" s="25"/>
      <c r="E50" s="25"/>
      <c r="F50" s="1">
        <f>SUM(F45:F47)</f>
        <v>-25989</v>
      </c>
      <c r="G50" s="25"/>
      <c r="H50" s="1">
        <f>SUM(H45:H47)</f>
        <v>22723</v>
      </c>
      <c r="I50" s="27"/>
      <c r="J50" s="42">
        <f>SUM(J45:J47)</f>
        <v>-25989</v>
      </c>
      <c r="K50" s="25"/>
      <c r="L50" s="1">
        <f>SUM(L45:L47)</f>
        <v>22723</v>
      </c>
      <c r="M50" s="135"/>
    </row>
    <row r="51" spans="1:13" s="21" customFormat="1" ht="4.5" customHeight="1" thickBot="1">
      <c r="A51" s="25"/>
      <c r="B51" s="25"/>
      <c r="C51" s="25"/>
      <c r="D51" s="25"/>
      <c r="E51" s="25"/>
      <c r="F51" s="17"/>
      <c r="G51" s="25"/>
      <c r="H51" s="17"/>
      <c r="I51" s="27"/>
      <c r="J51" s="17"/>
      <c r="K51" s="25"/>
      <c r="L51" s="17"/>
      <c r="M51" s="135"/>
    </row>
    <row r="52" spans="1:13" s="21" customFormat="1" ht="4.5" customHeight="1">
      <c r="A52" s="25"/>
      <c r="B52" s="25"/>
      <c r="C52" s="25"/>
      <c r="D52" s="25"/>
      <c r="E52" s="25"/>
      <c r="F52" s="1"/>
      <c r="G52" s="25"/>
      <c r="H52" s="1"/>
      <c r="I52" s="27"/>
      <c r="J52" s="1"/>
      <c r="K52" s="25"/>
      <c r="L52" s="1"/>
      <c r="M52" s="135"/>
    </row>
    <row r="53" spans="1:13" s="21" customFormat="1" ht="4.5" customHeight="1">
      <c r="A53" s="25"/>
      <c r="B53" s="25"/>
      <c r="C53" s="25"/>
      <c r="D53" s="25"/>
      <c r="E53" s="25"/>
      <c r="F53" s="1"/>
      <c r="G53" s="25"/>
      <c r="H53" s="1"/>
      <c r="I53" s="27"/>
      <c r="J53" s="1"/>
      <c r="K53" s="25"/>
      <c r="L53" s="1"/>
      <c r="M53" s="135"/>
    </row>
    <row r="54" spans="1:13" s="21" customFormat="1" ht="12.75">
      <c r="A54" s="25"/>
      <c r="B54" s="154" t="s">
        <v>85</v>
      </c>
      <c r="C54" s="25"/>
      <c r="D54" s="25"/>
      <c r="E54" s="25"/>
      <c r="F54" s="1"/>
      <c r="G54" s="25"/>
      <c r="H54" s="1"/>
      <c r="I54" s="27"/>
      <c r="J54" s="1"/>
      <c r="K54" s="25"/>
      <c r="L54" s="1"/>
      <c r="M54" s="135"/>
    </row>
    <row r="55" spans="1:13" s="21" customFormat="1" ht="2.25" customHeight="1">
      <c r="A55" s="25"/>
      <c r="B55" s="25"/>
      <c r="C55" s="25"/>
      <c r="D55" s="25"/>
      <c r="E55" s="25"/>
      <c r="F55" s="1"/>
      <c r="G55" s="25"/>
      <c r="H55" s="1"/>
      <c r="I55" s="27"/>
      <c r="J55" s="1"/>
      <c r="K55" s="25"/>
      <c r="L55" s="1"/>
      <c r="M55" s="135"/>
    </row>
    <row r="56" spans="1:13" s="21" customFormat="1" ht="12.75">
      <c r="A56" s="25"/>
      <c r="B56" s="154" t="s">
        <v>50</v>
      </c>
      <c r="C56" s="25"/>
      <c r="D56" s="25"/>
      <c r="E56" s="25"/>
      <c r="F56" s="1">
        <v>-24601</v>
      </c>
      <c r="G56" s="25"/>
      <c r="H56" s="1">
        <v>23064</v>
      </c>
      <c r="I56" s="27"/>
      <c r="J56" s="1">
        <f>F56</f>
        <v>-24601</v>
      </c>
      <c r="K56" s="25"/>
      <c r="L56" s="1">
        <f>H56</f>
        <v>23064</v>
      </c>
      <c r="M56" s="135"/>
    </row>
    <row r="57" spans="1:13" s="21" customFormat="1" ht="12.75">
      <c r="A57" s="25"/>
      <c r="B57" s="154" t="s">
        <v>184</v>
      </c>
      <c r="D57" s="25"/>
      <c r="E57" s="25"/>
      <c r="F57" s="15">
        <v>-1388</v>
      </c>
      <c r="G57" s="25"/>
      <c r="H57" s="15">
        <v>-341</v>
      </c>
      <c r="I57" s="27"/>
      <c r="J57" s="15">
        <f>F57</f>
        <v>-1388</v>
      </c>
      <c r="K57" s="25"/>
      <c r="L57" s="15">
        <f>H57</f>
        <v>-341</v>
      </c>
      <c r="M57" s="135"/>
    </row>
    <row r="58" spans="1:13" s="21" customFormat="1" ht="4.5" customHeight="1">
      <c r="A58" s="25"/>
      <c r="B58" s="25"/>
      <c r="C58" s="25"/>
      <c r="D58" s="25"/>
      <c r="E58" s="25"/>
      <c r="F58" s="11"/>
      <c r="G58" s="25"/>
      <c r="H58" s="11"/>
      <c r="I58" s="27"/>
      <c r="J58" s="11"/>
      <c r="K58" s="25"/>
      <c r="L58" s="11"/>
      <c r="M58" s="135"/>
    </row>
    <row r="59" spans="1:13" s="21" customFormat="1" ht="4.5" customHeight="1">
      <c r="A59" s="25"/>
      <c r="B59" s="25"/>
      <c r="C59" s="25"/>
      <c r="D59" s="25"/>
      <c r="E59" s="25"/>
      <c r="F59" s="1"/>
      <c r="G59" s="25"/>
      <c r="H59" s="1"/>
      <c r="I59" s="27"/>
      <c r="J59" s="1"/>
      <c r="K59" s="25"/>
      <c r="L59" s="1"/>
      <c r="M59" s="135"/>
    </row>
    <row r="60" spans="1:14" s="21" customFormat="1" ht="12.75">
      <c r="A60" s="25"/>
      <c r="B60" s="25"/>
      <c r="C60" s="25"/>
      <c r="D60" s="25"/>
      <c r="E60" s="25"/>
      <c r="F60" s="15">
        <f>SUM(F56:F57)</f>
        <v>-25989</v>
      </c>
      <c r="G60" s="25"/>
      <c r="H60" s="15">
        <f>SUM(H56:H57)</f>
        <v>22723</v>
      </c>
      <c r="I60" s="27"/>
      <c r="J60" s="15">
        <f>SUM(J56:J57)</f>
        <v>-25989</v>
      </c>
      <c r="K60" s="25"/>
      <c r="L60" s="15">
        <f>SUM(L56:L57)</f>
        <v>22723</v>
      </c>
      <c r="M60" s="135"/>
      <c r="N60" s="39"/>
    </row>
    <row r="61" spans="1:13" s="21" customFormat="1" ht="4.5" customHeight="1" thickBot="1">
      <c r="A61" s="25"/>
      <c r="B61" s="25"/>
      <c r="C61" s="25"/>
      <c r="D61" s="25"/>
      <c r="E61" s="25"/>
      <c r="F61" s="17"/>
      <c r="G61" s="25"/>
      <c r="H61" s="43"/>
      <c r="I61" s="27"/>
      <c r="J61" s="17"/>
      <c r="K61" s="25"/>
      <c r="L61" s="43"/>
      <c r="M61" s="135"/>
    </row>
    <row r="62" spans="1:13" s="21" customFormat="1" ht="4.5" customHeight="1">
      <c r="A62" s="25"/>
      <c r="B62" s="25"/>
      <c r="C62" s="25"/>
      <c r="D62" s="25"/>
      <c r="E62" s="25"/>
      <c r="F62" s="1"/>
      <c r="G62" s="25"/>
      <c r="H62" s="27"/>
      <c r="I62" s="27"/>
      <c r="J62" s="1"/>
      <c r="K62" s="25"/>
      <c r="L62" s="27"/>
      <c r="M62" s="135"/>
    </row>
    <row r="63" spans="1:13" s="21" customFormat="1" ht="12.75" customHeight="1">
      <c r="A63" s="25"/>
      <c r="B63" s="25" t="s">
        <v>313</v>
      </c>
      <c r="D63" s="25"/>
      <c r="E63" s="25"/>
      <c r="F63" s="1"/>
      <c r="G63" s="25"/>
      <c r="H63" s="27"/>
      <c r="I63" s="27"/>
      <c r="J63" s="1"/>
      <c r="K63" s="25"/>
      <c r="L63" s="27"/>
      <c r="M63" s="135"/>
    </row>
    <row r="64" spans="1:13" s="21" customFormat="1" ht="12.75" customHeight="1">
      <c r="A64" s="25"/>
      <c r="B64" s="154" t="s">
        <v>284</v>
      </c>
      <c r="D64" s="25"/>
      <c r="E64" s="25"/>
      <c r="F64" s="4" t="s">
        <v>287</v>
      </c>
      <c r="G64" s="164"/>
      <c r="H64" s="198" t="str">
        <f>F64</f>
        <v>Sen</v>
      </c>
      <c r="I64" s="164"/>
      <c r="J64" s="4" t="str">
        <f>H64</f>
        <v>Sen</v>
      </c>
      <c r="K64" s="164"/>
      <c r="L64" s="198" t="str">
        <f>J64</f>
        <v>Sen</v>
      </c>
      <c r="M64" s="135"/>
    </row>
    <row r="65" spans="1:13" s="21" customFormat="1" ht="7.5" customHeight="1">
      <c r="A65" s="25"/>
      <c r="B65" s="25"/>
      <c r="D65" s="25"/>
      <c r="E65" s="25"/>
      <c r="F65" s="1"/>
      <c r="G65" s="25"/>
      <c r="H65" s="27"/>
      <c r="I65" s="27"/>
      <c r="J65" s="1"/>
      <c r="K65" s="25"/>
      <c r="L65" s="27"/>
      <c r="M65" s="135"/>
    </row>
    <row r="66" spans="3:13" s="21" customFormat="1" ht="12.75" customHeight="1">
      <c r="C66" s="25" t="s">
        <v>285</v>
      </c>
      <c r="F66" s="44">
        <f>F56/1940532*100</f>
        <v>-1.267745133808667</v>
      </c>
      <c r="G66" s="25"/>
      <c r="H66" s="44">
        <f>H56/1940532*100</f>
        <v>1.1885400498420022</v>
      </c>
      <c r="I66" s="27"/>
      <c r="J66" s="44">
        <f>J56/1940532*100</f>
        <v>-1.267745133808667</v>
      </c>
      <c r="K66" s="25"/>
      <c r="L66" s="44">
        <f>L56/1940532*100</f>
        <v>1.1885400498420022</v>
      </c>
      <c r="M66" s="135"/>
    </row>
    <row r="67" spans="3:13" s="21" customFormat="1" ht="4.5" customHeight="1">
      <c r="C67" s="25"/>
      <c r="F67" s="1"/>
      <c r="G67" s="25"/>
      <c r="H67" s="27"/>
      <c r="I67" s="27"/>
      <c r="J67" s="1"/>
      <c r="K67" s="25"/>
      <c r="L67" s="27"/>
      <c r="M67" s="135"/>
    </row>
    <row r="68" spans="3:13" s="21" customFormat="1" ht="12.75" customHeight="1">
      <c r="C68" s="25" t="s">
        <v>286</v>
      </c>
      <c r="F68" s="180" t="s">
        <v>151</v>
      </c>
      <c r="G68" s="25"/>
      <c r="H68" s="44">
        <v>0.82</v>
      </c>
      <c r="I68" s="27"/>
      <c r="J68" s="180" t="s">
        <v>151</v>
      </c>
      <c r="K68" s="25"/>
      <c r="L68" s="180">
        <f>H68</f>
        <v>0.82</v>
      </c>
      <c r="M68" s="135"/>
    </row>
    <row r="69" spans="3:13" s="21" customFormat="1" ht="7.5" customHeight="1">
      <c r="C69" s="25"/>
      <c r="F69" s="46"/>
      <c r="H69" s="47"/>
      <c r="I69" s="47"/>
      <c r="J69" s="46"/>
      <c r="L69" s="47"/>
      <c r="M69" s="135"/>
    </row>
    <row r="70" spans="2:13" s="21" customFormat="1" ht="9" customHeight="1">
      <c r="B70" s="42"/>
      <c r="C70" s="25"/>
      <c r="F70" s="46"/>
      <c r="H70" s="47"/>
      <c r="I70" s="47"/>
      <c r="J70" s="46"/>
      <c r="L70" s="46"/>
      <c r="M70" s="135"/>
    </row>
    <row r="71" spans="2:13" s="21" customFormat="1" ht="9" customHeight="1">
      <c r="B71" s="42"/>
      <c r="C71" s="25"/>
      <c r="F71" s="46"/>
      <c r="H71" s="47"/>
      <c r="I71" s="47"/>
      <c r="J71" s="46"/>
      <c r="L71" s="46"/>
      <c r="M71" s="135"/>
    </row>
    <row r="72" spans="2:13" s="21" customFormat="1" ht="12.75" customHeight="1">
      <c r="B72" s="162" t="s">
        <v>208</v>
      </c>
      <c r="C72" s="25"/>
      <c r="F72" s="46"/>
      <c r="H72" s="47"/>
      <c r="I72" s="47"/>
      <c r="J72" s="46"/>
      <c r="L72" s="46"/>
      <c r="M72" s="135"/>
    </row>
    <row r="73" spans="2:13" s="21" customFormat="1" ht="12.75" customHeight="1">
      <c r="B73" s="162"/>
      <c r="C73" s="25"/>
      <c r="F73" s="46"/>
      <c r="H73" s="47"/>
      <c r="I73" s="47"/>
      <c r="J73" s="46"/>
      <c r="L73" s="46"/>
      <c r="M73" s="135"/>
    </row>
    <row r="74" spans="2:13" s="21" customFormat="1" ht="12.75" customHeight="1">
      <c r="B74" s="162"/>
      <c r="C74" s="25"/>
      <c r="F74" s="46"/>
      <c r="H74" s="47"/>
      <c r="I74" s="47"/>
      <c r="J74" s="46"/>
      <c r="L74" s="46"/>
      <c r="M74" s="135"/>
    </row>
    <row r="75" spans="2:13" s="21" customFormat="1" ht="12.75" customHeight="1">
      <c r="B75" s="162"/>
      <c r="C75" s="25"/>
      <c r="F75" s="46"/>
      <c r="H75" s="47"/>
      <c r="I75" s="47"/>
      <c r="J75" s="46"/>
      <c r="L75" s="46"/>
      <c r="M75" s="135"/>
    </row>
    <row r="76" spans="2:13" s="21" customFormat="1" ht="12.75" customHeight="1">
      <c r="B76" s="162"/>
      <c r="C76" s="25"/>
      <c r="F76" s="46"/>
      <c r="H76" s="47"/>
      <c r="I76" s="47"/>
      <c r="J76" s="46"/>
      <c r="L76" s="46"/>
      <c r="M76" s="135"/>
    </row>
    <row r="77" spans="2:13" s="21" customFormat="1" ht="12.75" customHeight="1">
      <c r="B77" s="162"/>
      <c r="C77" s="25"/>
      <c r="F77" s="46"/>
      <c r="H77" s="47"/>
      <c r="I77" s="47"/>
      <c r="J77" s="46"/>
      <c r="L77" s="46"/>
      <c r="M77" s="135"/>
    </row>
    <row r="78" spans="2:13" s="21" customFormat="1" ht="12.75" customHeight="1">
      <c r="B78" s="42"/>
      <c r="C78" s="25"/>
      <c r="F78" s="46"/>
      <c r="H78" s="47"/>
      <c r="I78" s="47"/>
      <c r="J78" s="46"/>
      <c r="L78" s="46"/>
      <c r="M78" s="135"/>
    </row>
    <row r="79" spans="1:4" s="60" customFormat="1" ht="6" customHeight="1">
      <c r="A79" s="58"/>
      <c r="B79" s="59"/>
      <c r="C79" s="59"/>
      <c r="D79" s="59"/>
    </row>
    <row r="80" spans="2:13" s="21" customFormat="1" ht="12.75" customHeight="1" hidden="1">
      <c r="B80" s="42"/>
      <c r="C80" s="25"/>
      <c r="F80" s="46"/>
      <c r="H80" s="47"/>
      <c r="I80" s="47"/>
      <c r="J80" s="46"/>
      <c r="L80" s="46"/>
      <c r="M80" s="135"/>
    </row>
    <row r="81" spans="2:13" s="21" customFormat="1" ht="12.75" customHeight="1" hidden="1">
      <c r="B81" s="42"/>
      <c r="C81" s="25"/>
      <c r="F81" s="46"/>
      <c r="H81" s="47"/>
      <c r="I81" s="47"/>
      <c r="J81" s="46"/>
      <c r="L81" s="46"/>
      <c r="M81" s="135"/>
    </row>
    <row r="82" spans="2:13" s="21" customFormat="1" ht="12.75" customHeight="1" hidden="1">
      <c r="B82" s="42"/>
      <c r="C82" s="25"/>
      <c r="F82" s="46"/>
      <c r="H82" s="47"/>
      <c r="I82" s="47"/>
      <c r="J82" s="46"/>
      <c r="L82" s="46"/>
      <c r="M82" s="135"/>
    </row>
    <row r="83" spans="2:13" s="21" customFormat="1" ht="12.75" customHeight="1" hidden="1">
      <c r="B83" s="42"/>
      <c r="C83" s="25"/>
      <c r="F83" s="46"/>
      <c r="H83" s="47"/>
      <c r="I83" s="47"/>
      <c r="J83" s="46"/>
      <c r="L83" s="46"/>
      <c r="M83" s="135"/>
    </row>
    <row r="84" spans="2:13" s="21" customFormat="1" ht="12.75" customHeight="1">
      <c r="B84" s="42"/>
      <c r="C84" s="25"/>
      <c r="F84" s="46"/>
      <c r="H84" s="47"/>
      <c r="I84" s="47"/>
      <c r="J84" s="46"/>
      <c r="L84" s="46"/>
      <c r="M84" s="135"/>
    </row>
    <row r="85" spans="2:13" s="21" customFormat="1" ht="12.75" customHeight="1">
      <c r="B85" s="42"/>
      <c r="C85" s="25"/>
      <c r="F85" s="46"/>
      <c r="H85" s="47"/>
      <c r="I85" s="47"/>
      <c r="J85" s="46"/>
      <c r="L85" s="46"/>
      <c r="M85" s="135"/>
    </row>
    <row r="86" spans="2:13" s="21" customFormat="1" ht="12.75" customHeight="1">
      <c r="B86" s="42"/>
      <c r="C86" s="25"/>
      <c r="F86" s="46"/>
      <c r="H86" s="47"/>
      <c r="I86" s="47"/>
      <c r="J86" s="46"/>
      <c r="L86" s="46"/>
      <c r="M86" s="135"/>
    </row>
    <row r="87" spans="2:13" s="21" customFormat="1" ht="9" customHeight="1">
      <c r="B87" s="42"/>
      <c r="C87" s="25"/>
      <c r="F87" s="46"/>
      <c r="H87" s="47"/>
      <c r="I87" s="47"/>
      <c r="J87" s="46"/>
      <c r="L87" s="46"/>
      <c r="M87" s="135"/>
    </row>
    <row r="88" spans="2:13" s="21" customFormat="1" ht="24.75" customHeight="1">
      <c r="B88" s="207" t="s">
        <v>288</v>
      </c>
      <c r="C88" s="207"/>
      <c r="D88" s="207"/>
      <c r="E88" s="207"/>
      <c r="F88" s="207"/>
      <c r="G88" s="207"/>
      <c r="H88" s="207"/>
      <c r="I88" s="207"/>
      <c r="J88" s="207"/>
      <c r="K88" s="207"/>
      <c r="L88" s="207"/>
      <c r="M88" s="135"/>
    </row>
    <row r="89" spans="6:13" s="21" customFormat="1" ht="11.25">
      <c r="F89" s="46"/>
      <c r="H89" s="47"/>
      <c r="I89" s="47"/>
      <c r="J89" s="46"/>
      <c r="M89" s="135"/>
    </row>
    <row r="90" spans="6:13" s="21" customFormat="1" ht="11.25">
      <c r="F90" s="46"/>
      <c r="H90" s="47"/>
      <c r="I90" s="47"/>
      <c r="J90" s="46"/>
      <c r="M90" s="135"/>
    </row>
    <row r="91" spans="6:13" s="21" customFormat="1" ht="11.25">
      <c r="F91" s="46"/>
      <c r="H91" s="47"/>
      <c r="I91" s="47"/>
      <c r="J91" s="46"/>
      <c r="M91" s="135"/>
    </row>
    <row r="92" spans="6:13" s="21" customFormat="1" ht="11.25">
      <c r="F92" s="46"/>
      <c r="H92" s="47"/>
      <c r="I92" s="47"/>
      <c r="J92" s="46"/>
      <c r="M92" s="135"/>
    </row>
    <row r="93" spans="8:13" s="21" customFormat="1" ht="11.25">
      <c r="H93" s="47"/>
      <c r="I93" s="47"/>
      <c r="M93" s="135"/>
    </row>
    <row r="94" spans="8:13" s="21" customFormat="1" ht="11.25">
      <c r="H94" s="47"/>
      <c r="I94" s="47"/>
      <c r="M94" s="135"/>
    </row>
    <row r="95" spans="8:13" s="21" customFormat="1" ht="11.25">
      <c r="H95" s="47"/>
      <c r="I95" s="47"/>
      <c r="M95" s="135"/>
    </row>
    <row r="96" spans="8:13" s="21" customFormat="1" ht="11.25">
      <c r="H96" s="47"/>
      <c r="I96" s="47"/>
      <c r="M96" s="135"/>
    </row>
    <row r="97" spans="8:13" s="21" customFormat="1" ht="11.25">
      <c r="H97" s="47"/>
      <c r="I97" s="47"/>
      <c r="M97" s="135"/>
    </row>
    <row r="98" spans="8:13" s="21" customFormat="1" ht="11.25">
      <c r="H98" s="47"/>
      <c r="I98" s="47"/>
      <c r="M98" s="135"/>
    </row>
    <row r="99" spans="8:13" s="21" customFormat="1" ht="11.25">
      <c r="H99" s="47"/>
      <c r="I99" s="47"/>
      <c r="M99" s="135"/>
    </row>
    <row r="100" spans="8:13" s="21" customFormat="1" ht="11.25">
      <c r="H100" s="47"/>
      <c r="I100" s="47"/>
      <c r="M100" s="135"/>
    </row>
    <row r="101" spans="8:13" s="21" customFormat="1" ht="11.25">
      <c r="H101" s="47"/>
      <c r="I101" s="47"/>
      <c r="M101" s="135"/>
    </row>
    <row r="102" spans="8:13" s="21" customFormat="1" ht="11.25">
      <c r="H102" s="47"/>
      <c r="I102" s="47"/>
      <c r="M102" s="135"/>
    </row>
    <row r="103" spans="8:13" s="21" customFormat="1" ht="11.25">
      <c r="H103" s="47"/>
      <c r="I103" s="47"/>
      <c r="M103" s="135"/>
    </row>
    <row r="104" spans="8:13" s="21" customFormat="1" ht="11.25">
      <c r="H104" s="47"/>
      <c r="I104" s="47"/>
      <c r="M104" s="135"/>
    </row>
    <row r="105" spans="8:13" s="21" customFormat="1" ht="11.25">
      <c r="H105" s="47"/>
      <c r="I105" s="47"/>
      <c r="M105" s="135"/>
    </row>
    <row r="106" spans="8:13" s="21" customFormat="1" ht="11.25">
      <c r="H106" s="47"/>
      <c r="I106" s="47"/>
      <c r="M106" s="135"/>
    </row>
    <row r="107" spans="8:13" s="21" customFormat="1" ht="11.25">
      <c r="H107" s="47"/>
      <c r="I107" s="47"/>
      <c r="M107" s="135"/>
    </row>
    <row r="108" spans="8:13" s="21" customFormat="1" ht="11.25">
      <c r="H108" s="47"/>
      <c r="I108" s="47"/>
      <c r="M108" s="135"/>
    </row>
    <row r="109" spans="8:13" s="21" customFormat="1" ht="11.25">
      <c r="H109" s="47"/>
      <c r="I109" s="47"/>
      <c r="M109" s="135"/>
    </row>
    <row r="110" spans="8:13" s="21" customFormat="1" ht="11.25">
      <c r="H110" s="47"/>
      <c r="I110" s="47"/>
      <c r="M110" s="135"/>
    </row>
    <row r="111" spans="8:13" s="21" customFormat="1" ht="11.25">
      <c r="H111" s="47"/>
      <c r="I111" s="47"/>
      <c r="M111" s="135"/>
    </row>
    <row r="112" spans="8:13" s="21" customFormat="1" ht="11.25">
      <c r="H112" s="47"/>
      <c r="I112" s="47"/>
      <c r="M112" s="135"/>
    </row>
    <row r="113" spans="8:13" s="21" customFormat="1" ht="11.25">
      <c r="H113" s="47"/>
      <c r="I113" s="47"/>
      <c r="M113" s="135"/>
    </row>
    <row r="114" spans="8:13" s="21" customFormat="1" ht="11.25">
      <c r="H114" s="47"/>
      <c r="I114" s="47"/>
      <c r="M114" s="135"/>
    </row>
    <row r="115" spans="8:13" s="21" customFormat="1" ht="11.25">
      <c r="H115" s="47"/>
      <c r="I115" s="47"/>
      <c r="M115" s="135"/>
    </row>
    <row r="116" spans="8:13" s="21" customFormat="1" ht="11.25">
      <c r="H116" s="47"/>
      <c r="I116" s="47"/>
      <c r="M116" s="135"/>
    </row>
    <row r="117" spans="8:13" s="21" customFormat="1" ht="11.25">
      <c r="H117" s="47"/>
      <c r="I117" s="47"/>
      <c r="M117" s="135"/>
    </row>
    <row r="118" spans="8:13" s="21" customFormat="1" ht="11.25">
      <c r="H118" s="47"/>
      <c r="I118" s="47"/>
      <c r="M118" s="135"/>
    </row>
    <row r="119" spans="8:13" s="21" customFormat="1" ht="11.25">
      <c r="H119" s="47"/>
      <c r="I119" s="47"/>
      <c r="M119" s="135"/>
    </row>
    <row r="120" spans="8:13" s="21" customFormat="1" ht="11.25">
      <c r="H120" s="47"/>
      <c r="I120" s="47"/>
      <c r="M120" s="135"/>
    </row>
    <row r="121" spans="8:13" s="21" customFormat="1" ht="11.25">
      <c r="H121" s="47"/>
      <c r="I121" s="47"/>
      <c r="M121" s="135"/>
    </row>
    <row r="122" spans="8:13" s="21" customFormat="1" ht="11.25">
      <c r="H122" s="47"/>
      <c r="I122" s="47"/>
      <c r="M122" s="135"/>
    </row>
    <row r="123" spans="8:13" s="21" customFormat="1" ht="11.25">
      <c r="H123" s="47"/>
      <c r="I123" s="47"/>
      <c r="M123" s="135"/>
    </row>
    <row r="124" spans="8:13" s="21" customFormat="1" ht="11.25">
      <c r="H124" s="47"/>
      <c r="I124" s="47"/>
      <c r="M124" s="135"/>
    </row>
    <row r="125" spans="8:13" s="21" customFormat="1" ht="11.25">
      <c r="H125" s="47"/>
      <c r="I125" s="47"/>
      <c r="M125" s="135"/>
    </row>
    <row r="126" spans="8:13" s="21" customFormat="1" ht="11.25">
      <c r="H126" s="47"/>
      <c r="I126" s="47"/>
      <c r="M126" s="135"/>
    </row>
    <row r="127" spans="8:13" s="21" customFormat="1" ht="11.25">
      <c r="H127" s="47"/>
      <c r="I127" s="47"/>
      <c r="M127" s="135"/>
    </row>
    <row r="128" spans="8:13" s="21" customFormat="1" ht="11.25">
      <c r="H128" s="47"/>
      <c r="I128" s="47"/>
      <c r="M128" s="135"/>
    </row>
    <row r="129" spans="8:13" s="21" customFormat="1" ht="11.25">
      <c r="H129" s="47"/>
      <c r="I129" s="47"/>
      <c r="M129" s="135"/>
    </row>
    <row r="130" spans="8:13" s="21" customFormat="1" ht="11.25">
      <c r="H130" s="47"/>
      <c r="I130" s="47"/>
      <c r="M130" s="135"/>
    </row>
    <row r="131" spans="8:13" s="21" customFormat="1" ht="11.25">
      <c r="H131" s="47"/>
      <c r="I131" s="47"/>
      <c r="M131" s="135"/>
    </row>
    <row r="132" spans="8:13" s="21" customFormat="1" ht="11.25">
      <c r="H132" s="47"/>
      <c r="I132" s="47"/>
      <c r="M132" s="135"/>
    </row>
    <row r="133" spans="8:13" s="21" customFormat="1" ht="11.25">
      <c r="H133" s="47"/>
      <c r="I133" s="47"/>
      <c r="M133" s="135"/>
    </row>
    <row r="134" spans="8:13" s="21" customFormat="1" ht="11.25">
      <c r="H134" s="47"/>
      <c r="I134" s="47"/>
      <c r="M134" s="135"/>
    </row>
    <row r="135" spans="8:13" s="21" customFormat="1" ht="11.25">
      <c r="H135" s="47"/>
      <c r="I135" s="47"/>
      <c r="M135" s="135"/>
    </row>
    <row r="136" spans="8:13" s="21" customFormat="1" ht="11.25">
      <c r="H136" s="47"/>
      <c r="I136" s="47"/>
      <c r="M136" s="135"/>
    </row>
    <row r="137" spans="8:13" s="21" customFormat="1" ht="11.25">
      <c r="H137" s="47"/>
      <c r="I137" s="47"/>
      <c r="M137" s="135"/>
    </row>
    <row r="138" spans="8:13" s="21" customFormat="1" ht="11.25">
      <c r="H138" s="47"/>
      <c r="I138" s="47"/>
      <c r="M138" s="135"/>
    </row>
    <row r="139" spans="8:13" s="21" customFormat="1" ht="11.25">
      <c r="H139" s="47"/>
      <c r="I139" s="47"/>
      <c r="M139" s="135"/>
    </row>
    <row r="140" spans="8:13" s="21" customFormat="1" ht="11.25">
      <c r="H140" s="47"/>
      <c r="I140" s="47"/>
      <c r="M140" s="135"/>
    </row>
    <row r="141" spans="8:13" s="21" customFormat="1" ht="11.25">
      <c r="H141" s="47"/>
      <c r="I141" s="47"/>
      <c r="M141" s="135"/>
    </row>
    <row r="142" spans="8:13" s="21" customFormat="1" ht="11.25">
      <c r="H142" s="47"/>
      <c r="I142" s="47"/>
      <c r="M142" s="135"/>
    </row>
    <row r="143" spans="8:13" s="21" customFormat="1" ht="11.25">
      <c r="H143" s="47"/>
      <c r="I143" s="47"/>
      <c r="M143" s="135"/>
    </row>
    <row r="144" spans="8:13" s="21" customFormat="1" ht="11.25">
      <c r="H144" s="47"/>
      <c r="I144" s="47"/>
      <c r="M144" s="135"/>
    </row>
    <row r="145" spans="8:13" s="21" customFormat="1" ht="11.25">
      <c r="H145" s="47"/>
      <c r="I145" s="47"/>
      <c r="M145" s="135"/>
    </row>
    <row r="146" spans="8:13" s="21" customFormat="1" ht="11.25">
      <c r="H146" s="47"/>
      <c r="I146" s="47"/>
      <c r="M146" s="135"/>
    </row>
    <row r="147" spans="8:13" s="21" customFormat="1" ht="11.25">
      <c r="H147" s="47"/>
      <c r="I147" s="47"/>
      <c r="M147" s="135"/>
    </row>
    <row r="148" spans="8:13" s="21" customFormat="1" ht="11.25">
      <c r="H148" s="47"/>
      <c r="I148" s="47"/>
      <c r="M148" s="135"/>
    </row>
    <row r="149" spans="8:13" s="21" customFormat="1" ht="11.25">
      <c r="H149" s="47"/>
      <c r="I149" s="47"/>
      <c r="M149" s="135"/>
    </row>
    <row r="150" spans="8:13" s="21" customFormat="1" ht="11.25">
      <c r="H150" s="47"/>
      <c r="I150" s="47"/>
      <c r="M150" s="135"/>
    </row>
    <row r="151" spans="8:13" s="21" customFormat="1" ht="11.25">
      <c r="H151" s="47"/>
      <c r="I151" s="47"/>
      <c r="M151" s="135"/>
    </row>
    <row r="152" spans="8:13" s="21" customFormat="1" ht="11.25">
      <c r="H152" s="47"/>
      <c r="I152" s="47"/>
      <c r="M152" s="135"/>
    </row>
    <row r="153" spans="8:13" s="21" customFormat="1" ht="11.25">
      <c r="H153" s="47"/>
      <c r="I153" s="47"/>
      <c r="M153" s="135"/>
    </row>
    <row r="154" spans="8:13" s="21" customFormat="1" ht="11.25">
      <c r="H154" s="47"/>
      <c r="I154" s="47"/>
      <c r="M154" s="135"/>
    </row>
    <row r="155" spans="8:13" s="21" customFormat="1" ht="11.25">
      <c r="H155" s="47"/>
      <c r="I155" s="47"/>
      <c r="M155" s="135"/>
    </row>
    <row r="156" spans="8:13" s="21" customFormat="1" ht="11.25">
      <c r="H156" s="47"/>
      <c r="I156" s="47"/>
      <c r="M156" s="135"/>
    </row>
    <row r="157" spans="8:13" s="21" customFormat="1" ht="11.25">
      <c r="H157" s="47"/>
      <c r="I157" s="47"/>
      <c r="M157" s="135"/>
    </row>
    <row r="158" spans="8:13" s="21" customFormat="1" ht="11.25">
      <c r="H158" s="47"/>
      <c r="I158" s="47"/>
      <c r="M158" s="135"/>
    </row>
    <row r="159" spans="8:13" s="21" customFormat="1" ht="11.25">
      <c r="H159" s="47"/>
      <c r="I159" s="47"/>
      <c r="M159" s="135"/>
    </row>
    <row r="160" spans="8:13" s="21" customFormat="1" ht="11.25">
      <c r="H160" s="47"/>
      <c r="I160" s="47"/>
      <c r="M160" s="135"/>
    </row>
    <row r="161" spans="8:13" s="21" customFormat="1" ht="11.25">
      <c r="H161" s="47"/>
      <c r="I161" s="47"/>
      <c r="M161" s="135"/>
    </row>
    <row r="162" spans="8:13" s="21" customFormat="1" ht="11.25">
      <c r="H162" s="47"/>
      <c r="I162" s="47"/>
      <c r="M162" s="135"/>
    </row>
    <row r="163" spans="8:13" s="21" customFormat="1" ht="11.25">
      <c r="H163" s="47"/>
      <c r="I163" s="47"/>
      <c r="M163" s="135"/>
    </row>
    <row r="164" spans="8:13" s="21" customFormat="1" ht="11.25">
      <c r="H164" s="47"/>
      <c r="I164" s="47"/>
      <c r="M164" s="135"/>
    </row>
    <row r="165" spans="8:13" s="21" customFormat="1" ht="11.25">
      <c r="H165" s="47"/>
      <c r="I165" s="47"/>
      <c r="M165" s="135"/>
    </row>
    <row r="166" spans="8:13" s="21" customFormat="1" ht="11.25">
      <c r="H166" s="47"/>
      <c r="I166" s="47"/>
      <c r="M166" s="135"/>
    </row>
    <row r="167" spans="8:13" s="21" customFormat="1" ht="11.25">
      <c r="H167" s="47"/>
      <c r="I167" s="47"/>
      <c r="M167" s="135"/>
    </row>
  </sheetData>
  <sheetProtection password="CF7A" sheet="1" objects="1" scenarios="1"/>
  <mergeCells count="12">
    <mergeCell ref="A4:M4"/>
    <mergeCell ref="A5:M5"/>
    <mergeCell ref="A6:M6"/>
    <mergeCell ref="A7:M7"/>
    <mergeCell ref="B88:L88"/>
    <mergeCell ref="A8:M8"/>
    <mergeCell ref="B12:L12"/>
    <mergeCell ref="B13:L13"/>
    <mergeCell ref="A9:M9"/>
    <mergeCell ref="J16:L16"/>
    <mergeCell ref="F16:H16"/>
    <mergeCell ref="A10:M10"/>
  </mergeCells>
  <printOptions horizontalCentered="1"/>
  <pageMargins left="0.5905511811023623" right="0.31496062992125984" top="0.7874015748031497" bottom="0.5905511811023623" header="0.1968503937007874" footer="0.1968503937007874"/>
  <pageSetup horizontalDpi="600" verticalDpi="600" orientation="portrait" paperSize="9" scale="88" r:id="rId3"/>
  <legacyDrawing r:id="rId2"/>
  <oleObjects>
    <oleObject progId="Paint.Picture" shapeId="3172664" r:id="rId1"/>
  </oleObjects>
</worksheet>
</file>

<file path=xl/worksheets/sheet2.xml><?xml version="1.0" encoding="utf-8"?>
<worksheet xmlns="http://schemas.openxmlformats.org/spreadsheetml/2006/main" xmlns:r="http://schemas.openxmlformats.org/officeDocument/2006/relationships">
  <sheetPr>
    <pageSetUpPr fitToPage="1"/>
  </sheetPr>
  <dimension ref="A1:L559"/>
  <sheetViews>
    <sheetView showGridLines="0" workbookViewId="0" topLeftCell="A1">
      <selection activeCell="A1" sqref="A1"/>
    </sheetView>
  </sheetViews>
  <sheetFormatPr defaultColWidth="9.140625" defaultRowHeight="12.75"/>
  <cols>
    <col min="1" max="1" width="2.7109375" style="25" customWidth="1"/>
    <col min="2" max="2" width="40.28125" style="25" customWidth="1"/>
    <col min="3" max="3" width="5.7109375" style="25" customWidth="1"/>
    <col min="4" max="4" width="17.7109375" style="25" customWidth="1"/>
    <col min="5" max="5" width="13.7109375" style="25" customWidth="1"/>
    <col min="6" max="6" width="2.28125" style="25" customWidth="1"/>
    <col min="7" max="7" width="13.7109375" style="25" customWidth="1"/>
    <col min="8" max="8" width="4.7109375" style="1" customWidth="1"/>
    <col min="9" max="9" width="12.140625" style="25" customWidth="1"/>
    <col min="10" max="16384" width="9.140625" style="25" customWidth="1"/>
  </cols>
  <sheetData>
    <row r="1" spans="2:8" ht="11.25" customHeight="1">
      <c r="B1" s="49"/>
      <c r="C1" s="49"/>
      <c r="D1" s="49"/>
      <c r="E1" s="49"/>
      <c r="F1" s="49"/>
      <c r="G1" s="49"/>
      <c r="H1" s="49"/>
    </row>
    <row r="2" spans="2:8" ht="11.25" customHeight="1">
      <c r="B2" s="49"/>
      <c r="C2" s="49"/>
      <c r="D2" s="49"/>
      <c r="E2" s="49"/>
      <c r="F2" s="49"/>
      <c r="G2" s="49"/>
      <c r="H2" s="49"/>
    </row>
    <row r="3" spans="2:8" ht="11.25" customHeight="1">
      <c r="B3" s="49"/>
      <c r="C3" s="49"/>
      <c r="D3" s="49"/>
      <c r="E3" s="49"/>
      <c r="F3" s="49"/>
      <c r="G3" s="49"/>
      <c r="H3" s="49"/>
    </row>
    <row r="4" spans="2:8" ht="11.25" customHeight="1">
      <c r="B4" s="49"/>
      <c r="C4" s="49"/>
      <c r="D4" s="49"/>
      <c r="E4" s="49"/>
      <c r="F4" s="49"/>
      <c r="G4" s="49"/>
      <c r="H4" s="49"/>
    </row>
    <row r="5" spans="2:8" ht="7.5" customHeight="1">
      <c r="B5" s="49"/>
      <c r="C5" s="49"/>
      <c r="D5" s="49"/>
      <c r="E5" s="49"/>
      <c r="F5" s="49"/>
      <c r="G5" s="49"/>
      <c r="H5" s="49"/>
    </row>
    <row r="6" spans="2:9" ht="15.75">
      <c r="B6" s="217" t="s">
        <v>185</v>
      </c>
      <c r="C6" s="217"/>
      <c r="D6" s="217"/>
      <c r="E6" s="217"/>
      <c r="F6" s="217"/>
      <c r="G6" s="217"/>
      <c r="H6" s="217"/>
      <c r="I6" s="26"/>
    </row>
    <row r="7" spans="2:9" s="19" customFormat="1" ht="12.75">
      <c r="B7" s="218" t="s">
        <v>45</v>
      </c>
      <c r="C7" s="218"/>
      <c r="D7" s="218"/>
      <c r="E7" s="218"/>
      <c r="F7" s="218"/>
      <c r="G7" s="218"/>
      <c r="H7" s="218"/>
      <c r="I7" s="50"/>
    </row>
    <row r="8" ht="6" customHeight="1">
      <c r="G8" s="1"/>
    </row>
    <row r="9" spans="5:8" ht="12.75">
      <c r="E9" s="158" t="s">
        <v>46</v>
      </c>
      <c r="G9" s="35">
        <v>39082</v>
      </c>
      <c r="H9" s="35"/>
    </row>
    <row r="10" spans="5:8" ht="3.75" customHeight="1">
      <c r="E10" s="35"/>
      <c r="H10" s="25"/>
    </row>
    <row r="11" spans="5:8" ht="12.75">
      <c r="E11" s="35"/>
      <c r="G11" s="5" t="s">
        <v>252</v>
      </c>
      <c r="H11" s="5"/>
    </row>
    <row r="12" spans="5:8" ht="3.75" customHeight="1">
      <c r="E12" s="51"/>
      <c r="G12" s="51"/>
      <c r="H12" s="51"/>
    </row>
    <row r="13" spans="5:8" ht="12.75">
      <c r="E13" s="5" t="s">
        <v>118</v>
      </c>
      <c r="G13" s="5" t="s">
        <v>118</v>
      </c>
      <c r="H13" s="5"/>
    </row>
    <row r="14" spans="2:8" ht="12.75">
      <c r="B14" s="59" t="s">
        <v>74</v>
      </c>
      <c r="E14" s="5"/>
      <c r="G14" s="5"/>
      <c r="H14" s="5"/>
    </row>
    <row r="15" spans="2:8" ht="12.75">
      <c r="B15" s="59" t="s">
        <v>75</v>
      </c>
      <c r="E15" s="5"/>
      <c r="G15" s="5"/>
      <c r="H15" s="5"/>
    </row>
    <row r="16" spans="5:8" ht="3.75" customHeight="1">
      <c r="E16" s="51"/>
      <c r="G16" s="5"/>
      <c r="H16" s="5"/>
    </row>
    <row r="17" spans="2:10" ht="12.75">
      <c r="B17" s="25" t="s">
        <v>253</v>
      </c>
      <c r="E17" s="1">
        <v>818666</v>
      </c>
      <c r="G17" s="1">
        <v>831484</v>
      </c>
      <c r="I17" s="52"/>
      <c r="J17" s="52"/>
    </row>
    <row r="18" spans="2:10" ht="12.75">
      <c r="B18" s="25" t="s">
        <v>271</v>
      </c>
      <c r="E18" s="1">
        <v>33434</v>
      </c>
      <c r="G18" s="1">
        <v>33463</v>
      </c>
      <c r="I18" s="52"/>
      <c r="J18" s="52"/>
    </row>
    <row r="19" spans="2:10" ht="12.75">
      <c r="B19" s="25" t="s">
        <v>281</v>
      </c>
      <c r="E19" s="1">
        <v>13778</v>
      </c>
      <c r="G19" s="1">
        <v>13808</v>
      </c>
      <c r="I19" s="52"/>
      <c r="J19" s="52"/>
    </row>
    <row r="20" spans="2:10" ht="12.75">
      <c r="B20" s="25" t="s">
        <v>76</v>
      </c>
      <c r="E20" s="1">
        <v>309401</v>
      </c>
      <c r="G20" s="1">
        <v>311331</v>
      </c>
      <c r="J20" s="52"/>
    </row>
    <row r="21" spans="2:9" ht="12.75">
      <c r="B21" s="25" t="s">
        <v>69</v>
      </c>
      <c r="E21" s="1">
        <v>268595</v>
      </c>
      <c r="G21" s="1">
        <v>287438</v>
      </c>
      <c r="I21" s="52"/>
    </row>
    <row r="22" spans="2:7" ht="12.75">
      <c r="B22" s="25" t="s">
        <v>77</v>
      </c>
      <c r="E22" s="1">
        <v>36158</v>
      </c>
      <c r="G22" s="1">
        <v>36158</v>
      </c>
    </row>
    <row r="23" spans="2:7" ht="12.75">
      <c r="B23" s="25" t="s">
        <v>254</v>
      </c>
      <c r="E23" s="1">
        <v>80026</v>
      </c>
      <c r="G23" s="1">
        <v>79307</v>
      </c>
    </row>
    <row r="24" spans="2:7" ht="12.75">
      <c r="B24" s="25" t="s">
        <v>78</v>
      </c>
      <c r="E24" s="1">
        <v>4650</v>
      </c>
      <c r="G24" s="1">
        <v>4779</v>
      </c>
    </row>
    <row r="25" spans="5:7" ht="3.75" customHeight="1">
      <c r="E25" s="11"/>
      <c r="G25" s="11"/>
    </row>
    <row r="26" spans="5:7" ht="3.75" customHeight="1">
      <c r="E26" s="1"/>
      <c r="G26" s="1"/>
    </row>
    <row r="27" spans="5:7" ht="12.75">
      <c r="E27" s="1">
        <f>SUM(E17:E26)</f>
        <v>1564708</v>
      </c>
      <c r="G27" s="1">
        <f>SUM(G17:G26)</f>
        <v>1597768</v>
      </c>
    </row>
    <row r="28" spans="5:7" ht="3" customHeight="1">
      <c r="E28" s="11"/>
      <c r="G28" s="11"/>
    </row>
    <row r="29" spans="5:7" ht="6" customHeight="1">
      <c r="E29" s="1"/>
      <c r="G29" s="1"/>
    </row>
    <row r="30" spans="2:11" ht="12.75">
      <c r="B30" s="59" t="s">
        <v>110</v>
      </c>
      <c r="E30" s="1"/>
      <c r="G30" s="1"/>
      <c r="H30" s="15"/>
      <c r="K30" s="52"/>
    </row>
    <row r="31" spans="5:8" ht="3.75" customHeight="1">
      <c r="E31" s="15"/>
      <c r="G31" s="15"/>
      <c r="H31" s="15"/>
    </row>
    <row r="32" spans="2:10" ht="12.75">
      <c r="B32" s="25" t="s">
        <v>88</v>
      </c>
      <c r="E32" s="15">
        <v>77965</v>
      </c>
      <c r="G32" s="15">
        <v>77839</v>
      </c>
      <c r="H32" s="15"/>
      <c r="J32" s="52"/>
    </row>
    <row r="33" spans="2:8" ht="12.75">
      <c r="B33" s="25" t="s">
        <v>111</v>
      </c>
      <c r="E33" s="15">
        <v>57178</v>
      </c>
      <c r="G33" s="15">
        <v>65610</v>
      </c>
      <c r="H33" s="15"/>
    </row>
    <row r="34" spans="2:8" ht="12.75">
      <c r="B34" s="25" t="s">
        <v>174</v>
      </c>
      <c r="E34" s="15">
        <v>343237</v>
      </c>
      <c r="G34" s="15">
        <v>339982</v>
      </c>
      <c r="H34" s="15"/>
    </row>
    <row r="35" spans="2:8" ht="12.75">
      <c r="B35" s="25" t="s">
        <v>175</v>
      </c>
      <c r="E35" s="15">
        <v>27684</v>
      </c>
      <c r="G35" s="15">
        <v>27727</v>
      </c>
      <c r="H35" s="15"/>
    </row>
    <row r="36" spans="2:8" ht="12.75">
      <c r="B36" s="25" t="s">
        <v>70</v>
      </c>
      <c r="E36" s="15">
        <v>22148</v>
      </c>
      <c r="G36" s="15">
        <v>24661</v>
      </c>
      <c r="H36" s="15"/>
    </row>
    <row r="37" spans="2:8" ht="12.75">
      <c r="B37" s="25" t="s">
        <v>112</v>
      </c>
      <c r="E37" s="15">
        <v>5205</v>
      </c>
      <c r="G37" s="15">
        <v>6455</v>
      </c>
      <c r="H37" s="15"/>
    </row>
    <row r="38" spans="2:8" ht="12.75">
      <c r="B38" s="25" t="s">
        <v>113</v>
      </c>
      <c r="E38" s="15">
        <v>666535</v>
      </c>
      <c r="G38" s="15">
        <v>647797</v>
      </c>
      <c r="H38" s="15"/>
    </row>
    <row r="39" spans="5:8" ht="3.75" customHeight="1">
      <c r="E39" s="11"/>
      <c r="G39" s="11"/>
      <c r="H39" s="15"/>
    </row>
    <row r="40" spans="5:8" ht="3.75" customHeight="1">
      <c r="E40" s="8"/>
      <c r="G40" s="8"/>
      <c r="H40" s="15"/>
    </row>
    <row r="41" spans="5:9" ht="12.75">
      <c r="E41" s="15">
        <f>SUM(E32:E39)</f>
        <v>1199952</v>
      </c>
      <c r="F41" s="36"/>
      <c r="G41" s="15">
        <f>SUM(G32:G38)</f>
        <v>1190071</v>
      </c>
      <c r="H41" s="15"/>
      <c r="I41" s="52"/>
    </row>
    <row r="42" spans="2:9" ht="12.75">
      <c r="B42" s="52" t="s">
        <v>255</v>
      </c>
      <c r="E42" s="15">
        <v>100166</v>
      </c>
      <c r="G42" s="15">
        <v>145647</v>
      </c>
      <c r="H42" s="15"/>
      <c r="I42" s="52"/>
    </row>
    <row r="43" spans="2:9" ht="3.75" customHeight="1">
      <c r="B43" s="52"/>
      <c r="E43" s="11"/>
      <c r="G43" s="11"/>
      <c r="H43" s="15"/>
      <c r="I43" s="52"/>
    </row>
    <row r="44" spans="2:9" ht="1.5" customHeight="1">
      <c r="B44" s="52"/>
      <c r="E44" s="15"/>
      <c r="G44" s="15"/>
      <c r="H44" s="15"/>
      <c r="I44" s="52"/>
    </row>
    <row r="45" spans="5:9" ht="12.75">
      <c r="E45" s="15">
        <f>SUM(E41:E42)</f>
        <v>1300118</v>
      </c>
      <c r="G45" s="15">
        <f>SUM(G41:G42)</f>
        <v>1335718</v>
      </c>
      <c r="H45" s="15"/>
      <c r="I45" s="52"/>
    </row>
    <row r="46" spans="5:9" ht="1.5" customHeight="1">
      <c r="E46" s="11"/>
      <c r="G46" s="11"/>
      <c r="H46" s="15"/>
      <c r="I46" s="52"/>
    </row>
    <row r="47" spans="5:9" ht="3.75" customHeight="1">
      <c r="E47" s="15"/>
      <c r="G47" s="15"/>
      <c r="H47" s="15"/>
      <c r="I47" s="52"/>
    </row>
    <row r="48" spans="2:9" ht="12.75">
      <c r="B48" s="59" t="s">
        <v>79</v>
      </c>
      <c r="E48" s="15">
        <f>E45+E27</f>
        <v>2864826</v>
      </c>
      <c r="G48" s="15">
        <f>G27+G45</f>
        <v>2933486</v>
      </c>
      <c r="H48" s="15"/>
      <c r="I48" s="52"/>
    </row>
    <row r="49" spans="5:9" ht="2.25" customHeight="1" thickBot="1">
      <c r="E49" s="17"/>
      <c r="G49" s="17"/>
      <c r="H49" s="15"/>
      <c r="I49" s="52"/>
    </row>
    <row r="50" spans="2:9" ht="4.5" customHeight="1">
      <c r="B50" s="52"/>
      <c r="E50" s="15"/>
      <c r="F50" s="36"/>
      <c r="G50" s="15"/>
      <c r="H50" s="15"/>
      <c r="I50" s="52"/>
    </row>
    <row r="51" spans="5:8" ht="3.75" customHeight="1">
      <c r="E51" s="1"/>
      <c r="G51" s="1"/>
      <c r="H51" s="15"/>
    </row>
    <row r="52" spans="5:8" ht="7.5" customHeight="1">
      <c r="E52" s="1"/>
      <c r="G52" s="1"/>
      <c r="H52" s="15"/>
    </row>
    <row r="53" spans="2:8" ht="12.75">
      <c r="B53" s="59" t="s">
        <v>80</v>
      </c>
      <c r="E53" s="1"/>
      <c r="G53" s="1"/>
      <c r="H53" s="15"/>
    </row>
    <row r="54" spans="2:8" ht="12.75">
      <c r="B54" s="59" t="s">
        <v>289</v>
      </c>
      <c r="E54" s="1"/>
      <c r="G54" s="1"/>
      <c r="H54" s="15"/>
    </row>
    <row r="55" spans="2:8" ht="2.25" customHeight="1">
      <c r="B55" s="59"/>
      <c r="E55" s="1"/>
      <c r="G55" s="1"/>
      <c r="H55" s="15"/>
    </row>
    <row r="56" spans="2:7" ht="12.75">
      <c r="B56" s="25" t="s">
        <v>81</v>
      </c>
      <c r="E56" s="1">
        <v>1940532</v>
      </c>
      <c r="G56" s="1">
        <v>1940532</v>
      </c>
    </row>
    <row r="57" spans="2:8" ht="12.75">
      <c r="B57" s="25" t="s">
        <v>82</v>
      </c>
      <c r="E57" s="1">
        <v>736479</v>
      </c>
      <c r="G57" s="1">
        <v>736479</v>
      </c>
      <c r="H57" s="15"/>
    </row>
    <row r="58" spans="2:8" ht="12.75">
      <c r="B58" s="25" t="s">
        <v>256</v>
      </c>
      <c r="E58" s="1">
        <v>-1864397</v>
      </c>
      <c r="G58" s="1">
        <v>-1825278</v>
      </c>
      <c r="H58" s="15"/>
    </row>
    <row r="59" spans="5:8" ht="3.75" customHeight="1">
      <c r="E59" s="15"/>
      <c r="G59" s="15"/>
      <c r="H59" s="15"/>
    </row>
    <row r="60" spans="5:8" ht="3.75" customHeight="1">
      <c r="E60" s="8"/>
      <c r="G60" s="8"/>
      <c r="H60" s="15"/>
    </row>
    <row r="61" spans="5:9" ht="12.75">
      <c r="E61" s="15">
        <f>SUM(E56:E58)</f>
        <v>812614</v>
      </c>
      <c r="G61" s="15">
        <f>SUM(G56:G58)</f>
        <v>851733</v>
      </c>
      <c r="H61" s="15"/>
      <c r="I61" s="52"/>
    </row>
    <row r="62" spans="5:8" ht="3.75" customHeight="1">
      <c r="E62" s="15"/>
      <c r="G62" s="15"/>
      <c r="H62" s="15"/>
    </row>
    <row r="63" spans="2:8" ht="12.75">
      <c r="B63" s="59" t="s">
        <v>116</v>
      </c>
      <c r="E63" s="1">
        <v>277265</v>
      </c>
      <c r="G63" s="1">
        <v>279844</v>
      </c>
      <c r="H63" s="15"/>
    </row>
    <row r="64" spans="5:8" ht="3.75" customHeight="1">
      <c r="E64" s="11"/>
      <c r="G64" s="11"/>
      <c r="H64" s="15"/>
    </row>
    <row r="65" spans="5:8" ht="3.75" customHeight="1">
      <c r="E65" s="15"/>
      <c r="G65" s="15"/>
      <c r="H65" s="15"/>
    </row>
    <row r="66" spans="2:8" ht="12.75">
      <c r="B66" s="59" t="s">
        <v>249</v>
      </c>
      <c r="E66" s="1">
        <f>SUM(E61:E63)</f>
        <v>1089879</v>
      </c>
      <c r="G66" s="1">
        <f>SUM(G61:G63)</f>
        <v>1131577</v>
      </c>
      <c r="H66" s="15"/>
    </row>
    <row r="67" spans="5:8" ht="2.25" customHeight="1">
      <c r="E67" s="11"/>
      <c r="G67" s="11"/>
      <c r="H67" s="15"/>
    </row>
    <row r="68" spans="5:8" ht="3.75" customHeight="1">
      <c r="E68" s="1"/>
      <c r="G68" s="1"/>
      <c r="H68" s="15"/>
    </row>
    <row r="69" spans="5:8" ht="3.75" customHeight="1">
      <c r="E69" s="1"/>
      <c r="G69" s="1"/>
      <c r="H69" s="15"/>
    </row>
    <row r="70" spans="2:10" ht="12.75">
      <c r="B70" s="59" t="s">
        <v>83</v>
      </c>
      <c r="E70" s="15">
        <v>474034</v>
      </c>
      <c r="F70" s="36"/>
      <c r="G70" s="15">
        <v>494359</v>
      </c>
      <c r="H70" s="15"/>
      <c r="J70" s="52"/>
    </row>
    <row r="71" spans="5:8" ht="3.75" customHeight="1">
      <c r="E71" s="15"/>
      <c r="F71" s="36"/>
      <c r="G71" s="15"/>
      <c r="H71" s="15"/>
    </row>
    <row r="72" spans="2:8" ht="12.75" customHeight="1">
      <c r="B72" s="59" t="s">
        <v>114</v>
      </c>
      <c r="E72" s="15"/>
      <c r="G72" s="15"/>
      <c r="H72" s="15"/>
    </row>
    <row r="73" spans="5:8" ht="4.5" customHeight="1">
      <c r="E73" s="15"/>
      <c r="G73" s="15"/>
      <c r="H73" s="15"/>
    </row>
    <row r="74" spans="2:8" ht="12.75">
      <c r="B74" s="25" t="s">
        <v>176</v>
      </c>
      <c r="E74" s="15">
        <v>165827</v>
      </c>
      <c r="G74" s="15">
        <v>160624</v>
      </c>
      <c r="H74" s="15"/>
    </row>
    <row r="75" spans="2:8" ht="12.75">
      <c r="B75" s="25" t="s">
        <v>97</v>
      </c>
      <c r="E75" s="15">
        <v>75016</v>
      </c>
      <c r="G75" s="15">
        <v>67000</v>
      </c>
      <c r="H75" s="15"/>
    </row>
    <row r="76" spans="2:8" ht="12.75">
      <c r="B76" s="25" t="s">
        <v>52</v>
      </c>
      <c r="E76" s="15">
        <v>993533</v>
      </c>
      <c r="G76" s="15">
        <v>1020856</v>
      </c>
      <c r="H76" s="15"/>
    </row>
    <row r="77" spans="2:8" ht="12.75">
      <c r="B77" s="25" t="s">
        <v>87</v>
      </c>
      <c r="E77" s="15">
        <v>32905</v>
      </c>
      <c r="G77" s="15">
        <v>31935</v>
      </c>
      <c r="H77" s="15"/>
    </row>
    <row r="78" spans="2:8" ht="12.75">
      <c r="B78" s="84" t="s">
        <v>51</v>
      </c>
      <c r="E78" s="1">
        <v>33632</v>
      </c>
      <c r="G78" s="1">
        <v>27135</v>
      </c>
      <c r="H78" s="15"/>
    </row>
    <row r="79" spans="5:8" ht="3.75" customHeight="1">
      <c r="E79" s="11"/>
      <c r="G79" s="11"/>
      <c r="H79" s="15"/>
    </row>
    <row r="80" spans="5:8" ht="2.25" customHeight="1">
      <c r="E80" s="15"/>
      <c r="G80" s="15"/>
      <c r="H80" s="15"/>
    </row>
    <row r="81" spans="5:8" ht="12.75">
      <c r="E81" s="15">
        <f>SUM(E74:E78)</f>
        <v>1300913</v>
      </c>
      <c r="G81" s="15">
        <f>SUM(G74:G78)</f>
        <v>1307550</v>
      </c>
      <c r="H81" s="15"/>
    </row>
    <row r="82" spans="5:8" ht="3" customHeight="1">
      <c r="E82" s="11"/>
      <c r="G82" s="11"/>
      <c r="H82" s="15"/>
    </row>
    <row r="83" spans="5:8" ht="0.75" customHeight="1" hidden="1">
      <c r="E83" s="1"/>
      <c r="G83" s="1"/>
      <c r="H83" s="15"/>
    </row>
    <row r="84" spans="5:8" ht="3" customHeight="1">
      <c r="E84" s="1"/>
      <c r="G84" s="1"/>
      <c r="H84" s="15"/>
    </row>
    <row r="85" spans="2:8" ht="12.75">
      <c r="B85" s="59" t="s">
        <v>250</v>
      </c>
      <c r="E85" s="1">
        <f>+E70+E81</f>
        <v>1774947</v>
      </c>
      <c r="G85" s="1">
        <f>+G70+G81</f>
        <v>1801909</v>
      </c>
      <c r="H85" s="15"/>
    </row>
    <row r="86" spans="5:8" ht="2.25" customHeight="1">
      <c r="E86" s="11"/>
      <c r="G86" s="11"/>
      <c r="H86" s="15"/>
    </row>
    <row r="87" spans="5:8" ht="2.25" customHeight="1">
      <c r="E87" s="1"/>
      <c r="G87" s="1"/>
      <c r="H87" s="15"/>
    </row>
    <row r="88" spans="2:11" ht="13.5" thickBot="1">
      <c r="B88" s="59" t="s">
        <v>251</v>
      </c>
      <c r="E88" s="17">
        <f>E66+E85</f>
        <v>2864826</v>
      </c>
      <c r="G88" s="17">
        <f>G66+G85</f>
        <v>2933486</v>
      </c>
      <c r="H88" s="15"/>
      <c r="J88" s="52">
        <f>E48-E88</f>
        <v>0</v>
      </c>
      <c r="K88" s="52">
        <f>G48-G88</f>
        <v>0</v>
      </c>
    </row>
    <row r="89" spans="5:8" ht="10.5" customHeight="1">
      <c r="E89" s="1"/>
      <c r="G89" s="1"/>
      <c r="H89" s="15"/>
    </row>
    <row r="90" spans="2:8" ht="12.75">
      <c r="B90" s="25" t="s">
        <v>89</v>
      </c>
      <c r="E90" s="4" t="s">
        <v>291</v>
      </c>
      <c r="F90" s="59"/>
      <c r="G90" s="4" t="s">
        <v>291</v>
      </c>
      <c r="H90" s="15"/>
    </row>
    <row r="91" spans="2:8" ht="12.75">
      <c r="B91" s="25" t="s">
        <v>290</v>
      </c>
      <c r="E91" s="56">
        <f>(E61)/1940532</f>
        <v>0.4187583611092216</v>
      </c>
      <c r="G91" s="56">
        <f>(G61)/1940532</f>
        <v>0.4389172659868531</v>
      </c>
      <c r="H91" s="56"/>
    </row>
    <row r="92" spans="5:8" ht="3.75" customHeight="1">
      <c r="E92" s="57"/>
      <c r="F92" s="36"/>
      <c r="G92" s="36"/>
      <c r="H92" s="57"/>
    </row>
    <row r="93" spans="2:8" s="21" customFormat="1" ht="3.75" customHeight="1">
      <c r="B93" s="19"/>
      <c r="C93" s="19"/>
      <c r="D93" s="19"/>
      <c r="E93" s="20"/>
      <c r="F93" s="19"/>
      <c r="G93" s="19"/>
      <c r="H93" s="20"/>
    </row>
    <row r="94" s="1" customFormat="1" ht="5.25" customHeight="1"/>
    <row r="95" spans="1:7" s="1" customFormat="1" ht="11.25" customHeight="1">
      <c r="A95" s="169"/>
      <c r="B95" s="220"/>
      <c r="C95" s="220"/>
      <c r="D95" s="220"/>
      <c r="E95" s="220"/>
      <c r="F95" s="220"/>
      <c r="G95" s="220"/>
    </row>
    <row r="96" spans="5:12" s="21" customFormat="1" ht="5.25" customHeight="1">
      <c r="E96" s="39"/>
      <c r="F96" s="39"/>
      <c r="G96" s="39"/>
      <c r="H96" s="22"/>
      <c r="I96" s="22"/>
      <c r="J96" s="22"/>
      <c r="K96" s="22"/>
      <c r="L96" s="22"/>
    </row>
    <row r="97" spans="2:12" s="21" customFormat="1" ht="27.75" customHeight="1">
      <c r="B97" s="219" t="s">
        <v>239</v>
      </c>
      <c r="C97" s="219"/>
      <c r="D97" s="219"/>
      <c r="E97" s="219"/>
      <c r="F97" s="219"/>
      <c r="G97" s="219"/>
      <c r="H97" s="219"/>
      <c r="I97" s="22"/>
      <c r="J97" s="22"/>
      <c r="K97" s="22"/>
      <c r="L97" s="22"/>
    </row>
    <row r="98" spans="5:12" s="21" customFormat="1" ht="6" customHeight="1">
      <c r="E98" s="39"/>
      <c r="F98" s="39"/>
      <c r="G98" s="39"/>
      <c r="H98" s="22"/>
      <c r="I98" s="22"/>
      <c r="J98" s="22"/>
      <c r="K98" s="22"/>
      <c r="L98" s="22"/>
    </row>
    <row r="99" spans="2:12" s="21" customFormat="1" ht="24.75" customHeight="1">
      <c r="B99" s="207" t="s">
        <v>292</v>
      </c>
      <c r="C99" s="207"/>
      <c r="D99" s="207"/>
      <c r="E99" s="207"/>
      <c r="F99" s="207"/>
      <c r="G99" s="207"/>
      <c r="H99" s="47"/>
      <c r="I99" s="47"/>
      <c r="J99" s="46"/>
      <c r="L99" s="46"/>
    </row>
    <row r="100" spans="2:8" s="21" customFormat="1" ht="12.75">
      <c r="B100" s="25"/>
      <c r="C100" s="25"/>
      <c r="D100" s="25"/>
      <c r="E100" s="25"/>
      <c r="F100" s="25"/>
      <c r="G100" s="25"/>
      <c r="H100" s="1"/>
    </row>
    <row r="101" spans="2:8" s="21" customFormat="1" ht="12.75">
      <c r="B101" s="25"/>
      <c r="C101" s="25"/>
      <c r="D101" s="25"/>
      <c r="E101" s="25"/>
      <c r="F101" s="25"/>
      <c r="G101" s="25"/>
      <c r="H101" s="1"/>
    </row>
    <row r="102" spans="2:8" s="21" customFormat="1" ht="12.75">
      <c r="B102" s="25"/>
      <c r="C102" s="25"/>
      <c r="D102" s="25"/>
      <c r="E102" s="25"/>
      <c r="F102" s="25"/>
      <c r="G102" s="25"/>
      <c r="H102" s="1"/>
    </row>
    <row r="103" spans="2:8" s="21" customFormat="1" ht="12.75">
      <c r="B103" s="25"/>
      <c r="C103" s="25"/>
      <c r="D103" s="25"/>
      <c r="E103" s="25"/>
      <c r="F103" s="25"/>
      <c r="G103" s="25"/>
      <c r="H103" s="1"/>
    </row>
    <row r="104" spans="2:8" s="21" customFormat="1" ht="12.75">
      <c r="B104" s="25"/>
      <c r="C104" s="25"/>
      <c r="D104" s="25"/>
      <c r="E104" s="25"/>
      <c r="F104" s="25"/>
      <c r="G104" s="25"/>
      <c r="H104" s="1"/>
    </row>
    <row r="105" spans="2:8" s="21" customFormat="1" ht="12.75">
      <c r="B105" s="25"/>
      <c r="C105" s="25"/>
      <c r="D105" s="25"/>
      <c r="E105" s="25"/>
      <c r="F105" s="25"/>
      <c r="G105" s="25"/>
      <c r="H105" s="1"/>
    </row>
    <row r="106" spans="2:8" s="21" customFormat="1" ht="12.75">
      <c r="B106" s="25"/>
      <c r="C106" s="25"/>
      <c r="D106" s="25"/>
      <c r="E106" s="25"/>
      <c r="F106" s="25"/>
      <c r="G106" s="25"/>
      <c r="H106" s="1"/>
    </row>
    <row r="107" spans="2:8" s="21" customFormat="1" ht="12.75">
      <c r="B107" s="25"/>
      <c r="C107" s="25"/>
      <c r="D107" s="25"/>
      <c r="E107" s="25"/>
      <c r="F107" s="25"/>
      <c r="G107" s="25"/>
      <c r="H107" s="1"/>
    </row>
    <row r="108" spans="2:8" s="21" customFormat="1" ht="12.75">
      <c r="B108" s="25"/>
      <c r="C108" s="25"/>
      <c r="D108" s="25"/>
      <c r="E108" s="25"/>
      <c r="F108" s="25"/>
      <c r="G108" s="25"/>
      <c r="H108" s="1"/>
    </row>
    <row r="109" spans="2:8" s="21" customFormat="1" ht="12.75">
      <c r="B109" s="25"/>
      <c r="C109" s="25"/>
      <c r="D109" s="25"/>
      <c r="E109" s="25"/>
      <c r="F109" s="25"/>
      <c r="G109" s="25"/>
      <c r="H109" s="1"/>
    </row>
    <row r="110" s="21" customFormat="1" ht="11.25">
      <c r="H110" s="46"/>
    </row>
    <row r="111" s="21" customFormat="1" ht="11.25">
      <c r="H111" s="46"/>
    </row>
    <row r="112" s="21" customFormat="1" ht="11.25">
      <c r="H112" s="46"/>
    </row>
    <row r="113" s="21" customFormat="1" ht="11.25">
      <c r="H113" s="46"/>
    </row>
    <row r="114" s="21" customFormat="1" ht="11.25">
      <c r="H114" s="46"/>
    </row>
    <row r="115" s="21" customFormat="1" ht="11.25">
      <c r="H115" s="46"/>
    </row>
    <row r="116" s="21" customFormat="1" ht="11.25">
      <c r="H116" s="46"/>
    </row>
    <row r="117" s="21" customFormat="1" ht="11.25">
      <c r="H117" s="46"/>
    </row>
    <row r="118" s="21" customFormat="1" ht="11.25">
      <c r="H118" s="46"/>
    </row>
    <row r="119" s="21" customFormat="1" ht="11.25">
      <c r="H119" s="46"/>
    </row>
    <row r="120" s="21" customFormat="1" ht="11.25">
      <c r="H120" s="46"/>
    </row>
    <row r="121" s="21" customFormat="1" ht="11.25">
      <c r="H121" s="46"/>
    </row>
    <row r="122" s="21" customFormat="1" ht="11.25">
      <c r="H122" s="46"/>
    </row>
    <row r="123" s="21" customFormat="1" ht="11.25">
      <c r="H123" s="46"/>
    </row>
    <row r="124" s="21" customFormat="1" ht="11.25">
      <c r="H124" s="46"/>
    </row>
    <row r="125" s="21" customFormat="1" ht="11.25">
      <c r="H125" s="46"/>
    </row>
    <row r="126" s="21" customFormat="1" ht="11.25">
      <c r="H126" s="46"/>
    </row>
    <row r="127" s="21" customFormat="1" ht="11.25">
      <c r="H127" s="46"/>
    </row>
    <row r="128" s="21" customFormat="1" ht="11.25">
      <c r="H128" s="46"/>
    </row>
    <row r="129" s="21" customFormat="1" ht="11.25">
      <c r="H129" s="46"/>
    </row>
    <row r="130" s="21" customFormat="1" ht="11.25">
      <c r="H130" s="46"/>
    </row>
    <row r="131" s="21" customFormat="1" ht="11.25">
      <c r="H131" s="46"/>
    </row>
    <row r="132" s="21" customFormat="1" ht="11.25">
      <c r="H132" s="46"/>
    </row>
    <row r="133" s="21" customFormat="1" ht="11.25">
      <c r="H133" s="46"/>
    </row>
    <row r="134" s="21" customFormat="1" ht="11.25">
      <c r="H134" s="46"/>
    </row>
    <row r="135" s="21" customFormat="1" ht="11.25">
      <c r="H135" s="46"/>
    </row>
    <row r="136" s="21" customFormat="1" ht="11.25">
      <c r="H136" s="46"/>
    </row>
    <row r="137" s="21" customFormat="1" ht="11.25">
      <c r="H137" s="46"/>
    </row>
    <row r="138" s="21" customFormat="1" ht="11.25">
      <c r="H138" s="46"/>
    </row>
    <row r="139" s="21" customFormat="1" ht="11.25">
      <c r="H139" s="46"/>
    </row>
    <row r="140" s="21" customFormat="1" ht="11.25">
      <c r="H140" s="46"/>
    </row>
    <row r="141" s="21" customFormat="1" ht="11.25">
      <c r="H141" s="46"/>
    </row>
    <row r="142" s="21" customFormat="1" ht="11.25">
      <c r="H142" s="46"/>
    </row>
    <row r="143" s="21" customFormat="1" ht="11.25">
      <c r="H143" s="46"/>
    </row>
    <row r="144" s="21" customFormat="1" ht="11.25">
      <c r="H144" s="46"/>
    </row>
    <row r="145" s="21" customFormat="1" ht="11.25">
      <c r="H145" s="46"/>
    </row>
    <row r="146" s="21" customFormat="1" ht="11.25">
      <c r="H146" s="46"/>
    </row>
    <row r="147" s="21" customFormat="1" ht="11.25">
      <c r="H147" s="46"/>
    </row>
    <row r="148" s="21" customFormat="1" ht="11.25">
      <c r="H148" s="46"/>
    </row>
    <row r="149" s="21" customFormat="1" ht="11.25">
      <c r="H149" s="46"/>
    </row>
    <row r="150" s="21" customFormat="1" ht="11.25">
      <c r="H150" s="46"/>
    </row>
    <row r="151" s="21" customFormat="1" ht="11.25">
      <c r="H151" s="46"/>
    </row>
    <row r="152" s="21" customFormat="1" ht="11.25">
      <c r="H152" s="46"/>
    </row>
    <row r="153" s="21" customFormat="1" ht="11.25">
      <c r="H153" s="46"/>
    </row>
    <row r="154" s="21" customFormat="1" ht="11.25">
      <c r="H154" s="46"/>
    </row>
    <row r="155" s="21" customFormat="1" ht="11.25">
      <c r="H155" s="46"/>
    </row>
    <row r="156" s="21" customFormat="1" ht="11.25">
      <c r="H156" s="46"/>
    </row>
    <row r="157" s="21" customFormat="1" ht="11.25">
      <c r="H157" s="46"/>
    </row>
    <row r="158" s="21" customFormat="1" ht="11.25">
      <c r="H158" s="46"/>
    </row>
    <row r="159" s="21" customFormat="1" ht="11.25">
      <c r="H159" s="46"/>
    </row>
    <row r="160" s="21" customFormat="1" ht="11.25">
      <c r="H160" s="46"/>
    </row>
    <row r="161" s="21" customFormat="1" ht="11.25">
      <c r="H161" s="46"/>
    </row>
    <row r="162" s="21" customFormat="1" ht="11.25">
      <c r="H162" s="46"/>
    </row>
    <row r="163" s="21" customFormat="1" ht="11.25">
      <c r="H163" s="46"/>
    </row>
    <row r="164" s="21" customFormat="1" ht="11.25">
      <c r="H164" s="46"/>
    </row>
    <row r="165" s="21" customFormat="1" ht="11.25">
      <c r="H165" s="46"/>
    </row>
    <row r="166" s="21" customFormat="1" ht="11.25">
      <c r="H166" s="46"/>
    </row>
    <row r="167" s="21" customFormat="1" ht="11.25">
      <c r="H167" s="46"/>
    </row>
    <row r="168" s="21" customFormat="1" ht="11.25">
      <c r="H168" s="46"/>
    </row>
    <row r="169" s="21" customFormat="1" ht="11.25">
      <c r="H169" s="46"/>
    </row>
    <row r="170" s="21" customFormat="1" ht="11.25">
      <c r="H170" s="46"/>
    </row>
    <row r="171" s="21" customFormat="1" ht="11.25">
      <c r="H171" s="46"/>
    </row>
    <row r="172" s="21" customFormat="1" ht="11.25">
      <c r="H172" s="46"/>
    </row>
    <row r="173" s="21" customFormat="1" ht="11.25">
      <c r="H173" s="46"/>
    </row>
    <row r="174" s="21" customFormat="1" ht="11.25">
      <c r="H174" s="46"/>
    </row>
    <row r="175" s="21" customFormat="1" ht="11.25">
      <c r="H175" s="46"/>
    </row>
    <row r="176" s="21" customFormat="1" ht="11.25">
      <c r="H176" s="46"/>
    </row>
    <row r="177" s="21" customFormat="1" ht="11.25">
      <c r="H177" s="46"/>
    </row>
    <row r="178" s="21" customFormat="1" ht="11.25">
      <c r="H178" s="46"/>
    </row>
    <row r="179" s="21" customFormat="1" ht="11.25">
      <c r="H179" s="46"/>
    </row>
    <row r="180" s="21" customFormat="1" ht="11.25">
      <c r="H180" s="46"/>
    </row>
    <row r="181" s="21" customFormat="1" ht="11.25">
      <c r="H181" s="46"/>
    </row>
    <row r="182" s="21" customFormat="1" ht="11.25">
      <c r="H182" s="46"/>
    </row>
    <row r="183" s="21" customFormat="1" ht="11.25">
      <c r="H183" s="46"/>
    </row>
    <row r="184" s="21" customFormat="1" ht="11.25">
      <c r="H184" s="46"/>
    </row>
    <row r="185" s="21" customFormat="1" ht="11.25">
      <c r="H185" s="46"/>
    </row>
    <row r="186" s="21" customFormat="1" ht="11.25">
      <c r="H186" s="46"/>
    </row>
    <row r="187" s="21" customFormat="1" ht="11.25">
      <c r="H187" s="46"/>
    </row>
    <row r="188" s="21" customFormat="1" ht="11.25">
      <c r="H188" s="46"/>
    </row>
    <row r="189" s="21" customFormat="1" ht="11.25">
      <c r="H189" s="46"/>
    </row>
    <row r="190" s="21" customFormat="1" ht="11.25">
      <c r="H190" s="46"/>
    </row>
    <row r="191" s="21" customFormat="1" ht="11.25">
      <c r="H191" s="46"/>
    </row>
    <row r="192" s="21" customFormat="1" ht="11.25">
      <c r="H192" s="46"/>
    </row>
    <row r="193" s="21" customFormat="1" ht="11.25">
      <c r="H193" s="46"/>
    </row>
    <row r="194" s="21" customFormat="1" ht="11.25">
      <c r="H194" s="46"/>
    </row>
    <row r="195" s="21" customFormat="1" ht="11.25">
      <c r="H195" s="46"/>
    </row>
    <row r="196" s="21" customFormat="1" ht="11.25">
      <c r="H196" s="46"/>
    </row>
    <row r="197" s="21" customFormat="1" ht="11.25">
      <c r="H197" s="46"/>
    </row>
    <row r="198" s="21" customFormat="1" ht="11.25">
      <c r="H198" s="46"/>
    </row>
    <row r="199" s="21" customFormat="1" ht="11.25">
      <c r="H199" s="46"/>
    </row>
    <row r="200" s="21" customFormat="1" ht="11.25">
      <c r="H200" s="46"/>
    </row>
    <row r="201" s="21" customFormat="1" ht="11.25">
      <c r="H201" s="46"/>
    </row>
    <row r="202" s="21" customFormat="1" ht="11.25">
      <c r="H202" s="46"/>
    </row>
    <row r="203" s="21" customFormat="1" ht="11.25">
      <c r="H203" s="46"/>
    </row>
    <row r="204" s="21" customFormat="1" ht="11.25">
      <c r="H204" s="46"/>
    </row>
    <row r="205" s="21" customFormat="1" ht="11.25">
      <c r="H205" s="46"/>
    </row>
    <row r="206" s="21" customFormat="1" ht="11.25">
      <c r="H206" s="46"/>
    </row>
    <row r="207" s="21" customFormat="1" ht="11.25">
      <c r="H207" s="46"/>
    </row>
    <row r="208" s="21" customFormat="1" ht="11.25">
      <c r="H208" s="46"/>
    </row>
    <row r="209" s="21" customFormat="1" ht="11.25">
      <c r="H209" s="46"/>
    </row>
    <row r="210" s="21" customFormat="1" ht="11.25">
      <c r="H210" s="46"/>
    </row>
    <row r="211" s="21" customFormat="1" ht="11.25">
      <c r="H211" s="46"/>
    </row>
    <row r="212" s="21" customFormat="1" ht="11.25">
      <c r="H212" s="46"/>
    </row>
    <row r="213" s="21" customFormat="1" ht="11.25">
      <c r="H213" s="46"/>
    </row>
    <row r="214" s="21" customFormat="1" ht="11.25">
      <c r="H214" s="46"/>
    </row>
    <row r="215" s="21" customFormat="1" ht="11.25">
      <c r="H215" s="46"/>
    </row>
    <row r="216" s="21" customFormat="1" ht="11.25">
      <c r="H216" s="46"/>
    </row>
    <row r="217" s="21" customFormat="1" ht="11.25">
      <c r="H217" s="46"/>
    </row>
    <row r="218" s="21" customFormat="1" ht="11.25">
      <c r="H218" s="46"/>
    </row>
    <row r="219" s="21" customFormat="1" ht="11.25">
      <c r="H219" s="46"/>
    </row>
    <row r="220" s="21" customFormat="1" ht="11.25">
      <c r="H220" s="46"/>
    </row>
    <row r="221" s="21" customFormat="1" ht="11.25">
      <c r="H221" s="46"/>
    </row>
    <row r="222" s="21" customFormat="1" ht="11.25">
      <c r="H222" s="46"/>
    </row>
    <row r="223" s="21" customFormat="1" ht="11.25">
      <c r="H223" s="46"/>
    </row>
    <row r="224" s="21" customFormat="1" ht="11.25">
      <c r="H224" s="46"/>
    </row>
    <row r="225" s="21" customFormat="1" ht="11.25">
      <c r="H225" s="46"/>
    </row>
    <row r="226" s="21" customFormat="1" ht="11.25">
      <c r="H226" s="46"/>
    </row>
    <row r="227" s="21" customFormat="1" ht="11.25">
      <c r="H227" s="46"/>
    </row>
    <row r="228" s="21" customFormat="1" ht="11.25">
      <c r="H228" s="46"/>
    </row>
    <row r="229" s="21" customFormat="1" ht="11.25">
      <c r="H229" s="46"/>
    </row>
    <row r="230" s="21" customFormat="1" ht="11.25">
      <c r="H230" s="46"/>
    </row>
    <row r="231" s="21" customFormat="1" ht="11.25">
      <c r="H231" s="46"/>
    </row>
    <row r="232" s="21" customFormat="1" ht="11.25">
      <c r="H232" s="46"/>
    </row>
    <row r="233" s="21" customFormat="1" ht="11.25">
      <c r="H233" s="46"/>
    </row>
    <row r="234" s="21" customFormat="1" ht="11.25">
      <c r="H234" s="46"/>
    </row>
    <row r="235" s="21" customFormat="1" ht="11.25">
      <c r="H235" s="46"/>
    </row>
    <row r="236" s="21" customFormat="1" ht="11.25">
      <c r="H236" s="46"/>
    </row>
    <row r="237" s="21" customFormat="1" ht="11.25">
      <c r="H237" s="46"/>
    </row>
    <row r="238" s="21" customFormat="1" ht="11.25">
      <c r="H238" s="46"/>
    </row>
    <row r="239" s="21" customFormat="1" ht="11.25">
      <c r="H239" s="46"/>
    </row>
    <row r="240" s="21" customFormat="1" ht="11.25">
      <c r="H240" s="46"/>
    </row>
    <row r="241" s="21" customFormat="1" ht="11.25">
      <c r="H241" s="46"/>
    </row>
    <row r="242" s="21" customFormat="1" ht="11.25">
      <c r="H242" s="46"/>
    </row>
    <row r="243" s="21" customFormat="1" ht="11.25">
      <c r="H243" s="46"/>
    </row>
    <row r="244" s="21" customFormat="1" ht="11.25">
      <c r="H244" s="46"/>
    </row>
    <row r="245" s="21" customFormat="1" ht="11.25">
      <c r="H245" s="46"/>
    </row>
    <row r="246" s="21" customFormat="1" ht="11.25">
      <c r="H246" s="46"/>
    </row>
    <row r="247" s="21" customFormat="1" ht="11.25">
      <c r="H247" s="46"/>
    </row>
    <row r="248" s="21" customFormat="1" ht="11.25">
      <c r="H248" s="46"/>
    </row>
    <row r="249" s="21" customFormat="1" ht="11.25">
      <c r="H249" s="46"/>
    </row>
    <row r="250" s="21" customFormat="1" ht="11.25">
      <c r="H250" s="46"/>
    </row>
    <row r="251" s="21" customFormat="1" ht="11.25">
      <c r="H251" s="46"/>
    </row>
    <row r="252" s="21" customFormat="1" ht="11.25">
      <c r="H252" s="46"/>
    </row>
    <row r="253" s="21" customFormat="1" ht="11.25">
      <c r="H253" s="46"/>
    </row>
    <row r="254" s="21" customFormat="1" ht="11.25">
      <c r="H254" s="46"/>
    </row>
    <row r="255" s="21" customFormat="1" ht="11.25">
      <c r="H255" s="46"/>
    </row>
    <row r="256" s="21" customFormat="1" ht="11.25">
      <c r="H256" s="46"/>
    </row>
    <row r="257" s="21" customFormat="1" ht="11.25">
      <c r="H257" s="46"/>
    </row>
    <row r="258" s="21" customFormat="1" ht="11.25">
      <c r="H258" s="46"/>
    </row>
    <row r="259" s="21" customFormat="1" ht="11.25">
      <c r="H259" s="46"/>
    </row>
    <row r="260" s="21" customFormat="1" ht="11.25">
      <c r="H260" s="46"/>
    </row>
    <row r="261" s="21" customFormat="1" ht="11.25">
      <c r="H261" s="46"/>
    </row>
    <row r="262" s="21" customFormat="1" ht="11.25">
      <c r="H262" s="46"/>
    </row>
    <row r="263" s="21" customFormat="1" ht="11.25">
      <c r="H263" s="46"/>
    </row>
    <row r="264" s="21" customFormat="1" ht="11.25">
      <c r="H264" s="46"/>
    </row>
    <row r="265" s="21" customFormat="1" ht="11.25">
      <c r="H265" s="46"/>
    </row>
    <row r="266" s="21" customFormat="1" ht="11.25">
      <c r="H266" s="46"/>
    </row>
    <row r="267" s="21" customFormat="1" ht="11.25">
      <c r="H267" s="46"/>
    </row>
    <row r="268" s="21" customFormat="1" ht="11.25">
      <c r="H268" s="46"/>
    </row>
    <row r="269" s="21" customFormat="1" ht="11.25">
      <c r="H269" s="46"/>
    </row>
    <row r="270" s="21" customFormat="1" ht="11.25">
      <c r="H270" s="46"/>
    </row>
    <row r="271" s="21" customFormat="1" ht="11.25">
      <c r="H271" s="46"/>
    </row>
    <row r="272" s="21" customFormat="1" ht="11.25">
      <c r="H272" s="46"/>
    </row>
    <row r="273" s="21" customFormat="1" ht="11.25">
      <c r="H273" s="46"/>
    </row>
    <row r="274" s="21" customFormat="1" ht="11.25">
      <c r="H274" s="46"/>
    </row>
    <row r="275" s="21" customFormat="1" ht="11.25">
      <c r="H275" s="46"/>
    </row>
    <row r="276" s="21" customFormat="1" ht="11.25">
      <c r="H276" s="46"/>
    </row>
    <row r="277" s="21" customFormat="1" ht="11.25">
      <c r="H277" s="46"/>
    </row>
    <row r="278" s="21" customFormat="1" ht="11.25">
      <c r="H278" s="46"/>
    </row>
    <row r="279" s="21" customFormat="1" ht="11.25">
      <c r="H279" s="46"/>
    </row>
    <row r="280" s="21" customFormat="1" ht="11.25">
      <c r="H280" s="46"/>
    </row>
    <row r="281" s="21" customFormat="1" ht="11.25">
      <c r="H281" s="46"/>
    </row>
    <row r="282" s="21" customFormat="1" ht="11.25">
      <c r="H282" s="46"/>
    </row>
    <row r="283" s="21" customFormat="1" ht="11.25">
      <c r="H283" s="46"/>
    </row>
    <row r="284" s="21" customFormat="1" ht="11.25">
      <c r="H284" s="46"/>
    </row>
    <row r="285" s="21" customFormat="1" ht="11.25">
      <c r="H285" s="46"/>
    </row>
    <row r="286" s="21" customFormat="1" ht="11.25">
      <c r="H286" s="46"/>
    </row>
    <row r="287" s="21" customFormat="1" ht="11.25">
      <c r="H287" s="46"/>
    </row>
    <row r="288" s="21" customFormat="1" ht="11.25">
      <c r="H288" s="46"/>
    </row>
    <row r="289" s="21" customFormat="1" ht="11.25">
      <c r="H289" s="46"/>
    </row>
    <row r="290" s="21" customFormat="1" ht="11.25">
      <c r="H290" s="46"/>
    </row>
    <row r="291" s="21" customFormat="1" ht="11.25">
      <c r="H291" s="46"/>
    </row>
    <row r="292" s="21" customFormat="1" ht="11.25">
      <c r="H292" s="46"/>
    </row>
    <row r="293" s="21" customFormat="1" ht="11.25">
      <c r="H293" s="46"/>
    </row>
    <row r="294" s="21" customFormat="1" ht="11.25">
      <c r="H294" s="46"/>
    </row>
    <row r="295" s="21" customFormat="1" ht="11.25">
      <c r="H295" s="46"/>
    </row>
    <row r="296" s="21" customFormat="1" ht="11.25">
      <c r="H296" s="46"/>
    </row>
    <row r="297" s="21" customFormat="1" ht="11.25">
      <c r="H297" s="46"/>
    </row>
    <row r="298" s="21" customFormat="1" ht="11.25">
      <c r="H298" s="46"/>
    </row>
    <row r="299" s="21" customFormat="1" ht="11.25">
      <c r="H299" s="46"/>
    </row>
    <row r="300" s="21" customFormat="1" ht="11.25">
      <c r="H300" s="46"/>
    </row>
    <row r="301" s="21" customFormat="1" ht="11.25">
      <c r="H301" s="46"/>
    </row>
    <row r="302" s="21" customFormat="1" ht="11.25">
      <c r="H302" s="46"/>
    </row>
    <row r="303" s="21" customFormat="1" ht="11.25">
      <c r="H303" s="46"/>
    </row>
    <row r="304" s="21" customFormat="1" ht="11.25">
      <c r="H304" s="46"/>
    </row>
    <row r="305" s="21" customFormat="1" ht="11.25">
      <c r="H305" s="46"/>
    </row>
    <row r="306" s="21" customFormat="1" ht="11.25">
      <c r="H306" s="46"/>
    </row>
    <row r="307" s="21" customFormat="1" ht="11.25">
      <c r="H307" s="46"/>
    </row>
    <row r="308" s="21" customFormat="1" ht="11.25">
      <c r="H308" s="46"/>
    </row>
    <row r="309" s="21" customFormat="1" ht="11.25">
      <c r="H309" s="46"/>
    </row>
    <row r="310" s="21" customFormat="1" ht="11.25">
      <c r="H310" s="46"/>
    </row>
    <row r="311" s="21" customFormat="1" ht="11.25">
      <c r="H311" s="46"/>
    </row>
    <row r="312" s="21" customFormat="1" ht="11.25">
      <c r="H312" s="46"/>
    </row>
    <row r="313" s="21" customFormat="1" ht="11.25">
      <c r="H313" s="46"/>
    </row>
    <row r="314" s="21" customFormat="1" ht="11.25">
      <c r="H314" s="46"/>
    </row>
    <row r="315" s="21" customFormat="1" ht="11.25">
      <c r="H315" s="46"/>
    </row>
    <row r="316" s="21" customFormat="1" ht="11.25">
      <c r="H316" s="46"/>
    </row>
    <row r="317" s="21" customFormat="1" ht="11.25">
      <c r="H317" s="46"/>
    </row>
    <row r="318" s="21" customFormat="1" ht="11.25">
      <c r="H318" s="46"/>
    </row>
    <row r="319" s="21" customFormat="1" ht="11.25">
      <c r="H319" s="46"/>
    </row>
    <row r="320" s="21" customFormat="1" ht="11.25">
      <c r="H320" s="46"/>
    </row>
    <row r="321" s="21" customFormat="1" ht="11.25">
      <c r="H321" s="46"/>
    </row>
    <row r="322" s="21" customFormat="1" ht="11.25">
      <c r="H322" s="46"/>
    </row>
    <row r="323" s="21" customFormat="1" ht="11.25">
      <c r="H323" s="46"/>
    </row>
    <row r="324" s="21" customFormat="1" ht="11.25">
      <c r="H324" s="46"/>
    </row>
    <row r="325" s="21" customFormat="1" ht="11.25">
      <c r="H325" s="46"/>
    </row>
    <row r="326" s="21" customFormat="1" ht="11.25">
      <c r="H326" s="46"/>
    </row>
    <row r="327" s="21" customFormat="1" ht="11.25">
      <c r="H327" s="46"/>
    </row>
    <row r="328" s="21" customFormat="1" ht="11.25">
      <c r="H328" s="46"/>
    </row>
    <row r="329" s="21" customFormat="1" ht="11.25">
      <c r="H329" s="46"/>
    </row>
    <row r="330" s="21" customFormat="1" ht="11.25">
      <c r="H330" s="46"/>
    </row>
    <row r="331" s="21" customFormat="1" ht="11.25">
      <c r="H331" s="46"/>
    </row>
    <row r="332" s="21" customFormat="1" ht="11.25">
      <c r="H332" s="46"/>
    </row>
    <row r="333" s="21" customFormat="1" ht="11.25">
      <c r="H333" s="46"/>
    </row>
    <row r="334" s="21" customFormat="1" ht="11.25">
      <c r="H334" s="46"/>
    </row>
    <row r="335" s="21" customFormat="1" ht="11.25">
      <c r="H335" s="46"/>
    </row>
    <row r="336" s="21" customFormat="1" ht="11.25">
      <c r="H336" s="46"/>
    </row>
    <row r="337" s="21" customFormat="1" ht="11.25">
      <c r="H337" s="46"/>
    </row>
    <row r="338" s="21" customFormat="1" ht="11.25">
      <c r="H338" s="46"/>
    </row>
    <row r="339" s="21" customFormat="1" ht="11.25">
      <c r="H339" s="46"/>
    </row>
    <row r="340" s="21" customFormat="1" ht="11.25">
      <c r="H340" s="46"/>
    </row>
    <row r="341" s="21" customFormat="1" ht="11.25">
      <c r="H341" s="46"/>
    </row>
    <row r="342" s="21" customFormat="1" ht="11.25">
      <c r="H342" s="46"/>
    </row>
    <row r="343" s="21" customFormat="1" ht="11.25">
      <c r="H343" s="46"/>
    </row>
    <row r="344" s="21" customFormat="1" ht="11.25">
      <c r="H344" s="46"/>
    </row>
    <row r="345" s="21" customFormat="1" ht="11.25">
      <c r="H345" s="46"/>
    </row>
    <row r="346" s="21" customFormat="1" ht="11.25">
      <c r="H346" s="46"/>
    </row>
    <row r="347" s="21" customFormat="1" ht="11.25">
      <c r="H347" s="46"/>
    </row>
    <row r="348" s="21" customFormat="1" ht="11.25">
      <c r="H348" s="46"/>
    </row>
    <row r="349" s="21" customFormat="1" ht="11.25">
      <c r="H349" s="46"/>
    </row>
    <row r="350" s="21" customFormat="1" ht="11.25">
      <c r="H350" s="46"/>
    </row>
    <row r="351" s="21" customFormat="1" ht="11.25">
      <c r="H351" s="46"/>
    </row>
    <row r="352" s="21" customFormat="1" ht="11.25">
      <c r="H352" s="46"/>
    </row>
    <row r="353" s="21" customFormat="1" ht="11.25">
      <c r="H353" s="46"/>
    </row>
    <row r="354" s="21" customFormat="1" ht="11.25">
      <c r="H354" s="46"/>
    </row>
    <row r="355" s="21" customFormat="1" ht="11.25">
      <c r="H355" s="46"/>
    </row>
    <row r="356" s="21" customFormat="1" ht="11.25">
      <c r="H356" s="46"/>
    </row>
    <row r="357" s="21" customFormat="1" ht="11.25">
      <c r="H357" s="46"/>
    </row>
    <row r="358" s="21" customFormat="1" ht="11.25">
      <c r="H358" s="46"/>
    </row>
    <row r="359" s="21" customFormat="1" ht="11.25">
      <c r="H359" s="46"/>
    </row>
    <row r="360" s="21" customFormat="1" ht="11.25">
      <c r="H360" s="46"/>
    </row>
    <row r="361" s="21" customFormat="1" ht="11.25">
      <c r="H361" s="46"/>
    </row>
    <row r="362" s="21" customFormat="1" ht="11.25">
      <c r="H362" s="46"/>
    </row>
    <row r="363" s="21" customFormat="1" ht="11.25">
      <c r="H363" s="46"/>
    </row>
    <row r="364" s="21" customFormat="1" ht="11.25">
      <c r="H364" s="46"/>
    </row>
    <row r="365" s="21" customFormat="1" ht="11.25">
      <c r="H365" s="46"/>
    </row>
    <row r="366" s="21" customFormat="1" ht="11.25">
      <c r="H366" s="46"/>
    </row>
    <row r="367" s="21" customFormat="1" ht="11.25">
      <c r="H367" s="46"/>
    </row>
    <row r="368" s="21" customFormat="1" ht="11.25">
      <c r="H368" s="46"/>
    </row>
    <row r="369" s="21" customFormat="1" ht="11.25">
      <c r="H369" s="46"/>
    </row>
    <row r="370" s="21" customFormat="1" ht="11.25">
      <c r="H370" s="46"/>
    </row>
    <row r="371" s="21" customFormat="1" ht="11.25">
      <c r="H371" s="46"/>
    </row>
    <row r="372" s="21" customFormat="1" ht="11.25">
      <c r="H372" s="46"/>
    </row>
    <row r="373" s="21" customFormat="1" ht="11.25">
      <c r="H373" s="46"/>
    </row>
    <row r="374" s="21" customFormat="1" ht="11.25">
      <c r="H374" s="46"/>
    </row>
    <row r="375" s="21" customFormat="1" ht="11.25">
      <c r="H375" s="46"/>
    </row>
    <row r="376" s="21" customFormat="1" ht="11.25">
      <c r="H376" s="46"/>
    </row>
    <row r="377" s="21" customFormat="1" ht="11.25">
      <c r="H377" s="46"/>
    </row>
    <row r="378" s="21" customFormat="1" ht="11.25">
      <c r="H378" s="46"/>
    </row>
    <row r="379" s="21" customFormat="1" ht="11.25">
      <c r="H379" s="46"/>
    </row>
    <row r="380" s="21" customFormat="1" ht="11.25">
      <c r="H380" s="46"/>
    </row>
    <row r="381" s="21" customFormat="1" ht="11.25">
      <c r="H381" s="46"/>
    </row>
    <row r="382" s="21" customFormat="1" ht="11.25">
      <c r="H382" s="46"/>
    </row>
    <row r="383" s="21" customFormat="1" ht="11.25">
      <c r="H383" s="46"/>
    </row>
    <row r="384" s="21" customFormat="1" ht="11.25">
      <c r="H384" s="46"/>
    </row>
    <row r="385" s="21" customFormat="1" ht="11.25">
      <c r="H385" s="46"/>
    </row>
    <row r="386" s="21" customFormat="1" ht="11.25">
      <c r="H386" s="46"/>
    </row>
    <row r="387" s="21" customFormat="1" ht="11.25">
      <c r="H387" s="46"/>
    </row>
    <row r="388" s="21" customFormat="1" ht="11.25">
      <c r="H388" s="46"/>
    </row>
    <row r="389" s="21" customFormat="1" ht="11.25">
      <c r="H389" s="46"/>
    </row>
    <row r="390" s="21" customFormat="1" ht="11.25">
      <c r="H390" s="46"/>
    </row>
    <row r="391" s="21" customFormat="1" ht="11.25">
      <c r="H391" s="46"/>
    </row>
    <row r="392" s="21" customFormat="1" ht="11.25">
      <c r="H392" s="46"/>
    </row>
    <row r="393" s="21" customFormat="1" ht="11.25">
      <c r="H393" s="46"/>
    </row>
    <row r="394" s="21" customFormat="1" ht="11.25">
      <c r="H394" s="46"/>
    </row>
    <row r="395" s="21" customFormat="1" ht="11.25">
      <c r="H395" s="46"/>
    </row>
    <row r="396" s="21" customFormat="1" ht="11.25">
      <c r="H396" s="46"/>
    </row>
    <row r="397" s="21" customFormat="1" ht="11.25">
      <c r="H397" s="46"/>
    </row>
    <row r="398" s="21" customFormat="1" ht="11.25">
      <c r="H398" s="46"/>
    </row>
    <row r="399" s="21" customFormat="1" ht="11.25">
      <c r="H399" s="46"/>
    </row>
    <row r="400" s="21" customFormat="1" ht="11.25">
      <c r="H400" s="46"/>
    </row>
    <row r="401" s="21" customFormat="1" ht="11.25">
      <c r="H401" s="46"/>
    </row>
    <row r="402" s="21" customFormat="1" ht="11.25">
      <c r="H402" s="46"/>
    </row>
    <row r="403" s="21" customFormat="1" ht="11.25">
      <c r="H403" s="46"/>
    </row>
    <row r="404" s="21" customFormat="1" ht="11.25">
      <c r="H404" s="46"/>
    </row>
    <row r="405" s="21" customFormat="1" ht="11.25">
      <c r="H405" s="46"/>
    </row>
    <row r="406" s="21" customFormat="1" ht="11.25">
      <c r="H406" s="46"/>
    </row>
    <row r="407" s="21" customFormat="1" ht="11.25">
      <c r="H407" s="46"/>
    </row>
    <row r="408" s="21" customFormat="1" ht="11.25">
      <c r="H408" s="46"/>
    </row>
    <row r="409" s="21" customFormat="1" ht="11.25">
      <c r="H409" s="46"/>
    </row>
    <row r="410" s="21" customFormat="1" ht="11.25">
      <c r="H410" s="46"/>
    </row>
    <row r="411" s="21" customFormat="1" ht="11.25">
      <c r="H411" s="46"/>
    </row>
    <row r="412" s="21" customFormat="1" ht="11.25">
      <c r="H412" s="46"/>
    </row>
    <row r="413" s="21" customFormat="1" ht="11.25">
      <c r="H413" s="46"/>
    </row>
    <row r="414" s="21" customFormat="1" ht="11.25">
      <c r="H414" s="46"/>
    </row>
    <row r="415" s="21" customFormat="1" ht="11.25">
      <c r="H415" s="46"/>
    </row>
    <row r="416" s="21" customFormat="1" ht="11.25">
      <c r="H416" s="46"/>
    </row>
    <row r="417" s="21" customFormat="1" ht="11.25">
      <c r="H417" s="46"/>
    </row>
    <row r="418" s="21" customFormat="1" ht="11.25">
      <c r="H418" s="46"/>
    </row>
    <row r="419" s="21" customFormat="1" ht="11.25">
      <c r="H419" s="46"/>
    </row>
    <row r="420" s="21" customFormat="1" ht="11.25">
      <c r="H420" s="46"/>
    </row>
    <row r="421" s="21" customFormat="1" ht="11.25">
      <c r="H421" s="46"/>
    </row>
    <row r="422" s="21" customFormat="1" ht="11.25">
      <c r="H422" s="46"/>
    </row>
    <row r="423" s="21" customFormat="1" ht="11.25">
      <c r="H423" s="46"/>
    </row>
    <row r="424" s="21" customFormat="1" ht="11.25">
      <c r="H424" s="46"/>
    </row>
    <row r="425" s="21" customFormat="1" ht="11.25">
      <c r="H425" s="46"/>
    </row>
    <row r="426" s="21" customFormat="1" ht="11.25">
      <c r="H426" s="46"/>
    </row>
    <row r="427" s="21" customFormat="1" ht="11.25">
      <c r="H427" s="46"/>
    </row>
    <row r="428" s="21" customFormat="1" ht="11.25">
      <c r="H428" s="46"/>
    </row>
    <row r="429" s="21" customFormat="1" ht="11.25">
      <c r="H429" s="46"/>
    </row>
    <row r="430" s="21" customFormat="1" ht="11.25">
      <c r="H430" s="46"/>
    </row>
    <row r="431" s="21" customFormat="1" ht="11.25">
      <c r="H431" s="46"/>
    </row>
    <row r="432" s="21" customFormat="1" ht="11.25">
      <c r="H432" s="46"/>
    </row>
    <row r="433" s="21" customFormat="1" ht="11.25">
      <c r="H433" s="46"/>
    </row>
    <row r="434" s="21" customFormat="1" ht="11.25">
      <c r="H434" s="46"/>
    </row>
    <row r="435" s="21" customFormat="1" ht="11.25">
      <c r="H435" s="46"/>
    </row>
    <row r="436" s="21" customFormat="1" ht="11.25">
      <c r="H436" s="46"/>
    </row>
    <row r="437" s="21" customFormat="1" ht="11.25">
      <c r="H437" s="46"/>
    </row>
    <row r="438" s="21" customFormat="1" ht="11.25">
      <c r="H438" s="46"/>
    </row>
    <row r="439" s="21" customFormat="1" ht="11.25">
      <c r="H439" s="46"/>
    </row>
    <row r="440" s="21" customFormat="1" ht="11.25">
      <c r="H440" s="46"/>
    </row>
    <row r="441" s="21" customFormat="1" ht="11.25">
      <c r="H441" s="46"/>
    </row>
    <row r="442" s="21" customFormat="1" ht="11.25">
      <c r="H442" s="46"/>
    </row>
    <row r="443" s="21" customFormat="1" ht="11.25">
      <c r="H443" s="46"/>
    </row>
    <row r="444" s="21" customFormat="1" ht="11.25">
      <c r="H444" s="46"/>
    </row>
    <row r="445" s="21" customFormat="1" ht="11.25">
      <c r="H445" s="46"/>
    </row>
    <row r="446" s="21" customFormat="1" ht="11.25">
      <c r="H446" s="46"/>
    </row>
    <row r="447" s="21" customFormat="1" ht="11.25">
      <c r="H447" s="46"/>
    </row>
    <row r="448" s="21" customFormat="1" ht="11.25">
      <c r="H448" s="46"/>
    </row>
    <row r="449" s="21" customFormat="1" ht="11.25">
      <c r="H449" s="46"/>
    </row>
    <row r="450" s="21" customFormat="1" ht="11.25">
      <c r="H450" s="46"/>
    </row>
    <row r="451" s="21" customFormat="1" ht="11.25">
      <c r="H451" s="46"/>
    </row>
    <row r="452" s="21" customFormat="1" ht="11.25">
      <c r="H452" s="46"/>
    </row>
    <row r="453" s="21" customFormat="1" ht="11.25">
      <c r="H453" s="46"/>
    </row>
    <row r="454" s="21" customFormat="1" ht="11.25">
      <c r="H454" s="46"/>
    </row>
    <row r="455" s="21" customFormat="1" ht="11.25">
      <c r="H455" s="46"/>
    </row>
    <row r="456" s="21" customFormat="1" ht="11.25">
      <c r="H456" s="46"/>
    </row>
    <row r="457" s="21" customFormat="1" ht="11.25">
      <c r="H457" s="46"/>
    </row>
    <row r="458" s="21" customFormat="1" ht="11.25">
      <c r="H458" s="46"/>
    </row>
    <row r="459" s="21" customFormat="1" ht="11.25">
      <c r="H459" s="46"/>
    </row>
    <row r="460" s="21" customFormat="1" ht="11.25">
      <c r="H460" s="46"/>
    </row>
    <row r="461" s="21" customFormat="1" ht="11.25">
      <c r="H461" s="46"/>
    </row>
    <row r="462" s="21" customFormat="1" ht="11.25">
      <c r="H462" s="46"/>
    </row>
    <row r="463" s="21" customFormat="1" ht="11.25">
      <c r="H463" s="46"/>
    </row>
    <row r="464" s="21" customFormat="1" ht="11.25">
      <c r="H464" s="46"/>
    </row>
    <row r="465" s="21" customFormat="1" ht="11.25">
      <c r="H465" s="46"/>
    </row>
    <row r="466" s="21" customFormat="1" ht="11.25">
      <c r="H466" s="46"/>
    </row>
    <row r="467" s="21" customFormat="1" ht="11.25">
      <c r="H467" s="46"/>
    </row>
    <row r="468" s="21" customFormat="1" ht="11.25">
      <c r="H468" s="46"/>
    </row>
    <row r="469" s="21" customFormat="1" ht="11.25">
      <c r="H469" s="46"/>
    </row>
    <row r="470" s="21" customFormat="1" ht="11.25">
      <c r="H470" s="46"/>
    </row>
    <row r="471" s="21" customFormat="1" ht="11.25">
      <c r="H471" s="46"/>
    </row>
    <row r="472" s="21" customFormat="1" ht="11.25">
      <c r="H472" s="46"/>
    </row>
    <row r="473" s="21" customFormat="1" ht="11.25">
      <c r="H473" s="46"/>
    </row>
    <row r="474" s="21" customFormat="1" ht="11.25">
      <c r="H474" s="46"/>
    </row>
    <row r="475" s="21" customFormat="1" ht="11.25">
      <c r="H475" s="46"/>
    </row>
    <row r="476" s="21" customFormat="1" ht="11.25">
      <c r="H476" s="46"/>
    </row>
    <row r="477" s="21" customFormat="1" ht="11.25">
      <c r="H477" s="46"/>
    </row>
    <row r="478" s="21" customFormat="1" ht="11.25">
      <c r="H478" s="46"/>
    </row>
    <row r="479" s="21" customFormat="1" ht="11.25">
      <c r="H479" s="46"/>
    </row>
    <row r="480" s="21" customFormat="1" ht="11.25">
      <c r="H480" s="46"/>
    </row>
    <row r="481" s="21" customFormat="1" ht="11.25">
      <c r="H481" s="46"/>
    </row>
    <row r="482" s="21" customFormat="1" ht="11.25">
      <c r="H482" s="46"/>
    </row>
    <row r="483" s="21" customFormat="1" ht="11.25">
      <c r="H483" s="46"/>
    </row>
    <row r="484" s="21" customFormat="1" ht="11.25">
      <c r="H484" s="46"/>
    </row>
    <row r="485" s="21" customFormat="1" ht="11.25">
      <c r="H485" s="46"/>
    </row>
    <row r="486" s="21" customFormat="1" ht="11.25">
      <c r="H486" s="46"/>
    </row>
    <row r="487" s="21" customFormat="1" ht="11.25">
      <c r="H487" s="46"/>
    </row>
    <row r="488" s="21" customFormat="1" ht="11.25">
      <c r="H488" s="46"/>
    </row>
    <row r="489" s="21" customFormat="1" ht="11.25">
      <c r="H489" s="46"/>
    </row>
    <row r="490" s="21" customFormat="1" ht="11.25">
      <c r="H490" s="46"/>
    </row>
    <row r="491" s="21" customFormat="1" ht="11.25">
      <c r="H491" s="46"/>
    </row>
    <row r="492" s="21" customFormat="1" ht="11.25">
      <c r="H492" s="46"/>
    </row>
    <row r="493" s="21" customFormat="1" ht="11.25">
      <c r="H493" s="46"/>
    </row>
    <row r="494" s="21" customFormat="1" ht="11.25">
      <c r="H494" s="46"/>
    </row>
    <row r="495" s="21" customFormat="1" ht="11.25">
      <c r="H495" s="46"/>
    </row>
    <row r="496" s="21" customFormat="1" ht="11.25">
      <c r="H496" s="46"/>
    </row>
    <row r="497" s="21" customFormat="1" ht="11.25">
      <c r="H497" s="46"/>
    </row>
    <row r="498" s="21" customFormat="1" ht="11.25">
      <c r="H498" s="46"/>
    </row>
    <row r="499" s="21" customFormat="1" ht="11.25">
      <c r="H499" s="46"/>
    </row>
    <row r="500" s="21" customFormat="1" ht="11.25">
      <c r="H500" s="46"/>
    </row>
    <row r="501" s="21" customFormat="1" ht="11.25">
      <c r="H501" s="46"/>
    </row>
    <row r="502" s="21" customFormat="1" ht="11.25">
      <c r="H502" s="46"/>
    </row>
    <row r="503" s="21" customFormat="1" ht="11.25">
      <c r="H503" s="46"/>
    </row>
    <row r="504" s="21" customFormat="1" ht="11.25">
      <c r="H504" s="46"/>
    </row>
    <row r="505" s="21" customFormat="1" ht="11.25">
      <c r="H505" s="46"/>
    </row>
    <row r="506" s="21" customFormat="1" ht="11.25">
      <c r="H506" s="46"/>
    </row>
    <row r="507" s="21" customFormat="1" ht="11.25">
      <c r="H507" s="46"/>
    </row>
    <row r="508" s="21" customFormat="1" ht="11.25">
      <c r="H508" s="46"/>
    </row>
    <row r="509" s="21" customFormat="1" ht="11.25">
      <c r="H509" s="46"/>
    </row>
    <row r="510" s="21" customFormat="1" ht="11.25">
      <c r="H510" s="46"/>
    </row>
    <row r="511" s="21" customFormat="1" ht="11.25">
      <c r="H511" s="46"/>
    </row>
    <row r="512" s="21" customFormat="1" ht="11.25">
      <c r="H512" s="46"/>
    </row>
    <row r="513" s="21" customFormat="1" ht="11.25">
      <c r="H513" s="46"/>
    </row>
    <row r="514" s="21" customFormat="1" ht="11.25">
      <c r="H514" s="46"/>
    </row>
    <row r="515" s="21" customFormat="1" ht="11.25">
      <c r="H515" s="46"/>
    </row>
    <row r="516" s="21" customFormat="1" ht="11.25">
      <c r="H516" s="46"/>
    </row>
    <row r="517" s="21" customFormat="1" ht="11.25">
      <c r="H517" s="46"/>
    </row>
    <row r="518" s="21" customFormat="1" ht="11.25">
      <c r="H518" s="46"/>
    </row>
    <row r="519" s="21" customFormat="1" ht="11.25">
      <c r="H519" s="46"/>
    </row>
    <row r="520" s="21" customFormat="1" ht="11.25">
      <c r="H520" s="46"/>
    </row>
    <row r="521" s="21" customFormat="1" ht="11.25">
      <c r="H521" s="46"/>
    </row>
    <row r="522" s="21" customFormat="1" ht="11.25">
      <c r="H522" s="46"/>
    </row>
    <row r="523" s="21" customFormat="1" ht="11.25">
      <c r="H523" s="46"/>
    </row>
    <row r="524" s="21" customFormat="1" ht="11.25">
      <c r="H524" s="46"/>
    </row>
    <row r="525" s="21" customFormat="1" ht="11.25">
      <c r="H525" s="46"/>
    </row>
    <row r="526" s="21" customFormat="1" ht="11.25">
      <c r="H526" s="46"/>
    </row>
    <row r="527" s="21" customFormat="1" ht="11.25">
      <c r="H527" s="46"/>
    </row>
    <row r="528" s="21" customFormat="1" ht="11.25">
      <c r="H528" s="46"/>
    </row>
    <row r="529" s="21" customFormat="1" ht="11.25">
      <c r="H529" s="46"/>
    </row>
    <row r="530" s="21" customFormat="1" ht="11.25">
      <c r="H530" s="46"/>
    </row>
    <row r="531" s="21" customFormat="1" ht="11.25">
      <c r="H531" s="46"/>
    </row>
    <row r="532" s="21" customFormat="1" ht="11.25">
      <c r="H532" s="46"/>
    </row>
    <row r="533" s="21" customFormat="1" ht="11.25">
      <c r="H533" s="46"/>
    </row>
    <row r="534" s="21" customFormat="1" ht="11.25">
      <c r="H534" s="46"/>
    </row>
    <row r="535" s="21" customFormat="1" ht="11.25">
      <c r="H535" s="46"/>
    </row>
    <row r="536" s="21" customFormat="1" ht="11.25">
      <c r="H536" s="46"/>
    </row>
    <row r="537" s="21" customFormat="1" ht="11.25">
      <c r="H537" s="46"/>
    </row>
    <row r="538" s="21" customFormat="1" ht="11.25">
      <c r="H538" s="46"/>
    </row>
    <row r="539" s="21" customFormat="1" ht="11.25">
      <c r="H539" s="46"/>
    </row>
    <row r="540" s="21" customFormat="1" ht="11.25">
      <c r="H540" s="46"/>
    </row>
    <row r="541" s="21" customFormat="1" ht="11.25">
      <c r="H541" s="46"/>
    </row>
    <row r="542" s="21" customFormat="1" ht="11.25">
      <c r="H542" s="46"/>
    </row>
    <row r="543" s="21" customFormat="1" ht="11.25">
      <c r="H543" s="46"/>
    </row>
    <row r="544" s="21" customFormat="1" ht="11.25">
      <c r="H544" s="46"/>
    </row>
    <row r="545" s="21" customFormat="1" ht="11.25">
      <c r="H545" s="46"/>
    </row>
    <row r="546" s="21" customFormat="1" ht="11.25">
      <c r="H546" s="46"/>
    </row>
    <row r="547" s="21" customFormat="1" ht="11.25">
      <c r="H547" s="46"/>
    </row>
    <row r="548" s="21" customFormat="1" ht="11.25">
      <c r="H548" s="46"/>
    </row>
    <row r="549" s="21" customFormat="1" ht="11.25">
      <c r="H549" s="46"/>
    </row>
    <row r="550" s="21" customFormat="1" ht="11.25">
      <c r="H550" s="46"/>
    </row>
    <row r="551" s="21" customFormat="1" ht="11.25">
      <c r="H551" s="46"/>
    </row>
    <row r="552" s="21" customFormat="1" ht="11.25">
      <c r="H552" s="46"/>
    </row>
    <row r="553" s="21" customFormat="1" ht="11.25">
      <c r="H553" s="46"/>
    </row>
    <row r="554" s="21" customFormat="1" ht="11.25">
      <c r="H554" s="46"/>
    </row>
    <row r="555" s="21" customFormat="1" ht="11.25">
      <c r="H555" s="46"/>
    </row>
    <row r="556" s="21" customFormat="1" ht="11.25">
      <c r="H556" s="46"/>
    </row>
    <row r="557" s="21" customFormat="1" ht="11.25">
      <c r="H557" s="46"/>
    </row>
    <row r="558" s="21" customFormat="1" ht="11.25">
      <c r="H558" s="46"/>
    </row>
    <row r="559" s="21" customFormat="1" ht="11.25">
      <c r="H559" s="46"/>
    </row>
  </sheetData>
  <sheetProtection password="CF7A" sheet="1" objects="1" scenarios="1"/>
  <mergeCells count="5">
    <mergeCell ref="B6:H6"/>
    <mergeCell ref="B7:H7"/>
    <mergeCell ref="B99:G99"/>
    <mergeCell ref="B97:H97"/>
    <mergeCell ref="B95:G95"/>
  </mergeCells>
  <printOptions horizontalCentered="1"/>
  <pageMargins left="0.6" right="0.6" top="0.8" bottom="0.6" header="0.2" footer="0.2"/>
  <pageSetup fitToHeight="1" fitToWidth="1" horizontalDpi="600" verticalDpi="600" orientation="portrait" paperSize="9" scale="84" r:id="rId2"/>
  <headerFooter alignWithMargins="0">
    <oddFooter>&amp;C
- 2 -</oddFooter>
  </headerFooter>
  <drawing r:id="rId1"/>
</worksheet>
</file>

<file path=xl/worksheets/sheet3.xml><?xml version="1.0" encoding="utf-8"?>
<worksheet xmlns="http://schemas.openxmlformats.org/spreadsheetml/2006/main" xmlns:r="http://schemas.openxmlformats.org/officeDocument/2006/relationships">
  <dimension ref="A6:X100"/>
  <sheetViews>
    <sheetView showGridLines="0" workbookViewId="0" topLeftCell="A1">
      <selection activeCell="A1" sqref="A1"/>
    </sheetView>
  </sheetViews>
  <sheetFormatPr defaultColWidth="9.140625" defaultRowHeight="12.75"/>
  <cols>
    <col min="1" max="1" width="2.8515625" style="1" customWidth="1"/>
    <col min="2" max="2" width="1.7109375" style="1" customWidth="1"/>
    <col min="3" max="3" width="9.140625" style="1" customWidth="1"/>
    <col min="4" max="4" width="10.140625" style="1" customWidth="1"/>
    <col min="5" max="5" width="10.28125" style="1" customWidth="1"/>
    <col min="6" max="7" width="12.421875" style="1" customWidth="1"/>
    <col min="8" max="8" width="12.7109375" style="1" customWidth="1"/>
    <col min="9" max="9" width="12.57421875" style="1" customWidth="1"/>
    <col min="10" max="10" width="1.57421875" style="1" customWidth="1"/>
    <col min="11" max="12" width="11.57421875" style="1" customWidth="1"/>
    <col min="13" max="13" width="0.85546875" style="1" customWidth="1"/>
    <col min="14" max="14" width="11.57421875" style="1" customWidth="1"/>
    <col min="15" max="15" width="0.85546875" style="1" customWidth="1"/>
    <col min="16" max="16" width="11.421875" style="1" customWidth="1"/>
    <col min="17" max="17" width="4.7109375" style="1" customWidth="1"/>
    <col min="18" max="21" width="9.140625" style="1" customWidth="1"/>
    <col min="22" max="22" width="10.28125" style="1" bestFit="1" customWidth="1"/>
    <col min="23" max="16384" width="9.140625" style="1" customWidth="1"/>
  </cols>
  <sheetData>
    <row r="1" ht="12.75"/>
    <row r="2" ht="12.75"/>
    <row r="3" ht="12.75"/>
    <row r="4" ht="12.75"/>
    <row r="5" ht="3.75" customHeight="1"/>
    <row r="6" s="2" customFormat="1" ht="18">
      <c r="A6" s="174" t="s">
        <v>186</v>
      </c>
    </row>
    <row r="7" spans="1:16" s="3" customFormat="1" ht="15">
      <c r="A7" s="175" t="s">
        <v>283</v>
      </c>
      <c r="B7"/>
      <c r="C7"/>
      <c r="D7"/>
      <c r="E7"/>
      <c r="F7"/>
      <c r="G7"/>
      <c r="H7"/>
      <c r="I7"/>
      <c r="J7"/>
      <c r="K7"/>
      <c r="L7"/>
      <c r="M7"/>
      <c r="N7"/>
      <c r="O7"/>
      <c r="P7"/>
    </row>
    <row r="8" s="4" customFormat="1" ht="3.75" customHeight="1"/>
    <row r="9" spans="14:16" s="4" customFormat="1" ht="13.5" customHeight="1">
      <c r="N9" s="4" t="s">
        <v>86</v>
      </c>
      <c r="P9" s="4" t="s">
        <v>135</v>
      </c>
    </row>
    <row r="10" spans="6:16" s="4" customFormat="1" ht="13.5" thickBot="1">
      <c r="F10" s="224" t="s">
        <v>293</v>
      </c>
      <c r="G10" s="224"/>
      <c r="H10" s="224"/>
      <c r="I10" s="224"/>
      <c r="J10" s="224"/>
      <c r="K10" s="224"/>
      <c r="L10" s="224"/>
      <c r="M10" s="167"/>
      <c r="N10" s="168" t="s">
        <v>257</v>
      </c>
      <c r="P10" s="168" t="s">
        <v>247</v>
      </c>
    </row>
    <row r="11" s="4" customFormat="1" ht="12.75">
      <c r="H11" s="4" t="s">
        <v>187</v>
      </c>
    </row>
    <row r="12" spans="6:11" s="4" customFormat="1" ht="12.75">
      <c r="F12" s="4" t="s">
        <v>154</v>
      </c>
      <c r="H12" s="5" t="s">
        <v>153</v>
      </c>
      <c r="I12" s="5" t="s">
        <v>153</v>
      </c>
      <c r="K12" s="4" t="s">
        <v>156</v>
      </c>
    </row>
    <row r="13" spans="6:12" s="4" customFormat="1" ht="12.75">
      <c r="F13" s="4" t="s">
        <v>155</v>
      </c>
      <c r="G13" s="4" t="s">
        <v>233</v>
      </c>
      <c r="H13" s="5" t="s">
        <v>115</v>
      </c>
      <c r="I13" s="4" t="s">
        <v>115</v>
      </c>
      <c r="K13" s="4" t="s">
        <v>157</v>
      </c>
      <c r="L13" s="4" t="s">
        <v>135</v>
      </c>
    </row>
    <row r="14" spans="6:16" s="4" customFormat="1" ht="12.75">
      <c r="F14" s="4" t="s">
        <v>118</v>
      </c>
      <c r="G14" s="4" t="s">
        <v>118</v>
      </c>
      <c r="H14" s="4" t="s">
        <v>118</v>
      </c>
      <c r="I14" s="4" t="s">
        <v>118</v>
      </c>
      <c r="K14" s="4" t="s">
        <v>118</v>
      </c>
      <c r="L14" s="4" t="s">
        <v>118</v>
      </c>
      <c r="N14" s="4" t="s">
        <v>118</v>
      </c>
      <c r="P14" s="6" t="s">
        <v>118</v>
      </c>
    </row>
    <row r="15" s="4" customFormat="1" ht="6" customHeight="1"/>
    <row r="16" ht="3.75" customHeight="1"/>
    <row r="17" spans="1:16" ht="12.75">
      <c r="A17" s="1" t="s">
        <v>54</v>
      </c>
      <c r="F17" s="15">
        <v>1940532</v>
      </c>
      <c r="G17" s="15">
        <v>736479</v>
      </c>
      <c r="H17" s="15">
        <v>409214</v>
      </c>
      <c r="I17" s="15">
        <v>25258</v>
      </c>
      <c r="J17" s="15"/>
      <c r="K17" s="15">
        <v>-2259749</v>
      </c>
      <c r="L17" s="15">
        <f>SUM(F17:K17)</f>
        <v>851734</v>
      </c>
      <c r="M17" s="15"/>
      <c r="N17" s="15">
        <v>279844</v>
      </c>
      <c r="O17" s="15"/>
      <c r="P17" s="15">
        <f>L17+N17</f>
        <v>1131578</v>
      </c>
    </row>
    <row r="18" spans="6:16" ht="1.5" customHeight="1">
      <c r="F18" s="15"/>
      <c r="G18" s="15"/>
      <c r="H18" s="15"/>
      <c r="I18" s="15"/>
      <c r="J18" s="15"/>
      <c r="K18" s="15"/>
      <c r="L18" s="15"/>
      <c r="M18" s="15"/>
      <c r="N18" s="15"/>
      <c r="O18" s="15"/>
      <c r="P18" s="15"/>
    </row>
    <row r="19" ht="5.25" customHeight="1"/>
    <row r="20" spans="6:16" ht="3.75" customHeight="1">
      <c r="F20" s="7"/>
      <c r="G20" s="8"/>
      <c r="H20" s="8"/>
      <c r="I20" s="8"/>
      <c r="J20" s="8"/>
      <c r="K20" s="8"/>
      <c r="L20" s="8"/>
      <c r="M20" s="8"/>
      <c r="N20" s="8"/>
      <c r="O20" s="8"/>
      <c r="P20" s="9"/>
    </row>
    <row r="21" spans="6:16" ht="3.75" customHeight="1">
      <c r="F21" s="14"/>
      <c r="G21" s="15"/>
      <c r="H21" s="15"/>
      <c r="I21" s="15"/>
      <c r="J21" s="15"/>
      <c r="K21" s="15"/>
      <c r="L21" s="15"/>
      <c r="M21" s="15"/>
      <c r="N21" s="15"/>
      <c r="O21" s="15"/>
      <c r="P21" s="16"/>
    </row>
    <row r="22" spans="2:16" ht="12.75">
      <c r="B22" s="13" t="s">
        <v>160</v>
      </c>
      <c r="C22" s="13"/>
      <c r="F22" s="14"/>
      <c r="G22" s="15"/>
      <c r="H22" s="15"/>
      <c r="I22" s="15"/>
      <c r="J22" s="15"/>
      <c r="K22" s="15"/>
      <c r="L22" s="15"/>
      <c r="M22" s="15"/>
      <c r="N22" s="15"/>
      <c r="O22" s="15"/>
      <c r="P22" s="16"/>
    </row>
    <row r="23" spans="2:16" ht="12.75">
      <c r="B23" s="13"/>
      <c r="C23" s="13" t="s">
        <v>161</v>
      </c>
      <c r="F23" s="14"/>
      <c r="G23" s="15"/>
      <c r="H23" s="15"/>
      <c r="I23" s="15"/>
      <c r="J23" s="15"/>
      <c r="K23" s="15"/>
      <c r="L23" s="15"/>
      <c r="M23" s="15"/>
      <c r="N23" s="15"/>
      <c r="O23" s="15"/>
      <c r="P23" s="16"/>
    </row>
    <row r="24" spans="2:16" ht="12.75">
      <c r="B24" s="13"/>
      <c r="C24" s="13" t="s">
        <v>162</v>
      </c>
      <c r="F24" s="14"/>
      <c r="G24" s="15"/>
      <c r="H24" s="15"/>
      <c r="I24" s="15"/>
      <c r="J24" s="15"/>
      <c r="K24" s="15"/>
      <c r="L24" s="15"/>
      <c r="M24" s="15"/>
      <c r="N24" s="15"/>
      <c r="O24" s="15"/>
      <c r="P24" s="16"/>
    </row>
    <row r="25" spans="2:16" ht="12.75">
      <c r="B25" s="13"/>
      <c r="C25" s="13" t="s">
        <v>163</v>
      </c>
      <c r="F25" s="14">
        <v>0</v>
      </c>
      <c r="G25" s="15">
        <v>0</v>
      </c>
      <c r="H25" s="15">
        <v>-15201</v>
      </c>
      <c r="I25" s="15">
        <v>0</v>
      </c>
      <c r="J25" s="15"/>
      <c r="K25" s="15">
        <v>0</v>
      </c>
      <c r="L25" s="15">
        <f>SUM(F25:K25)</f>
        <v>-15201</v>
      </c>
      <c r="M25" s="15"/>
      <c r="N25" s="15">
        <v>-1191</v>
      </c>
      <c r="O25" s="15"/>
      <c r="P25" s="16">
        <f>L25+N25</f>
        <v>-16392</v>
      </c>
    </row>
    <row r="26" spans="2:16" ht="12.75">
      <c r="B26" s="13" t="s">
        <v>55</v>
      </c>
      <c r="C26" s="13"/>
      <c r="F26" s="14">
        <v>0</v>
      </c>
      <c r="G26" s="15">
        <v>0</v>
      </c>
      <c r="H26" s="15">
        <v>682</v>
      </c>
      <c r="I26" s="15">
        <v>0</v>
      </c>
      <c r="J26" s="15"/>
      <c r="K26" s="15">
        <v>0</v>
      </c>
      <c r="L26" s="15">
        <f>SUM(F26:K26)</f>
        <v>682</v>
      </c>
      <c r="M26" s="15"/>
      <c r="N26" s="15">
        <v>0</v>
      </c>
      <c r="O26" s="15"/>
      <c r="P26" s="16">
        <f>L26+N26</f>
        <v>682</v>
      </c>
    </row>
    <row r="27" spans="2:16" ht="3.75" customHeight="1">
      <c r="B27" s="13"/>
      <c r="C27" s="13"/>
      <c r="F27" s="10"/>
      <c r="G27" s="11"/>
      <c r="H27" s="11"/>
      <c r="I27" s="11"/>
      <c r="J27" s="11"/>
      <c r="K27" s="11"/>
      <c r="L27" s="11"/>
      <c r="M27" s="11"/>
      <c r="N27" s="11"/>
      <c r="O27" s="11"/>
      <c r="P27" s="12"/>
    </row>
    <row r="28" spans="2:3" ht="3.75" customHeight="1">
      <c r="B28" s="13"/>
      <c r="C28" s="13"/>
    </row>
    <row r="29" spans="1:3" ht="12.75">
      <c r="A29" s="1" t="s">
        <v>244</v>
      </c>
      <c r="C29" s="13"/>
    </row>
    <row r="30" spans="2:16" ht="12.75">
      <c r="B30" s="13" t="s">
        <v>245</v>
      </c>
      <c r="C30" s="13"/>
      <c r="F30" s="1">
        <f>SUM(F22:F26)</f>
        <v>0</v>
      </c>
      <c r="G30" s="1">
        <f>SUM(G22:G26)</f>
        <v>0</v>
      </c>
      <c r="H30" s="1">
        <f>SUM(H20:H26)</f>
        <v>-14519</v>
      </c>
      <c r="I30" s="1">
        <f>SUM(I20:I26)</f>
        <v>0</v>
      </c>
      <c r="K30" s="1">
        <f>SUM(K22:K26)</f>
        <v>0</v>
      </c>
      <c r="L30" s="1">
        <f>SUM(L22:L26)</f>
        <v>-14519</v>
      </c>
      <c r="N30" s="1">
        <f>SUM(N22:N26)</f>
        <v>-1191</v>
      </c>
      <c r="P30" s="1">
        <f>L30+N30</f>
        <v>-15710</v>
      </c>
    </row>
    <row r="31" spans="1:16" ht="12.75" customHeight="1">
      <c r="A31" s="1" t="s">
        <v>320</v>
      </c>
      <c r="F31" s="1">
        <v>0</v>
      </c>
      <c r="G31" s="1">
        <v>0</v>
      </c>
      <c r="H31" s="1">
        <v>0</v>
      </c>
      <c r="I31" s="1">
        <v>0</v>
      </c>
      <c r="K31" s="1">
        <f>+Income!J56</f>
        <v>-24601</v>
      </c>
      <c r="L31" s="1">
        <f>SUM(F31:K31)</f>
        <v>-24601</v>
      </c>
      <c r="N31" s="1">
        <v>-1388</v>
      </c>
      <c r="P31" s="1">
        <f>L31+N31</f>
        <v>-25989</v>
      </c>
    </row>
    <row r="32" ht="3.75" customHeight="1"/>
    <row r="33" spans="6:16" ht="3.75" customHeight="1">
      <c r="F33" s="8"/>
      <c r="G33" s="8"/>
      <c r="H33" s="8"/>
      <c r="I33" s="8"/>
      <c r="J33" s="8"/>
      <c r="K33" s="8"/>
      <c r="L33" s="8"/>
      <c r="M33" s="8"/>
      <c r="N33" s="8"/>
      <c r="O33" s="8"/>
      <c r="P33" s="8"/>
    </row>
    <row r="34" spans="1:16" ht="12.75">
      <c r="A34" s="222" t="s">
        <v>56</v>
      </c>
      <c r="B34" s="222"/>
      <c r="C34" s="222"/>
      <c r="D34" s="222"/>
      <c r="F34" s="15">
        <f>SUM(F30:F32)+F17</f>
        <v>1940532</v>
      </c>
      <c r="G34" s="15">
        <f aca="true" t="shared" si="0" ref="G34:P34">SUM(G30:G32)+G17</f>
        <v>736479</v>
      </c>
      <c r="H34" s="15">
        <f t="shared" si="0"/>
        <v>394695</v>
      </c>
      <c r="I34" s="15">
        <f t="shared" si="0"/>
        <v>25258</v>
      </c>
      <c r="J34" s="15"/>
      <c r="K34" s="15">
        <f t="shared" si="0"/>
        <v>-2284350</v>
      </c>
      <c r="L34" s="15">
        <f t="shared" si="0"/>
        <v>812614</v>
      </c>
      <c r="M34" s="15"/>
      <c r="N34" s="15">
        <f t="shared" si="0"/>
        <v>277265</v>
      </c>
      <c r="O34" s="15"/>
      <c r="P34" s="15">
        <f t="shared" si="0"/>
        <v>1089879</v>
      </c>
    </row>
    <row r="35" spans="6:16" ht="3.75" customHeight="1" thickBot="1">
      <c r="F35" s="17"/>
      <c r="G35" s="17"/>
      <c r="H35" s="17"/>
      <c r="I35" s="17"/>
      <c r="J35" s="17"/>
      <c r="K35" s="17"/>
      <c r="L35" s="17"/>
      <c r="M35" s="17"/>
      <c r="N35" s="17"/>
      <c r="O35" s="17"/>
      <c r="P35" s="17"/>
    </row>
    <row r="36" spans="6:16" ht="3.75" customHeight="1">
      <c r="F36" s="15"/>
      <c r="G36" s="15"/>
      <c r="H36" s="15"/>
      <c r="I36" s="15"/>
      <c r="J36" s="15"/>
      <c r="K36" s="15"/>
      <c r="L36" s="15"/>
      <c r="M36" s="15"/>
      <c r="N36" s="15"/>
      <c r="O36" s="15"/>
      <c r="P36" s="15"/>
    </row>
    <row r="37" spans="6:16" ht="12.75">
      <c r="F37" s="15"/>
      <c r="G37" s="15"/>
      <c r="H37" s="15"/>
      <c r="I37" s="15"/>
      <c r="J37" s="15"/>
      <c r="K37" s="15"/>
      <c r="L37" s="15"/>
      <c r="M37" s="15"/>
      <c r="N37" s="15"/>
      <c r="O37" s="15"/>
      <c r="P37" s="15"/>
    </row>
    <row r="38" spans="6:16" ht="12.75">
      <c r="F38" s="15"/>
      <c r="G38" s="15"/>
      <c r="H38" s="15"/>
      <c r="I38" s="15"/>
      <c r="J38" s="15"/>
      <c r="K38" s="15"/>
      <c r="L38" s="15"/>
      <c r="M38" s="15"/>
      <c r="N38" s="15"/>
      <c r="O38" s="15"/>
      <c r="P38" s="15"/>
    </row>
    <row r="39" ht="3.75" customHeight="1"/>
    <row r="40" spans="6:16" ht="3.75" customHeight="1">
      <c r="F40" s="15"/>
      <c r="G40" s="15"/>
      <c r="H40" s="15"/>
      <c r="I40" s="15"/>
      <c r="J40" s="15"/>
      <c r="K40" s="15"/>
      <c r="L40" s="15"/>
      <c r="M40" s="15"/>
      <c r="N40" s="15"/>
      <c r="O40" s="15"/>
      <c r="P40" s="15"/>
    </row>
    <row r="41" spans="1:16" ht="12.75">
      <c r="A41" s="1" t="s">
        <v>84</v>
      </c>
      <c r="F41" s="15">
        <v>1940532</v>
      </c>
      <c r="G41" s="15">
        <v>736479</v>
      </c>
      <c r="H41" s="15">
        <v>433300</v>
      </c>
      <c r="I41" s="15">
        <v>25258</v>
      </c>
      <c r="J41" s="15">
        <v>0</v>
      </c>
      <c r="K41" s="15">
        <v>-2268182</v>
      </c>
      <c r="L41" s="15">
        <f>SUM(F41:K41)</f>
        <v>867387</v>
      </c>
      <c r="M41" s="15"/>
      <c r="N41" s="15">
        <v>444622</v>
      </c>
      <c r="O41" s="15" t="e">
        <f>SUM(#REF!)</f>
        <v>#REF!</v>
      </c>
      <c r="P41" s="15">
        <f>SUM(L41:N41)</f>
        <v>1312009</v>
      </c>
    </row>
    <row r="42" spans="1:16" ht="12.75">
      <c r="A42" s="1" t="s">
        <v>307</v>
      </c>
      <c r="F42" s="11">
        <v>0</v>
      </c>
      <c r="G42" s="11">
        <v>0</v>
      </c>
      <c r="H42" s="11">
        <v>0</v>
      </c>
      <c r="I42" s="11">
        <v>0</v>
      </c>
      <c r="J42" s="11"/>
      <c r="K42" s="11">
        <v>116321</v>
      </c>
      <c r="L42" s="11">
        <f>SUM(F42:K42)</f>
        <v>116321</v>
      </c>
      <c r="M42" s="11"/>
      <c r="N42" s="11">
        <v>0</v>
      </c>
      <c r="O42" s="11"/>
      <c r="P42" s="11">
        <f>SUM(L42:N42)</f>
        <v>116321</v>
      </c>
    </row>
    <row r="43" spans="6:16" ht="15" customHeight="1">
      <c r="F43" s="15">
        <f>SUM(F41:F42)</f>
        <v>1940532</v>
      </c>
      <c r="G43" s="15">
        <f aca="true" t="shared" si="1" ref="G43:P43">SUM(G41:G42)</f>
        <v>736479</v>
      </c>
      <c r="H43" s="15">
        <f t="shared" si="1"/>
        <v>433300</v>
      </c>
      <c r="I43" s="15">
        <f t="shared" si="1"/>
        <v>25258</v>
      </c>
      <c r="J43" s="15">
        <f t="shared" si="1"/>
        <v>0</v>
      </c>
      <c r="K43" s="15">
        <f t="shared" si="1"/>
        <v>-2151861</v>
      </c>
      <c r="L43" s="15">
        <f t="shared" si="1"/>
        <v>983708</v>
      </c>
      <c r="M43" s="15">
        <f t="shared" si="1"/>
        <v>0</v>
      </c>
      <c r="N43" s="15">
        <f t="shared" si="1"/>
        <v>444622</v>
      </c>
      <c r="O43" s="15" t="e">
        <f t="shared" si="1"/>
        <v>#REF!</v>
      </c>
      <c r="P43" s="15">
        <f t="shared" si="1"/>
        <v>1428330</v>
      </c>
    </row>
    <row r="45" ht="3.75" customHeight="1"/>
    <row r="46" spans="6:16" ht="3.75" customHeight="1">
      <c r="F46" s="7"/>
      <c r="G46" s="8"/>
      <c r="H46" s="8"/>
      <c r="I46" s="8"/>
      <c r="J46" s="8"/>
      <c r="K46" s="8"/>
      <c r="L46" s="8"/>
      <c r="M46" s="8"/>
      <c r="N46" s="8"/>
      <c r="O46" s="8"/>
      <c r="P46" s="9"/>
    </row>
    <row r="47" spans="2:16" ht="12.75">
      <c r="B47" s="13" t="s">
        <v>158</v>
      </c>
      <c r="F47" s="14"/>
      <c r="G47" s="15"/>
      <c r="H47" s="15"/>
      <c r="I47" s="15"/>
      <c r="J47" s="15"/>
      <c r="K47" s="15"/>
      <c r="L47" s="15"/>
      <c r="M47" s="15"/>
      <c r="N47" s="15"/>
      <c r="O47" s="15"/>
      <c r="P47" s="16"/>
    </row>
    <row r="48" spans="2:16" ht="12.75">
      <c r="B48" s="13"/>
      <c r="C48" s="13" t="s">
        <v>159</v>
      </c>
      <c r="F48" s="14"/>
      <c r="G48" s="15"/>
      <c r="H48" s="15"/>
      <c r="I48" s="15"/>
      <c r="J48" s="15"/>
      <c r="K48" s="15"/>
      <c r="L48" s="15"/>
      <c r="M48" s="15"/>
      <c r="N48" s="15"/>
      <c r="O48" s="15"/>
      <c r="P48" s="16"/>
    </row>
    <row r="49" spans="2:16" ht="12.75">
      <c r="B49" s="13"/>
      <c r="C49" s="13" t="s">
        <v>107</v>
      </c>
      <c r="F49" s="14">
        <v>0</v>
      </c>
      <c r="G49" s="15">
        <v>0</v>
      </c>
      <c r="H49" s="15">
        <v>-16999</v>
      </c>
      <c r="I49" s="15">
        <v>0</v>
      </c>
      <c r="J49" s="15"/>
      <c r="K49" s="15">
        <v>0</v>
      </c>
      <c r="L49" s="15">
        <f>SUM(F49:K49)</f>
        <v>-16999</v>
      </c>
      <c r="M49" s="15"/>
      <c r="N49" s="15">
        <v>0</v>
      </c>
      <c r="O49" s="15"/>
      <c r="P49" s="16">
        <f>L49+N49</f>
        <v>-16999</v>
      </c>
    </row>
    <row r="50" spans="2:16" ht="12.75">
      <c r="B50" s="13" t="s">
        <v>160</v>
      </c>
      <c r="C50" s="13"/>
      <c r="F50" s="14"/>
      <c r="G50" s="15"/>
      <c r="H50" s="15"/>
      <c r="I50" s="15"/>
      <c r="J50" s="15"/>
      <c r="K50" s="15"/>
      <c r="L50" s="15"/>
      <c r="M50" s="15"/>
      <c r="N50" s="15"/>
      <c r="O50" s="15"/>
      <c r="P50" s="16"/>
    </row>
    <row r="51" spans="3:16" ht="12.75">
      <c r="C51" s="13" t="s">
        <v>161</v>
      </c>
      <c r="F51" s="14"/>
      <c r="G51" s="15"/>
      <c r="H51" s="15"/>
      <c r="I51" s="15"/>
      <c r="J51" s="15"/>
      <c r="K51" s="15"/>
      <c r="L51" s="15"/>
      <c r="M51" s="15"/>
      <c r="N51" s="15"/>
      <c r="O51" s="15"/>
      <c r="P51" s="16"/>
    </row>
    <row r="52" spans="3:16" ht="12.75">
      <c r="C52" s="13" t="s">
        <v>162</v>
      </c>
      <c r="F52" s="14"/>
      <c r="G52" s="15"/>
      <c r="H52" s="15"/>
      <c r="I52" s="15"/>
      <c r="J52" s="15"/>
      <c r="K52" s="15"/>
      <c r="L52" s="15"/>
      <c r="M52" s="15"/>
      <c r="N52" s="15"/>
      <c r="O52" s="15"/>
      <c r="P52" s="16"/>
    </row>
    <row r="53" spans="3:16" ht="12.75">
      <c r="C53" s="13" t="s">
        <v>163</v>
      </c>
      <c r="F53" s="14">
        <v>0</v>
      </c>
      <c r="G53" s="15">
        <v>0</v>
      </c>
      <c r="H53" s="15">
        <v>-5794</v>
      </c>
      <c r="I53" s="15">
        <v>0</v>
      </c>
      <c r="J53" s="15"/>
      <c r="K53" s="15">
        <v>0</v>
      </c>
      <c r="L53" s="15">
        <f>SUM(F53:K53)</f>
        <v>-5794</v>
      </c>
      <c r="M53" s="15"/>
      <c r="N53" s="15">
        <v>-541</v>
      </c>
      <c r="O53" s="15"/>
      <c r="P53" s="16">
        <f>L53+N53</f>
        <v>-6335</v>
      </c>
    </row>
    <row r="54" spans="6:16" ht="3.75" customHeight="1">
      <c r="F54" s="10"/>
      <c r="G54" s="11"/>
      <c r="H54" s="11"/>
      <c r="I54" s="11"/>
      <c r="J54" s="11"/>
      <c r="K54" s="11"/>
      <c r="L54" s="11"/>
      <c r="M54" s="11"/>
      <c r="N54" s="11"/>
      <c r="O54" s="11"/>
      <c r="P54" s="12"/>
    </row>
    <row r="55" ht="3" customHeight="1"/>
    <row r="56" ht="12.75">
      <c r="A56" s="1" t="s">
        <v>244</v>
      </c>
    </row>
    <row r="57" spans="2:16" ht="12.75">
      <c r="B57" s="13" t="s">
        <v>245</v>
      </c>
      <c r="F57" s="1">
        <f aca="true" t="shared" si="2" ref="F57:K57">SUM(F47:F53)</f>
        <v>0</v>
      </c>
      <c r="G57" s="1">
        <f t="shared" si="2"/>
        <v>0</v>
      </c>
      <c r="H57" s="1">
        <f>SUM(H47:H53)</f>
        <v>-22793</v>
      </c>
      <c r="I57" s="1">
        <f t="shared" si="2"/>
        <v>0</v>
      </c>
      <c r="J57" s="1">
        <f t="shared" si="2"/>
        <v>0</v>
      </c>
      <c r="K57" s="1">
        <f t="shared" si="2"/>
        <v>0</v>
      </c>
      <c r="L57" s="1">
        <f>SUM(L47:L53)</f>
        <v>-22793</v>
      </c>
      <c r="N57" s="1">
        <f>SUM(N47:N53)</f>
        <v>-541</v>
      </c>
      <c r="P57" s="1">
        <f>L57+N57</f>
        <v>-23334</v>
      </c>
    </row>
    <row r="58" spans="1:16" ht="12.75">
      <c r="A58" s="1" t="s">
        <v>90</v>
      </c>
      <c r="B58" s="13"/>
      <c r="F58" s="1">
        <v>0</v>
      </c>
      <c r="G58" s="1">
        <v>0</v>
      </c>
      <c r="H58" s="1">
        <v>0</v>
      </c>
      <c r="I58" s="1">
        <v>0</v>
      </c>
      <c r="K58" s="1">
        <v>0</v>
      </c>
      <c r="L58" s="15">
        <f>SUM(F58:K58)</f>
        <v>0</v>
      </c>
      <c r="M58" s="15"/>
      <c r="N58" s="1">
        <v>-2326</v>
      </c>
      <c r="P58" s="1">
        <f>L58+N58</f>
        <v>-2326</v>
      </c>
    </row>
    <row r="59" spans="1:16" ht="12.75">
      <c r="A59" s="1" t="s">
        <v>321</v>
      </c>
      <c r="F59" s="1">
        <v>0</v>
      </c>
      <c r="G59" s="1">
        <v>0</v>
      </c>
      <c r="H59" s="1">
        <v>0</v>
      </c>
      <c r="I59" s="1">
        <v>0</v>
      </c>
      <c r="K59" s="1">
        <f>+Income!L56</f>
        <v>23064</v>
      </c>
      <c r="L59" s="15">
        <f>SUM(F59:K59)</f>
        <v>23064</v>
      </c>
      <c r="M59" s="15"/>
      <c r="N59" s="1">
        <v>-341</v>
      </c>
      <c r="P59" s="1">
        <f>L59+N59</f>
        <v>22723</v>
      </c>
    </row>
    <row r="60" ht="3.75" customHeight="1"/>
    <row r="61" spans="6:16" ht="3.75" customHeight="1">
      <c r="F61" s="8"/>
      <c r="G61" s="8"/>
      <c r="H61" s="8"/>
      <c r="I61" s="8"/>
      <c r="J61" s="8"/>
      <c r="K61" s="8"/>
      <c r="L61" s="8"/>
      <c r="M61" s="8"/>
      <c r="N61" s="8"/>
      <c r="O61" s="8"/>
      <c r="P61" s="8"/>
    </row>
    <row r="62" spans="1:24" ht="12.75">
      <c r="A62" s="1" t="s">
        <v>53</v>
      </c>
      <c r="F62" s="15">
        <f>F43+F57+F59</f>
        <v>1940532</v>
      </c>
      <c r="G62" s="15">
        <f>G43+G57+G59</f>
        <v>736479</v>
      </c>
      <c r="H62" s="15">
        <f>H43+H57+H59</f>
        <v>410507</v>
      </c>
      <c r="I62" s="15">
        <f>I43+I57+I59</f>
        <v>25258</v>
      </c>
      <c r="J62" s="15"/>
      <c r="K62" s="15">
        <f>K43+K57+K59</f>
        <v>-2128797</v>
      </c>
      <c r="L62" s="15">
        <f>L43+L57+L59+L58</f>
        <v>983979</v>
      </c>
      <c r="M62" s="15"/>
      <c r="N62" s="15">
        <f>N41+N57+N59+N58</f>
        <v>441414</v>
      </c>
      <c r="O62" s="15"/>
      <c r="P62" s="15">
        <f>P43+P57+P59+P58</f>
        <v>1425393</v>
      </c>
      <c r="X62" s="1">
        <f>P62-N62-L62</f>
        <v>0</v>
      </c>
    </row>
    <row r="63" spans="6:16" ht="3.75" customHeight="1" thickBot="1">
      <c r="F63" s="17"/>
      <c r="G63" s="17"/>
      <c r="H63" s="17"/>
      <c r="I63" s="17"/>
      <c r="J63" s="17"/>
      <c r="K63" s="17"/>
      <c r="L63" s="17"/>
      <c r="M63" s="17"/>
      <c r="N63" s="17"/>
      <c r="O63" s="17"/>
      <c r="P63" s="17"/>
    </row>
    <row r="64" ht="3.75" customHeight="1"/>
    <row r="65" ht="12.75" customHeight="1">
      <c r="P65" s="5"/>
    </row>
    <row r="66" spans="1:7" s="21" customFormat="1" ht="3.75" customHeight="1">
      <c r="A66" s="18"/>
      <c r="B66" s="19"/>
      <c r="C66" s="19"/>
      <c r="D66" s="20"/>
      <c r="E66" s="19"/>
      <c r="F66" s="20"/>
      <c r="G66" s="20"/>
    </row>
    <row r="67" ht="12.75">
      <c r="B67" s="13" t="s">
        <v>238</v>
      </c>
    </row>
    <row r="68" spans="1:7" s="21" customFormat="1" ht="12.75" customHeight="1">
      <c r="A68" s="18"/>
      <c r="B68" s="19"/>
      <c r="C68" s="19"/>
      <c r="D68" s="20"/>
      <c r="E68" s="19"/>
      <c r="F68" s="20"/>
      <c r="G68" s="20"/>
    </row>
    <row r="69" spans="1:16" s="156" customFormat="1" ht="11.25" customHeight="1">
      <c r="A69" s="155"/>
      <c r="B69" s="223"/>
      <c r="C69" s="223"/>
      <c r="D69" s="223"/>
      <c r="E69" s="223"/>
      <c r="F69" s="223"/>
      <c r="G69" s="223"/>
      <c r="H69" s="223"/>
      <c r="I69" s="223"/>
      <c r="J69" s="223"/>
      <c r="K69" s="223"/>
      <c r="L69" s="223"/>
      <c r="M69" s="223"/>
      <c r="N69" s="223"/>
      <c r="O69" s="223"/>
      <c r="P69" s="223"/>
    </row>
    <row r="70" spans="1:7" s="21" customFormat="1" ht="2.25" customHeight="1">
      <c r="A70" s="18"/>
      <c r="B70" s="19"/>
      <c r="C70" s="19"/>
      <c r="D70" s="20"/>
      <c r="E70" s="19"/>
      <c r="F70" s="20"/>
      <c r="G70" s="20"/>
    </row>
    <row r="71" spans="1:7" s="21" customFormat="1" ht="3.75" customHeight="1">
      <c r="A71" s="18"/>
      <c r="B71" s="19"/>
      <c r="C71" s="19"/>
      <c r="D71" s="20"/>
      <c r="E71" s="19"/>
      <c r="F71" s="20"/>
      <c r="G71" s="20"/>
    </row>
    <row r="72" spans="1:7" s="21" customFormat="1" ht="12.75">
      <c r="A72" s="18"/>
      <c r="B72" s="19"/>
      <c r="C72" s="19"/>
      <c r="D72" s="20"/>
      <c r="E72" s="19"/>
      <c r="F72" s="20"/>
      <c r="G72" s="20"/>
    </row>
    <row r="73" spans="1:7" s="21" customFormat="1" ht="12.75">
      <c r="A73" s="18"/>
      <c r="B73" s="19"/>
      <c r="C73" s="19"/>
      <c r="D73" s="20"/>
      <c r="E73" s="19"/>
      <c r="F73" s="20"/>
      <c r="G73" s="20"/>
    </row>
    <row r="74" spans="1:7" s="21" customFormat="1" ht="12.75">
      <c r="A74" s="18"/>
      <c r="B74" s="19"/>
      <c r="C74" s="19"/>
      <c r="D74" s="20"/>
      <c r="E74" s="19"/>
      <c r="F74" s="20"/>
      <c r="G74" s="20"/>
    </row>
    <row r="75" spans="1:7" s="21" customFormat="1" ht="12.75">
      <c r="A75" s="18"/>
      <c r="B75" s="19"/>
      <c r="C75" s="19"/>
      <c r="D75" s="20"/>
      <c r="E75" s="19"/>
      <c r="F75" s="20"/>
      <c r="G75" s="20"/>
    </row>
    <row r="76" spans="1:7" s="21" customFormat="1" ht="12.75">
      <c r="A76" s="18"/>
      <c r="B76" s="19"/>
      <c r="C76" s="19"/>
      <c r="D76" s="20"/>
      <c r="E76" s="19"/>
      <c r="F76" s="20"/>
      <c r="G76" s="20"/>
    </row>
    <row r="77" spans="1:7" s="21" customFormat="1" ht="12.75">
      <c r="A77" s="18"/>
      <c r="B77" s="19"/>
      <c r="C77" s="19"/>
      <c r="D77" s="20"/>
      <c r="E77" s="19"/>
      <c r="F77" s="20"/>
      <c r="G77" s="20"/>
    </row>
    <row r="78" spans="1:7" s="21" customFormat="1" ht="12.75">
      <c r="A78" s="18"/>
      <c r="B78" s="19"/>
      <c r="C78" s="19"/>
      <c r="D78" s="20"/>
      <c r="E78" s="19"/>
      <c r="F78" s="20"/>
      <c r="G78" s="20"/>
    </row>
    <row r="79" spans="1:7" s="21" customFormat="1" ht="12.75">
      <c r="A79" s="18"/>
      <c r="B79" s="19"/>
      <c r="C79" s="19"/>
      <c r="D79" s="20"/>
      <c r="E79" s="19"/>
      <c r="F79" s="20"/>
      <c r="G79" s="20"/>
    </row>
    <row r="80" spans="1:7" s="21" customFormat="1" ht="12.75">
      <c r="A80" s="18"/>
      <c r="B80" s="19"/>
      <c r="C80" s="19"/>
      <c r="D80" s="20"/>
      <c r="E80" s="19"/>
      <c r="F80" s="20"/>
      <c r="G80" s="20"/>
    </row>
    <row r="81" spans="1:7" s="21" customFormat="1" ht="12.75">
      <c r="A81" s="18"/>
      <c r="B81" s="19"/>
      <c r="C81" s="19"/>
      <c r="D81" s="20"/>
      <c r="E81" s="19"/>
      <c r="F81" s="20"/>
      <c r="G81" s="20"/>
    </row>
    <row r="82" spans="1:7" s="21" customFormat="1" ht="12.75">
      <c r="A82" s="18"/>
      <c r="B82" s="19"/>
      <c r="C82" s="19"/>
      <c r="D82" s="20"/>
      <c r="E82" s="19"/>
      <c r="F82" s="20"/>
      <c r="G82" s="20"/>
    </row>
    <row r="83" spans="1:7" s="21" customFormat="1" ht="12.75">
      <c r="A83" s="18"/>
      <c r="B83" s="19"/>
      <c r="C83" s="19"/>
      <c r="D83" s="20"/>
      <c r="E83" s="19"/>
      <c r="F83" s="20"/>
      <c r="G83" s="20"/>
    </row>
    <row r="84" spans="1:7" s="21" customFormat="1" ht="12.75">
      <c r="A84" s="18"/>
      <c r="B84" s="19"/>
      <c r="C84" s="19"/>
      <c r="D84" s="20"/>
      <c r="E84" s="19"/>
      <c r="F84" s="20"/>
      <c r="G84" s="20"/>
    </row>
    <row r="85" spans="1:7" s="21" customFormat="1" ht="12.75">
      <c r="A85" s="18"/>
      <c r="B85" s="19"/>
      <c r="C85" s="19"/>
      <c r="D85" s="20"/>
      <c r="E85" s="19"/>
      <c r="F85" s="20"/>
      <c r="G85" s="20"/>
    </row>
    <row r="86" spans="1:7" s="21" customFormat="1" ht="12.75">
      <c r="A86" s="18"/>
      <c r="B86" s="19"/>
      <c r="C86" s="19"/>
      <c r="D86" s="20"/>
      <c r="E86" s="19"/>
      <c r="F86" s="20"/>
      <c r="G86" s="20"/>
    </row>
    <row r="87" spans="1:7" s="21" customFormat="1" ht="12.75">
      <c r="A87" s="18"/>
      <c r="B87" s="19"/>
      <c r="C87" s="19"/>
      <c r="D87" s="20"/>
      <c r="E87" s="19"/>
      <c r="F87" s="20"/>
      <c r="G87" s="20"/>
    </row>
    <row r="88" spans="1:7" s="21" customFormat="1" ht="12.75">
      <c r="A88" s="18"/>
      <c r="B88" s="19"/>
      <c r="C88" s="19"/>
      <c r="D88" s="20"/>
      <c r="E88" s="19"/>
      <c r="F88" s="20"/>
      <c r="G88" s="20"/>
    </row>
    <row r="89" spans="1:7" s="21" customFormat="1" ht="12.75">
      <c r="A89" s="18"/>
      <c r="B89" s="19"/>
      <c r="C89" s="19"/>
      <c r="D89" s="20"/>
      <c r="E89" s="19"/>
      <c r="F89" s="20"/>
      <c r="G89" s="20"/>
    </row>
    <row r="90" spans="1:7" s="21" customFormat="1" ht="12.75">
      <c r="A90" s="18"/>
      <c r="B90" s="19"/>
      <c r="C90" s="19"/>
      <c r="D90" s="20"/>
      <c r="E90" s="19"/>
      <c r="F90" s="20"/>
      <c r="G90" s="20"/>
    </row>
    <row r="91" spans="1:7" s="21" customFormat="1" ht="12.75">
      <c r="A91" s="18"/>
      <c r="B91" s="19"/>
      <c r="C91" s="19"/>
      <c r="D91" s="20"/>
      <c r="E91" s="19"/>
      <c r="F91" s="20"/>
      <c r="G91" s="20"/>
    </row>
    <row r="92" spans="1:7" s="21" customFormat="1" ht="12.75">
      <c r="A92" s="18"/>
      <c r="B92" s="19"/>
      <c r="C92" s="19"/>
      <c r="D92" s="20"/>
      <c r="E92" s="19"/>
      <c r="F92" s="20"/>
      <c r="G92" s="20"/>
    </row>
    <row r="93" spans="1:7" s="21" customFormat="1" ht="12.75">
      <c r="A93" s="18"/>
      <c r="B93" s="19"/>
      <c r="C93" s="19"/>
      <c r="D93" s="20"/>
      <c r="E93" s="19"/>
      <c r="F93" s="20"/>
      <c r="G93" s="20"/>
    </row>
    <row r="94" spans="1:7" s="21" customFormat="1" ht="12.75">
      <c r="A94" s="18"/>
      <c r="B94" s="19"/>
      <c r="C94" s="19"/>
      <c r="D94" s="20"/>
      <c r="E94" s="19"/>
      <c r="F94" s="20"/>
      <c r="G94" s="20"/>
    </row>
    <row r="95" spans="1:7" s="21" customFormat="1" ht="12.75">
      <c r="A95" s="18"/>
      <c r="B95" s="19"/>
      <c r="C95" s="19"/>
      <c r="D95" s="20"/>
      <c r="E95" s="19"/>
      <c r="F95" s="20"/>
      <c r="G95" s="20"/>
    </row>
    <row r="96" spans="1:7" s="21" customFormat="1" ht="12.75">
      <c r="A96" s="18"/>
      <c r="B96" s="19"/>
      <c r="C96" s="19"/>
      <c r="D96" s="20"/>
      <c r="E96" s="19"/>
      <c r="F96" s="20"/>
      <c r="G96" s="20"/>
    </row>
    <row r="97" spans="1:7" s="21" customFormat="1" ht="12.75">
      <c r="A97" s="18"/>
      <c r="B97" s="19"/>
      <c r="C97" s="19"/>
      <c r="D97" s="20"/>
      <c r="E97" s="19"/>
      <c r="F97" s="20"/>
      <c r="G97" s="20"/>
    </row>
    <row r="98" spans="1:7" s="21" customFormat="1" ht="12.75">
      <c r="A98" s="18"/>
      <c r="B98" s="19"/>
      <c r="C98" s="19"/>
      <c r="D98" s="20"/>
      <c r="E98" s="19"/>
      <c r="F98" s="20"/>
      <c r="G98" s="20"/>
    </row>
    <row r="99" spans="1:7" s="21" customFormat="1" ht="12.75" customHeight="1">
      <c r="A99" s="18"/>
      <c r="B99" s="19"/>
      <c r="C99" s="19"/>
      <c r="D99" s="20"/>
      <c r="E99" s="19"/>
      <c r="F99" s="20"/>
      <c r="G99" s="20"/>
    </row>
    <row r="100" spans="1:16" s="23" customFormat="1" ht="33" customHeight="1">
      <c r="A100" s="221" t="s">
        <v>294</v>
      </c>
      <c r="B100" s="221"/>
      <c r="C100" s="221"/>
      <c r="D100" s="221"/>
      <c r="E100" s="221"/>
      <c r="F100" s="221"/>
      <c r="G100" s="221"/>
      <c r="H100" s="221"/>
      <c r="I100" s="221"/>
      <c r="J100" s="221"/>
      <c r="K100" s="221"/>
      <c r="L100" s="221"/>
      <c r="M100" s="221"/>
      <c r="N100" s="221"/>
      <c r="O100" s="221"/>
      <c r="P100" s="221"/>
    </row>
  </sheetData>
  <sheetProtection password="CF7A" sheet="1" objects="1" scenarios="1"/>
  <mergeCells count="4">
    <mergeCell ref="A100:P100"/>
    <mergeCell ref="A34:D34"/>
    <mergeCell ref="B69:P69"/>
    <mergeCell ref="F10:L10"/>
  </mergeCells>
  <printOptions horizontalCentered="1"/>
  <pageMargins left="0.6" right="0.35" top="0.8" bottom="0.6" header="0.2" footer="0.2"/>
  <pageSetup firstPageNumber="3" useFirstPageNumber="1" horizontalDpi="300" verticalDpi="300" orientation="portrait" paperSize="9" scale="65" r:id="rId2"/>
  <headerFooter alignWithMargins="0">
    <oddFooter>&amp;C- &amp;P -</oddFooter>
  </headerFooter>
  <drawing r:id="rId1"/>
</worksheet>
</file>

<file path=xl/worksheets/sheet4.xml><?xml version="1.0" encoding="utf-8"?>
<worksheet xmlns="http://schemas.openxmlformats.org/spreadsheetml/2006/main" xmlns:r="http://schemas.openxmlformats.org/officeDocument/2006/relationships">
  <dimension ref="A1:K87"/>
  <sheetViews>
    <sheetView showGridLines="0" workbookViewId="0" topLeftCell="A1">
      <selection activeCell="A1" sqref="A1"/>
    </sheetView>
  </sheetViews>
  <sheetFormatPr defaultColWidth="9.140625" defaultRowHeight="12.75" customHeight="1"/>
  <cols>
    <col min="1" max="1" width="2.7109375" style="25" customWidth="1"/>
    <col min="2" max="2" width="2.00390625" style="25" customWidth="1"/>
    <col min="3" max="3" width="2.421875" style="25" customWidth="1"/>
    <col min="4" max="4" width="36.57421875" style="25" customWidth="1"/>
    <col min="5" max="5" width="11.28125" style="25" customWidth="1"/>
    <col min="6" max="6" width="8.421875" style="25" customWidth="1"/>
    <col min="7" max="7" width="11.140625" style="1" customWidth="1"/>
    <col min="8" max="8" width="1.57421875" style="25" customWidth="1"/>
    <col min="9" max="9" width="11.7109375" style="1" customWidth="1"/>
    <col min="10" max="10" width="2.7109375" style="25" customWidth="1"/>
    <col min="11" max="16384" width="9.140625" style="25" customWidth="1"/>
  </cols>
  <sheetData>
    <row r="1" spans="1:9" ht="12.75" customHeight="1">
      <c r="A1" s="97"/>
      <c r="B1" s="97"/>
      <c r="C1" s="97"/>
      <c r="D1" s="97"/>
      <c r="E1" s="97"/>
      <c r="F1" s="97"/>
      <c r="G1" s="98"/>
      <c r="H1" s="97"/>
      <c r="I1" s="98"/>
    </row>
    <row r="2" spans="1:9" ht="12.75" customHeight="1">
      <c r="A2" s="97"/>
      <c r="B2" s="97"/>
      <c r="C2" s="97"/>
      <c r="D2" s="97"/>
      <c r="E2" s="97"/>
      <c r="F2" s="97"/>
      <c r="G2" s="98"/>
      <c r="H2" s="97"/>
      <c r="I2" s="98"/>
    </row>
    <row r="3" spans="1:9" ht="12.75" customHeight="1">
      <c r="A3" s="97"/>
      <c r="B3" s="97"/>
      <c r="C3" s="97"/>
      <c r="D3" s="97"/>
      <c r="E3" s="97"/>
      <c r="F3" s="97"/>
      <c r="G3" s="98"/>
      <c r="H3" s="97"/>
      <c r="I3" s="98"/>
    </row>
    <row r="4" spans="1:9" ht="12.75" customHeight="1">
      <c r="A4" s="165"/>
      <c r="B4" s="97"/>
      <c r="C4" s="97"/>
      <c r="D4" s="97"/>
      <c r="E4" s="97"/>
      <c r="F4" s="97"/>
      <c r="G4" s="98"/>
      <c r="H4" s="97"/>
      <c r="I4" s="98"/>
    </row>
    <row r="5" spans="1:9" ht="12.75" customHeight="1">
      <c r="A5" s="97"/>
      <c r="B5" s="97"/>
      <c r="C5" s="97"/>
      <c r="D5" s="97"/>
      <c r="E5" s="97"/>
      <c r="F5" s="97"/>
      <c r="G5" s="98"/>
      <c r="H5" s="97"/>
      <c r="I5" s="98"/>
    </row>
    <row r="6" spans="1:9" s="28" customFormat="1" ht="12.75" customHeight="1">
      <c r="A6" s="45" t="s">
        <v>164</v>
      </c>
      <c r="B6" s="45"/>
      <c r="C6" s="45"/>
      <c r="G6" s="99"/>
      <c r="I6" s="99"/>
    </row>
    <row r="7" spans="1:11" s="101" customFormat="1" ht="12.75" customHeight="1">
      <c r="A7" s="166" t="str">
        <f>Equity!A7</f>
        <v> FOR THE FINANCIAL PERIOD ENDED 31 MARCH 2007</v>
      </c>
      <c r="B7" s="100"/>
      <c r="C7" s="100"/>
      <c r="D7" s="100"/>
      <c r="E7" s="100"/>
      <c r="F7" s="100"/>
      <c r="G7" s="100"/>
      <c r="H7" s="100"/>
      <c r="I7" s="100"/>
      <c r="J7" s="100"/>
      <c r="K7" s="100"/>
    </row>
    <row r="8" spans="1:11" s="101" customFormat="1" ht="12.75" customHeight="1">
      <c r="A8" s="166"/>
      <c r="B8" s="100"/>
      <c r="C8" s="100"/>
      <c r="D8" s="100"/>
      <c r="E8" s="100"/>
      <c r="F8" s="100"/>
      <c r="G8" s="170"/>
      <c r="H8" s="100"/>
      <c r="I8" s="170"/>
      <c r="J8" s="100"/>
      <c r="K8" s="100"/>
    </row>
    <row r="9" spans="1:11" ht="12.75" customHeight="1">
      <c r="A9" s="102"/>
      <c r="B9" s="102"/>
      <c r="C9" s="102"/>
      <c r="D9" s="102"/>
      <c r="E9" s="102"/>
      <c r="F9" s="102"/>
      <c r="G9" s="226" t="str">
        <f>Income!J16</f>
        <v>CUMULATIVE 3 MONTHS</v>
      </c>
      <c r="H9" s="227"/>
      <c r="I9" s="227"/>
      <c r="J9" s="102"/>
      <c r="K9" s="102"/>
    </row>
    <row r="10" spans="7:9" ht="12.75" customHeight="1">
      <c r="G10" s="158" t="str">
        <f>+'BS'!E9</f>
        <v>31.03.2007</v>
      </c>
      <c r="I10" s="35">
        <f>+Income!L18</f>
        <v>38807</v>
      </c>
    </row>
    <row r="11" spans="7:9" ht="12.75" customHeight="1">
      <c r="G11" s="5" t="s">
        <v>118</v>
      </c>
      <c r="I11" s="5" t="s">
        <v>118</v>
      </c>
    </row>
    <row r="12" spans="4:9" ht="3.75" customHeight="1">
      <c r="D12" s="35"/>
      <c r="G12" s="25"/>
      <c r="I12" s="25"/>
    </row>
    <row r="13" spans="4:9" ht="3.75" customHeight="1">
      <c r="D13" s="35"/>
      <c r="G13" s="25"/>
      <c r="I13" s="25"/>
    </row>
    <row r="14" ht="12.75" customHeight="1">
      <c r="A14" s="25" t="s">
        <v>177</v>
      </c>
    </row>
    <row r="15" ht="3.75" customHeight="1"/>
    <row r="16" spans="2:9" ht="12.75" customHeight="1">
      <c r="B16" s="25" t="s">
        <v>232</v>
      </c>
      <c r="G16" s="1">
        <f>+Income!J45</f>
        <v>-22678</v>
      </c>
      <c r="I16" s="1">
        <v>-9778</v>
      </c>
    </row>
    <row r="17" ht="3.75" customHeight="1"/>
    <row r="18" spans="2:9" ht="12.75" customHeight="1">
      <c r="B18" s="25" t="s">
        <v>101</v>
      </c>
      <c r="G18" s="1">
        <v>24806</v>
      </c>
      <c r="I18" s="1">
        <v>7426</v>
      </c>
    </row>
    <row r="19" spans="7:9" ht="3.75" customHeight="1">
      <c r="G19" s="11"/>
      <c r="I19" s="11"/>
    </row>
    <row r="20" spans="7:9" ht="3.75" customHeight="1">
      <c r="G20" s="8"/>
      <c r="I20" s="8"/>
    </row>
    <row r="21" spans="2:9" ht="12.75" customHeight="1">
      <c r="B21" s="25" t="s">
        <v>267</v>
      </c>
      <c r="G21" s="1">
        <f>SUM(G16:G18)</f>
        <v>2128</v>
      </c>
      <c r="I21" s="1">
        <f>SUM(I16:I18)</f>
        <v>-2352</v>
      </c>
    </row>
    <row r="22" ht="3.75" customHeight="1"/>
    <row r="23" spans="2:9" ht="12.75" customHeight="1">
      <c r="B23" s="25" t="s">
        <v>188</v>
      </c>
      <c r="G23" s="1">
        <v>-11061</v>
      </c>
      <c r="I23" s="1">
        <v>-820</v>
      </c>
    </row>
    <row r="24" spans="7:9" ht="3.75" customHeight="1">
      <c r="G24" s="11"/>
      <c r="I24" s="11"/>
    </row>
    <row r="25" spans="7:9" ht="3.75" customHeight="1">
      <c r="G25" s="8"/>
      <c r="I25" s="8"/>
    </row>
    <row r="26" spans="2:9" ht="12.75" customHeight="1">
      <c r="B26" s="25" t="s">
        <v>68</v>
      </c>
      <c r="G26" s="1">
        <f>SUM(G21:G23)</f>
        <v>-8933</v>
      </c>
      <c r="I26" s="1">
        <f>SUM(I21:I23)</f>
        <v>-3172</v>
      </c>
    </row>
    <row r="27" spans="7:9" ht="3.75" customHeight="1">
      <c r="G27" s="11"/>
      <c r="I27" s="11"/>
    </row>
    <row r="28" spans="7:9" ht="3.75" customHeight="1">
      <c r="G28" s="8"/>
      <c r="I28" s="8"/>
    </row>
    <row r="29" spans="1:3" ht="12.75" customHeight="1">
      <c r="A29" s="25" t="s">
        <v>181</v>
      </c>
      <c r="B29" s="40"/>
      <c r="C29" s="40"/>
    </row>
    <row r="30" spans="2:3" ht="3.75" customHeight="1">
      <c r="B30" s="40"/>
      <c r="C30" s="40"/>
    </row>
    <row r="31" spans="2:9" ht="3.75" customHeight="1">
      <c r="B31" s="40"/>
      <c r="C31" s="40"/>
      <c r="G31" s="15"/>
      <c r="I31" s="15"/>
    </row>
    <row r="32" spans="2:9" ht="12.75" customHeight="1">
      <c r="B32" s="25" t="s">
        <v>180</v>
      </c>
      <c r="G32" s="15">
        <v>223</v>
      </c>
      <c r="I32" s="15">
        <v>213</v>
      </c>
    </row>
    <row r="33" spans="2:9" ht="12.75" customHeight="1">
      <c r="B33" s="25" t="s">
        <v>266</v>
      </c>
      <c r="G33" s="15">
        <v>0</v>
      </c>
      <c r="I33" s="15">
        <v>-606576</v>
      </c>
    </row>
    <row r="34" spans="2:9" ht="12.75" customHeight="1">
      <c r="B34" s="25" t="s">
        <v>179</v>
      </c>
      <c r="G34" s="15">
        <v>43701</v>
      </c>
      <c r="I34" s="15">
        <v>859979</v>
      </c>
    </row>
    <row r="35" spans="2:9" ht="12.75" customHeight="1">
      <c r="B35" s="25" t="s">
        <v>178</v>
      </c>
      <c r="G35" s="15">
        <v>29921</v>
      </c>
      <c r="I35" s="15">
        <v>10072</v>
      </c>
    </row>
    <row r="36" spans="2:9" ht="12.75" customHeight="1">
      <c r="B36" s="25" t="s">
        <v>226</v>
      </c>
      <c r="G36" s="15">
        <v>-725</v>
      </c>
      <c r="I36" s="15">
        <v>-2015</v>
      </c>
    </row>
    <row r="37" spans="2:9" ht="12.75" customHeight="1">
      <c r="B37" s="25" t="s">
        <v>234</v>
      </c>
      <c r="G37" s="15">
        <v>-3109</v>
      </c>
      <c r="I37" s="15">
        <v>-4213</v>
      </c>
    </row>
    <row r="38" spans="2:9" ht="12.75" customHeight="1">
      <c r="B38" s="25" t="s">
        <v>47</v>
      </c>
      <c r="G38" s="15"/>
      <c r="I38" s="15"/>
    </row>
    <row r="39" spans="3:9" ht="12.75" customHeight="1">
      <c r="C39" s="25" t="s">
        <v>48</v>
      </c>
      <c r="G39" s="15">
        <v>0</v>
      </c>
      <c r="I39" s="15">
        <v>132679</v>
      </c>
    </row>
    <row r="40" spans="7:9" ht="3.75" customHeight="1">
      <c r="G40" s="11"/>
      <c r="I40" s="11"/>
    </row>
    <row r="41" ht="3.75" customHeight="1"/>
    <row r="42" spans="2:9" ht="12.75" customHeight="1">
      <c r="B42" s="84" t="s">
        <v>217</v>
      </c>
      <c r="C42" s="84"/>
      <c r="G42" s="1">
        <f>SUM(G31:G40)</f>
        <v>70011</v>
      </c>
      <c r="I42" s="1">
        <f>SUM(I31:I39)</f>
        <v>390139</v>
      </c>
    </row>
    <row r="43" spans="7:9" ht="3.75" customHeight="1">
      <c r="G43" s="11"/>
      <c r="I43" s="11"/>
    </row>
    <row r="44" spans="7:9" ht="3.75" customHeight="1">
      <c r="G44" s="8"/>
      <c r="I44" s="8"/>
    </row>
    <row r="45" spans="1:3" ht="3.75" customHeight="1">
      <c r="A45" s="84"/>
      <c r="B45" s="84"/>
      <c r="C45" s="84"/>
    </row>
    <row r="46" spans="1:3" ht="12.75" customHeight="1">
      <c r="A46" s="25" t="s">
        <v>182</v>
      </c>
      <c r="B46" s="40"/>
      <c r="C46" s="40"/>
    </row>
    <row r="47" spans="2:3" ht="3.75" customHeight="1">
      <c r="B47" s="40"/>
      <c r="C47" s="40"/>
    </row>
    <row r="48" spans="2:9" ht="3.75" customHeight="1">
      <c r="B48" s="40"/>
      <c r="C48" s="40"/>
      <c r="G48" s="15"/>
      <c r="I48" s="15"/>
    </row>
    <row r="49" spans="2:9" ht="12.75" customHeight="1">
      <c r="B49" s="25" t="s">
        <v>221</v>
      </c>
      <c r="G49" s="15">
        <v>-37174</v>
      </c>
      <c r="I49" s="15">
        <v>-245790</v>
      </c>
    </row>
    <row r="50" spans="2:9" ht="12.75" customHeight="1">
      <c r="B50" s="25" t="s">
        <v>240</v>
      </c>
      <c r="G50" s="15">
        <v>0</v>
      </c>
      <c r="I50" s="15">
        <v>-1536</v>
      </c>
    </row>
    <row r="51" spans="7:9" ht="3.75" customHeight="1">
      <c r="G51" s="11"/>
      <c r="I51" s="11"/>
    </row>
    <row r="52" ht="3.75" customHeight="1"/>
    <row r="53" spans="2:9" ht="12.75" customHeight="1">
      <c r="B53" s="84" t="s">
        <v>218</v>
      </c>
      <c r="C53" s="84"/>
      <c r="G53" s="15">
        <f>SUM(G49:G50)</f>
        <v>-37174</v>
      </c>
      <c r="I53" s="15">
        <f>SUM(I49:I50)</f>
        <v>-247326</v>
      </c>
    </row>
    <row r="54" spans="1:9" ht="3.75" customHeight="1">
      <c r="A54" s="84"/>
      <c r="B54" s="84"/>
      <c r="C54" s="84"/>
      <c r="G54" s="11"/>
      <c r="I54" s="11"/>
    </row>
    <row r="55" spans="1:3" ht="3.75" customHeight="1">
      <c r="A55" s="40"/>
      <c r="B55" s="40"/>
      <c r="C55" s="40"/>
    </row>
    <row r="56" spans="1:9" ht="12.75" customHeight="1">
      <c r="A56" s="84" t="s">
        <v>166</v>
      </c>
      <c r="B56" s="84"/>
      <c r="C56" s="84"/>
      <c r="G56" s="1">
        <v>-6633</v>
      </c>
      <c r="I56" s="1">
        <v>-16649</v>
      </c>
    </row>
    <row r="57" spans="1:3" ht="3.75" customHeight="1">
      <c r="A57" s="40"/>
      <c r="B57" s="40"/>
      <c r="C57" s="40"/>
    </row>
    <row r="58" spans="1:9" ht="3.75" customHeight="1">
      <c r="A58" s="40"/>
      <c r="B58" s="40"/>
      <c r="C58" s="40"/>
      <c r="G58" s="8"/>
      <c r="I58" s="8"/>
    </row>
    <row r="59" spans="1:9" ht="12.75" customHeight="1">
      <c r="A59" s="84" t="s">
        <v>310</v>
      </c>
      <c r="B59" s="84"/>
      <c r="C59" s="84"/>
      <c r="G59" s="1">
        <f>+G26+G42+G56+G53</f>
        <v>17271</v>
      </c>
      <c r="I59" s="1">
        <f>+I26+I42+I56+I53</f>
        <v>122992</v>
      </c>
    </row>
    <row r="60" spans="1:3" ht="3.75" customHeight="1">
      <c r="A60" s="40"/>
      <c r="B60" s="40"/>
      <c r="C60" s="40"/>
    </row>
    <row r="61" spans="1:9" ht="3.75" customHeight="1">
      <c r="A61" s="40"/>
      <c r="B61" s="40"/>
      <c r="C61" s="40"/>
      <c r="G61" s="8"/>
      <c r="I61" s="8"/>
    </row>
    <row r="62" spans="1:9" ht="12.75" customHeight="1">
      <c r="A62" s="25" t="s">
        <v>230</v>
      </c>
      <c r="G62" s="15"/>
      <c r="I62" s="15"/>
    </row>
    <row r="63" spans="1:3" ht="3.75" customHeight="1">
      <c r="A63" s="40"/>
      <c r="B63" s="40"/>
      <c r="C63" s="40"/>
    </row>
    <row r="64" spans="1:9" ht="3.75" customHeight="1">
      <c r="A64" s="40"/>
      <c r="B64" s="40"/>
      <c r="C64" s="40"/>
      <c r="G64" s="53"/>
      <c r="I64" s="53"/>
    </row>
    <row r="65" spans="1:9" ht="12.75" customHeight="1">
      <c r="A65" s="40"/>
      <c r="B65" s="40"/>
      <c r="C65" s="40"/>
      <c r="D65" s="25" t="s">
        <v>165</v>
      </c>
      <c r="G65" s="54">
        <v>533276</v>
      </c>
      <c r="I65" s="54">
        <v>552482</v>
      </c>
    </row>
    <row r="66" spans="1:9" ht="12.75" customHeight="1">
      <c r="A66" s="40"/>
      <c r="B66" s="40"/>
      <c r="C66" s="40"/>
      <c r="D66" s="25" t="s">
        <v>166</v>
      </c>
      <c r="G66" s="54"/>
      <c r="I66" s="54"/>
    </row>
    <row r="67" spans="1:9" ht="12.75" customHeight="1">
      <c r="A67" s="40"/>
      <c r="B67" s="40"/>
      <c r="C67" s="40"/>
      <c r="D67" s="25" t="s">
        <v>167</v>
      </c>
      <c r="G67" s="54">
        <v>-2507</v>
      </c>
      <c r="I67" s="54">
        <v>-1113</v>
      </c>
    </row>
    <row r="68" spans="1:9" ht="3.75" customHeight="1">
      <c r="A68" s="40"/>
      <c r="B68" s="40"/>
      <c r="C68" s="40"/>
      <c r="G68" s="55"/>
      <c r="I68" s="55"/>
    </row>
    <row r="69" spans="1:9" ht="3.75" customHeight="1">
      <c r="A69" s="40"/>
      <c r="B69" s="40"/>
      <c r="C69" s="40"/>
      <c r="G69" s="8"/>
      <c r="I69" s="8"/>
    </row>
    <row r="70" spans="1:9" ht="12.75" customHeight="1">
      <c r="A70" s="40"/>
      <c r="B70" s="40"/>
      <c r="C70" s="40"/>
      <c r="D70" s="103" t="s">
        <v>219</v>
      </c>
      <c r="E70" s="52"/>
      <c r="F70" s="52"/>
      <c r="G70" s="15">
        <f>SUM(G65:G68)</f>
        <v>530769</v>
      </c>
      <c r="I70" s="15">
        <f>SUM(I65:I68)</f>
        <v>551369</v>
      </c>
    </row>
    <row r="71" spans="1:3" ht="3.75" customHeight="1">
      <c r="A71" s="40"/>
      <c r="B71" s="40"/>
      <c r="C71" s="40"/>
    </row>
    <row r="72" spans="1:9" ht="3.75" customHeight="1">
      <c r="A72" s="40"/>
      <c r="B72" s="40"/>
      <c r="C72" s="40"/>
      <c r="G72" s="8"/>
      <c r="I72" s="8"/>
    </row>
    <row r="73" spans="1:9" ht="15" customHeight="1" thickBot="1">
      <c r="A73" s="225" t="s">
        <v>49</v>
      </c>
      <c r="B73" s="225"/>
      <c r="C73" s="225"/>
      <c r="D73" s="225"/>
      <c r="G73" s="17">
        <f>+G59+G70</f>
        <v>548040</v>
      </c>
      <c r="I73" s="17">
        <f>+I59+I70</f>
        <v>674361</v>
      </c>
    </row>
    <row r="74" spans="1:3" ht="15" customHeight="1">
      <c r="A74" s="40"/>
      <c r="B74" s="40"/>
      <c r="C74" s="40"/>
    </row>
    <row r="75" spans="1:3" ht="15" customHeight="1">
      <c r="A75" s="40"/>
      <c r="B75" s="40"/>
      <c r="C75" s="40"/>
    </row>
    <row r="76" spans="1:3" ht="8.25" customHeight="1">
      <c r="A76" s="40"/>
      <c r="B76" s="40"/>
      <c r="C76" s="40"/>
    </row>
    <row r="77" spans="1:3" ht="8.25" customHeight="1">
      <c r="A77" s="40"/>
      <c r="B77" s="40"/>
      <c r="C77" s="40"/>
    </row>
    <row r="78" spans="1:3" ht="9.75" customHeight="1">
      <c r="A78" s="40"/>
      <c r="B78" s="40"/>
      <c r="C78" s="40"/>
    </row>
    <row r="79" spans="1:3" ht="9.75" customHeight="1">
      <c r="A79" s="40"/>
      <c r="B79" s="40"/>
      <c r="C79" s="40"/>
    </row>
    <row r="80" spans="1:3" ht="9" customHeight="1">
      <c r="A80" s="40"/>
      <c r="B80" s="40"/>
      <c r="C80" s="40"/>
    </row>
    <row r="81" spans="1:3" ht="9" customHeight="1">
      <c r="A81" s="40"/>
      <c r="B81" s="40"/>
      <c r="C81" s="40"/>
    </row>
    <row r="82" spans="1:3" ht="15" customHeight="1">
      <c r="A82" s="40"/>
      <c r="B82" s="40"/>
      <c r="C82" s="40"/>
    </row>
    <row r="83" spans="1:3" ht="15" customHeight="1">
      <c r="A83" s="40"/>
      <c r="B83" s="40"/>
      <c r="C83" s="40"/>
    </row>
    <row r="84" spans="1:3" ht="6" customHeight="1">
      <c r="A84" s="40"/>
      <c r="B84" s="40"/>
      <c r="C84" s="40"/>
    </row>
    <row r="85" spans="1:3" ht="6" customHeight="1">
      <c r="A85" s="40"/>
      <c r="B85" s="40"/>
      <c r="C85" s="40"/>
    </row>
    <row r="86" spans="1:3" ht="7.5" customHeight="1">
      <c r="A86" s="40"/>
      <c r="B86" s="40"/>
      <c r="C86" s="40"/>
    </row>
    <row r="87" spans="1:11" ht="24.75" customHeight="1">
      <c r="A87" s="207" t="s">
        <v>302</v>
      </c>
      <c r="B87" s="207"/>
      <c r="C87" s="207"/>
      <c r="D87" s="207"/>
      <c r="E87" s="207"/>
      <c r="F87" s="207"/>
      <c r="G87" s="207"/>
      <c r="H87" s="207"/>
      <c r="I87" s="207"/>
      <c r="K87" s="1"/>
    </row>
  </sheetData>
  <sheetProtection password="CF7A" sheet="1" objects="1" scenarios="1"/>
  <mergeCells count="3">
    <mergeCell ref="A87:I87"/>
    <mergeCell ref="A73:D73"/>
    <mergeCell ref="G9:I9"/>
  </mergeCells>
  <printOptions horizontalCentered="1"/>
  <pageMargins left="0.66" right="0.6" top="0.71" bottom="0.57" header="0.2" footer="0.2"/>
  <pageSetup firstPageNumber="4" useFirstPageNumber="1" horizontalDpi="600" verticalDpi="600" orientation="portrait" paperSize="9" scale="88" r:id="rId2"/>
  <headerFooter alignWithMargins="0">
    <oddFooter>&amp;C- &amp;P -</oddFooter>
  </headerFooter>
  <drawing r:id="rId1"/>
</worksheet>
</file>

<file path=xl/worksheets/sheet5.xml><?xml version="1.0" encoding="utf-8"?>
<worksheet xmlns="http://schemas.openxmlformats.org/spreadsheetml/2006/main" xmlns:r="http://schemas.openxmlformats.org/officeDocument/2006/relationships">
  <dimension ref="A6:V178"/>
  <sheetViews>
    <sheetView showGridLines="0" workbookViewId="0" topLeftCell="A1">
      <selection activeCell="A1" sqref="A1"/>
    </sheetView>
  </sheetViews>
  <sheetFormatPr defaultColWidth="9.140625" defaultRowHeight="12.75" customHeight="1"/>
  <cols>
    <col min="1" max="1" width="2.7109375" style="58" customWidth="1"/>
    <col min="2" max="2" width="3.28125" style="25" customWidth="1"/>
    <col min="3" max="3" width="3.57421875" style="25" customWidth="1"/>
    <col min="4" max="4" width="4.140625" style="25" customWidth="1"/>
    <col min="5" max="5" width="6.8515625" style="25" customWidth="1"/>
    <col min="6" max="6" width="7.8515625" style="25" customWidth="1"/>
    <col min="7" max="7" width="8.28125" style="25" customWidth="1"/>
    <col min="8" max="8" width="11.28125" style="25" customWidth="1"/>
    <col min="9" max="10" width="10.57421875" style="25" customWidth="1"/>
    <col min="11" max="11" width="10.140625" style="25" customWidth="1"/>
    <col min="12" max="12" width="11.8515625" style="25" customWidth="1"/>
    <col min="13" max="13" width="9.57421875" style="25" bestFit="1" customWidth="1"/>
    <col min="14" max="14" width="4.7109375" style="25" customWidth="1"/>
    <col min="15" max="15" width="9.28125" style="25" customWidth="1"/>
    <col min="16" max="16384" width="9.140625" style="25" customWidth="1"/>
  </cols>
  <sheetData>
    <row r="5" ht="9" customHeight="1"/>
    <row r="6" spans="1:4" s="28" customFormat="1" ht="15" customHeight="1">
      <c r="A6" s="104"/>
      <c r="B6" s="45" t="s">
        <v>203</v>
      </c>
      <c r="C6" s="45"/>
      <c r="D6" s="45"/>
    </row>
    <row r="7" ht="7.5" customHeight="1"/>
    <row r="8" spans="1:4" ht="12.75" customHeight="1">
      <c r="A8" s="58">
        <v>1</v>
      </c>
      <c r="B8" s="59" t="s">
        <v>168</v>
      </c>
      <c r="C8" s="59"/>
      <c r="D8" s="59"/>
    </row>
    <row r="9" ht="7.5" customHeight="1"/>
    <row r="10" spans="1:12" s="106" customFormat="1" ht="38.25" customHeight="1">
      <c r="A10" s="105"/>
      <c r="B10" s="207" t="s">
        <v>14</v>
      </c>
      <c r="C10" s="207"/>
      <c r="D10" s="207"/>
      <c r="E10" s="207"/>
      <c r="F10" s="207"/>
      <c r="G10" s="207"/>
      <c r="H10" s="207"/>
      <c r="I10" s="207"/>
      <c r="J10" s="207"/>
      <c r="K10" s="207"/>
      <c r="L10" s="207"/>
    </row>
    <row r="11" ht="6" customHeight="1"/>
    <row r="12" spans="1:12" s="75" customFormat="1" ht="53.25" customHeight="1">
      <c r="A12" s="83"/>
      <c r="B12" s="228" t="s">
        <v>282</v>
      </c>
      <c r="C12" s="228"/>
      <c r="D12" s="228"/>
      <c r="E12" s="228"/>
      <c r="F12" s="228"/>
      <c r="G12" s="228"/>
      <c r="H12" s="228"/>
      <c r="I12" s="228"/>
      <c r="J12" s="228"/>
      <c r="K12" s="228"/>
      <c r="L12" s="228"/>
    </row>
    <row r="13" spans="1:12" s="75" customFormat="1" ht="12.75" customHeight="1">
      <c r="A13" s="83"/>
      <c r="B13" s="48"/>
      <c r="C13" s="48"/>
      <c r="D13" s="48"/>
      <c r="E13" s="48"/>
      <c r="F13" s="48"/>
      <c r="G13" s="48"/>
      <c r="H13" s="48"/>
      <c r="I13" s="48"/>
      <c r="J13" s="48"/>
      <c r="K13" s="48"/>
      <c r="L13" s="48"/>
    </row>
    <row r="14" spans="1:12" s="75" customFormat="1" ht="12.75">
      <c r="A14" s="83"/>
      <c r="B14" t="s">
        <v>15</v>
      </c>
      <c r="C14"/>
      <c r="D14"/>
      <c r="E14" s="231" t="s">
        <v>16</v>
      </c>
      <c r="F14" s="231"/>
      <c r="G14" s="231"/>
      <c r="H14" s="231"/>
      <c r="I14" s="231"/>
      <c r="J14" s="231"/>
      <c r="K14" s="231"/>
      <c r="L14" s="231"/>
    </row>
    <row r="15" spans="1:12" s="75" customFormat="1" ht="12.75">
      <c r="A15" s="83"/>
      <c r="B15" t="s">
        <v>17</v>
      </c>
      <c r="C15"/>
      <c r="D15"/>
      <c r="E15" s="231" t="s">
        <v>18</v>
      </c>
      <c r="F15" s="231"/>
      <c r="G15" s="231"/>
      <c r="H15" s="231"/>
      <c r="I15" s="231"/>
      <c r="J15" s="231"/>
      <c r="K15" s="231"/>
      <c r="L15" s="231"/>
    </row>
    <row r="16" spans="1:12" s="75" customFormat="1" ht="12" customHeight="1">
      <c r="A16" s="83"/>
      <c r="B16"/>
      <c r="C16"/>
      <c r="D16"/>
      <c r="E16" s="163"/>
      <c r="F16" s="163"/>
      <c r="G16" s="163"/>
      <c r="H16" s="163"/>
      <c r="I16" s="163"/>
      <c r="J16" s="163"/>
      <c r="K16" s="163"/>
      <c r="L16" s="163"/>
    </row>
    <row r="17" spans="1:12" s="75" customFormat="1" ht="25.5" customHeight="1">
      <c r="A17" s="83"/>
      <c r="B17" s="232" t="s">
        <v>7</v>
      </c>
      <c r="C17" s="232"/>
      <c r="D17" s="232"/>
      <c r="E17" s="232"/>
      <c r="F17" s="232"/>
      <c r="G17" s="232"/>
      <c r="H17" s="232"/>
      <c r="I17" s="232"/>
      <c r="J17" s="232"/>
      <c r="K17" s="232"/>
      <c r="L17" s="232"/>
    </row>
    <row r="18" ht="6" customHeight="1"/>
    <row r="19" spans="2:12" ht="66.75" customHeight="1">
      <c r="B19" s="232" t="s">
        <v>8</v>
      </c>
      <c r="C19" s="232"/>
      <c r="D19" s="232"/>
      <c r="E19" s="232"/>
      <c r="F19" s="232"/>
      <c r="G19" s="232"/>
      <c r="H19" s="232"/>
      <c r="I19" s="232"/>
      <c r="J19" s="232"/>
      <c r="K19" s="232"/>
      <c r="L19" s="232"/>
    </row>
    <row r="20" ht="6.75" customHeight="1"/>
    <row r="21" spans="2:12" ht="39.75" customHeight="1">
      <c r="B21" s="232" t="s">
        <v>295</v>
      </c>
      <c r="C21" s="232"/>
      <c r="D21" s="232"/>
      <c r="E21" s="232"/>
      <c r="F21" s="232"/>
      <c r="G21" s="232"/>
      <c r="H21" s="232"/>
      <c r="I21" s="232"/>
      <c r="J21" s="232"/>
      <c r="K21" s="232"/>
      <c r="L21" s="232"/>
    </row>
    <row r="22" ht="7.5" customHeight="1"/>
    <row r="23" spans="2:12" ht="12.75">
      <c r="B23" s="101"/>
      <c r="C23" s="101"/>
      <c r="D23" s="101"/>
      <c r="E23" s="101"/>
      <c r="F23" s="101"/>
      <c r="G23" s="101"/>
      <c r="I23" s="170" t="s">
        <v>9</v>
      </c>
      <c r="J23" s="199"/>
      <c r="K23"/>
      <c r="L23" s="170"/>
    </row>
    <row r="24" spans="2:11" ht="12.75">
      <c r="B24" s="101"/>
      <c r="C24" s="101"/>
      <c r="D24" s="101"/>
      <c r="E24" s="101"/>
      <c r="F24" s="101"/>
      <c r="G24" s="101"/>
      <c r="I24" s="170" t="s">
        <v>10</v>
      </c>
      <c r="J24" s="170" t="s">
        <v>15</v>
      </c>
      <c r="K24" s="170" t="s">
        <v>11</v>
      </c>
    </row>
    <row r="25" spans="2:11" ht="12.75">
      <c r="B25" s="188" t="s">
        <v>296</v>
      </c>
      <c r="C25" s="101"/>
      <c r="D25" s="101"/>
      <c r="E25" s="101"/>
      <c r="F25" s="101"/>
      <c r="G25" s="101"/>
      <c r="I25" s="170" t="s">
        <v>118</v>
      </c>
      <c r="J25" s="170" t="s">
        <v>118</v>
      </c>
      <c r="K25" s="170" t="s">
        <v>118</v>
      </c>
    </row>
    <row r="26" spans="2:11" ht="4.5" customHeight="1">
      <c r="B26" s="188"/>
      <c r="C26" s="101"/>
      <c r="D26" s="101"/>
      <c r="E26" s="101"/>
      <c r="F26" s="101"/>
      <c r="G26" s="101"/>
      <c r="I26" s="101"/>
      <c r="K26" s="101"/>
    </row>
    <row r="27" spans="2:11" ht="4.5" customHeight="1">
      <c r="B27" s="101"/>
      <c r="C27" s="101"/>
      <c r="D27" s="101"/>
      <c r="E27" s="101"/>
      <c r="F27" s="101"/>
      <c r="G27" s="101"/>
      <c r="I27" s="101"/>
      <c r="K27" s="101"/>
    </row>
    <row r="28" spans="2:11" ht="12.75">
      <c r="B28" s="101" t="s">
        <v>12</v>
      </c>
      <c r="C28" s="101"/>
      <c r="D28" s="101"/>
      <c r="E28" s="101"/>
      <c r="F28" s="101"/>
      <c r="G28" s="101"/>
      <c r="I28" s="112">
        <v>845292</v>
      </c>
      <c r="J28" s="189">
        <v>-13808</v>
      </c>
      <c r="K28" s="189">
        <f>I28+J28</f>
        <v>831484</v>
      </c>
    </row>
    <row r="29" spans="2:11" ht="12.75">
      <c r="B29" s="101" t="s">
        <v>280</v>
      </c>
      <c r="C29" s="101"/>
      <c r="D29" s="101"/>
      <c r="E29" s="101"/>
      <c r="F29" s="101"/>
      <c r="G29" s="101"/>
      <c r="I29" s="112">
        <v>0</v>
      </c>
      <c r="J29" s="189">
        <v>13808</v>
      </c>
      <c r="K29" s="189">
        <f>I29+J29</f>
        <v>13808</v>
      </c>
    </row>
    <row r="30" spans="2:12" ht="4.5" customHeight="1" thickBot="1">
      <c r="B30" s="101"/>
      <c r="C30" s="101"/>
      <c r="D30" s="101"/>
      <c r="E30" s="101"/>
      <c r="F30" s="101"/>
      <c r="G30" s="101"/>
      <c r="H30" s="109"/>
      <c r="I30" s="190"/>
      <c r="J30" s="191"/>
      <c r="K30" s="190"/>
      <c r="L30" s="109"/>
    </row>
    <row r="31" spans="2:12" ht="8.25" customHeight="1">
      <c r="B31" s="101"/>
      <c r="C31" s="101"/>
      <c r="D31" s="101"/>
      <c r="E31" s="101"/>
      <c r="F31" s="101"/>
      <c r="G31" s="101"/>
      <c r="H31" s="109"/>
      <c r="I31" s="109"/>
      <c r="J31" s="36"/>
      <c r="K31" s="109"/>
      <c r="L31" s="109"/>
    </row>
    <row r="32" spans="1:4" ht="12.75" customHeight="1">
      <c r="A32" s="58">
        <v>2</v>
      </c>
      <c r="B32" s="59" t="s">
        <v>94</v>
      </c>
      <c r="C32" s="59"/>
      <c r="D32" s="59"/>
    </row>
    <row r="33" ht="3" customHeight="1"/>
    <row r="34" spans="1:12" s="74" customFormat="1" ht="27.75" customHeight="1">
      <c r="A34" s="65"/>
      <c r="B34" s="228" t="s">
        <v>19</v>
      </c>
      <c r="C34" s="228"/>
      <c r="D34" s="228"/>
      <c r="E34" s="228"/>
      <c r="F34" s="228"/>
      <c r="G34" s="228"/>
      <c r="H34" s="228"/>
      <c r="I34" s="228"/>
      <c r="J34" s="228"/>
      <c r="K34" s="228"/>
      <c r="L34" s="228"/>
    </row>
    <row r="35" ht="4.5" customHeight="1"/>
    <row r="36" spans="1:4" ht="12.75" customHeight="1">
      <c r="A36" s="58">
        <v>3</v>
      </c>
      <c r="B36" s="59" t="s">
        <v>147</v>
      </c>
      <c r="C36" s="59"/>
      <c r="D36" s="59"/>
    </row>
    <row r="37" ht="3.75" customHeight="1"/>
    <row r="38" spans="1:12" s="106" customFormat="1" ht="27.75" customHeight="1">
      <c r="A38" s="105"/>
      <c r="B38" s="207" t="s">
        <v>209</v>
      </c>
      <c r="C38" s="207"/>
      <c r="D38" s="207"/>
      <c r="E38" s="207"/>
      <c r="F38" s="207"/>
      <c r="G38" s="207"/>
      <c r="H38" s="207"/>
      <c r="I38" s="207"/>
      <c r="J38" s="207"/>
      <c r="K38" s="207"/>
      <c r="L38" s="207"/>
    </row>
    <row r="39" ht="6" customHeight="1"/>
    <row r="40" spans="1:12" s="85" customFormat="1" ht="37.5" customHeight="1">
      <c r="A40" s="61"/>
      <c r="B40" s="85" t="s">
        <v>122</v>
      </c>
      <c r="C40" s="228" t="s">
        <v>210</v>
      </c>
      <c r="D40" s="228"/>
      <c r="E40" s="228"/>
      <c r="F40" s="228"/>
      <c r="G40" s="228"/>
      <c r="H40" s="228"/>
      <c r="I40" s="228"/>
      <c r="J40" s="228"/>
      <c r="K40" s="228"/>
      <c r="L40" s="228"/>
    </row>
    <row r="41" ht="6" customHeight="1"/>
    <row r="42" spans="1:12" s="85" customFormat="1" ht="39" customHeight="1">
      <c r="A42" s="61"/>
      <c r="B42" s="85" t="s">
        <v>123</v>
      </c>
      <c r="C42" s="228" t="s">
        <v>242</v>
      </c>
      <c r="D42" s="228"/>
      <c r="E42" s="228"/>
      <c r="F42" s="228"/>
      <c r="G42" s="228"/>
      <c r="H42" s="228"/>
      <c r="I42" s="228"/>
      <c r="J42" s="228"/>
      <c r="K42" s="228"/>
      <c r="L42" s="228"/>
    </row>
    <row r="43" spans="2:4" ht="6" customHeight="1">
      <c r="B43" s="59"/>
      <c r="C43" s="59"/>
      <c r="D43" s="59"/>
    </row>
    <row r="44" spans="1:12" s="85" customFormat="1" ht="27.75" customHeight="1">
      <c r="A44" s="61"/>
      <c r="B44" s="85" t="s">
        <v>128</v>
      </c>
      <c r="C44" s="228" t="s">
        <v>20</v>
      </c>
      <c r="D44" s="228"/>
      <c r="E44" s="228"/>
      <c r="F44" s="228"/>
      <c r="G44" s="228"/>
      <c r="H44" s="228"/>
      <c r="I44" s="228"/>
      <c r="J44" s="228"/>
      <c r="K44" s="228"/>
      <c r="L44" s="228"/>
    </row>
    <row r="45" ht="5.25" customHeight="1"/>
    <row r="46" spans="1:4" ht="12.75" customHeight="1">
      <c r="A46" s="58">
        <v>4</v>
      </c>
      <c r="B46" s="59" t="s">
        <v>212</v>
      </c>
      <c r="C46" s="59"/>
      <c r="D46" s="59"/>
    </row>
    <row r="47" ht="3.75" customHeight="1"/>
    <row r="48" spans="2:12" s="75" customFormat="1" ht="27.75" customHeight="1">
      <c r="B48" s="228" t="s">
        <v>92</v>
      </c>
      <c r="C48" s="228"/>
      <c r="D48" s="228"/>
      <c r="E48" s="228"/>
      <c r="F48" s="228"/>
      <c r="G48" s="228"/>
      <c r="H48" s="228"/>
      <c r="I48" s="228"/>
      <c r="J48" s="228"/>
      <c r="K48" s="228"/>
      <c r="L48" s="228"/>
    </row>
    <row r="49" ht="3" customHeight="1"/>
    <row r="50" spans="1:4" ht="12.75" customHeight="1">
      <c r="A50" s="58">
        <v>5</v>
      </c>
      <c r="B50" s="59" t="s">
        <v>108</v>
      </c>
      <c r="C50" s="59"/>
      <c r="D50" s="59"/>
    </row>
    <row r="51" spans="2:4" ht="4.5" customHeight="1">
      <c r="B51" s="59"/>
      <c r="C51" s="59"/>
      <c r="D51" s="59"/>
    </row>
    <row r="52" spans="1:2" s="101" customFormat="1" ht="12.75" customHeight="1">
      <c r="A52" s="107"/>
      <c r="B52" s="25" t="s">
        <v>229</v>
      </c>
    </row>
    <row r="53" spans="6:12" s="101" customFormat="1" ht="12.75" customHeight="1">
      <c r="F53" s="108"/>
      <c r="G53" s="108"/>
      <c r="H53" s="108"/>
      <c r="I53" s="235" t="str">
        <f>+Income!F16</f>
        <v>FIRST QUARTER</v>
      </c>
      <c r="J53" s="235"/>
      <c r="K53" s="233" t="s">
        <v>44</v>
      </c>
      <c r="L53" s="234"/>
    </row>
    <row r="54" spans="6:12" s="101" customFormat="1" ht="12.75" customHeight="1">
      <c r="F54" s="109"/>
      <c r="G54" s="109"/>
      <c r="H54" s="109"/>
      <c r="I54" s="110">
        <f>+Income!F18</f>
        <v>39172</v>
      </c>
      <c r="J54" s="110">
        <f>+Income!H18</f>
        <v>38807</v>
      </c>
      <c r="K54" s="110">
        <f>+I54</f>
        <v>39172</v>
      </c>
      <c r="L54" s="110">
        <f>+J54</f>
        <v>38807</v>
      </c>
    </row>
    <row r="55" spans="6:12" s="101" customFormat="1" ht="3.75" customHeight="1">
      <c r="F55" s="109"/>
      <c r="G55" s="109"/>
      <c r="H55" s="109"/>
      <c r="I55" s="108"/>
      <c r="J55" s="108"/>
      <c r="K55" s="108"/>
      <c r="L55" s="108"/>
    </row>
    <row r="56" spans="6:12" s="101" customFormat="1" ht="12" customHeight="1">
      <c r="F56" s="109"/>
      <c r="G56" s="109"/>
      <c r="H56" s="109"/>
      <c r="I56" s="111" t="s">
        <v>118</v>
      </c>
      <c r="J56" s="111" t="s">
        <v>118</v>
      </c>
      <c r="K56" s="111" t="s">
        <v>118</v>
      </c>
      <c r="L56" s="111" t="s">
        <v>118</v>
      </c>
    </row>
    <row r="57" spans="6:12" s="101" customFormat="1" ht="3.75" customHeight="1">
      <c r="F57" s="109"/>
      <c r="G57" s="109"/>
      <c r="H57" s="109"/>
      <c r="I57" s="111"/>
      <c r="J57" s="111"/>
      <c r="K57" s="111"/>
      <c r="L57" s="111"/>
    </row>
    <row r="58" spans="3:12" s="101" customFormat="1" ht="3.75" customHeight="1">
      <c r="C58" s="184"/>
      <c r="F58" s="109"/>
      <c r="G58" s="109"/>
      <c r="H58" s="109"/>
      <c r="I58" s="185"/>
      <c r="J58" s="111"/>
      <c r="K58" s="111"/>
      <c r="L58" s="111"/>
    </row>
    <row r="59" spans="6:12" s="101" customFormat="1" ht="3.75" customHeight="1">
      <c r="F59" s="109"/>
      <c r="G59" s="109"/>
      <c r="H59" s="109"/>
      <c r="I59" s="185"/>
      <c r="J59" s="111"/>
      <c r="K59" s="111"/>
      <c r="L59" s="111"/>
    </row>
    <row r="60" spans="1:12" s="101" customFormat="1" ht="12.75" customHeight="1">
      <c r="A60" s="107"/>
      <c r="C60" s="181" t="s">
        <v>269</v>
      </c>
      <c r="I60" s="159">
        <v>-1166</v>
      </c>
      <c r="J60" s="159">
        <v>0</v>
      </c>
      <c r="K60" s="159">
        <f>I60</f>
        <v>-1166</v>
      </c>
      <c r="L60" s="113">
        <v>0</v>
      </c>
    </row>
    <row r="61" spans="1:11" s="101" customFormat="1" ht="12.75" customHeight="1">
      <c r="A61" s="107"/>
      <c r="C61" s="181" t="s">
        <v>270</v>
      </c>
      <c r="I61" s="160"/>
      <c r="K61" s="160"/>
    </row>
    <row r="62" spans="1:12" s="101" customFormat="1" ht="12.75" customHeight="1">
      <c r="A62" s="107"/>
      <c r="C62" s="172"/>
      <c r="D62" s="101" t="s">
        <v>58</v>
      </c>
      <c r="I62" s="159">
        <v>1571</v>
      </c>
      <c r="J62" s="159">
        <v>0</v>
      </c>
      <c r="K62" s="159">
        <f>I62</f>
        <v>1571</v>
      </c>
      <c r="L62" s="113">
        <v>0</v>
      </c>
    </row>
    <row r="63" spans="3:12" s="101" customFormat="1" ht="12">
      <c r="C63" s="181" t="s">
        <v>57</v>
      </c>
      <c r="F63" s="109"/>
      <c r="G63" s="109"/>
      <c r="H63" s="109"/>
      <c r="I63" s="183">
        <v>32</v>
      </c>
      <c r="J63" s="182">
        <v>0</v>
      </c>
      <c r="K63" s="183">
        <f>I63</f>
        <v>32</v>
      </c>
      <c r="L63" s="182">
        <v>0</v>
      </c>
    </row>
    <row r="64" spans="1:11" s="101" customFormat="1" ht="12.75" customHeight="1">
      <c r="A64" s="107"/>
      <c r="C64" s="112" t="s">
        <v>265</v>
      </c>
      <c r="I64" s="160"/>
      <c r="K64" s="160"/>
    </row>
    <row r="65" spans="1:12" s="101" customFormat="1" ht="12.75" customHeight="1">
      <c r="A65" s="107"/>
      <c r="C65" s="112"/>
      <c r="D65" s="101" t="s">
        <v>264</v>
      </c>
      <c r="I65" s="159">
        <v>5020</v>
      </c>
      <c r="J65" s="159">
        <v>23945</v>
      </c>
      <c r="K65" s="159">
        <f aca="true" t="shared" si="0" ref="K65:L67">I65</f>
        <v>5020</v>
      </c>
      <c r="L65" s="113">
        <f t="shared" si="0"/>
        <v>23945</v>
      </c>
    </row>
    <row r="66" spans="1:12" s="101" customFormat="1" ht="12.75" customHeight="1">
      <c r="A66" s="107"/>
      <c r="C66" s="112" t="s">
        <v>297</v>
      </c>
      <c r="I66" s="159">
        <v>5213</v>
      </c>
      <c r="J66" s="159">
        <v>2399</v>
      </c>
      <c r="K66" s="159">
        <f t="shared" si="0"/>
        <v>5213</v>
      </c>
      <c r="L66" s="113">
        <f t="shared" si="0"/>
        <v>2399</v>
      </c>
    </row>
    <row r="67" spans="1:12" s="101" customFormat="1" ht="12.75" customHeight="1">
      <c r="A67" s="107"/>
      <c r="C67" s="114" t="s">
        <v>298</v>
      </c>
      <c r="I67" s="159">
        <v>-1174</v>
      </c>
      <c r="J67" s="159">
        <v>781</v>
      </c>
      <c r="K67" s="159">
        <f t="shared" si="0"/>
        <v>-1174</v>
      </c>
      <c r="L67" s="113">
        <f t="shared" si="0"/>
        <v>781</v>
      </c>
    </row>
    <row r="68" spans="1:12" s="101" customFormat="1" ht="12.75" customHeight="1">
      <c r="A68" s="107"/>
      <c r="C68" s="112" t="s">
        <v>61</v>
      </c>
      <c r="I68" s="159">
        <v>0</v>
      </c>
      <c r="J68" s="159">
        <v>-1512</v>
      </c>
      <c r="K68" s="159"/>
      <c r="L68" s="113">
        <f>J68</f>
        <v>-1512</v>
      </c>
    </row>
    <row r="69" spans="1:12" s="101" customFormat="1" ht="12.75" customHeight="1">
      <c r="A69" s="107"/>
      <c r="C69" s="112" t="s">
        <v>72</v>
      </c>
      <c r="I69" s="159">
        <v>-366</v>
      </c>
      <c r="J69" s="159"/>
      <c r="K69" s="159">
        <f>I69</f>
        <v>-366</v>
      </c>
      <c r="L69" s="113"/>
    </row>
    <row r="70" spans="3:12" s="101" customFormat="1" ht="12">
      <c r="C70" s="181" t="s">
        <v>60</v>
      </c>
      <c r="F70" s="109"/>
      <c r="G70" s="109"/>
      <c r="H70" s="109"/>
      <c r="I70" s="183">
        <v>-1666</v>
      </c>
      <c r="J70" s="183">
        <v>0</v>
      </c>
      <c r="K70" s="183">
        <v>-1666</v>
      </c>
      <c r="L70" s="183">
        <v>0</v>
      </c>
    </row>
    <row r="71" spans="1:12" s="101" customFormat="1" ht="12.75" customHeight="1">
      <c r="A71" s="107"/>
      <c r="C71" s="112" t="s">
        <v>59</v>
      </c>
      <c r="I71" s="159">
        <v>-2659</v>
      </c>
      <c r="J71" s="159">
        <v>0</v>
      </c>
      <c r="K71" s="159">
        <f>I71</f>
        <v>-2659</v>
      </c>
      <c r="L71" s="113">
        <v>0</v>
      </c>
    </row>
    <row r="72" spans="1:11" s="101" customFormat="1" ht="3.75" customHeight="1">
      <c r="A72" s="107"/>
      <c r="I72" s="160"/>
      <c r="J72" s="160"/>
      <c r="K72" s="160"/>
    </row>
    <row r="73" spans="1:12" s="101" customFormat="1" ht="12.75" customHeight="1" thickBot="1">
      <c r="A73" s="107"/>
      <c r="I73" s="161">
        <f>SUM(I59:I71)</f>
        <v>4805</v>
      </c>
      <c r="J73" s="161">
        <f>SUM(J59:J71)</f>
        <v>25613</v>
      </c>
      <c r="K73" s="161">
        <f>SUM(K59:K71)</f>
        <v>4805</v>
      </c>
      <c r="L73" s="161">
        <f>SUM(L59:L71)</f>
        <v>25613</v>
      </c>
    </row>
    <row r="74" spans="9:15" ht="6" customHeight="1">
      <c r="I74" s="15"/>
      <c r="J74" s="117"/>
      <c r="K74" s="15"/>
      <c r="L74" s="15"/>
      <c r="M74" s="15"/>
      <c r="N74" s="52"/>
      <c r="O74" s="52"/>
    </row>
    <row r="75" spans="1:12" s="62" customFormat="1" ht="3" customHeight="1">
      <c r="A75" s="61"/>
      <c r="B75" s="142"/>
      <c r="C75" s="48"/>
      <c r="D75" s="48"/>
      <c r="E75" s="48"/>
      <c r="F75" s="48"/>
      <c r="G75" s="48"/>
      <c r="H75" s="48"/>
      <c r="I75" s="48"/>
      <c r="J75" s="48"/>
      <c r="K75" s="48"/>
      <c r="L75" s="48"/>
    </row>
    <row r="76" spans="1:12" ht="12.75" customHeight="1">
      <c r="A76" s="58">
        <v>6</v>
      </c>
      <c r="B76" s="59" t="s">
        <v>130</v>
      </c>
      <c r="C76" s="59"/>
      <c r="D76" s="59"/>
      <c r="I76" s="52"/>
      <c r="K76" s="52"/>
      <c r="L76" s="52"/>
    </row>
    <row r="77" ht="6" customHeight="1"/>
    <row r="78" spans="1:12" s="85" customFormat="1" ht="39" customHeight="1">
      <c r="A78" s="61"/>
      <c r="B78" s="228" t="s">
        <v>21</v>
      </c>
      <c r="C78" s="228"/>
      <c r="D78" s="228"/>
      <c r="E78" s="228"/>
      <c r="F78" s="228"/>
      <c r="G78" s="228"/>
      <c r="H78" s="228"/>
      <c r="I78" s="228"/>
      <c r="J78" s="228"/>
      <c r="K78" s="228"/>
      <c r="L78" s="228"/>
    </row>
    <row r="79" ht="5.25" customHeight="1"/>
    <row r="80" spans="1:4" ht="12.75" customHeight="1">
      <c r="A80" s="58">
        <v>7</v>
      </c>
      <c r="B80" s="59" t="s">
        <v>172</v>
      </c>
      <c r="C80" s="59"/>
      <c r="D80" s="59"/>
    </row>
    <row r="81" spans="2:4" ht="1.5" customHeight="1">
      <c r="B81" s="59"/>
      <c r="C81" s="59"/>
      <c r="D81" s="59"/>
    </row>
    <row r="82" spans="1:13" s="74" customFormat="1" ht="28.5" customHeight="1">
      <c r="A82" s="93"/>
      <c r="B82" s="236" t="s">
        <v>22</v>
      </c>
      <c r="C82" s="236"/>
      <c r="D82" s="236"/>
      <c r="E82" s="236"/>
      <c r="F82" s="236"/>
      <c r="G82" s="236"/>
      <c r="H82" s="236"/>
      <c r="I82" s="236"/>
      <c r="J82" s="236"/>
      <c r="K82" s="236"/>
      <c r="L82" s="236"/>
      <c r="M82"/>
    </row>
    <row r="83" spans="2:4" ht="6" customHeight="1">
      <c r="B83" s="59"/>
      <c r="C83" s="59"/>
      <c r="D83" s="59"/>
    </row>
    <row r="84" spans="1:2" ht="12.75" customHeight="1">
      <c r="A84" s="58">
        <v>8</v>
      </c>
      <c r="B84" s="59" t="s">
        <v>170</v>
      </c>
    </row>
    <row r="85" ht="6" customHeight="1">
      <c r="B85" s="59"/>
    </row>
    <row r="86" spans="1:12" s="74" customFormat="1" ht="13.5" customHeight="1">
      <c r="A86" s="65"/>
      <c r="B86" s="228" t="s">
        <v>23</v>
      </c>
      <c r="C86" s="228"/>
      <c r="D86" s="228"/>
      <c r="E86" s="228"/>
      <c r="F86" s="228"/>
      <c r="G86" s="228"/>
      <c r="H86" s="228"/>
      <c r="I86" s="228"/>
      <c r="J86" s="228"/>
      <c r="K86" s="228"/>
      <c r="L86" s="228"/>
    </row>
    <row r="87" ht="2.25" customHeight="1"/>
    <row r="88" spans="8:12" s="115" customFormat="1" ht="12.75" customHeight="1">
      <c r="H88" s="115" t="s">
        <v>189</v>
      </c>
      <c r="I88" s="115" t="s">
        <v>190</v>
      </c>
      <c r="K88" s="115" t="s">
        <v>191</v>
      </c>
      <c r="L88" s="115" t="s">
        <v>192</v>
      </c>
    </row>
    <row r="89" spans="6:13" s="115" customFormat="1" ht="12.75" customHeight="1">
      <c r="F89" s="115" t="s">
        <v>98</v>
      </c>
      <c r="G89" s="115" t="s">
        <v>169</v>
      </c>
      <c r="H89" s="115" t="s">
        <v>193</v>
      </c>
      <c r="I89" s="115" t="s">
        <v>194</v>
      </c>
      <c r="J89" s="115" t="s">
        <v>171</v>
      </c>
      <c r="K89" s="115" t="s">
        <v>195</v>
      </c>
      <c r="L89" s="115" t="s">
        <v>204</v>
      </c>
      <c r="M89" s="115" t="s">
        <v>135</v>
      </c>
    </row>
    <row r="90" spans="2:13" s="115" customFormat="1" ht="12.75" customHeight="1">
      <c r="B90" s="116" t="s">
        <v>196</v>
      </c>
      <c r="F90" s="115" t="s">
        <v>118</v>
      </c>
      <c r="G90" s="115" t="s">
        <v>118</v>
      </c>
      <c r="H90" s="115" t="s">
        <v>118</v>
      </c>
      <c r="I90" s="115" t="s">
        <v>118</v>
      </c>
      <c r="J90" s="115" t="s">
        <v>118</v>
      </c>
      <c r="K90" s="115" t="s">
        <v>118</v>
      </c>
      <c r="L90" s="115" t="s">
        <v>118</v>
      </c>
      <c r="M90" s="115" t="s">
        <v>118</v>
      </c>
    </row>
    <row r="91" spans="2:22" s="117" customFormat="1" ht="6.75" customHeight="1">
      <c r="B91" s="118"/>
      <c r="F91" s="119"/>
      <c r="G91" s="119"/>
      <c r="H91" s="119"/>
      <c r="I91" s="119"/>
      <c r="J91" s="119"/>
      <c r="K91" s="119"/>
      <c r="L91" s="120"/>
      <c r="M91" s="119"/>
      <c r="N91" s="119"/>
      <c r="P91" s="119"/>
      <c r="R91" s="119"/>
      <c r="T91" s="119"/>
      <c r="V91" s="119"/>
    </row>
    <row r="92" spans="2:22" s="117" customFormat="1" ht="12.75" customHeight="1">
      <c r="B92" s="118" t="s">
        <v>223</v>
      </c>
      <c r="C92" s="118"/>
      <c r="D92" s="118"/>
      <c r="F92" s="119">
        <v>85339</v>
      </c>
      <c r="G92" s="157">
        <v>53064</v>
      </c>
      <c r="H92" s="119">
        <v>41807</v>
      </c>
      <c r="I92" s="119">
        <v>51925</v>
      </c>
      <c r="J92" s="119">
        <v>4715</v>
      </c>
      <c r="K92" s="119">
        <v>3646</v>
      </c>
      <c r="L92" s="120">
        <v>948</v>
      </c>
      <c r="M92" s="119">
        <f>SUM(F92:L92)</f>
        <v>241444</v>
      </c>
      <c r="N92" s="119"/>
      <c r="P92" s="119"/>
      <c r="R92" s="119"/>
      <c r="T92" s="119"/>
      <c r="V92" s="119"/>
    </row>
    <row r="93" spans="2:22" s="117" customFormat="1" ht="12.75" customHeight="1">
      <c r="B93" s="118" t="s">
        <v>224</v>
      </c>
      <c r="C93" s="118"/>
      <c r="D93" s="118"/>
      <c r="F93" s="119">
        <v>0</v>
      </c>
      <c r="G93" s="119">
        <v>-49</v>
      </c>
      <c r="H93" s="119">
        <v>0</v>
      </c>
      <c r="I93" s="119">
        <v>-863</v>
      </c>
      <c r="J93" s="119">
        <v>-665</v>
      </c>
      <c r="K93" s="119">
        <v>-184</v>
      </c>
      <c r="L93" s="120">
        <v>-183</v>
      </c>
      <c r="M93" s="119">
        <f>SUM(F93:L93)</f>
        <v>-1944</v>
      </c>
      <c r="N93" s="119"/>
      <c r="P93" s="119"/>
      <c r="R93" s="119"/>
      <c r="T93" s="119"/>
      <c r="V93" s="119"/>
    </row>
    <row r="94" spans="2:22" s="117" customFormat="1" ht="3.75" customHeight="1">
      <c r="B94" s="118"/>
      <c r="F94" s="119"/>
      <c r="G94" s="119"/>
      <c r="H94" s="119"/>
      <c r="I94" s="119"/>
      <c r="J94" s="119"/>
      <c r="K94" s="119"/>
      <c r="L94" s="120"/>
      <c r="M94" s="119"/>
      <c r="N94" s="119"/>
      <c r="P94" s="119"/>
      <c r="R94" s="119"/>
      <c r="T94" s="119"/>
      <c r="V94" s="119"/>
    </row>
    <row r="95" spans="2:22" s="117" customFormat="1" ht="3.75" customHeight="1">
      <c r="B95" s="118"/>
      <c r="F95" s="121"/>
      <c r="G95" s="121"/>
      <c r="H95" s="121"/>
      <c r="I95" s="121"/>
      <c r="J95" s="121"/>
      <c r="K95" s="121"/>
      <c r="L95" s="122"/>
      <c r="M95" s="121"/>
      <c r="N95" s="119"/>
      <c r="P95" s="119"/>
      <c r="R95" s="119"/>
      <c r="T95" s="119"/>
      <c r="V95" s="119"/>
    </row>
    <row r="96" spans="2:20" s="117" customFormat="1" ht="12.75" customHeight="1">
      <c r="B96" s="118" t="s">
        <v>214</v>
      </c>
      <c r="F96" s="117">
        <f aca="true" t="shared" si="1" ref="F96:L96">SUM(F92:F95)</f>
        <v>85339</v>
      </c>
      <c r="G96" s="117">
        <f t="shared" si="1"/>
        <v>53015</v>
      </c>
      <c r="H96" s="117">
        <f t="shared" si="1"/>
        <v>41807</v>
      </c>
      <c r="I96" s="117">
        <f t="shared" si="1"/>
        <v>51062</v>
      </c>
      <c r="J96" s="117">
        <f t="shared" si="1"/>
        <v>4050</v>
      </c>
      <c r="K96" s="117">
        <f t="shared" si="1"/>
        <v>3462</v>
      </c>
      <c r="L96" s="120">
        <f t="shared" si="1"/>
        <v>765</v>
      </c>
      <c r="M96" s="117">
        <f>SUM(M92:M95)</f>
        <v>239500</v>
      </c>
      <c r="T96" s="119"/>
    </row>
    <row r="97" spans="6:20" s="117" customFormat="1" ht="3.75" customHeight="1" thickBot="1">
      <c r="F97" s="123"/>
      <c r="G97" s="123"/>
      <c r="H97" s="123"/>
      <c r="I97" s="123"/>
      <c r="J97" s="123"/>
      <c r="K97" s="123"/>
      <c r="L97" s="124"/>
      <c r="T97" s="119"/>
    </row>
    <row r="98" spans="12:20" s="117" customFormat="1" ht="2.25" customHeight="1">
      <c r="L98" s="120"/>
      <c r="T98" s="119"/>
    </row>
    <row r="99" spans="2:20" s="117" customFormat="1" ht="12.75" customHeight="1">
      <c r="B99" s="118" t="s">
        <v>246</v>
      </c>
      <c r="M99" s="117">
        <v>-92785</v>
      </c>
      <c r="S99" s="120"/>
      <c r="T99" s="119"/>
    </row>
    <row r="100" spans="19:20" s="15" customFormat="1" ht="3.75" customHeight="1">
      <c r="S100" s="125"/>
      <c r="T100" s="126"/>
    </row>
    <row r="101" spans="13:20" s="15" customFormat="1" ht="2.25" customHeight="1">
      <c r="M101" s="8"/>
      <c r="S101" s="125"/>
      <c r="T101" s="126"/>
    </row>
    <row r="102" spans="13:20" s="117" customFormat="1" ht="12.75" customHeight="1">
      <c r="M102" s="117">
        <f>SUM(M96:M99)</f>
        <v>146715</v>
      </c>
      <c r="S102" s="120"/>
      <c r="T102" s="119"/>
    </row>
    <row r="103" spans="13:20" s="15" customFormat="1" ht="2.25" customHeight="1" thickBot="1">
      <c r="M103" s="17"/>
      <c r="S103" s="125"/>
      <c r="T103" s="126"/>
    </row>
    <row r="104" spans="2:20" s="117" customFormat="1" ht="12.75" customHeight="1">
      <c r="B104" s="116" t="s">
        <v>197</v>
      </c>
      <c r="S104" s="120"/>
      <c r="T104" s="119"/>
    </row>
    <row r="105" spans="2:20" s="117" customFormat="1" ht="12.75" customHeight="1">
      <c r="B105" s="118" t="s">
        <v>222</v>
      </c>
      <c r="C105" s="118"/>
      <c r="D105" s="118"/>
      <c r="F105" s="117">
        <v>0</v>
      </c>
      <c r="G105" s="117">
        <v>-7356</v>
      </c>
      <c r="H105" s="117">
        <v>-3031</v>
      </c>
      <c r="I105" s="117">
        <v>-539</v>
      </c>
      <c r="J105" s="117">
        <v>1301</v>
      </c>
      <c r="K105" s="117">
        <v>10</v>
      </c>
      <c r="L105" s="120">
        <v>-3323</v>
      </c>
      <c r="M105" s="117">
        <f>SUM(F105:L105)</f>
        <v>-12938</v>
      </c>
      <c r="T105" s="119"/>
    </row>
    <row r="106" spans="2:20" s="117" customFormat="1" ht="12.75" customHeight="1">
      <c r="B106" s="118" t="s">
        <v>183</v>
      </c>
      <c r="F106" s="117">
        <v>0</v>
      </c>
      <c r="G106" s="117">
        <v>393</v>
      </c>
      <c r="H106" s="117">
        <v>137</v>
      </c>
      <c r="I106" s="117">
        <v>1785</v>
      </c>
      <c r="J106" s="117">
        <v>76</v>
      </c>
      <c r="K106" s="117">
        <v>0</v>
      </c>
      <c r="L106" s="120">
        <v>3054</v>
      </c>
      <c r="M106" s="117">
        <f>SUM(F106:L106)</f>
        <v>5445</v>
      </c>
      <c r="T106" s="119"/>
    </row>
    <row r="107" spans="2:20" s="117" customFormat="1" ht="12.75" customHeight="1">
      <c r="B107" s="118" t="s">
        <v>108</v>
      </c>
      <c r="F107" s="117">
        <v>0</v>
      </c>
      <c r="G107" s="117">
        <v>4995</v>
      </c>
      <c r="H107" s="117">
        <v>-4983</v>
      </c>
      <c r="I107" s="117">
        <v>3345</v>
      </c>
      <c r="J107" s="117">
        <v>0</v>
      </c>
      <c r="K107" s="117">
        <v>0</v>
      </c>
      <c r="L107" s="120">
        <v>1448</v>
      </c>
      <c r="M107" s="117">
        <f>SUM(F107:L107)</f>
        <v>4805</v>
      </c>
      <c r="T107" s="119"/>
    </row>
    <row r="108" spans="2:20" s="117" customFormat="1" ht="12.75" customHeight="1">
      <c r="B108" s="118" t="s">
        <v>198</v>
      </c>
      <c r="F108" s="117">
        <v>0</v>
      </c>
      <c r="G108" s="117">
        <v>-8846</v>
      </c>
      <c r="H108" s="117">
        <v>-581</v>
      </c>
      <c r="I108" s="117">
        <v>0</v>
      </c>
      <c r="J108" s="117">
        <v>-111</v>
      </c>
      <c r="K108" s="117">
        <v>-13</v>
      </c>
      <c r="L108" s="120">
        <v>-14242</v>
      </c>
      <c r="M108" s="117">
        <f>SUM(F108:L108)</f>
        <v>-23793</v>
      </c>
      <c r="T108" s="119"/>
    </row>
    <row r="109" spans="2:20" s="117" customFormat="1" ht="12.75" customHeight="1">
      <c r="B109" s="118" t="s">
        <v>200</v>
      </c>
      <c r="L109" s="120"/>
      <c r="T109" s="119"/>
    </row>
    <row r="110" spans="2:20" s="117" customFormat="1" ht="12.75" customHeight="1">
      <c r="B110" s="118" t="s">
        <v>220</v>
      </c>
      <c r="F110" s="128">
        <v>1659</v>
      </c>
      <c r="G110" s="117">
        <v>0</v>
      </c>
      <c r="H110" s="117">
        <v>0</v>
      </c>
      <c r="I110" s="117">
        <v>2144</v>
      </c>
      <c r="J110" s="117">
        <v>0</v>
      </c>
      <c r="K110" s="117">
        <v>0</v>
      </c>
      <c r="L110" s="120">
        <v>0</v>
      </c>
      <c r="M110" s="117">
        <f>SUM(F110:L110)</f>
        <v>3803</v>
      </c>
      <c r="T110" s="119"/>
    </row>
    <row r="111" spans="2:20" s="117" customFormat="1" ht="3.75" customHeight="1">
      <c r="B111" s="118"/>
      <c r="F111" s="127"/>
      <c r="G111" s="127"/>
      <c r="H111" s="127"/>
      <c r="I111" s="127"/>
      <c r="J111" s="127"/>
      <c r="K111" s="127"/>
      <c r="L111" s="129"/>
      <c r="M111" s="127"/>
      <c r="T111" s="119"/>
    </row>
    <row r="112" spans="2:20" s="117" customFormat="1" ht="12.75" customHeight="1">
      <c r="B112" s="118" t="s">
        <v>99</v>
      </c>
      <c r="T112" s="119"/>
    </row>
    <row r="113" spans="2:20" s="117" customFormat="1" ht="12.75" customHeight="1">
      <c r="B113" s="118" t="s">
        <v>100</v>
      </c>
      <c r="F113" s="136">
        <f>F105+F106+F107+F108+F110</f>
        <v>1659</v>
      </c>
      <c r="G113" s="136">
        <f>G105+G106+G107+G108+G110</f>
        <v>-10814</v>
      </c>
      <c r="H113" s="136">
        <f>H105+H106+H107+H108+H110</f>
        <v>-8458</v>
      </c>
      <c r="I113" s="136">
        <f>I105+I106+I107+I108+I110</f>
        <v>6735</v>
      </c>
      <c r="J113" s="136">
        <f>J105+J106+J107+J108+J110</f>
        <v>1266</v>
      </c>
      <c r="K113" s="136">
        <f>K105+K106+K107+K108+K110</f>
        <v>-3</v>
      </c>
      <c r="L113" s="136">
        <f>L105+L106+L107+L108+L110</f>
        <v>-13063</v>
      </c>
      <c r="M113" s="136">
        <f>M105+M106+M107+M108+M110</f>
        <v>-22678</v>
      </c>
      <c r="T113" s="119"/>
    </row>
    <row r="114" spans="6:20" s="117" customFormat="1" ht="3.75" customHeight="1" thickBot="1">
      <c r="F114" s="123"/>
      <c r="G114" s="123"/>
      <c r="H114" s="123"/>
      <c r="I114" s="123"/>
      <c r="J114" s="123"/>
      <c r="K114" s="123"/>
      <c r="L114" s="124"/>
      <c r="M114" s="124"/>
      <c r="T114" s="119"/>
    </row>
    <row r="115" spans="12:20" s="117" customFormat="1" ht="6.75" customHeight="1">
      <c r="L115" s="120"/>
      <c r="T115" s="119"/>
    </row>
    <row r="116" spans="2:13" ht="12.75" customHeight="1">
      <c r="B116" s="21" t="s">
        <v>95</v>
      </c>
      <c r="K116" s="130"/>
      <c r="L116" s="130"/>
      <c r="M116" s="130"/>
    </row>
    <row r="117" spans="11:13" ht="9.75" customHeight="1">
      <c r="K117" s="130"/>
      <c r="L117" s="130"/>
      <c r="M117" s="130"/>
    </row>
    <row r="118" spans="1:4" ht="12.75" customHeight="1">
      <c r="A118" s="58">
        <v>9</v>
      </c>
      <c r="B118" s="59" t="s">
        <v>109</v>
      </c>
      <c r="C118" s="59"/>
      <c r="D118" s="59"/>
    </row>
    <row r="119" ht="7.5" customHeight="1"/>
    <row r="120" spans="1:12" s="74" customFormat="1" ht="27.75" customHeight="1">
      <c r="A120" s="65"/>
      <c r="B120" s="228" t="s">
        <v>268</v>
      </c>
      <c r="C120" s="228"/>
      <c r="D120" s="228"/>
      <c r="E120" s="228"/>
      <c r="F120" s="228"/>
      <c r="G120" s="228"/>
      <c r="H120" s="228"/>
      <c r="I120" s="228"/>
      <c r="J120" s="228"/>
      <c r="K120" s="228"/>
      <c r="L120" s="228"/>
    </row>
    <row r="121" ht="7.5" customHeight="1"/>
    <row r="122" spans="1:10" ht="12.75" customHeight="1">
      <c r="A122" s="58">
        <v>10</v>
      </c>
      <c r="B122" s="229" t="s">
        <v>199</v>
      </c>
      <c r="C122" s="229"/>
      <c r="D122" s="229"/>
      <c r="E122" s="229"/>
      <c r="F122" s="229"/>
      <c r="G122" s="229"/>
      <c r="H122" s="229"/>
      <c r="I122" s="229"/>
      <c r="J122" s="229"/>
    </row>
    <row r="123" ht="7.5" customHeight="1"/>
    <row r="124" spans="1:12" s="75" customFormat="1" ht="27" customHeight="1">
      <c r="A124" s="83"/>
      <c r="B124" s="228" t="s">
        <v>62</v>
      </c>
      <c r="C124" s="228"/>
      <c r="D124" s="228"/>
      <c r="E124" s="228"/>
      <c r="F124" s="228"/>
      <c r="G124" s="228"/>
      <c r="H124" s="228"/>
      <c r="I124" s="228"/>
      <c r="J124" s="228"/>
      <c r="K124" s="228"/>
      <c r="L124" s="228"/>
    </row>
    <row r="125" ht="7.5" customHeight="1"/>
    <row r="126" spans="1:4" ht="12.75" customHeight="1">
      <c r="A126" s="58">
        <v>11</v>
      </c>
      <c r="B126" s="59" t="s">
        <v>127</v>
      </c>
      <c r="C126" s="59"/>
      <c r="D126" s="59"/>
    </row>
    <row r="127" spans="1:7" ht="3.75" customHeight="1">
      <c r="A127" s="25"/>
      <c r="B127" s="149"/>
      <c r="D127" s="150"/>
      <c r="G127" s="1"/>
    </row>
    <row r="128" ht="3.75" customHeight="1"/>
    <row r="129" spans="2:13" ht="29.25" customHeight="1">
      <c r="B129" s="237" t="s">
        <v>24</v>
      </c>
      <c r="C129" s="237"/>
      <c r="D129" s="237"/>
      <c r="E129" s="237"/>
      <c r="F129" s="237"/>
      <c r="G129" s="237"/>
      <c r="H129" s="237"/>
      <c r="I129" s="237"/>
      <c r="J129" s="237"/>
      <c r="K129" s="237"/>
      <c r="L129" s="237"/>
      <c r="M129" s="237"/>
    </row>
    <row r="130" spans="2:12" ht="4.5" customHeight="1">
      <c r="B130" s="171"/>
      <c r="C130" s="48"/>
      <c r="D130" s="48"/>
      <c r="E130" s="48"/>
      <c r="F130" s="48"/>
      <c r="G130" s="48"/>
      <c r="H130" s="48"/>
      <c r="I130" s="48"/>
      <c r="J130" s="48"/>
      <c r="K130" s="48"/>
      <c r="L130" s="48"/>
    </row>
    <row r="131" spans="2:12" ht="12.75">
      <c r="B131" s="171"/>
      <c r="C131" s="228" t="s">
        <v>25</v>
      </c>
      <c r="D131" s="228"/>
      <c r="E131" s="228"/>
      <c r="F131" s="228"/>
      <c r="G131" s="228"/>
      <c r="H131" s="228"/>
      <c r="I131" s="228"/>
      <c r="J131" s="228"/>
      <c r="K131" s="228"/>
      <c r="L131" s="228"/>
    </row>
    <row r="132" spans="2:12" ht="3" customHeight="1">
      <c r="B132" s="171"/>
      <c r="C132" s="48"/>
      <c r="D132" s="48"/>
      <c r="E132" s="48"/>
      <c r="F132" s="48"/>
      <c r="G132" s="48"/>
      <c r="H132" s="48"/>
      <c r="I132" s="48"/>
      <c r="J132" s="48"/>
      <c r="K132" s="48"/>
      <c r="L132" s="48"/>
    </row>
    <row r="133" spans="2:12" ht="12.75">
      <c r="B133" s="171"/>
      <c r="C133" s="93" t="s">
        <v>71</v>
      </c>
      <c r="D133" s="230" t="s">
        <v>26</v>
      </c>
      <c r="E133" s="230"/>
      <c r="F133" s="230"/>
      <c r="G133" s="230"/>
      <c r="H133" s="230"/>
      <c r="I133" s="230"/>
      <c r="J133" s="230"/>
      <c r="K133" s="230"/>
      <c r="L133" s="230"/>
    </row>
    <row r="134" spans="2:12" ht="12.75">
      <c r="B134" s="171"/>
      <c r="C134" s="93" t="s">
        <v>71</v>
      </c>
      <c r="D134" s="230" t="s">
        <v>27</v>
      </c>
      <c r="E134" s="230"/>
      <c r="F134" s="230"/>
      <c r="G134" s="230"/>
      <c r="H134" s="230"/>
      <c r="I134" s="230"/>
      <c r="J134" s="230"/>
      <c r="K134" s="230"/>
      <c r="L134" s="230"/>
    </row>
    <row r="135" spans="2:12" ht="12.75">
      <c r="B135" s="171"/>
      <c r="C135" s="93" t="str">
        <f>C134</f>
        <v>-</v>
      </c>
      <c r="D135" s="230" t="s">
        <v>28</v>
      </c>
      <c r="E135" s="230"/>
      <c r="F135" s="230"/>
      <c r="G135" s="230"/>
      <c r="H135" s="230"/>
      <c r="I135" s="230"/>
      <c r="J135" s="230"/>
      <c r="K135" s="230"/>
      <c r="L135" s="230"/>
    </row>
    <row r="136" spans="2:12" ht="12.75">
      <c r="B136" s="171"/>
      <c r="C136" s="93" t="str">
        <f>C135</f>
        <v>-</v>
      </c>
      <c r="D136" s="230" t="s">
        <v>29</v>
      </c>
      <c r="E136" s="230"/>
      <c r="F136" s="230"/>
      <c r="G136" s="230"/>
      <c r="H136" s="230"/>
      <c r="I136" s="230"/>
      <c r="J136" s="230"/>
      <c r="K136" s="230"/>
      <c r="L136" s="230"/>
    </row>
    <row r="137" spans="2:12" ht="12.75">
      <c r="B137" s="171"/>
      <c r="C137" s="93" t="str">
        <f>C136</f>
        <v>-</v>
      </c>
      <c r="D137" s="230" t="s">
        <v>30</v>
      </c>
      <c r="E137" s="230"/>
      <c r="F137" s="230"/>
      <c r="G137" s="230"/>
      <c r="H137" s="230"/>
      <c r="I137" s="230"/>
      <c r="J137" s="230"/>
      <c r="K137" s="230"/>
      <c r="L137" s="230"/>
    </row>
    <row r="138" spans="2:12" ht="12.75">
      <c r="B138" s="171"/>
      <c r="C138" s="93" t="str">
        <f>C137</f>
        <v>-</v>
      </c>
      <c r="D138" s="230" t="s">
        <v>31</v>
      </c>
      <c r="E138" s="230"/>
      <c r="F138" s="230"/>
      <c r="G138" s="230"/>
      <c r="H138" s="230"/>
      <c r="I138" s="230"/>
      <c r="J138" s="230"/>
      <c r="K138" s="230"/>
      <c r="L138" s="230"/>
    </row>
    <row r="139" spans="2:12" ht="6" customHeight="1">
      <c r="B139" s="171"/>
      <c r="C139" s="93"/>
      <c r="D139" s="186"/>
      <c r="E139" s="186"/>
      <c r="F139" s="186"/>
      <c r="G139" s="186"/>
      <c r="H139" s="186"/>
      <c r="I139" s="186"/>
      <c r="J139" s="186"/>
      <c r="K139" s="186"/>
      <c r="L139" s="186"/>
    </row>
    <row r="140" spans="2:12" ht="12.75">
      <c r="B140" s="171"/>
      <c r="C140" s="228" t="s">
        <v>32</v>
      </c>
      <c r="D140" s="228"/>
      <c r="E140" s="228"/>
      <c r="F140" s="228"/>
      <c r="G140" s="228"/>
      <c r="H140" s="228"/>
      <c r="I140" s="228"/>
      <c r="J140" s="228"/>
      <c r="K140" s="228"/>
      <c r="L140" s="228"/>
    </row>
    <row r="141" spans="2:12" ht="2.25" customHeight="1">
      <c r="B141" s="171"/>
      <c r="C141" s="48"/>
      <c r="D141" s="48"/>
      <c r="E141" s="48"/>
      <c r="F141" s="48"/>
      <c r="G141" s="48"/>
      <c r="H141" s="48"/>
      <c r="I141" s="48"/>
      <c r="J141" s="48"/>
      <c r="K141" s="48"/>
      <c r="L141" s="48"/>
    </row>
    <row r="142" spans="2:12" ht="12.75">
      <c r="B142" s="171"/>
      <c r="C142" s="93" t="s">
        <v>71</v>
      </c>
      <c r="D142" s="230" t="s">
        <v>33</v>
      </c>
      <c r="E142" s="230"/>
      <c r="F142" s="230"/>
      <c r="G142" s="230"/>
      <c r="H142" s="230"/>
      <c r="I142" s="230"/>
      <c r="J142" s="230"/>
      <c r="K142" s="230"/>
      <c r="L142" s="230"/>
    </row>
    <row r="143" spans="2:12" ht="12.75">
      <c r="B143" s="171"/>
      <c r="C143" s="93" t="s">
        <v>71</v>
      </c>
      <c r="D143" s="230" t="s">
        <v>34</v>
      </c>
      <c r="E143" s="230"/>
      <c r="F143" s="230"/>
      <c r="G143" s="230"/>
      <c r="H143" s="230"/>
      <c r="I143" s="230"/>
      <c r="J143" s="230"/>
      <c r="K143" s="230"/>
      <c r="L143" s="230"/>
    </row>
    <row r="144" spans="2:12" ht="12.75">
      <c r="B144" s="171"/>
      <c r="C144" s="93" t="str">
        <f>C143</f>
        <v>-</v>
      </c>
      <c r="D144" s="230" t="s">
        <v>35</v>
      </c>
      <c r="E144" s="230"/>
      <c r="F144" s="230"/>
      <c r="G144" s="230"/>
      <c r="H144" s="230"/>
      <c r="I144" s="230"/>
      <c r="J144" s="230"/>
      <c r="K144" s="230"/>
      <c r="L144" s="230"/>
    </row>
    <row r="145" spans="2:12" ht="12.75">
      <c r="B145" s="171"/>
      <c r="C145" s="93" t="str">
        <f>C144</f>
        <v>-</v>
      </c>
      <c r="D145" s="230" t="s">
        <v>36</v>
      </c>
      <c r="E145" s="230"/>
      <c r="F145" s="230"/>
      <c r="G145" s="230"/>
      <c r="H145" s="230"/>
      <c r="I145" s="230"/>
      <c r="J145" s="230"/>
      <c r="K145" s="230"/>
      <c r="L145" s="230"/>
    </row>
    <row r="146" spans="2:12" ht="12.75">
      <c r="B146" s="171"/>
      <c r="C146" s="93" t="str">
        <f>C145</f>
        <v>-</v>
      </c>
      <c r="D146" s="230" t="s">
        <v>37</v>
      </c>
      <c r="E146" s="230"/>
      <c r="F146" s="230"/>
      <c r="G146" s="230"/>
      <c r="H146" s="230"/>
      <c r="I146" s="230"/>
      <c r="J146" s="230"/>
      <c r="K146" s="230"/>
      <c r="L146" s="230"/>
    </row>
    <row r="147" spans="2:12" ht="12.75">
      <c r="B147" s="171"/>
      <c r="C147" s="93" t="str">
        <f>C146</f>
        <v>-</v>
      </c>
      <c r="D147" s="230" t="s">
        <v>38</v>
      </c>
      <c r="E147" s="230"/>
      <c r="F147" s="230"/>
      <c r="G147" s="230"/>
      <c r="H147" s="230"/>
      <c r="I147" s="230"/>
      <c r="J147" s="230"/>
      <c r="K147" s="230"/>
      <c r="L147" s="230"/>
    </row>
    <row r="148" spans="2:12" ht="12.75">
      <c r="B148" s="171"/>
      <c r="C148" s="93" t="str">
        <f>C147</f>
        <v>-</v>
      </c>
      <c r="D148" s="230" t="s">
        <v>39</v>
      </c>
      <c r="E148" s="230"/>
      <c r="F148" s="230"/>
      <c r="G148" s="230"/>
      <c r="H148" s="230"/>
      <c r="I148" s="230"/>
      <c r="J148" s="230"/>
      <c r="K148" s="230"/>
      <c r="L148" s="230"/>
    </row>
    <row r="149" spans="2:12" ht="4.5" customHeight="1">
      <c r="B149" s="171"/>
      <c r="C149" s="48"/>
      <c r="D149" s="48"/>
      <c r="E149" s="48"/>
      <c r="F149" s="48"/>
      <c r="G149" s="48"/>
      <c r="H149" s="48"/>
      <c r="I149" s="48"/>
      <c r="J149" s="48"/>
      <c r="K149" s="48"/>
      <c r="L149" s="48"/>
    </row>
    <row r="150" spans="2:12" ht="27" customHeight="1">
      <c r="B150" s="228" t="s">
        <v>40</v>
      </c>
      <c r="C150" s="228"/>
      <c r="D150" s="228"/>
      <c r="E150" s="228"/>
      <c r="F150" s="228"/>
      <c r="G150" s="228"/>
      <c r="H150" s="228"/>
      <c r="I150" s="228"/>
      <c r="J150" s="228"/>
      <c r="K150" s="228"/>
      <c r="L150" s="228"/>
    </row>
    <row r="151" ht="6.75" customHeight="1"/>
    <row r="152" spans="1:3" ht="12.75">
      <c r="A152" s="58">
        <v>12</v>
      </c>
      <c r="B152" s="59" t="s">
        <v>260</v>
      </c>
      <c r="C152" s="131"/>
    </row>
    <row r="153" ht="7.5" customHeight="1"/>
    <row r="154" spans="2:12" ht="12.75">
      <c r="B154" s="228" t="s">
        <v>261</v>
      </c>
      <c r="C154" s="228"/>
      <c r="D154" s="228"/>
      <c r="E154" s="228"/>
      <c r="F154" s="228"/>
      <c r="G154" s="228"/>
      <c r="H154" s="228"/>
      <c r="I154" s="228"/>
      <c r="J154" s="228"/>
      <c r="K154" s="228"/>
      <c r="L154" s="228"/>
    </row>
    <row r="155" ht="7.5" customHeight="1"/>
    <row r="156" spans="1:4" ht="12.75" customHeight="1">
      <c r="A156" s="58">
        <v>13</v>
      </c>
      <c r="B156" s="59" t="s">
        <v>173</v>
      </c>
      <c r="C156" s="131"/>
      <c r="D156" s="131"/>
    </row>
    <row r="157" ht="7.5" customHeight="1">
      <c r="A157" s="27"/>
    </row>
    <row r="158" spans="2:12" ht="12.75" customHeight="1">
      <c r="B158" s="228" t="s">
        <v>41</v>
      </c>
      <c r="C158" s="228"/>
      <c r="D158" s="228"/>
      <c r="E158" s="228"/>
      <c r="F158" s="228"/>
      <c r="G158" s="228"/>
      <c r="H158" s="228"/>
      <c r="I158" s="228"/>
      <c r="J158" s="228"/>
      <c r="K158" s="228"/>
      <c r="L158" s="228"/>
    </row>
    <row r="160" ht="12.75" customHeight="1">
      <c r="L160" s="164" t="s">
        <v>118</v>
      </c>
    </row>
    <row r="161" ht="3.75" customHeight="1"/>
    <row r="162" spans="2:12" ht="12.75" customHeight="1">
      <c r="B162" s="25" t="s">
        <v>258</v>
      </c>
      <c r="L162" s="1">
        <v>7583</v>
      </c>
    </row>
    <row r="163" spans="2:12" ht="12.75" customHeight="1">
      <c r="B163" s="25" t="s">
        <v>259</v>
      </c>
      <c r="L163" s="1">
        <v>515</v>
      </c>
    </row>
    <row r="164" ht="17.25" customHeight="1" thickBot="1">
      <c r="L164" s="179">
        <f>SUM(L162:L163)</f>
        <v>8098</v>
      </c>
    </row>
    <row r="178" ht="12.75" customHeight="1">
      <c r="A178" s="37"/>
    </row>
  </sheetData>
  <sheetProtection password="CF7A" sheet="1" objects="1" scenarios="1"/>
  <mergeCells count="40">
    <mergeCell ref="D145:L145"/>
    <mergeCell ref="D146:L146"/>
    <mergeCell ref="D147:L147"/>
    <mergeCell ref="B129:M129"/>
    <mergeCell ref="C140:L140"/>
    <mergeCell ref="D142:L142"/>
    <mergeCell ref="D143:L143"/>
    <mergeCell ref="D135:L135"/>
    <mergeCell ref="D136:L136"/>
    <mergeCell ref="D137:L137"/>
    <mergeCell ref="B19:L19"/>
    <mergeCell ref="B21:L21"/>
    <mergeCell ref="D138:L138"/>
    <mergeCell ref="K53:L53"/>
    <mergeCell ref="B48:L48"/>
    <mergeCell ref="I53:J53"/>
    <mergeCell ref="B120:L120"/>
    <mergeCell ref="B86:L86"/>
    <mergeCell ref="B78:L78"/>
    <mergeCell ref="B82:L82"/>
    <mergeCell ref="D134:L134"/>
    <mergeCell ref="D148:L148"/>
    <mergeCell ref="D144:L144"/>
    <mergeCell ref="B10:L10"/>
    <mergeCell ref="B12:L12"/>
    <mergeCell ref="B34:L34"/>
    <mergeCell ref="B38:L38"/>
    <mergeCell ref="E14:L14"/>
    <mergeCell ref="E15:L15"/>
    <mergeCell ref="B17:L17"/>
    <mergeCell ref="C44:L44"/>
    <mergeCell ref="C40:L40"/>
    <mergeCell ref="C42:L42"/>
    <mergeCell ref="B158:L158"/>
    <mergeCell ref="B122:J122"/>
    <mergeCell ref="B124:L124"/>
    <mergeCell ref="B154:L154"/>
    <mergeCell ref="C131:L131"/>
    <mergeCell ref="B150:L150"/>
    <mergeCell ref="D133:L133"/>
  </mergeCells>
  <printOptions horizontalCentered="1"/>
  <pageMargins left="0.6" right="0.3" top="0.71" bottom="0.54" header="0.2" footer="0.2"/>
  <pageSetup firstPageNumber="5" useFirstPageNumber="1" fitToHeight="4" fitToWidth="5" horizontalDpi="600" verticalDpi="600" orientation="portrait" paperSize="9" scale="88" r:id="rId2"/>
  <headerFooter alignWithMargins="0">
    <oddFooter>&amp;C- &amp;P -</oddFooter>
  </headerFooter>
  <rowBreaks count="2" manualBreakCount="2">
    <brk id="48" max="12" man="1"/>
    <brk id="120" max="12" man="1"/>
  </rowBreaks>
  <drawing r:id="rId1"/>
</worksheet>
</file>

<file path=xl/worksheets/sheet6.xml><?xml version="1.0" encoding="utf-8"?>
<worksheet xmlns="http://schemas.openxmlformats.org/spreadsheetml/2006/main" xmlns:r="http://schemas.openxmlformats.org/officeDocument/2006/relationships">
  <dimension ref="A6:M155"/>
  <sheetViews>
    <sheetView showGridLines="0" workbookViewId="0" topLeftCell="A1">
      <selection activeCell="A1" sqref="A1"/>
    </sheetView>
  </sheetViews>
  <sheetFormatPr defaultColWidth="9.140625" defaultRowHeight="12.75" customHeight="1"/>
  <cols>
    <col min="1" max="1" width="3.140625" style="60" customWidth="1"/>
    <col min="2" max="2" width="4.140625" style="60" customWidth="1"/>
    <col min="3" max="3" width="3.28125" style="60" customWidth="1"/>
    <col min="4" max="4" width="3.140625" style="60" customWidth="1"/>
    <col min="5" max="5" width="6.8515625" style="60" customWidth="1"/>
    <col min="6" max="6" width="11.28125" style="60" customWidth="1"/>
    <col min="7" max="7" width="12.8515625" style="60" customWidth="1"/>
    <col min="8" max="8" width="11.57421875" style="60" customWidth="1"/>
    <col min="9" max="9" width="11.8515625" style="60" customWidth="1"/>
    <col min="10" max="10" width="11.140625" style="60" customWidth="1"/>
    <col min="11" max="11" width="11.00390625" style="60" customWidth="1"/>
    <col min="12" max="12" width="4.7109375" style="60" customWidth="1"/>
    <col min="13" max="16384" width="9.140625" style="60" customWidth="1"/>
  </cols>
  <sheetData>
    <row r="6" spans="1:4" ht="12.75" customHeight="1">
      <c r="A6" s="58"/>
      <c r="B6" s="59" t="s">
        <v>231</v>
      </c>
      <c r="C6" s="59"/>
      <c r="D6" s="59"/>
    </row>
    <row r="7" ht="6" customHeight="1"/>
    <row r="8" spans="1:4" ht="12.75" customHeight="1">
      <c r="A8" s="58">
        <v>1</v>
      </c>
      <c r="B8" s="59" t="s">
        <v>146</v>
      </c>
      <c r="C8" s="59"/>
      <c r="D8" s="59"/>
    </row>
    <row r="9" spans="1:4" ht="6" customHeight="1">
      <c r="A9" s="58"/>
      <c r="B9" s="59"/>
      <c r="C9" s="59"/>
      <c r="D9" s="59"/>
    </row>
    <row r="10" spans="1:11" s="62" customFormat="1" ht="96.75" customHeight="1">
      <c r="A10" s="61"/>
      <c r="B10" s="204" t="s">
        <v>0</v>
      </c>
      <c r="C10" s="228"/>
      <c r="D10" s="228"/>
      <c r="E10" s="228"/>
      <c r="F10" s="228"/>
      <c r="G10" s="228"/>
      <c r="H10" s="228"/>
      <c r="I10" s="228"/>
      <c r="J10" s="228"/>
      <c r="K10" s="228"/>
    </row>
    <row r="11" spans="1:11" s="62" customFormat="1" ht="51.75" customHeight="1">
      <c r="A11" s="61"/>
      <c r="B11" s="228" t="s">
        <v>311</v>
      </c>
      <c r="C11" s="228"/>
      <c r="D11" s="228"/>
      <c r="E11" s="228"/>
      <c r="F11" s="228"/>
      <c r="G11" s="228"/>
      <c r="H11" s="228"/>
      <c r="I11" s="228"/>
      <c r="J11" s="228"/>
      <c r="K11" s="228"/>
    </row>
    <row r="12" spans="1:4" ht="8.25" customHeight="1">
      <c r="A12" s="58"/>
      <c r="B12" s="59"/>
      <c r="C12" s="59"/>
      <c r="D12" s="59"/>
    </row>
    <row r="13" spans="1:11" s="62" customFormat="1" ht="103.5" customHeight="1">
      <c r="A13" s="61"/>
      <c r="B13" s="205" t="s">
        <v>1</v>
      </c>
      <c r="C13" s="205"/>
      <c r="D13" s="205"/>
      <c r="E13" s="205"/>
      <c r="F13" s="205"/>
      <c r="G13" s="205"/>
      <c r="H13" s="205"/>
      <c r="I13" s="205"/>
      <c r="J13" s="205"/>
      <c r="K13" s="205"/>
    </row>
    <row r="14" spans="1:4" ht="5.25" customHeight="1">
      <c r="A14" s="58"/>
      <c r="B14" s="59"/>
      <c r="C14" s="59"/>
      <c r="D14" s="59"/>
    </row>
    <row r="15" spans="1:11" s="64" customFormat="1" ht="28.5" customHeight="1">
      <c r="A15" s="63"/>
      <c r="B15" s="228" t="s">
        <v>303</v>
      </c>
      <c r="C15" s="228"/>
      <c r="D15" s="228"/>
      <c r="E15" s="228"/>
      <c r="F15" s="228"/>
      <c r="G15" s="228"/>
      <c r="H15" s="228"/>
      <c r="I15" s="228"/>
      <c r="J15" s="228"/>
      <c r="K15" s="228"/>
    </row>
    <row r="16" ht="5.25" customHeight="1">
      <c r="A16" s="58"/>
    </row>
    <row r="17" spans="1:11" s="66" customFormat="1" ht="26.25" customHeight="1">
      <c r="A17" s="65"/>
      <c r="B17" s="228" t="s">
        <v>2</v>
      </c>
      <c r="C17" s="228"/>
      <c r="D17" s="228"/>
      <c r="E17" s="228"/>
      <c r="F17" s="228"/>
      <c r="G17" s="228"/>
      <c r="H17" s="228"/>
      <c r="I17" s="228"/>
      <c r="J17" s="228"/>
      <c r="K17" s="228"/>
    </row>
    <row r="18" ht="6" customHeight="1">
      <c r="A18" s="58"/>
    </row>
    <row r="19" spans="1:11" s="66" customFormat="1" ht="39" customHeight="1">
      <c r="A19" s="65"/>
      <c r="B19" s="228" t="s">
        <v>3</v>
      </c>
      <c r="C19" s="228"/>
      <c r="D19" s="228"/>
      <c r="E19" s="228"/>
      <c r="F19" s="228"/>
      <c r="G19" s="228"/>
      <c r="H19" s="228"/>
      <c r="I19" s="228"/>
      <c r="J19" s="228"/>
      <c r="K19" s="228"/>
    </row>
    <row r="20" ht="6" customHeight="1">
      <c r="A20" s="58"/>
    </row>
    <row r="21" spans="1:12" s="66" customFormat="1" ht="17.25" customHeight="1">
      <c r="A21" s="65"/>
      <c r="B21" s="206" t="s">
        <v>322</v>
      </c>
      <c r="C21" s="232"/>
      <c r="D21" s="232"/>
      <c r="E21" s="232"/>
      <c r="F21" s="232"/>
      <c r="G21" s="232"/>
      <c r="H21" s="232"/>
      <c r="I21" s="232"/>
      <c r="J21" s="232"/>
      <c r="K21" s="232"/>
      <c r="L21"/>
    </row>
    <row r="22" ht="7.5" customHeight="1">
      <c r="A22" s="58"/>
    </row>
    <row r="23" spans="1:2" ht="12.75" customHeight="1">
      <c r="A23" s="58">
        <v>2</v>
      </c>
      <c r="B23" s="59" t="s">
        <v>145</v>
      </c>
    </row>
    <row r="24" spans="3:4" ht="6" customHeight="1">
      <c r="C24" s="59"/>
      <c r="D24" s="59"/>
    </row>
    <row r="25" spans="1:11" s="66" customFormat="1" ht="51" customHeight="1">
      <c r="A25" s="65"/>
      <c r="B25" s="228" t="s">
        <v>314</v>
      </c>
      <c r="C25" s="228"/>
      <c r="D25" s="228"/>
      <c r="E25" s="228"/>
      <c r="F25" s="228"/>
      <c r="G25" s="228"/>
      <c r="H25" s="228"/>
      <c r="I25" s="228"/>
      <c r="J25" s="228"/>
      <c r="K25" s="228"/>
    </row>
    <row r="26" ht="9" customHeight="1">
      <c r="A26" s="58"/>
    </row>
    <row r="27" spans="1:4" ht="12.75" customHeight="1">
      <c r="A27" s="58">
        <v>3</v>
      </c>
      <c r="B27" s="59" t="s">
        <v>262</v>
      </c>
      <c r="C27" s="59"/>
      <c r="D27" s="59"/>
    </row>
    <row r="28" ht="6" customHeight="1">
      <c r="A28" s="58"/>
    </row>
    <row r="29" spans="1:11" s="66" customFormat="1" ht="55.5" customHeight="1">
      <c r="A29" s="65"/>
      <c r="B29" s="228" t="s">
        <v>4</v>
      </c>
      <c r="C29" s="228"/>
      <c r="D29" s="228"/>
      <c r="E29" s="228"/>
      <c r="F29" s="228"/>
      <c r="G29" s="228"/>
      <c r="H29" s="228"/>
      <c r="I29" s="228"/>
      <c r="J29" s="228"/>
      <c r="K29" s="228"/>
    </row>
    <row r="30" spans="1:11" s="66" customFormat="1" ht="52.5" customHeight="1">
      <c r="A30" s="65"/>
      <c r="B30" s="228" t="s">
        <v>5</v>
      </c>
      <c r="C30" s="228"/>
      <c r="D30" s="228"/>
      <c r="E30" s="228"/>
      <c r="F30" s="228"/>
      <c r="G30" s="228"/>
      <c r="H30" s="228"/>
      <c r="I30" s="228"/>
      <c r="J30" s="228"/>
      <c r="K30" s="228"/>
    </row>
    <row r="31" ht="8.25" customHeight="1">
      <c r="A31" s="58"/>
    </row>
    <row r="32" spans="1:4" ht="12.75" customHeight="1">
      <c r="A32" s="58">
        <v>4</v>
      </c>
      <c r="B32" s="59" t="s">
        <v>148</v>
      </c>
      <c r="C32" s="59"/>
      <c r="D32" s="59"/>
    </row>
    <row r="33" spans="1:4" ht="6" customHeight="1">
      <c r="A33" s="27"/>
      <c r="B33" s="25"/>
      <c r="C33" s="25"/>
      <c r="D33" s="25"/>
    </row>
    <row r="34" spans="1:4" ht="12.75" customHeight="1">
      <c r="A34" s="27"/>
      <c r="B34" s="25" t="s">
        <v>211</v>
      </c>
      <c r="C34" s="25"/>
      <c r="D34" s="25"/>
    </row>
    <row r="35" spans="1:4" ht="12.75" customHeight="1">
      <c r="A35" s="27"/>
      <c r="B35" s="25"/>
      <c r="C35" s="25"/>
      <c r="D35" s="25"/>
    </row>
    <row r="36" spans="1:11" ht="12.75" customHeight="1">
      <c r="A36" s="58">
        <v>5</v>
      </c>
      <c r="B36" s="59" t="s">
        <v>119</v>
      </c>
      <c r="C36" s="59"/>
      <c r="D36" s="59"/>
      <c r="K36" s="67"/>
    </row>
    <row r="37" spans="1:4" ht="6" customHeight="1">
      <c r="A37" s="58"/>
      <c r="B37" s="59"/>
      <c r="C37" s="59"/>
      <c r="D37" s="59"/>
    </row>
    <row r="38" spans="1:4" ht="12.75" customHeight="1">
      <c r="A38" s="58"/>
      <c r="B38" s="25" t="s">
        <v>120</v>
      </c>
      <c r="C38" s="25"/>
      <c r="D38" s="25"/>
    </row>
    <row r="39" spans="1:12" ht="12.75" customHeight="1">
      <c r="A39" s="58"/>
      <c r="B39" s="25"/>
      <c r="C39" s="25"/>
      <c r="D39" s="25"/>
      <c r="H39" s="215" t="str">
        <f>+Income!F16</f>
        <v>FIRST QUARTER</v>
      </c>
      <c r="I39" s="215"/>
      <c r="J39" s="202" t="str">
        <f>+Income!J16</f>
        <v>CUMULATIVE 3 MONTHS</v>
      </c>
      <c r="K39" s="202"/>
      <c r="L39" s="137"/>
    </row>
    <row r="40" spans="1:11" ht="12.75" customHeight="1">
      <c r="A40" s="58"/>
      <c r="H40" s="110">
        <f>+Income!F18</f>
        <v>39172</v>
      </c>
      <c r="I40" s="110">
        <f>+Income!H18</f>
        <v>38807</v>
      </c>
      <c r="J40" s="110">
        <f>+H40</f>
        <v>39172</v>
      </c>
      <c r="K40" s="110">
        <f>+I40</f>
        <v>38807</v>
      </c>
    </row>
    <row r="41" spans="1:11" ht="12.75" customHeight="1">
      <c r="A41" s="58"/>
      <c r="H41" s="138" t="s">
        <v>118</v>
      </c>
      <c r="I41" s="138" t="s">
        <v>118</v>
      </c>
      <c r="J41" s="138" t="s">
        <v>118</v>
      </c>
      <c r="K41" s="138" t="s">
        <v>118</v>
      </c>
    </row>
    <row r="42" spans="1:11" ht="12.75" customHeight="1">
      <c r="A42" s="58"/>
      <c r="B42" s="60" t="s">
        <v>205</v>
      </c>
      <c r="F42" s="68" t="s">
        <v>207</v>
      </c>
      <c r="H42" s="143">
        <v>1561</v>
      </c>
      <c r="I42" s="143">
        <v>1555</v>
      </c>
      <c r="J42" s="69">
        <f aca="true" t="shared" si="0" ref="J42:K44">H42</f>
        <v>1561</v>
      </c>
      <c r="K42" s="143">
        <f t="shared" si="0"/>
        <v>1555</v>
      </c>
    </row>
    <row r="43" spans="1:11" ht="12.75" customHeight="1">
      <c r="A43" s="58"/>
      <c r="F43" s="68" t="s">
        <v>206</v>
      </c>
      <c r="H43" s="143">
        <v>6002</v>
      </c>
      <c r="I43" s="143">
        <v>11688</v>
      </c>
      <c r="J43" s="69">
        <f t="shared" si="0"/>
        <v>6002</v>
      </c>
      <c r="K43" s="143">
        <f t="shared" si="0"/>
        <v>11688</v>
      </c>
    </row>
    <row r="44" spans="1:11" ht="12.75" customHeight="1">
      <c r="A44" s="58"/>
      <c r="B44" s="60" t="s">
        <v>103</v>
      </c>
      <c r="H44" s="144">
        <v>-4252</v>
      </c>
      <c r="I44" s="144">
        <v>-45752</v>
      </c>
      <c r="J44" s="71">
        <f t="shared" si="0"/>
        <v>-4252</v>
      </c>
      <c r="K44" s="144">
        <f t="shared" si="0"/>
        <v>-45752</v>
      </c>
    </row>
    <row r="45" spans="1:11" ht="12.75" customHeight="1">
      <c r="A45" s="58"/>
      <c r="H45" s="143">
        <f>SUM(H42:H44)</f>
        <v>3311</v>
      </c>
      <c r="I45" s="143">
        <f>SUM(I42:I44)</f>
        <v>-32509</v>
      </c>
      <c r="J45" s="69">
        <f>SUM(J42:J44)</f>
        <v>3311</v>
      </c>
      <c r="K45" s="143">
        <f>SUM(K42:K44)</f>
        <v>-32509</v>
      </c>
    </row>
    <row r="46" spans="1:11" ht="12.75" customHeight="1">
      <c r="A46" s="58"/>
      <c r="B46" s="60" t="s">
        <v>299</v>
      </c>
      <c r="H46" s="143">
        <v>0</v>
      </c>
      <c r="I46" s="143">
        <v>8</v>
      </c>
      <c r="J46" s="69">
        <f>H46</f>
        <v>0</v>
      </c>
      <c r="K46" s="143">
        <f>I46</f>
        <v>8</v>
      </c>
    </row>
    <row r="47" spans="1:13" ht="16.5" customHeight="1" thickBot="1">
      <c r="A47" s="58"/>
      <c r="H47" s="145">
        <f>SUM(H45:H46)</f>
        <v>3311</v>
      </c>
      <c r="I47" s="145">
        <f>SUM(I45:I46)</f>
        <v>-32501</v>
      </c>
      <c r="J47" s="72">
        <f>SUM(J45:J46)</f>
        <v>3311</v>
      </c>
      <c r="K47" s="145">
        <f>SUM(K45:K46)</f>
        <v>-32501</v>
      </c>
      <c r="M47" s="70"/>
    </row>
    <row r="48" spans="1:11" ht="9.75" customHeight="1">
      <c r="A48" s="58"/>
      <c r="H48" s="69"/>
      <c r="I48" s="70"/>
      <c r="J48" s="70"/>
      <c r="K48" s="70"/>
    </row>
    <row r="49" spans="1:11" s="66" customFormat="1" ht="26.25" customHeight="1">
      <c r="A49" s="65"/>
      <c r="B49" s="200" t="s">
        <v>308</v>
      </c>
      <c r="C49" s="200"/>
      <c r="D49" s="200"/>
      <c r="E49" s="200"/>
      <c r="F49" s="200"/>
      <c r="G49" s="200"/>
      <c r="H49" s="200"/>
      <c r="I49" s="200"/>
      <c r="J49" s="200"/>
      <c r="K49" s="200"/>
    </row>
    <row r="50" spans="1:11" ht="12.75" customHeight="1">
      <c r="A50" s="58"/>
      <c r="I50" s="70"/>
      <c r="J50" s="70"/>
      <c r="K50" s="70"/>
    </row>
    <row r="51" spans="1:4" ht="12.75" customHeight="1">
      <c r="A51" s="58">
        <v>6</v>
      </c>
      <c r="B51" s="59" t="s">
        <v>263</v>
      </c>
      <c r="C51" s="59"/>
      <c r="D51" s="59"/>
    </row>
    <row r="52" ht="9.75" customHeight="1">
      <c r="A52" s="58"/>
    </row>
    <row r="53" spans="1:11" s="64" customFormat="1" ht="26.25" customHeight="1">
      <c r="A53" s="63"/>
      <c r="B53" s="200" t="s">
        <v>309</v>
      </c>
      <c r="C53" s="200"/>
      <c r="D53" s="200"/>
      <c r="E53" s="200"/>
      <c r="F53" s="200"/>
      <c r="G53" s="200"/>
      <c r="H53" s="200"/>
      <c r="I53" s="200"/>
      <c r="J53" s="200"/>
      <c r="K53" s="200"/>
    </row>
    <row r="54" ht="12.75" customHeight="1">
      <c r="A54" s="58"/>
    </row>
    <row r="55" spans="1:4" ht="12.75" customHeight="1">
      <c r="A55" s="58">
        <v>7</v>
      </c>
      <c r="B55" s="59" t="s">
        <v>121</v>
      </c>
      <c r="C55" s="59"/>
      <c r="D55" s="59"/>
    </row>
    <row r="56" ht="9.75" customHeight="1">
      <c r="A56" s="58"/>
    </row>
    <row r="57" spans="1:11" s="141" customFormat="1" ht="27.75" customHeight="1">
      <c r="A57" s="140"/>
      <c r="B57" s="141" t="s">
        <v>122</v>
      </c>
      <c r="C57" s="237" t="s">
        <v>66</v>
      </c>
      <c r="D57" s="237"/>
      <c r="E57" s="237"/>
      <c r="F57" s="237"/>
      <c r="G57" s="237"/>
      <c r="H57" s="237"/>
      <c r="I57" s="237"/>
      <c r="J57" s="237"/>
      <c r="K57" s="237"/>
    </row>
    <row r="58" s="139" customFormat="1" ht="7.5" customHeight="1">
      <c r="A58" s="58"/>
    </row>
    <row r="59" spans="1:11" s="139" customFormat="1" ht="12.75" customHeight="1">
      <c r="A59" s="58"/>
      <c r="J59" s="6" t="s">
        <v>118</v>
      </c>
      <c r="K59" s="6"/>
    </row>
    <row r="60" s="139" customFormat="1" ht="3.75" customHeight="1">
      <c r="A60" s="58"/>
    </row>
    <row r="61" spans="1:11" s="139" customFormat="1" ht="12.75" customHeight="1">
      <c r="A61" s="58"/>
      <c r="C61" s="151" t="s">
        <v>152</v>
      </c>
      <c r="D61" s="152" t="s">
        <v>235</v>
      </c>
      <c r="J61" s="192">
        <v>0</v>
      </c>
      <c r="K61" s="153"/>
    </row>
    <row r="62" spans="1:11" s="139" customFormat="1" ht="12.75" customHeight="1">
      <c r="A62" s="58"/>
      <c r="C62" s="151" t="s">
        <v>236</v>
      </c>
      <c r="D62" s="152" t="s">
        <v>237</v>
      </c>
      <c r="J62" s="192">
        <v>-16694</v>
      </c>
      <c r="K62" s="153"/>
    </row>
    <row r="63" spans="1:11" s="139" customFormat="1" ht="12.75" customHeight="1">
      <c r="A63" s="58"/>
      <c r="D63" s="152" t="s">
        <v>300</v>
      </c>
      <c r="J63" s="194">
        <v>2490</v>
      </c>
      <c r="K63" s="153"/>
    </row>
    <row r="64" spans="1:7" s="139" customFormat="1" ht="12.75" customHeight="1">
      <c r="A64" s="58"/>
      <c r="G64" s="153"/>
    </row>
    <row r="65" ht="9.75" customHeight="1">
      <c r="A65" s="58"/>
    </row>
    <row r="66" spans="1:11" s="76" customFormat="1" ht="27.75" customHeight="1">
      <c r="A66" s="75"/>
      <c r="B66" s="76" t="s">
        <v>123</v>
      </c>
      <c r="C66" s="200" t="s">
        <v>67</v>
      </c>
      <c r="D66" s="200"/>
      <c r="E66" s="200"/>
      <c r="F66" s="200"/>
      <c r="G66" s="200"/>
      <c r="H66" s="200"/>
      <c r="I66" s="200"/>
      <c r="J66" s="200"/>
      <c r="K66" s="200"/>
    </row>
    <row r="67" ht="9.75" customHeight="1">
      <c r="A67" s="27"/>
    </row>
    <row r="68" spans="1:10" ht="12.75" customHeight="1">
      <c r="A68" s="27"/>
      <c r="J68" s="195" t="s">
        <v>118</v>
      </c>
    </row>
    <row r="69" spans="1:10" ht="12.75" customHeight="1">
      <c r="A69" s="27"/>
      <c r="E69" s="60" t="s">
        <v>124</v>
      </c>
      <c r="J69" s="196">
        <v>291309</v>
      </c>
    </row>
    <row r="70" spans="1:10" ht="12.75" customHeight="1">
      <c r="A70" s="27"/>
      <c r="E70" s="60" t="s">
        <v>225</v>
      </c>
      <c r="J70" s="196">
        <v>251128</v>
      </c>
    </row>
    <row r="71" spans="1:10" ht="15.75" customHeight="1" thickBot="1">
      <c r="A71" s="27"/>
      <c r="E71" s="60" t="s">
        <v>125</v>
      </c>
      <c r="J71" s="197">
        <f>+J69-J70</f>
        <v>40181</v>
      </c>
    </row>
    <row r="72" spans="1:10" ht="12.75" customHeight="1">
      <c r="A72" s="58"/>
      <c r="J72" s="196"/>
    </row>
    <row r="73" spans="1:10" ht="12.75" customHeight="1" thickBot="1">
      <c r="A73" s="58"/>
      <c r="E73" s="60" t="s">
        <v>126</v>
      </c>
      <c r="J73" s="187">
        <v>87018</v>
      </c>
    </row>
    <row r="74" ht="12.75" customHeight="1">
      <c r="A74" s="58"/>
    </row>
    <row r="75" spans="1:4" ht="12.75" customHeight="1">
      <c r="A75" s="58">
        <v>8</v>
      </c>
      <c r="B75" s="59" t="s">
        <v>129</v>
      </c>
      <c r="C75" s="59"/>
      <c r="D75" s="59"/>
    </row>
    <row r="76" spans="1:4" ht="6" customHeight="1">
      <c r="A76" s="58"/>
      <c r="B76" s="59"/>
      <c r="C76" s="59"/>
      <c r="D76" s="59"/>
    </row>
    <row r="77" spans="1:4" ht="12.75" customHeight="1">
      <c r="A77" s="58" t="s">
        <v>122</v>
      </c>
      <c r="B77" s="78" t="s">
        <v>228</v>
      </c>
      <c r="C77" s="59"/>
      <c r="D77" s="59"/>
    </row>
    <row r="78" spans="1:4" ht="3" customHeight="1">
      <c r="A78" s="58"/>
      <c r="B78" s="59"/>
      <c r="C78" s="59"/>
      <c r="D78" s="59"/>
    </row>
    <row r="79" spans="1:12" ht="4.5" customHeight="1">
      <c r="A79" s="58"/>
      <c r="B79" s="173"/>
      <c r="C79" s="48"/>
      <c r="D79" s="48"/>
      <c r="E79" s="48"/>
      <c r="F79" s="48"/>
      <c r="G79" s="48"/>
      <c r="H79" s="48"/>
      <c r="I79" s="48"/>
      <c r="J79" s="48"/>
      <c r="K79" s="48"/>
      <c r="L79" s="25"/>
    </row>
    <row r="80" spans="1:12" ht="119.25" customHeight="1">
      <c r="A80" s="58"/>
      <c r="B80" s="232" t="s">
        <v>6</v>
      </c>
      <c r="C80" s="232"/>
      <c r="D80" s="232"/>
      <c r="E80" s="232"/>
      <c r="F80" s="232"/>
      <c r="G80" s="232"/>
      <c r="H80" s="232"/>
      <c r="I80" s="232"/>
      <c r="J80" s="232"/>
      <c r="K80" s="232"/>
      <c r="L80" s="25"/>
    </row>
    <row r="81" spans="1:12" ht="3.75" customHeight="1">
      <c r="A81" s="58"/>
      <c r="B81" s="59"/>
      <c r="C81" s="59"/>
      <c r="D81" s="59"/>
      <c r="E81" s="25"/>
      <c r="F81" s="25"/>
      <c r="G81" s="25"/>
      <c r="H81" s="25"/>
      <c r="I81" s="25"/>
      <c r="J81" s="25"/>
      <c r="K81" s="25"/>
      <c r="L81" s="25"/>
    </row>
    <row r="82" spans="1:4" s="82" customFormat="1" ht="1.5" customHeight="1">
      <c r="A82" s="58"/>
      <c r="B82" s="81"/>
      <c r="C82" s="81"/>
      <c r="D82" s="81"/>
    </row>
    <row r="83" spans="1:4" s="80" customFormat="1" ht="12.75" customHeight="1">
      <c r="A83" s="58" t="s">
        <v>123</v>
      </c>
      <c r="B83" s="79" t="s">
        <v>227</v>
      </c>
      <c r="C83" s="79"/>
      <c r="D83" s="79"/>
    </row>
    <row r="84" spans="1:4" s="82" customFormat="1" ht="3" customHeight="1">
      <c r="A84" s="58"/>
      <c r="B84" s="81"/>
      <c r="C84" s="81"/>
      <c r="D84" s="81"/>
    </row>
    <row r="85" spans="1:12" s="75" customFormat="1" ht="45.75" customHeight="1">
      <c r="A85" s="83"/>
      <c r="B85" s="171" t="s">
        <v>152</v>
      </c>
      <c r="C85" s="232" t="s">
        <v>301</v>
      </c>
      <c r="D85" s="232"/>
      <c r="E85" s="232"/>
      <c r="F85" s="232"/>
      <c r="G85" s="232"/>
      <c r="H85" s="232"/>
      <c r="I85" s="232"/>
      <c r="J85" s="232"/>
      <c r="K85" s="232"/>
      <c r="L85" s="48"/>
    </row>
    <row r="86" spans="1:11" s="82" customFormat="1" ht="5.25" customHeight="1">
      <c r="A86" s="58"/>
      <c r="C86" s="176"/>
      <c r="D86" s="176"/>
      <c r="E86" s="176"/>
      <c r="F86" s="176"/>
      <c r="G86" s="176"/>
      <c r="H86" s="176"/>
      <c r="I86" s="176"/>
      <c r="J86" s="176"/>
      <c r="K86" s="176"/>
    </row>
    <row r="87" spans="1:11" s="82" customFormat="1" ht="54" customHeight="1">
      <c r="A87" s="58"/>
      <c r="B87" s="177" t="s">
        <v>73</v>
      </c>
      <c r="C87" s="232" t="s">
        <v>304</v>
      </c>
      <c r="D87" s="232"/>
      <c r="E87" s="232"/>
      <c r="F87" s="232"/>
      <c r="G87" s="232"/>
      <c r="H87" s="232"/>
      <c r="I87" s="232"/>
      <c r="J87" s="232"/>
      <c r="K87" s="232"/>
    </row>
    <row r="88" spans="1:11" s="82" customFormat="1" ht="3" customHeight="1">
      <c r="A88" s="58"/>
      <c r="B88" s="177"/>
      <c r="C88" s="176"/>
      <c r="D88" s="176"/>
      <c r="E88" s="176"/>
      <c r="F88" s="176"/>
      <c r="G88" s="176"/>
      <c r="H88" s="176"/>
      <c r="I88" s="176"/>
      <c r="J88" s="176"/>
      <c r="K88" s="176"/>
    </row>
    <row r="89" spans="1:11" s="82" customFormat="1" ht="2.25" customHeight="1">
      <c r="A89" s="58"/>
      <c r="B89" s="81"/>
      <c r="C89" s="48"/>
      <c r="D89" s="48"/>
      <c r="E89" s="48"/>
      <c r="F89" s="48"/>
      <c r="G89" s="48"/>
      <c r="H89" s="48"/>
      <c r="I89" s="48"/>
      <c r="J89" s="48"/>
      <c r="K89" s="48"/>
    </row>
    <row r="90" spans="1:4" ht="12.75" customHeight="1">
      <c r="A90" s="58">
        <v>9</v>
      </c>
      <c r="B90" s="59" t="s">
        <v>131</v>
      </c>
      <c r="C90" s="59"/>
      <c r="D90" s="59"/>
    </row>
    <row r="91" ht="2.25" customHeight="1">
      <c r="A91" s="58"/>
    </row>
    <row r="92" spans="1:11" ht="12.75" customHeight="1">
      <c r="A92" s="27"/>
      <c r="B92" s="60" t="s">
        <v>122</v>
      </c>
      <c r="C92" s="203" t="s">
        <v>64</v>
      </c>
      <c r="D92" s="203"/>
      <c r="E92" s="203"/>
      <c r="F92" s="203"/>
      <c r="G92" s="203"/>
      <c r="H92" s="203"/>
      <c r="I92" s="203"/>
      <c r="J92" s="203"/>
      <c r="K92" s="203"/>
    </row>
    <row r="93" spans="10:11" ht="12.75" customHeight="1">
      <c r="J93" s="37" t="s">
        <v>132</v>
      </c>
      <c r="K93" s="37"/>
    </row>
    <row r="94" spans="1:5" s="87" customFormat="1" ht="12.75" customHeight="1">
      <c r="A94" s="58"/>
      <c r="B94" s="60"/>
      <c r="C94" s="60"/>
      <c r="D94" s="60"/>
      <c r="E94" s="86" t="s">
        <v>117</v>
      </c>
    </row>
    <row r="95" spans="1:10" ht="12.75" customHeight="1">
      <c r="A95" s="58"/>
      <c r="E95" s="60" t="s">
        <v>133</v>
      </c>
      <c r="J95" s="67">
        <v>445555</v>
      </c>
    </row>
    <row r="96" spans="1:11" ht="12.75" customHeight="1">
      <c r="A96" s="58"/>
      <c r="E96" s="60" t="s">
        <v>134</v>
      </c>
      <c r="I96" s="88"/>
      <c r="J96" s="67">
        <v>0</v>
      </c>
      <c r="K96" s="88"/>
    </row>
    <row r="97" spans="1:11" ht="14.25" customHeight="1" thickBot="1">
      <c r="A97" s="58"/>
      <c r="I97" s="89" t="s">
        <v>135</v>
      </c>
      <c r="J97" s="77">
        <f>SUM(J95:J96)</f>
        <v>445555</v>
      </c>
      <c r="K97" s="90"/>
    </row>
    <row r="98" spans="1:5" s="87" customFormat="1" ht="12.75" customHeight="1">
      <c r="A98" s="58"/>
      <c r="B98" s="60"/>
      <c r="C98" s="60"/>
      <c r="D98" s="60"/>
      <c r="E98" s="86" t="s">
        <v>136</v>
      </c>
    </row>
    <row r="99" spans="1:10" ht="12.75" customHeight="1">
      <c r="A99" s="58"/>
      <c r="E99" s="60" t="s">
        <v>133</v>
      </c>
      <c r="J99" s="67">
        <v>139948</v>
      </c>
    </row>
    <row r="100" spans="1:10" ht="12.75" customHeight="1">
      <c r="A100" s="58"/>
      <c r="E100" s="60" t="s">
        <v>134</v>
      </c>
      <c r="J100" s="67">
        <v>853585</v>
      </c>
    </row>
    <row r="101" spans="1:11" ht="15" customHeight="1" thickBot="1">
      <c r="A101" s="58"/>
      <c r="I101" s="89" t="s">
        <v>135</v>
      </c>
      <c r="J101" s="77">
        <f>SUM(J99:J100)</f>
        <v>993533</v>
      </c>
      <c r="K101" s="90"/>
    </row>
    <row r="102" spans="1:11" ht="7.5" customHeight="1">
      <c r="A102" s="58"/>
      <c r="I102" s="88"/>
      <c r="J102" s="73"/>
      <c r="K102" s="90"/>
    </row>
    <row r="103" spans="1:11" s="66" customFormat="1" ht="25.5" customHeight="1">
      <c r="A103" s="93"/>
      <c r="B103" s="66" t="s">
        <v>123</v>
      </c>
      <c r="C103" s="200" t="s">
        <v>63</v>
      </c>
      <c r="D103" s="200"/>
      <c r="E103" s="200"/>
      <c r="F103" s="200"/>
      <c r="G103" s="200"/>
      <c r="H103" s="200"/>
      <c r="I103" s="200"/>
      <c r="J103" s="200"/>
      <c r="K103" s="200"/>
    </row>
    <row r="104" ht="1.5" customHeight="1">
      <c r="A104" s="27"/>
    </row>
    <row r="105" spans="1:10" ht="12.75" customHeight="1">
      <c r="A105" s="58"/>
      <c r="E105" s="91" t="s">
        <v>137</v>
      </c>
      <c r="F105" s="92"/>
      <c r="G105" s="92"/>
      <c r="H105" s="92"/>
      <c r="I105" s="92"/>
      <c r="J105" s="37" t="s">
        <v>138</v>
      </c>
    </row>
    <row r="106" spans="1:10" ht="12.75" customHeight="1">
      <c r="A106" s="58"/>
      <c r="E106" s="60" t="s">
        <v>140</v>
      </c>
      <c r="J106" s="67">
        <v>398915</v>
      </c>
    </row>
    <row r="107" spans="1:10" ht="12.75" customHeight="1">
      <c r="A107" s="58"/>
      <c r="E107" s="60" t="s">
        <v>139</v>
      </c>
      <c r="J107" s="67">
        <v>25164</v>
      </c>
    </row>
    <row r="108" spans="1:10" ht="12.75" customHeight="1">
      <c r="A108" s="58"/>
      <c r="E108" s="60" t="s">
        <v>142</v>
      </c>
      <c r="J108" s="73">
        <v>1426</v>
      </c>
    </row>
    <row r="109" spans="1:10" ht="12.75" customHeight="1">
      <c r="A109" s="58"/>
      <c r="E109" s="60" t="s">
        <v>141</v>
      </c>
      <c r="J109" s="73">
        <v>467</v>
      </c>
    </row>
    <row r="110" spans="1:10" ht="12.75" customHeight="1">
      <c r="A110" s="58"/>
      <c r="E110" s="60" t="s">
        <v>93</v>
      </c>
      <c r="J110" s="73">
        <v>276</v>
      </c>
    </row>
    <row r="111" ht="3.75" customHeight="1" thickBot="1">
      <c r="J111" s="193"/>
    </row>
    <row r="112" ht="12.75" customHeight="1">
      <c r="A112" s="58"/>
    </row>
    <row r="113" ht="2.25" customHeight="1">
      <c r="A113" s="58"/>
    </row>
    <row r="114" spans="1:11" s="66" customFormat="1" ht="12.75" customHeight="1">
      <c r="A114" s="65"/>
      <c r="C114" s="200" t="s">
        <v>96</v>
      </c>
      <c r="D114" s="200"/>
      <c r="E114" s="200"/>
      <c r="F114" s="200"/>
      <c r="G114" s="200"/>
      <c r="H114" s="200"/>
      <c r="I114" s="200"/>
      <c r="J114" s="200"/>
      <c r="K114" s="200"/>
    </row>
    <row r="115" ht="12.75" customHeight="1">
      <c r="A115" s="58"/>
    </row>
    <row r="116" spans="1:4" ht="12.75" customHeight="1">
      <c r="A116" s="58">
        <v>10</v>
      </c>
      <c r="B116" s="59" t="s">
        <v>143</v>
      </c>
      <c r="C116" s="59"/>
      <c r="D116" s="59"/>
    </row>
    <row r="117" ht="6" customHeight="1">
      <c r="A117" s="58"/>
    </row>
    <row r="118" spans="1:11" s="66" customFormat="1" ht="103.5" customHeight="1">
      <c r="A118" s="65"/>
      <c r="B118" s="200"/>
      <c r="C118" s="200"/>
      <c r="D118" s="200"/>
      <c r="E118" s="200"/>
      <c r="F118" s="200"/>
      <c r="G118" s="200"/>
      <c r="H118" s="200"/>
      <c r="I118" s="200"/>
      <c r="J118" s="200"/>
      <c r="K118" s="200"/>
    </row>
    <row r="119" spans="1:11" s="66" customFormat="1" ht="11.25" customHeight="1">
      <c r="A119" s="65"/>
      <c r="B119" s="200"/>
      <c r="C119" s="200"/>
      <c r="D119" s="200"/>
      <c r="E119" s="200"/>
      <c r="F119" s="200"/>
      <c r="G119" s="200"/>
      <c r="H119" s="200"/>
      <c r="I119" s="200"/>
      <c r="J119" s="200"/>
      <c r="K119" s="200"/>
    </row>
    <row r="120" ht="6" customHeight="1">
      <c r="A120" s="58"/>
    </row>
    <row r="121" spans="1:11" s="66" customFormat="1" ht="25.5" customHeight="1">
      <c r="A121" s="65"/>
      <c r="B121" s="200" t="s">
        <v>216</v>
      </c>
      <c r="C121" s="200"/>
      <c r="D121" s="200"/>
      <c r="E121" s="200"/>
      <c r="F121" s="200"/>
      <c r="G121" s="200"/>
      <c r="H121" s="200"/>
      <c r="I121" s="200"/>
      <c r="J121" s="200"/>
      <c r="K121" s="200"/>
    </row>
    <row r="122" ht="12" customHeight="1">
      <c r="A122" s="58"/>
    </row>
    <row r="123" spans="1:4" ht="12.75" customHeight="1">
      <c r="A123" s="58">
        <v>11</v>
      </c>
      <c r="B123" s="59" t="s">
        <v>144</v>
      </c>
      <c r="C123" s="59"/>
      <c r="D123" s="59"/>
    </row>
    <row r="124" spans="1:4" ht="3.75" customHeight="1">
      <c r="A124" s="58"/>
      <c r="B124" s="59"/>
      <c r="C124" s="59"/>
      <c r="D124" s="59"/>
    </row>
    <row r="125" spans="1:11" ht="12.75" customHeight="1">
      <c r="A125" s="58"/>
      <c r="B125" s="201" t="s">
        <v>243</v>
      </c>
      <c r="C125" s="201"/>
      <c r="D125" s="201"/>
      <c r="E125" s="201"/>
      <c r="F125" s="201"/>
      <c r="G125" s="201"/>
      <c r="H125" s="201"/>
      <c r="I125" s="201"/>
      <c r="J125" s="201"/>
      <c r="K125" s="201"/>
    </row>
    <row r="126" spans="1:4" ht="6" customHeight="1">
      <c r="A126" s="58"/>
      <c r="B126" s="59"/>
      <c r="C126" s="59"/>
      <c r="D126" s="59"/>
    </row>
    <row r="127" spans="1:11" s="66" customFormat="1" ht="95.25" customHeight="1">
      <c r="A127" s="93"/>
      <c r="B127" s="228" t="s">
        <v>305</v>
      </c>
      <c r="C127" s="228"/>
      <c r="D127" s="228"/>
      <c r="E127" s="228"/>
      <c r="F127" s="228"/>
      <c r="G127" s="228"/>
      <c r="H127" s="228"/>
      <c r="I127" s="228"/>
      <c r="J127" s="228"/>
      <c r="K127" s="228"/>
    </row>
    <row r="128" spans="1:11" s="66" customFormat="1" ht="92.25" customHeight="1">
      <c r="A128" s="93"/>
      <c r="B128" s="228" t="s">
        <v>306</v>
      </c>
      <c r="C128" s="228"/>
      <c r="D128" s="228"/>
      <c r="E128" s="228"/>
      <c r="F128" s="228"/>
      <c r="G128" s="228"/>
      <c r="H128" s="228"/>
      <c r="I128" s="228"/>
      <c r="J128" s="228"/>
      <c r="K128" s="228"/>
    </row>
    <row r="129" spans="1:11" s="66" customFormat="1" ht="66.75" customHeight="1">
      <c r="A129" s="93"/>
      <c r="B129" s="228"/>
      <c r="C129" s="228"/>
      <c r="D129" s="228"/>
      <c r="E129" s="228"/>
      <c r="F129" s="228"/>
      <c r="G129" s="228"/>
      <c r="H129" s="228"/>
      <c r="I129" s="228"/>
      <c r="J129" s="228"/>
      <c r="K129" s="228"/>
    </row>
    <row r="130" spans="1:11" s="146" customFormat="1" ht="3" customHeight="1">
      <c r="A130" s="147"/>
      <c r="B130" s="25"/>
      <c r="C130" s="59"/>
      <c r="D130" s="95"/>
      <c r="E130" s="95"/>
      <c r="F130" s="95"/>
      <c r="G130" s="95"/>
      <c r="H130" s="148"/>
      <c r="I130" s="95"/>
      <c r="J130" s="95"/>
      <c r="K130" s="1"/>
    </row>
    <row r="131" spans="1:4" ht="12.75" customHeight="1">
      <c r="A131" s="58">
        <v>12</v>
      </c>
      <c r="B131" s="59" t="s">
        <v>149</v>
      </c>
      <c r="C131" s="59"/>
      <c r="D131" s="59"/>
    </row>
    <row r="132" spans="1:4" ht="6" customHeight="1">
      <c r="A132" s="58"/>
      <c r="B132" s="59"/>
      <c r="C132" s="59"/>
      <c r="D132" s="59"/>
    </row>
    <row r="133" spans="1:11" s="66" customFormat="1" ht="27" customHeight="1">
      <c r="A133" s="93"/>
      <c r="B133" s="228" t="s">
        <v>13</v>
      </c>
      <c r="C133" s="228"/>
      <c r="D133" s="228"/>
      <c r="E133" s="228"/>
      <c r="F133" s="228"/>
      <c r="G133" s="228"/>
      <c r="H133" s="228"/>
      <c r="I133" s="228"/>
      <c r="J133" s="228"/>
      <c r="K133" s="228"/>
    </row>
    <row r="134" spans="1:4" ht="3.75" customHeight="1">
      <c r="A134" s="58"/>
      <c r="B134" s="59"/>
      <c r="C134" s="59"/>
      <c r="D134" s="59"/>
    </row>
    <row r="135" spans="1:11" s="25" customFormat="1" ht="12.75" customHeight="1">
      <c r="A135" s="59">
        <v>13</v>
      </c>
      <c r="B135" s="59" t="s">
        <v>315</v>
      </c>
      <c r="H135" s="94"/>
      <c r="I135" s="1"/>
      <c r="J135" s="95"/>
      <c r="K135" s="1"/>
    </row>
    <row r="136" spans="8:11" s="25" customFormat="1" ht="6" customHeight="1">
      <c r="H136" s="95"/>
      <c r="I136" s="1"/>
      <c r="J136" s="95"/>
      <c r="K136" s="1"/>
    </row>
    <row r="137" spans="2:11" s="25" customFormat="1" ht="12.75" customHeight="1">
      <c r="B137" s="25" t="s">
        <v>122</v>
      </c>
      <c r="C137" s="25" t="s">
        <v>317</v>
      </c>
      <c r="H137" s="95"/>
      <c r="I137" s="1"/>
      <c r="J137" s="95"/>
      <c r="K137" s="1"/>
    </row>
    <row r="138" spans="8:11" s="25" customFormat="1" ht="3.75" customHeight="1">
      <c r="H138" s="95"/>
      <c r="I138" s="1"/>
      <c r="J138" s="95"/>
      <c r="K138" s="1"/>
    </row>
    <row r="139" spans="3:11" s="74" customFormat="1" ht="40.5" customHeight="1">
      <c r="C139" s="228" t="s">
        <v>316</v>
      </c>
      <c r="D139" s="228"/>
      <c r="E139" s="228"/>
      <c r="F139" s="228"/>
      <c r="G139" s="228"/>
      <c r="H139" s="228"/>
      <c r="I139" s="228"/>
      <c r="J139" s="228"/>
      <c r="K139" s="228"/>
    </row>
    <row r="140" spans="8:11" s="25" customFormat="1" ht="3" customHeight="1">
      <c r="H140" s="95"/>
      <c r="I140" s="1"/>
      <c r="J140" s="95"/>
      <c r="K140" s="1"/>
    </row>
    <row r="141" spans="2:11" s="25" customFormat="1" ht="12.75" customHeight="1">
      <c r="B141" s="25" t="s">
        <v>123</v>
      </c>
      <c r="C141" s="25" t="s">
        <v>318</v>
      </c>
      <c r="H141" s="95"/>
      <c r="I141" s="1"/>
      <c r="J141" s="95"/>
      <c r="K141" s="1"/>
    </row>
    <row r="142" spans="8:11" s="25" customFormat="1" ht="4.5" customHeight="1">
      <c r="H142" s="95"/>
      <c r="I142" s="1"/>
      <c r="J142" s="95"/>
      <c r="K142" s="1"/>
    </row>
    <row r="143" spans="3:11" s="74" customFormat="1" ht="56.25" customHeight="1">
      <c r="C143" s="228" t="s">
        <v>319</v>
      </c>
      <c r="D143" s="228"/>
      <c r="E143" s="228"/>
      <c r="F143" s="228"/>
      <c r="G143" s="228"/>
      <c r="H143" s="228"/>
      <c r="I143" s="228"/>
      <c r="J143" s="228"/>
      <c r="K143" s="228"/>
    </row>
    <row r="144" spans="8:11" s="25" customFormat="1" ht="6" customHeight="1">
      <c r="H144" s="95"/>
      <c r="I144" s="1"/>
      <c r="J144" s="95"/>
      <c r="K144" s="1"/>
    </row>
    <row r="145" spans="8:11" s="25" customFormat="1" ht="9.75" customHeight="1">
      <c r="H145" s="95"/>
      <c r="I145" s="1"/>
      <c r="J145" s="95"/>
      <c r="K145" s="1"/>
    </row>
    <row r="146" ht="12.75" customHeight="1">
      <c r="A146" s="58" t="s">
        <v>150</v>
      </c>
    </row>
    <row r="147" ht="12.75" customHeight="1">
      <c r="A147" s="58" t="s">
        <v>104</v>
      </c>
    </row>
    <row r="148" ht="12.75" customHeight="1">
      <c r="A148" s="58"/>
    </row>
    <row r="149" ht="12.75" customHeight="1">
      <c r="A149" s="58"/>
    </row>
    <row r="150" ht="7.5" customHeight="1">
      <c r="A150" s="58"/>
    </row>
    <row r="151" ht="12.75" customHeight="1">
      <c r="A151" s="58"/>
    </row>
    <row r="152" ht="12.75" customHeight="1">
      <c r="A152" s="58" t="s">
        <v>241</v>
      </c>
    </row>
    <row r="153" ht="12.75" customHeight="1">
      <c r="A153" s="58" t="s">
        <v>91</v>
      </c>
    </row>
    <row r="154" ht="7.5" customHeight="1">
      <c r="A154" s="58"/>
    </row>
    <row r="155" spans="1:4" ht="12.75" customHeight="1">
      <c r="A155" s="58" t="s">
        <v>65</v>
      </c>
      <c r="B155" s="96"/>
      <c r="C155" s="96"/>
      <c r="D155" s="96"/>
    </row>
  </sheetData>
  <sheetProtection password="CF7A" sheet="1" objects="1" scenarios="1"/>
  <mergeCells count="32">
    <mergeCell ref="B10:K10"/>
    <mergeCell ref="B15:K15"/>
    <mergeCell ref="B17:K17"/>
    <mergeCell ref="B25:K25"/>
    <mergeCell ref="B13:K13"/>
    <mergeCell ref="B21:K21"/>
    <mergeCell ref="B11:K11"/>
    <mergeCell ref="C85:K85"/>
    <mergeCell ref="C57:K57"/>
    <mergeCell ref="B49:K49"/>
    <mergeCell ref="B53:K53"/>
    <mergeCell ref="B118:K118"/>
    <mergeCell ref="C87:K87"/>
    <mergeCell ref="C103:K103"/>
    <mergeCell ref="C92:K92"/>
    <mergeCell ref="B30:K30"/>
    <mergeCell ref="B19:K19"/>
    <mergeCell ref="H39:I39"/>
    <mergeCell ref="B80:K80"/>
    <mergeCell ref="B29:K29"/>
    <mergeCell ref="C66:K66"/>
    <mergeCell ref="J39:K39"/>
    <mergeCell ref="B119:K119"/>
    <mergeCell ref="C114:K114"/>
    <mergeCell ref="C143:K143"/>
    <mergeCell ref="B128:K128"/>
    <mergeCell ref="B129:K129"/>
    <mergeCell ref="B125:K125"/>
    <mergeCell ref="C139:K139"/>
    <mergeCell ref="B133:K133"/>
    <mergeCell ref="B127:K127"/>
    <mergeCell ref="B121:K121"/>
  </mergeCells>
  <printOptions horizontalCentered="1"/>
  <pageMargins left="0.5905511811023623" right="0.5905511811023623" top="0.5905511811023623" bottom="0.5905511811023623" header="0.1968503937007874" footer="0.1968503937007874"/>
  <pageSetup firstPageNumber="8" useFirstPageNumber="1" horizontalDpi="600" verticalDpi="600" orientation="portrait" paperSize="9" scale="88" r:id="rId2"/>
  <headerFooter alignWithMargins="0">
    <oddFooter>&amp;C - &amp;P -</oddFooter>
  </headerFooter>
  <rowBreaks count="3" manualBreakCount="3">
    <brk id="35" max="11" man="1"/>
    <brk id="87" max="11" man="1"/>
    <brk id="129"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Malayan United Industries Berhad</dc:title>
  <dc:subject>Bursa Securities Quarterly Announcement</dc:subject>
  <dc:creator>MUI Group</dc:creator>
  <cp:keywords>MUIB</cp:keywords>
  <dc:description>Strictly Private &amp; Confidential before announcement</dc:description>
  <cp:lastModifiedBy>mpbste</cp:lastModifiedBy>
  <cp:lastPrinted>2007-05-30T08:17:36Z</cp:lastPrinted>
  <dcterms:created xsi:type="dcterms:W3CDTF">2002-02-25T08:33:19Z</dcterms:created>
  <dcterms:modified xsi:type="dcterms:W3CDTF">2007-05-30T08:37:15Z</dcterms:modified>
  <cp:category>Financial data</cp:category>
  <cp:version/>
  <cp:contentType/>
  <cp:contentStatus/>
</cp:coreProperties>
</file>

<file path=docProps/custom.xml><?xml version="1.0" encoding="utf-8"?>
<Properties xmlns="http://schemas.openxmlformats.org/officeDocument/2006/custom-properties" xmlns:vt="http://schemas.openxmlformats.org/officeDocument/2006/docPropsVTypes"/>
</file>