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45" windowWidth="9390" windowHeight="4665" tabRatio="959" activeTab="0"/>
  </bookViews>
  <sheets>
    <sheet name="Income" sheetId="1" r:id="rId1"/>
    <sheet name="BS" sheetId="2" r:id="rId2"/>
    <sheet name="Equity" sheetId="3" r:id="rId3"/>
    <sheet name="Cash Flow" sheetId="4" r:id="rId4"/>
    <sheet name="Notes to Int. Fin. Report" sheetId="5" r:id="rId5"/>
    <sheet name="Notes per Bursa Securities LR" sheetId="6" r:id="rId6"/>
  </sheets>
  <definedNames>
    <definedName name="_xlnm.Print_Area" localSheetId="1">'BS'!$B$1:$G$84</definedName>
    <definedName name="_xlnm.Print_Area" localSheetId="3">'Cash Flow'!$A$1:$J$84</definedName>
    <definedName name="_xlnm.Print_Area" localSheetId="2">'Equity'!$A$1:$M$83</definedName>
    <definedName name="_xlnm.Print_Area" localSheetId="0">'Income'!$A$1:$M$78</definedName>
    <definedName name="_xlnm.Print_Area" localSheetId="5">'Notes per Bursa Securities LR'!$A$1:$L$194</definedName>
    <definedName name="_xlnm.Print_Area" localSheetId="4">'Notes to Int. Fin. Report'!$A$1:$M$136</definedName>
    <definedName name="_xlnm.Print_Titles" localSheetId="5">'Notes per Bursa Securities LR'!$1:$5</definedName>
    <definedName name="_xlnm.Print_Titles" localSheetId="4">'Notes to Int. Fin. Report'!$1:$5</definedName>
    <definedName name="Z_4098D3AA_A201_4207_B88D_A7EBF7DFFF6D_.wvu.PrintArea" localSheetId="1" hidden="1">'BS'!$B$1:$G$84</definedName>
    <definedName name="Z_4098D3AA_A201_4207_B88D_A7EBF7DFFF6D_.wvu.PrintArea" localSheetId="3" hidden="1">'Cash Flow'!$A$1:$J$84</definedName>
    <definedName name="Z_4098D3AA_A201_4207_B88D_A7EBF7DFFF6D_.wvu.PrintArea" localSheetId="2" hidden="1">'Equity'!$A$1:$M$83</definedName>
    <definedName name="Z_4098D3AA_A201_4207_B88D_A7EBF7DFFF6D_.wvu.PrintArea" localSheetId="0" hidden="1">'Income'!$A$1:$M$78</definedName>
    <definedName name="Z_4098D3AA_A201_4207_B88D_A7EBF7DFFF6D_.wvu.PrintArea" localSheetId="5" hidden="1">'Notes per Bursa Securities LR'!$A$1:$L$194</definedName>
    <definedName name="Z_4098D3AA_A201_4207_B88D_A7EBF7DFFF6D_.wvu.PrintArea" localSheetId="4" hidden="1">'Notes to Int. Fin. Report'!$A$1:$M$136</definedName>
    <definedName name="Z_4098D3AA_A201_4207_B88D_A7EBF7DFFF6D_.wvu.PrintTitles" localSheetId="5" hidden="1">'Notes per Bursa Securities LR'!$1:$5</definedName>
    <definedName name="Z_4098D3AA_A201_4207_B88D_A7EBF7DFFF6D_.wvu.PrintTitles" localSheetId="4" hidden="1">'Notes to Int. Fin. Report'!$1:$5</definedName>
    <definedName name="Z_4098D3AA_A201_4207_B88D_A7EBF7DFFF6D_.wvu.Rows" localSheetId="5" hidden="1">'Notes per Bursa Securities LR'!#REF!</definedName>
  </definedNames>
  <calcPr fullCalcOnLoad="1"/>
</workbook>
</file>

<file path=xl/sharedStrings.xml><?xml version="1.0" encoding="utf-8"?>
<sst xmlns="http://schemas.openxmlformats.org/spreadsheetml/2006/main" count="400" uniqueCount="316">
  <si>
    <t>Total purchases and disposals of quoted securities of the Group for the financial period under review, other than those of insurance subsidiary, are as follows:-</t>
  </si>
  <si>
    <t xml:space="preserve">On 11 November 2005, Cesuco Trading Limited, a wholly-owned subsidiary of MPB, purchased 6,000,000 ordinary shares of RM0.50 each representing 4.03% of the issued and paid-up capital of Killinghall (Malaysia) Berhad at a total net cash consideration of RM18.4 million. </t>
  </si>
  <si>
    <t>From 9 November 2005 to 16 November 2005, Cesuco Trading Limited, a wholly-owned subsidiary of MPB, purchased 1,600,000 ordinary shares of RM1.00 each representing 0.11% of the issued and paid-up share capital of Southern Bank Berhad at a total net cash consideration of RM6.3 million.</t>
  </si>
  <si>
    <t xml:space="preserve">On 22 September 2005, PMRI Invesments (Singapore) Pte Ltd ("PMRI") and Network Foods International Ltd ("NFIL") have jointly annouced to the Singapore Exchange Securities Trading Limited a proposal to privatise NFIL by way of a scheme of arrangement under Section 210 of the Companies Act, Chapter 50 of Singapore ("Scheme"). The issued and paid-up share capital of NFIL consists of 356,153,824 ordinary shares of S$0.25 each and PMRI currently holds 281,664,132 ordinary shares of S$0.25 each representing 79.08% equity interest in NFIL. The Scheme will involve the following : - </t>
  </si>
  <si>
    <t>The Scheme is pending implementation and is subject to the approvals by Securities Industry Council in Singapore, the High Court of Singapore, Scheme shareholders of NFIL at a Court Meeting, the shareholders of NFIL at an Extraordinary General Meeting and other relevent authorities.</t>
  </si>
  <si>
    <t>For the financial period under review, the Group recorded revenue of RM952.6 million and pre-tax loss of RM55.5 million compared to RM1,054.6 million and RM41.0 million respectively in the previous year corresponding financial period. The on-going rationalisation exercise, which saw the disposal of assets that included several hotel assets in the United Kingdom ("UK"), has some effects on the financial results of the Group for the time being due to the timing of the impact on revenue with the corresponding impact on expenses. The results of the stockbroking operations were equity accounted for in the financial period under review as Pan Malaysia Capital Berhad became an associated company of the Group upon the conversion of its irredeemable convertible preference shares into ordinary shares on 29 December 2004. The Group posted some significant exchange losses mainly due to drop in exchange rate of Pound Sterling. Efforts are on-going to reduce interest expense. The above effects were mitigated by substantial gains on disposal of hotels, joint venture in UK and hotel property in Australia during the period under review.</t>
  </si>
  <si>
    <t>On 21 June 2005, County Hotels Limited, Delaquest Limited, Echostand Limited and Flamepro Limited, all wholly-owned subsidiaries of Corus Hotels plc, entered into a sale and purchase agreement with Swallow Hotels Limited for the disposal of eight (8) hotels, all of which located in the United Kingdom, for a total cash consideration of £32.8 million (RM227.3 million). The eight (8) hotels are The Rose &amp; Crown Hotel, The Telford Golf &amp; Country Club, The Chequers Hotel, The Roman Way Hotel, The Stone House Hotel, Plough &amp; Harrow Hotel, The Chiltern Hotel Luton and The Beverly Arms Hotel. The disposals of these hotels were completed over a period from 26 July 2005 to 11 November 2005.</t>
  </si>
  <si>
    <t>On 28 July 2005, Patrolmake Limited, a wholly-owned subsidiary of Corus Hotels plc, entered into a sale and purchase agreement with Supreme Touch Limited ("Supreme") to acquire 10,780,000 class A ordinary shares of £1.00 each representing 49% equity interest in Plaza On Hyde Park Limited from Supreme, for a cash consideration of £12.06 million (RM78.77 million).</t>
  </si>
  <si>
    <t>On 2 August 2005, MPB entered into a sale and purchase agreement with Pan Malaysia Capital Berhad for the disposal of 500,000 ordinary shares of RM1.00 par value, representing the entire issued and paid-up capital of Miranex Sdn Bhd, for a cash consideration of RM240,000. The disposal was completed on 2 August 2005.</t>
  </si>
  <si>
    <t>Under the financial services division, the insurance operation performed satisfactorily whilst the stockbroking division is affected by the difficult equity environment and weak equity prices.</t>
  </si>
  <si>
    <t>On 1 August 2005, CSB Holdings Sdn Bhd, a wholly-owned subsidiary of MPB, executed a Memorandum of Sale for the acquisition through a public auction of four pieces of freehold land held under Title No. GRN 10486 Lot No. 1925, GRN 39060 Lot No. 1926, GRN 38756 Lot No. 1927 and GRN 11502 Lot No. 2166, all in the Town and District of Seremban, measuring in total approximately 19,534 square metres, for a cash consideration of RM27.4 million. The Foreign Investment Committee has vide its letter dated 14 September 2005, approved the acquisition subject to certain conditions. The acquisition is pending completion.</t>
  </si>
  <si>
    <t>(vii)</t>
  </si>
  <si>
    <t>The rationalisation exercise undertaken by the Group continued to progress well in the financial period under review with the disposals of several more hotels in UK and Australia, and sale of investments in an associated company and a joint venture. Proceeds from disposals during the financial period amounted to RM783.0 million resulting in bank borrowings being reduced by RM520.0 million and cash balances increased by RM113.3 million at 30 September 2005. These are in addition to the proceeds from disposals of RM488.1 million and reduction in bank borrowings of RM391.8 million in the previous financial year.</t>
  </si>
  <si>
    <t xml:space="preserve">On 8 June 2005, Dirnavy Pty Limited, a wholly-owned subsidiary of MPB, entered into a sale and purchase agreement with NRMA Treasury Pty Limited and the Trust Company of Australia Limited as custodian for Tucker Box Hotel Trust for the disposal of freehold properties located in Sydney, Australia, together with a hotel known as Corus hotel Sydney for a cash consideration of A$50.0 million (RM145.0 million). The disposal was completed on 30 June 2005.  </t>
  </si>
  <si>
    <t>The details of the Settlement are contained in the Company's Circular to Shareholders dated 15 September 2004. Pursuant to the Settlement, on 30 December 2004, the Company issued RM670.4 million and RM1,285.0 million nominal value of Class A1 and Class A2, 8-year ICULS  to Resona Resources Berhad ("RRB"), a subsidiary of MPB, and  Syahdu Pinta Berhad ("SPB"), a subsidiary of PMC, to settle the inter-company amounts owing respectively.</t>
  </si>
  <si>
    <t>On 7 January 2005, Lembaran Megah Sdn Bhd ("LMSB"), a wholly-owned subsidiary of PMC, disposed of its entire shareholding of 82,303,000 ordinary shares of RM1.00 each representing 21.8% of the issued and paid-up share capital of Chemical Company of Malaysia Berhad ("CCM") as at 31 December 2004 for a total gross consideration of RM193.4 million. With the disposal, CCM ceased to be an associated company of the Group.</t>
  </si>
  <si>
    <t>The diluted loss per ordinary share is not disclosed as it is antidilutive.</t>
  </si>
  <si>
    <t>On 31 January 2005, RRB and SPB were placed under members' voluntary winding-up. The members' voluntary winding ups of RRB and SPB constituted part of the process under the arrangement of the Settlement to distribute the ICULS to the shareholders of RRB and SPB at no cost to them. The shareholders of RRB and SPB comprised substantially entitled shareholders of MPB and PMC. The ICULS were distributed on 28 February 2005.</t>
  </si>
  <si>
    <t>Basic loss per share</t>
  </si>
  <si>
    <t>Loss Per Share</t>
  </si>
  <si>
    <t>Company Secretary</t>
  </si>
  <si>
    <t>At 1 January 2004</t>
  </si>
  <si>
    <t>There were no significant changes in estimates of the amounts reported in prior financial years which have a material effect in the current financial period.</t>
  </si>
  <si>
    <t>Provision for corporate guarantees no longer</t>
  </si>
  <si>
    <t>required</t>
  </si>
  <si>
    <t>US Dollars</t>
  </si>
  <si>
    <t>Net loss for the financial period</t>
  </si>
  <si>
    <t>(ii)</t>
  </si>
  <si>
    <t xml:space="preserve">Auditors' Report </t>
  </si>
  <si>
    <t>Deferred Tax Assets</t>
  </si>
  <si>
    <r>
      <t xml:space="preserve">  * </t>
    </r>
    <r>
      <rPr>
        <i/>
        <sz val="8"/>
        <rFont val="Arial"/>
        <family val="2"/>
      </rPr>
      <t>Based on estimated results</t>
    </r>
  </si>
  <si>
    <t>(Audited)</t>
  </si>
  <si>
    <t>The foreign borrowings above are taken by the foreign subsidiaries of the Group.</t>
  </si>
  <si>
    <t xml:space="preserve">     Provisions</t>
  </si>
  <si>
    <t>Retailing</t>
  </si>
  <si>
    <t xml:space="preserve">Profit/(Loss) before </t>
  </si>
  <si>
    <t xml:space="preserve">  taxation</t>
  </si>
  <si>
    <t>Net adjustments</t>
  </si>
  <si>
    <t xml:space="preserve">INTERIM FINANCIAL REPORT </t>
  </si>
  <si>
    <t>Deferred taxation</t>
  </si>
  <si>
    <t>Proceeds from issue of shares to minority shareholders</t>
  </si>
  <si>
    <t>MALAYAN UNITED INDUSTRIES BERHAD</t>
  </si>
  <si>
    <t>Revenue</t>
  </si>
  <si>
    <t>Finance cost</t>
  </si>
  <si>
    <t>associated companies</t>
  </si>
  <si>
    <t>Exceptional items</t>
  </si>
  <si>
    <t>Property, Plant and Equipment</t>
  </si>
  <si>
    <t>Development Properties</t>
  </si>
  <si>
    <t>Goodwill on Consolidation</t>
  </si>
  <si>
    <t>Current Assets</t>
  </si>
  <si>
    <t xml:space="preserve">     Development properties and expenditure</t>
  </si>
  <si>
    <t xml:space="preserve">     Inventories</t>
  </si>
  <si>
    <t xml:space="preserve">     Short term investments</t>
  </si>
  <si>
    <t xml:space="preserve">     Tax recoverable</t>
  </si>
  <si>
    <t xml:space="preserve">     Deposits, bank balances and cash</t>
  </si>
  <si>
    <t>Current Liabilities</t>
  </si>
  <si>
    <t xml:space="preserve">     Short term borrowings</t>
  </si>
  <si>
    <t xml:space="preserve">     Provision for taxation</t>
  </si>
  <si>
    <t>Net Current Assets</t>
  </si>
  <si>
    <t>Share Capital</t>
  </si>
  <si>
    <t>Reserves</t>
  </si>
  <si>
    <t>Shareholders' Funds</t>
  </si>
  <si>
    <t>Minority Interests</t>
  </si>
  <si>
    <t>Long Term Borrowings</t>
  </si>
  <si>
    <t>Net Tangible Assets Per Share (RM)</t>
  </si>
  <si>
    <t>RM'000</t>
  </si>
  <si>
    <t>Taxation</t>
  </si>
  <si>
    <t>Taxation comprises:-</t>
  </si>
  <si>
    <t>Profits on Sale of Investments and/or Properties</t>
  </si>
  <si>
    <t>Quoted Securities</t>
  </si>
  <si>
    <t>(a)</t>
  </si>
  <si>
    <t>(b)</t>
  </si>
  <si>
    <t>At cost</t>
  </si>
  <si>
    <t>At book value</t>
  </si>
  <si>
    <t>Market value</t>
  </si>
  <si>
    <t>Changes in the Composition of the Group</t>
  </si>
  <si>
    <t>(c)</t>
  </si>
  <si>
    <t>Status of Corporate Proposals</t>
  </si>
  <si>
    <t>Issuances or Repayments of Debts and Equity Securities</t>
  </si>
  <si>
    <t xml:space="preserve">Group Borrowings </t>
  </si>
  <si>
    <t xml:space="preserve">     RM'000</t>
  </si>
  <si>
    <t xml:space="preserve"> - Secured</t>
  </si>
  <si>
    <t xml:space="preserve"> - Unsecured</t>
  </si>
  <si>
    <t>Total</t>
  </si>
  <si>
    <t>Short Term Borrowings</t>
  </si>
  <si>
    <t>Currency</t>
  </si>
  <si>
    <t xml:space="preserve">    RM'000</t>
  </si>
  <si>
    <t>Australian Dollars</t>
  </si>
  <si>
    <t>Sterling Pounds</t>
  </si>
  <si>
    <t>Hong Kong Dollars</t>
  </si>
  <si>
    <t>Singapore Dollars</t>
  </si>
  <si>
    <t>Off Balance Sheet Financial Instruments</t>
  </si>
  <si>
    <t>Material Litigation</t>
  </si>
  <si>
    <t>Material Changes in the Quarterly Results Compared to the Results of the Preceding Quarter</t>
  </si>
  <si>
    <t>Review of Performance of the Company and its Principal Subsidiaries</t>
  </si>
  <si>
    <t>Seasonal or Cyclical Factors</t>
  </si>
  <si>
    <t>Prospect for Current Financial Year</t>
  </si>
  <si>
    <t>Variance of Actual Profit from Forecast Profit</t>
  </si>
  <si>
    <t>Dividend</t>
  </si>
  <si>
    <t>On behalf of the Board</t>
  </si>
  <si>
    <t>N/A</t>
  </si>
  <si>
    <t>(i)</t>
  </si>
  <si>
    <t>Other operating income</t>
  </si>
  <si>
    <t>Profit from operations</t>
  </si>
  <si>
    <t>Distributable</t>
  </si>
  <si>
    <t>Share</t>
  </si>
  <si>
    <t>Capital</t>
  </si>
  <si>
    <t>Accumulated</t>
  </si>
  <si>
    <t>Losses</t>
  </si>
  <si>
    <t>Group's share of post-</t>
  </si>
  <si>
    <t>acquisition reserves of</t>
  </si>
  <si>
    <t>Difference on translation of</t>
  </si>
  <si>
    <t>net assets of overseas</t>
  </si>
  <si>
    <t>subsidiary and associated</t>
  </si>
  <si>
    <t>companies</t>
  </si>
  <si>
    <t>in income statement</t>
  </si>
  <si>
    <t>CONDENSED CONSOLIDATED CASH FLOW STATEMENT</t>
  </si>
  <si>
    <t>As previously reported</t>
  </si>
  <si>
    <t>Effects of exchange rate changes</t>
  </si>
  <si>
    <t xml:space="preserve">    on cash and cash equivalents</t>
  </si>
  <si>
    <t>Basis of preparation</t>
  </si>
  <si>
    <t>Hotels</t>
  </si>
  <si>
    <t>Segment Information</t>
  </si>
  <si>
    <t>Property</t>
  </si>
  <si>
    <t>Dividend Paid</t>
  </si>
  <si>
    <t>Capital Commitments</t>
  </si>
  <si>
    <t xml:space="preserve">     Trade and other receivables</t>
  </si>
  <si>
    <t xml:space="preserve">     Government securities and bonds</t>
  </si>
  <si>
    <t xml:space="preserve">     Trade and other payables</t>
  </si>
  <si>
    <t>Investments</t>
  </si>
  <si>
    <t>Operating profit before working capital changes</t>
  </si>
  <si>
    <t>Cash Flows From Operating Activities</t>
  </si>
  <si>
    <t>Proceeds from disposal of investments</t>
  </si>
  <si>
    <t>Proceeds from disposal of property, plant and equipment</t>
  </si>
  <si>
    <t>Dividends received</t>
  </si>
  <si>
    <t>Cash Flows From Investing Activities</t>
  </si>
  <si>
    <t>Cash Flows From Financing Activities</t>
  </si>
  <si>
    <t>Interest income</t>
  </si>
  <si>
    <t>Minority interests</t>
  </si>
  <si>
    <t xml:space="preserve">Fully diluted (sen) </t>
  </si>
  <si>
    <t>Basic (sen)</t>
  </si>
  <si>
    <t>CONDENSED CONSOLIDATED BALANCE SHEET</t>
  </si>
  <si>
    <t>Reserves For Unearned Premium</t>
  </si>
  <si>
    <t>Associated Companies</t>
  </si>
  <si>
    <t>CONDENSED CONSOLIDATED STATEMENT OF CHANGES IN EQUITY</t>
  </si>
  <si>
    <t xml:space="preserve">Non- </t>
  </si>
  <si>
    <t>Net change in working capital</t>
  </si>
  <si>
    <t>Foods &amp;</t>
  </si>
  <si>
    <t>Financial</t>
  </si>
  <si>
    <t xml:space="preserve">Travel &amp; </t>
  </si>
  <si>
    <t xml:space="preserve">Investment </t>
  </si>
  <si>
    <t>Confectionery</t>
  </si>
  <si>
    <t>Services</t>
  </si>
  <si>
    <t>Tourism</t>
  </si>
  <si>
    <t xml:space="preserve">REVENUE </t>
  </si>
  <si>
    <t>RESULTS</t>
  </si>
  <si>
    <t>Finance costs</t>
  </si>
  <si>
    <t>Events Subsequent to the End of the Interim Reporting Period</t>
  </si>
  <si>
    <t>Share of results of</t>
  </si>
  <si>
    <t>CONDENSED CONSOLIDATED INCOME STATEMENTS</t>
  </si>
  <si>
    <t>Company No: 3809-W</t>
  </si>
  <si>
    <t>(Incorporated in Malaysia)</t>
  </si>
  <si>
    <t>Deferred and Long Term Liabilities</t>
  </si>
  <si>
    <t>NOTES TO THE INTERIM FINANCIAL REPORT</t>
  </si>
  <si>
    <t>Holding</t>
  </si>
  <si>
    <t>Current taxation</t>
  </si>
  <si>
    <t>- foreign</t>
  </si>
  <si>
    <t>- Malaysia</t>
  </si>
  <si>
    <t>N/A - Not applicable</t>
  </si>
  <si>
    <t>The Group's businesses where seasonal or cyclical factors, other than economic factors, would have some effects on operations are as follows:-</t>
  </si>
  <si>
    <t>The retail operations in United Kingdom normally record better sales in the fourth quarter of the financial year due to the Christmas season.  Similarly, the retail operations in Malaysia have seasonal peaks in tandem with the various festive seasons;</t>
  </si>
  <si>
    <t>The valuations of land and buildings have been brought forward, without amendment from the previous annual report.</t>
  </si>
  <si>
    <t>Not applicable.</t>
  </si>
  <si>
    <t>Operating expenses</t>
  </si>
  <si>
    <t>Changes in estimates</t>
  </si>
  <si>
    <t>(The figures are unaudited)</t>
  </si>
  <si>
    <t>Net profit not recognised</t>
  </si>
  <si>
    <t>Net</t>
  </si>
  <si>
    <t>Share of  results of associated companies</t>
  </si>
  <si>
    <t xml:space="preserve">Group's share of taxation of associated </t>
  </si>
  <si>
    <t>Other than the above, the Group does not have any material financial instruments with off balance sheet risk as at the date of this report.</t>
  </si>
  <si>
    <t>Net cash generated from investing activities</t>
  </si>
  <si>
    <t>Net cash used in financing activities</t>
  </si>
  <si>
    <t>As restated</t>
  </si>
  <si>
    <t xml:space="preserve">  associated companies</t>
  </si>
  <si>
    <t>Repayment of bank borrowings (net)</t>
  </si>
  <si>
    <t>The food and confectionery operations in Australia normally perform well during the winter season due to increase in demand.  As for the other Asia Pacific regions such as Malaysia, Singapore and Hong Kong, sales are better during the various festive seasons.</t>
  </si>
  <si>
    <t>Segment results</t>
  </si>
  <si>
    <t>Gross revenue</t>
  </si>
  <si>
    <t>Inter-segment revenue</t>
  </si>
  <si>
    <t>Less: Allowance for diminution in value</t>
  </si>
  <si>
    <t xml:space="preserve">Profit/(Loss) from </t>
  </si>
  <si>
    <t xml:space="preserve">  operations</t>
  </si>
  <si>
    <t>Purchase of investments</t>
  </si>
  <si>
    <t>Dividends paid to minority shareholders of subsidiaries</t>
  </si>
  <si>
    <t>Pan Malaysia Corporation Berhad ("PMC")</t>
  </si>
  <si>
    <t>Malayan United Industries Berhad ("MUIB")</t>
  </si>
  <si>
    <t>in subsidiaries</t>
  </si>
  <si>
    <t>Exceptional items comprise:-</t>
  </si>
  <si>
    <t xml:space="preserve">Cash and cash equivalents at 1 January </t>
  </si>
  <si>
    <t>prior years</t>
  </si>
  <si>
    <t>Joint Venture</t>
  </si>
  <si>
    <t>Share of  results of joint venture</t>
  </si>
  <si>
    <t>Less: Group's share of associated companies' and joint venture's revenue</t>
  </si>
  <si>
    <t xml:space="preserve">  and joint venture</t>
  </si>
  <si>
    <t xml:space="preserve">   companies and joint venture</t>
  </si>
  <si>
    <t>NOTES PER BURSA SECURITIES LISTING REQUIREMENTS</t>
  </si>
  <si>
    <t>Basic loss per share of the Group is calculated by dividing the net loss for the financial period by the number of ordinary shares in issue during the said financial period.</t>
  </si>
  <si>
    <t>Under / (Over) provision in respect of</t>
  </si>
  <si>
    <t>Reserve realised on disposal of</t>
  </si>
  <si>
    <t>MUI Properties Berhad  ("MPB")</t>
  </si>
  <si>
    <t>Loss before taxation</t>
  </si>
  <si>
    <t>The Condensed Consolidated Income Statements should be read in conjunction with the Annual Financial Report for the financial year ended 31 December 2004</t>
  </si>
  <si>
    <t>ICULS</t>
  </si>
  <si>
    <t>The Condensed Consolidated Statement Of Changes In Equity should be read in conjunction with the Annual Financial Report for the financial year ended 31 December 2004</t>
  </si>
  <si>
    <t>The Condensed Consolidated Balance Sheet should be read in conjunction with the Annual Financial Report for the financial year ended 31 December 2004</t>
  </si>
  <si>
    <t>At 1 January 2005</t>
  </si>
  <si>
    <t>The accounting policies, methods of computation and basis of consolidation adopted by the Group in this interim financial report are consistent with those used in the preparation of the audited financial statements for the financial year ended 31 December 2004.</t>
  </si>
  <si>
    <t>The interim financial report of the Group is unaudited and has been prepared in accordance with FRS 134 "Interim Financial Reporting".</t>
  </si>
  <si>
    <t>The auditors' report on the financial statements for the financial year ended 31 December 2004 was not qualified.</t>
  </si>
  <si>
    <t>MUIB and its wholly-owned subsidiaries, being shareholders of both RRB and SPB, received in aggregate up to RM1,068,066,410 nominal value of Class A1 and Class A2, 8-year ICULS. Upon receipt of the said ICULS, MUIB cancelled the ICULS.</t>
  </si>
  <si>
    <t>The balance of RM887,324,060 nominal value of Class A1 and Class A2, 8-year ICULS were listed on Bursa Securities on 8 March 2005.</t>
  </si>
  <si>
    <t>Purchase of property, plant and equipment</t>
  </si>
  <si>
    <t>Net increase in cash and cash equivalents</t>
  </si>
  <si>
    <t>(Loss) / Gain in foreign exchange</t>
  </si>
  <si>
    <t>Total purchases</t>
  </si>
  <si>
    <t xml:space="preserve">(ii) </t>
  </si>
  <si>
    <t>Total disposals</t>
  </si>
  <si>
    <t>Diluted loss per share</t>
  </si>
  <si>
    <t>Net loss not recognised</t>
  </si>
  <si>
    <t>shareholders of subsidiaries **</t>
  </si>
  <si>
    <t>ICULS refers to Class A1 and Class A2, 8-year Irredeemable Convertible Unsecured Loan Stocks stated net of discount.</t>
  </si>
  <si>
    <t>**</t>
  </si>
  <si>
    <t>ICULS refers to Class A1 and Class A2, 8-year Irredeemable Convertible Unsecured Loan Stocks stated net of discount</t>
  </si>
  <si>
    <t xml:space="preserve"> ICULS distributed to minority </t>
  </si>
  <si>
    <t>The Condensed Consolidated Cash Flow Statement should be read in conjunction with the Annual Financial Report for the financial year ended 31 December 2004</t>
  </si>
  <si>
    <t>Share buy back by subsidiaries</t>
  </si>
  <si>
    <t>(iii)</t>
  </si>
  <si>
    <t>On 21 January 2005, Patrolmake Limited, a wholly-owned subsidiary of Corus Hotels plc, entered into a sale and purchase agreement with Leverguide Limited for the disposal of its entire shareholding of 500 ordinary shares representing 50% of the issued share capital of Elmville Limited for a cash consideration of £5.5 million (RM39.8 million). With the disposal, Elmville Limited ceased to be a joint venture of the Group.</t>
  </si>
  <si>
    <t>The performance of the food and confectionery division was affected by the soft markets and the increased prices of raw materials and fuel.</t>
  </si>
  <si>
    <t>On 7 January 2005, Lembaran Megah Sdn Bhd ("LMSB"), a wholly-owned subsidiary of PMC, disposed of its entire shareholding of 82,303,000 ordinary shares of RM1.00 each representing 21.8% of the issued and paid-up share capital of Chemical Company of Malaysia Berhad ("CCM") as at 31 December 2004. With the disposal, CCM ceased to be an associated company of the Group.</t>
  </si>
  <si>
    <t>On 21 January 2005, Patrolmake Limited, a wholly-owned subsidiary of Corus Hotels plc, entered into a sale and purchase agreement for the disposal of its entire shareholding of 500 ordinary shares representing 50% of the issued share capital of Elmville Limited. With the disposal, Elmville Limited ceased to be a joint venture of the Group.</t>
  </si>
  <si>
    <t>On 16 January 2004, the Company entered into two settlement agreements with MUI Properties Berhad  ("MPB") and Pan Malaysia Corporation Berhad ("PMC") respectively whereby the Company proposed to settle the inter-company amounts owing to MPB Group and PMC Group amounting to RM556.4 million and RM1,066.5 million respectively as at 31 December 2003 by the issuance of Irredeemable Convertible Unsecured Loan Stocks ("ICULS") on the basis of RM1.00 nominal value of Class A1 and Class A2, 8-year ICULS for every RM0.83 of inter-company amounts owing ("Settlement").</t>
  </si>
  <si>
    <t>of long term investments</t>
  </si>
  <si>
    <t>Loss on dilution of interests in associated company</t>
  </si>
  <si>
    <t>Impairment of property, plant &amp; equipment</t>
  </si>
  <si>
    <r>
      <t>Writeback of doubtful debts</t>
    </r>
    <r>
      <rPr>
        <sz val="10"/>
        <rFont val="Arial"/>
        <family val="2"/>
      </rPr>
      <t xml:space="preserve"> </t>
    </r>
  </si>
  <si>
    <t>(Loss) / Gain on disposal of joint venture</t>
  </si>
  <si>
    <t>Leong Park Yip</t>
  </si>
  <si>
    <t>(iv)</t>
  </si>
  <si>
    <t>Gain on disposal of investment property</t>
  </si>
  <si>
    <t>Net cash generated from operating activities</t>
  </si>
  <si>
    <t xml:space="preserve">On 1 July 2004, PMC proposed to undertake a private placement of up to 81,345,000 new ordinary shares of RM0.50 each in PMC representing 10% of the existing issued and paid-up share capital of PMC ("Private Placement"). The SC, vide its letter dated 28 July 2004, approved the Private Placement.  The approved period by the SC for the implementation of the Private Placement has lapsed. During the approved period, PMC has placed out a total of 26,560,000 new ordinary shares of RM0.50 each at placement price of RM0.50 per ordinary share pursuant to the Private Placement. </t>
  </si>
  <si>
    <t>The property development project, Bandar Springhill, in Lukut, Negeri Sembilan continued to progress satisfactorily.</t>
  </si>
  <si>
    <t xml:space="preserve">Allowance for diminution in value </t>
  </si>
  <si>
    <t>There are no material capital commitments as at the date of this report.</t>
  </si>
  <si>
    <t>On 5 May 2005, Mecomas Pty Limited, a wholly-owned subsidiary of MPB, entered into a sale and purchase agreement with Lanco Hobart Holdings Pty Limited for the disposal of a piece of freehold property located at 156 Bathurst Street, Hobart, Tasmania, Australia together with a hotel known as Corus hotel Hobart for a cash consideration of A$11.6 million (RM34.2 million). The disposal was completed on 4 July 2005.</t>
  </si>
  <si>
    <t>(v)</t>
  </si>
  <si>
    <t>(vi)</t>
  </si>
  <si>
    <t>On 22 April 2005, Delaquest Limited, a wholly-owned subsidiary of Corus Hotels plc, entered into a sale and purchase agreement with Swallow Hotels Limited for the disposal of two (2) pieces of freehold properties located in the United Kingdom together with two (2) hotels known as Larkfield Priory Hotel and The Falstaff Hotel for a total cash consideration of £5.75 million (RM41.7 million). The disposal was completed on 20 May 2005.</t>
  </si>
  <si>
    <t>On 18 April 2005, Delaquest Limited, a wholly-owned subsidiary of Corus Hotels plc, entered into a sale and purchase agreement with West Retford Hotel Limited for the disposal of a piece of freehold property located in the United Kingdom together with a hotel known as The West Retford Hotel for a cash consideration of £2.7million (RM19.4 million).</t>
  </si>
  <si>
    <t>THIRD QUARTER</t>
  </si>
  <si>
    <t>SECOND FINANCIAL QUARTER ENDED 30 SEPTEMBER 2005</t>
  </si>
  <si>
    <t xml:space="preserve"> FOR THE FINANCIAL PERIOD ENDED 30 SEPTEMBER 2005</t>
  </si>
  <si>
    <t>Proceeds from disposal of government bonds and securities</t>
  </si>
  <si>
    <t xml:space="preserve">Cash and cash equivalent at 30 September </t>
  </si>
  <si>
    <t>Utilisation of cash deposits in sinking funds</t>
  </si>
  <si>
    <t>Bank balances and cash of a subsidiary not consolidated</t>
  </si>
  <si>
    <t xml:space="preserve">Reserve realised on a subsidiary </t>
  </si>
  <si>
    <t>not consolidated</t>
  </si>
  <si>
    <t>Reserve arising from investment</t>
  </si>
  <si>
    <t>in subsidiary company's ICPS *</t>
  </si>
  <si>
    <t>At 30 September 2004</t>
  </si>
  <si>
    <t>*</t>
  </si>
  <si>
    <t>ICPS refers to Irredeemable Convertible Preference Shares</t>
  </si>
  <si>
    <t>Gain / (Loss) on disposal of properties</t>
  </si>
  <si>
    <t>Surplus arising from subsidiary not consolidated</t>
  </si>
  <si>
    <t>Gain on disposal of associated company</t>
  </si>
  <si>
    <t>Investment written off</t>
  </si>
  <si>
    <t>Bad debts recovered</t>
  </si>
  <si>
    <t>Gain / (Loss) on disposal of subsidiary</t>
  </si>
  <si>
    <t>Other than the above, there were no issuances and repayments of debt and equity securities, share buy-backs, share cancellations, shares held as treasury shares and resale of treasury shares by the Company for the financial period ended 30 September 2005.</t>
  </si>
  <si>
    <t>There are no material events subsequent to the end of the financial period ended 30 September 2005 that have not been reflected in the financial statements for the said period as at the date of this report.</t>
  </si>
  <si>
    <t>The changes in the composition of the Group during the financial period ended 30 September 2005 are as follows:-</t>
  </si>
  <si>
    <t>CUMULATIVE 9 MONTHS</t>
  </si>
  <si>
    <t>The tax provision of the Group for the financial period ended 30 September 2005 is mainly due to taxable profits of certain subsidiaries and the absence of group relief on losses incurred by other subsidiaries.</t>
  </si>
  <si>
    <t>There were no profits on sale of investments and/or properties for the financial period ended 30 September 2005 other than as disclosed in Note 5 of the Notes to the interim financial report.</t>
  </si>
  <si>
    <t>Total investments in quoted securities by the Group as at 30 September 2005, other than those by the insurance subsidiary, are as follows:-</t>
  </si>
  <si>
    <t>Gain / (Loss) on disposal of investments</t>
  </si>
  <si>
    <t>Total gain on disposals</t>
  </si>
  <si>
    <t>Date:  21 November 2005</t>
  </si>
  <si>
    <t>No dividend has been recommended by the Board for the financial period ended 30 September 2005 (30 September 2004 : Nil).</t>
  </si>
  <si>
    <t>Total Group borrowings as at 30 September 2005 are as follows:-</t>
  </si>
  <si>
    <t>Foreign borrowings in Ringgit equivalent as at 30 September 2005 included in (a) above are as follows:-</t>
  </si>
  <si>
    <t xml:space="preserve">A suit was filed on 17 May 1996, in the High Court of Kuala Lumpur by LDSB against PM Holdings and all its former directors for breach of directors' duties in conducting the affairs of PM Holdings during the period involved with the takeover offer by the Company for PM Holdings.  The suit also seeks to declare, inter alia, that various options granted by PM Holdings under the PM Holdings' Executive Share Option Scheme are void. The case has now been fixed for further case management on 14 December 2005. The Group's solicitors are of the opinion, based on the documents available, that LDSB's chance of success on the claim is good.  </t>
  </si>
  <si>
    <t>On 23 August 2005, County Hotels Limited and Flamepro Limited, which are wholly-owned subsidiaries of Corus Hotels plc, entered into a sale and purchase agreement with Noblelarge Limited for the disposal of three (3) hotels located in the United Kingdom for a total cash consideration of £17.55 million (RM119.1 million). The three (3) hotels are Falcon Hotel, County Hotel and Hotel De La Bere. The disposal was completed on 16 September 2005.</t>
  </si>
  <si>
    <t>Net Loss for the financial period</t>
  </si>
  <si>
    <t>The hotel operations in United Kingdom normally will experience low trading after Christmas, New Year and Easter due to the after effects of the holiday seasons. Additionally, winter periods will also experience a decline in trading; and</t>
  </si>
  <si>
    <t>No dividend has been paid by the Company for the financial period ended 30 September 2005 (30 September 2004 : Nil).</t>
  </si>
  <si>
    <t xml:space="preserve"> Loss before taxation</t>
  </si>
  <si>
    <t xml:space="preserve"> Loss after taxation</t>
  </si>
  <si>
    <t xml:space="preserve"> Loss per share </t>
  </si>
  <si>
    <t>the cancellation of all the issued shares held by Scheme shareholders (excluding PMRI) by NFIL ; and</t>
  </si>
  <si>
    <t>in consideration of the cancellation of their shares, the Scheme shareholders will receive from PMRI an amount of S$0.09 in cash for each Scheme share.</t>
  </si>
  <si>
    <t>The changes in material litigation of the Group as at the date of this report are as follows:-</t>
  </si>
  <si>
    <t>AT 30 SEPTEMBER 2005</t>
  </si>
  <si>
    <t>30.09.2005</t>
  </si>
  <si>
    <t xml:space="preserve"> At 30 September 2005</t>
  </si>
  <si>
    <t>The ICULS issued by the Company to its subsidiaries, Resona Resources Berhad ("RRB") and Syahdu Pinta Berhad ("SPB"), pursuant to the Settlement as mentioned in Note 8(a) of the Notes Per Bursa Securities Requirement, were distributed on 28 February 2005 to the shareholders of RRB and SPB who comprised substantially the entitled shareholders of MUI Properties Berhad and Pan Malaysia Corporation Berhad respectively. The distributions by RRB and SPB were in conjunction with the members' voluntary winding-up of RRB and SPB which constituted part of the process under the arrangement of the Settlement.</t>
  </si>
  <si>
    <t xml:space="preserve">  CUMULATIVE 9 MONTHS</t>
  </si>
  <si>
    <t>On 1 March 2005, the Company cancelled RM1,068,066,410 nominal value of Class A1 and Class A2, 8-year ICULS upon receipt of the said ICULS by the Company and its wholly-owned subsidiaries in conjunction with the members' voluntary winding-ups of Resona Resources Berhad and Syahdu Pinta Berhad pursuant to the arrangement under the Settlement as mentioned in Note 8(a) of the Notes Per Bursa Securities Listing Requirements.</t>
  </si>
  <si>
    <t>The analysis of the Group operations for the financial period ended 30 September 2005 is as follows:-</t>
  </si>
  <si>
    <t>On 31 January 2005, Resona Resources Berhad ("RRB") and Syahdu Pinta Berhad ("SPB") were placed under members' voluntary winding-up. The members' voluntary winding ups of RRB and SPB constituted part of the process under the arrangement of the Settlement as mentioned in Note 8(a) of the Notes Per Bursa Securities Listing Requirements.</t>
  </si>
  <si>
    <t>The Group's hotel operations in Malaysia continued to perform well. The hotel operations in UK continued with its exercise to streamline its hotel portfolio and were affected by the timing of the impacts as mentioned above. The completion of the disposal of Corus hotel Hobart and Corus hotel Sydney in Australia as mentioned in Note 8(b)(i) and Note 8(b)(ii) resulted in a significant gain on disposal.</t>
  </si>
  <si>
    <t>The Group recorded revenue of RM302.4 million and loss before tax of RM18.7 million for the current quarter compared to revenue of RM331.2 million and loss before tax of RM3.8 million in the preceding quarter. The lower revenue in the current quarter was mainly due to the disposal of hotels by the hotel division. The lower loss in preceding quarter was mainly due to gain on disposal of Corus hotel Sydney in Australia as mentioned in Note 8(b)(ii).</t>
  </si>
  <si>
    <t>The various operating divisions of the Group are anticipated to perform better in the remaining period of the current financial year as business normally picks up towards the year end. However, higher fuel and input costs will continue to pose challenges to the Group’s operations. The streamlining and rationalisation exercise of the Group has been progressing well. The Group will continue this exercise to dispose of non-core and low-income generating assets to substantially reduce the overall borrowings of the Group and to channel additional cash raised towards the expansion of the core businesses of the Group, therefore putting the Group in a financially much stronger position upon completion of the rationalisation exercise.</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</si>
</sst>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 #,##0&quot;$&quot;_ ;_ * #,##0&quot;$&quot;_ ;_ * &quot;-&quot;&quot;$&quot;_ ;_ @_ "/>
    <numFmt numFmtId="177" formatCode="_ * #,##0_$_ ;_ * #,##0_$_ ;_ * &quot;-&quot;_$_ ;_ @_ "/>
    <numFmt numFmtId="178" formatCode="_ * #,##0.00&quot;$&quot;_ ;_ * #,##0.00&quot;$&quot;_ ;_ * &quot;-&quot;??&quot;$&quot;_ ;_ @_ "/>
    <numFmt numFmtId="179" formatCode="_ * #,##0.00_$_ ;_ * #,##0.00_$_ ;_ * &quot;-&quot;??_$_ ;_ @_ "/>
    <numFmt numFmtId="180" formatCode="_(* #,##0.0_);_(* \(#,##0.0\);_(* &quot;-&quot;??_);_(@_)"/>
    <numFmt numFmtId="181" formatCode="_(* #,##0_);_(* \(#,##0\);_(* &quot;-&quot;??_);_(@_)"/>
    <numFmt numFmtId="182" formatCode="_(* #,##0.000_);_(* \(#,##0.000\);_(* &quot;-&quot;??_);_(@_)"/>
    <numFmt numFmtId="183" formatCode="0.0000"/>
    <numFmt numFmtId="184" formatCode="_-* #,##0.0_-;\-* #,##0.0_-;_-* &quot;-&quot;??_-;_-@_-"/>
    <numFmt numFmtId="185" formatCode="_-* #,##0_-;\-* #,##0_-;_-* &quot;-&quot;??_-;_-@_-"/>
    <numFmt numFmtId="186" formatCode="0_);[Red]\(0\)"/>
    <numFmt numFmtId="187" formatCode="dd\ mmmm"/>
    <numFmt numFmtId="188" formatCode="dd\ mmmm\ \ "/>
    <numFmt numFmtId="189" formatCode="dd\ mmmm\ "/>
    <numFmt numFmtId="190" formatCode="dd\ mmmm\ yyyy\ "/>
    <numFmt numFmtId="191" formatCode="0_);\(0\)"/>
    <numFmt numFmtId="192" formatCode="mmm\-yyyy"/>
    <numFmt numFmtId="193" formatCode="mmmm\ yyyy"/>
    <numFmt numFmtId="194" formatCode="mmm\ yyyy"/>
    <numFmt numFmtId="195" formatCode="0."/>
    <numFmt numFmtId="196" formatCode="dd\.mm\.yyyy"/>
    <numFmt numFmtId="197" formatCode="dd\.mm\.yyyy\ \ "/>
    <numFmt numFmtId="198" formatCode="dd\.mm\.yyyy\ "/>
    <numFmt numFmtId="199" formatCode="_(* #,##0&quot;*&quot;_);_(* \(#,##0\);_(* &quot;-&quot;??_);_(@_)"/>
    <numFmt numFmtId="200" formatCode="#,##0_);\(#,##0\)&quot;*&quot;"/>
    <numFmt numFmtId="201" formatCode="_(* #,##0&quot;~&quot;_);_(* \(#,##0\);_(* &quot;-&quot;??_);_(@_)"/>
    <numFmt numFmtId="202" formatCode="_(* #,##0&quot;^&quot;_);_(* \(#,##0\);_(* &quot;-&quot;??_);_(@_)"/>
    <numFmt numFmtId="203" formatCode="&quot;AT&quot;\ dd\ mmmm\ yyyy"/>
    <numFmt numFmtId="204" formatCode="&quot; AT&quot;\ dd\ mmmm\ yyyy"/>
    <numFmt numFmtId="205" formatCode="_(* #,##0\ \ \ _);_(* \(#,##0\);_(* &quot;-&quot;??_);_(@_)"/>
    <numFmt numFmtId="206" formatCode="_(* #,##0\ \ _);_(* \(#,##0\);_(* &quot;-&quot;??_);_(@_)"/>
    <numFmt numFmtId="207" formatCode="_(* #,##0\ _);_(* \(#,##0\);_(* &quot;-&quot;??_);_(@_)"/>
    <numFmt numFmtId="208" formatCode="&quot; At&quot;\ dd\ mmmm\ yyyy"/>
    <numFmt numFmtId="209" formatCode="&quot; Cash and cash equivalents at&quot;\ dd\ mmmm\ yyyy"/>
    <numFmt numFmtId="210" formatCode="&quot;Cash and cash equivalents at&quot;\ dd\ mmmm\ yyyy"/>
    <numFmt numFmtId="211" formatCode="_(\ #,##0_);_(\ \(#,##0\);_(\ &quot;-&quot;??_);_(@_)"/>
  </numFmts>
  <fonts count="20">
    <font>
      <sz val="10"/>
      <name val="Arial"/>
      <family val="0"/>
    </font>
    <font>
      <b/>
      <sz val="8"/>
      <name val="Arial"/>
      <family val="2"/>
    </font>
    <font>
      <b/>
      <sz val="10"/>
      <name val="Arial"/>
      <family val="2"/>
    </font>
    <font>
      <b/>
      <sz val="9"/>
      <name val="Arial"/>
      <family val="2"/>
    </font>
    <font>
      <b/>
      <sz val="11"/>
      <name val="Arial"/>
      <family val="2"/>
    </font>
    <font>
      <sz val="11"/>
      <name val="Arial"/>
      <family val="2"/>
    </font>
    <font>
      <sz val="9"/>
      <name val="Arial"/>
      <family val="2"/>
    </font>
    <font>
      <sz val="9.5"/>
      <name val="Arial"/>
      <family val="2"/>
    </font>
    <font>
      <sz val="8"/>
      <name val="Arial"/>
      <family val="2"/>
    </font>
    <font>
      <b/>
      <sz val="12"/>
      <name val="Arial"/>
      <family val="2"/>
    </font>
    <font>
      <b/>
      <sz val="9.5"/>
      <name val="Arial"/>
      <family val="2"/>
    </font>
    <font>
      <b/>
      <i/>
      <sz val="10"/>
      <name val="Arial"/>
      <family val="2"/>
    </font>
    <font>
      <b/>
      <u val="single"/>
      <sz val="10"/>
      <name val="Arial"/>
      <family val="2"/>
    </font>
    <font>
      <i/>
      <sz val="10"/>
      <name val="Arial"/>
      <family val="2"/>
    </font>
    <font>
      <i/>
      <sz val="8"/>
      <name val="Arial"/>
      <family val="2"/>
    </font>
    <font>
      <b/>
      <i/>
      <u val="single"/>
      <sz val="10"/>
      <name val="Arial"/>
      <family val="2"/>
    </font>
    <font>
      <sz val="11"/>
      <name val="Times New Roman"/>
      <family val="1"/>
    </font>
    <font>
      <b/>
      <sz val="11"/>
      <name val="Times New Roman"/>
      <family val="1"/>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9"/>
        <bgColor indexed="64"/>
      </patternFill>
    </fill>
  </fills>
  <borders count="14">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9" fontId="0" fillId="0" borderId="0" applyFont="0" applyFill="0" applyBorder="0" applyAlignment="0" applyProtection="0"/>
  </cellStyleXfs>
  <cellXfs count="213">
    <xf numFmtId="0" fontId="0" fillId="0" borderId="0" xfId="0" applyAlignment="1">
      <alignment/>
    </xf>
    <xf numFmtId="181" fontId="0" fillId="2" borderId="0" xfId="15" applyNumberFormat="1" applyFont="1" applyFill="1" applyAlignment="1">
      <alignment/>
    </xf>
    <xf numFmtId="49" fontId="4" fillId="2" borderId="0" xfId="15" applyNumberFormat="1" applyFont="1" applyFill="1" applyAlignment="1">
      <alignment/>
    </xf>
    <xf numFmtId="49" fontId="5" fillId="2" borderId="0" xfId="15" applyNumberFormat="1" applyFont="1" applyFill="1" applyAlignment="1">
      <alignment/>
    </xf>
    <xf numFmtId="49" fontId="6" fillId="2" borderId="0" xfId="15" applyNumberFormat="1" applyFont="1" applyFill="1" applyAlignment="1">
      <alignment/>
    </xf>
    <xf numFmtId="181" fontId="2" fillId="2" borderId="0" xfId="15" applyNumberFormat="1" applyFont="1" applyFill="1" applyAlignment="1">
      <alignment horizontal="right"/>
    </xf>
    <xf numFmtId="181" fontId="2" fillId="2" borderId="0" xfId="15" applyNumberFormat="1" applyFont="1" applyFill="1" applyBorder="1" applyAlignment="1">
      <alignment horizontal="right"/>
    </xf>
    <xf numFmtId="43" fontId="2" fillId="2" borderId="0" xfId="15" applyFont="1" applyFill="1" applyAlignment="1">
      <alignment horizontal="right"/>
    </xf>
    <xf numFmtId="181" fontId="0" fillId="2" borderId="1" xfId="15" applyNumberFormat="1" applyFont="1" applyFill="1" applyBorder="1" applyAlignment="1">
      <alignment/>
    </xf>
    <xf numFmtId="181" fontId="0" fillId="2" borderId="2" xfId="15" applyNumberFormat="1" applyFont="1" applyFill="1" applyBorder="1" applyAlignment="1">
      <alignment/>
    </xf>
    <xf numFmtId="181" fontId="0" fillId="2" borderId="3" xfId="15" applyNumberFormat="1" applyFont="1" applyFill="1" applyBorder="1" applyAlignment="1">
      <alignment/>
    </xf>
    <xf numFmtId="181" fontId="0" fillId="2" borderId="4" xfId="15" applyNumberFormat="1" applyFont="1" applyFill="1" applyBorder="1" applyAlignment="1">
      <alignment/>
    </xf>
    <xf numFmtId="181" fontId="0" fillId="2" borderId="5" xfId="15" applyNumberFormat="1" applyFont="1" applyFill="1" applyBorder="1" applyAlignment="1">
      <alignment/>
    </xf>
    <xf numFmtId="181" fontId="0" fillId="2" borderId="6" xfId="15" applyNumberFormat="1" applyFont="1" applyFill="1" applyBorder="1" applyAlignment="1">
      <alignment/>
    </xf>
    <xf numFmtId="0" fontId="0" fillId="2" borderId="0" xfId="15" applyNumberFormat="1" applyFont="1" applyFill="1" applyAlignment="1">
      <alignment/>
    </xf>
    <xf numFmtId="181" fontId="0" fillId="2" borderId="7" xfId="15" applyNumberFormat="1" applyFont="1" applyFill="1" applyBorder="1" applyAlignment="1">
      <alignment/>
    </xf>
    <xf numFmtId="181" fontId="0" fillId="2" borderId="0" xfId="15" applyNumberFormat="1" applyFont="1" applyFill="1" applyBorder="1" applyAlignment="1">
      <alignment/>
    </xf>
    <xf numFmtId="181" fontId="0" fillId="2" borderId="8" xfId="15" applyNumberFormat="1" applyFont="1" applyFill="1" applyBorder="1" applyAlignment="1">
      <alignment/>
    </xf>
    <xf numFmtId="181" fontId="0" fillId="2" borderId="9" xfId="15" applyNumberFormat="1" applyFont="1" applyFill="1" applyBorder="1" applyAlignment="1">
      <alignment/>
    </xf>
    <xf numFmtId="0" fontId="7" fillId="2" borderId="0" xfId="0" applyFont="1" applyFill="1" applyAlignment="1" quotePrefix="1">
      <alignment horizontal="left"/>
    </xf>
    <xf numFmtId="0" fontId="7" fillId="2" borderId="0" xfId="0" applyFont="1" applyFill="1" applyAlignment="1">
      <alignment/>
    </xf>
    <xf numFmtId="43" fontId="7" fillId="2" borderId="0" xfId="15" applyNumberFormat="1" applyFont="1" applyFill="1" applyAlignment="1">
      <alignment/>
    </xf>
    <xf numFmtId="0" fontId="8" fillId="2" borderId="0" xfId="0" applyFont="1" applyFill="1" applyAlignment="1">
      <alignment/>
    </xf>
    <xf numFmtId="0" fontId="0" fillId="2" borderId="0" xfId="0" applyFont="1" applyFill="1" applyAlignment="1">
      <alignment horizontal="justify" wrapText="1"/>
    </xf>
    <xf numFmtId="0" fontId="8" fillId="2" borderId="0" xfId="0" applyFont="1" applyFill="1" applyAlignment="1">
      <alignment horizontal="justify"/>
    </xf>
    <xf numFmtId="0" fontId="9" fillId="2" borderId="0" xfId="0" applyFont="1" applyFill="1" applyAlignment="1">
      <alignment horizontal="center"/>
    </xf>
    <xf numFmtId="0" fontId="0" fillId="2" borderId="0" xfId="0" applyFont="1" applyFill="1" applyAlignment="1">
      <alignment/>
    </xf>
    <xf numFmtId="0" fontId="9" fillId="2" borderId="0" xfId="0" applyFont="1" applyFill="1" applyAlignment="1">
      <alignment/>
    </xf>
    <xf numFmtId="0" fontId="0" fillId="2" borderId="0" xfId="0" applyFont="1" applyFill="1" applyAlignment="1">
      <alignment horizontal="center"/>
    </xf>
    <xf numFmtId="0" fontId="5" fillId="2" borderId="0" xfId="0" applyFont="1" applyFill="1" applyAlignment="1">
      <alignment/>
    </xf>
    <xf numFmtId="49" fontId="3" fillId="2" borderId="0" xfId="0" applyNumberFormat="1" applyFont="1" applyFill="1" applyAlignment="1">
      <alignment/>
    </xf>
    <xf numFmtId="0" fontId="2" fillId="2" borderId="0" xfId="0" applyFont="1" applyFill="1" applyBorder="1" applyAlignment="1">
      <alignment horizontal="center"/>
    </xf>
    <xf numFmtId="0" fontId="1" fillId="2" borderId="0" xfId="0" applyFont="1" applyFill="1" applyAlignment="1">
      <alignment horizontal="center"/>
    </xf>
    <xf numFmtId="0" fontId="8" fillId="2" borderId="0" xfId="0" applyFont="1" applyFill="1" applyBorder="1" applyAlignment="1">
      <alignment/>
    </xf>
    <xf numFmtId="0" fontId="1" fillId="2" borderId="0" xfId="0" applyFont="1" applyFill="1" applyBorder="1" applyAlignment="1">
      <alignment/>
    </xf>
    <xf numFmtId="0" fontId="1" fillId="2" borderId="0" xfId="0" applyFont="1" applyFill="1" applyBorder="1" applyAlignment="1">
      <alignment horizontal="center"/>
    </xf>
    <xf numFmtId="198" fontId="2" fillId="2" borderId="0" xfId="0" applyNumberFormat="1" applyFont="1" applyFill="1" applyBorder="1" applyAlignment="1">
      <alignment/>
    </xf>
    <xf numFmtId="0" fontId="0" fillId="2" borderId="0" xfId="0" applyFont="1" applyFill="1" applyBorder="1" applyAlignment="1">
      <alignment/>
    </xf>
    <xf numFmtId="0" fontId="2" fillId="2" borderId="0" xfId="0" applyFont="1" applyFill="1" applyAlignment="1">
      <alignment horizontal="center"/>
    </xf>
    <xf numFmtId="0" fontId="0" fillId="2" borderId="0" xfId="0" applyFont="1" applyFill="1" applyBorder="1" applyAlignment="1">
      <alignment horizontal="center"/>
    </xf>
    <xf numFmtId="181" fontId="8" fillId="2" borderId="0" xfId="0" applyNumberFormat="1" applyFont="1" applyFill="1" applyAlignment="1">
      <alignment/>
    </xf>
    <xf numFmtId="0" fontId="0" fillId="2" borderId="0" xfId="0" applyFont="1" applyFill="1" applyAlignment="1" quotePrefix="1">
      <alignment/>
    </xf>
    <xf numFmtId="181" fontId="0" fillId="2" borderId="0" xfId="15" applyNumberFormat="1" applyFont="1" applyFill="1" applyBorder="1" applyAlignment="1">
      <alignment/>
    </xf>
    <xf numFmtId="181" fontId="0" fillId="2" borderId="0" xfId="15" applyNumberFormat="1" applyFont="1" applyFill="1" applyAlignment="1">
      <alignment/>
    </xf>
    <xf numFmtId="0" fontId="0" fillId="2" borderId="9" xfId="0" applyFont="1" applyFill="1" applyBorder="1" applyAlignment="1">
      <alignment horizontal="center"/>
    </xf>
    <xf numFmtId="43" fontId="0" fillId="2" borderId="0" xfId="15" applyNumberFormat="1" applyFont="1" applyFill="1" applyAlignment="1">
      <alignment/>
    </xf>
    <xf numFmtId="181" fontId="0" fillId="2" borderId="0" xfId="15" applyNumberFormat="1" applyFont="1" applyFill="1" applyAlignment="1">
      <alignment horizontal="right"/>
    </xf>
    <xf numFmtId="0" fontId="4" fillId="2" borderId="0" xfId="0" applyFont="1" applyFill="1" applyAlignment="1">
      <alignment/>
    </xf>
    <xf numFmtId="181" fontId="8" fillId="2" borderId="0" xfId="15" applyNumberFormat="1" applyFont="1" applyFill="1" applyAlignment="1">
      <alignment/>
    </xf>
    <xf numFmtId="0" fontId="8" fillId="2" borderId="0" xfId="0" applyFont="1" applyFill="1" applyAlignment="1">
      <alignment horizontal="center"/>
    </xf>
    <xf numFmtId="0" fontId="0" fillId="2" borderId="0" xfId="0" applyFont="1" applyFill="1" applyAlignment="1">
      <alignment horizontal="justify" vertical="top" wrapText="1"/>
    </xf>
    <xf numFmtId="0" fontId="3" fillId="2" borderId="0" xfId="0" applyFont="1" applyFill="1" applyAlignment="1">
      <alignment horizontal="centerContinuous"/>
    </xf>
    <xf numFmtId="0" fontId="10" fillId="2" borderId="0" xfId="0" applyFont="1" applyFill="1" applyAlignment="1">
      <alignment/>
    </xf>
    <xf numFmtId="0" fontId="2" fillId="2" borderId="0" xfId="0" applyFont="1" applyFill="1" applyBorder="1" applyAlignment="1">
      <alignment horizontal="right"/>
    </xf>
    <xf numFmtId="181" fontId="0" fillId="2" borderId="0" xfId="0" applyNumberFormat="1" applyFont="1" applyFill="1" applyAlignment="1">
      <alignment/>
    </xf>
    <xf numFmtId="181" fontId="0" fillId="2" borderId="10" xfId="15" applyNumberFormat="1" applyFont="1" applyFill="1" applyBorder="1" applyAlignment="1">
      <alignment/>
    </xf>
    <xf numFmtId="181" fontId="0" fillId="2" borderId="11" xfId="15" applyNumberFormat="1" applyFont="1" applyFill="1" applyBorder="1" applyAlignment="1">
      <alignment/>
    </xf>
    <xf numFmtId="181" fontId="0" fillId="2" borderId="12" xfId="15" applyNumberFormat="1" applyFont="1" applyFill="1" applyBorder="1" applyAlignment="1">
      <alignment/>
    </xf>
    <xf numFmtId="43" fontId="0" fillId="2" borderId="0" xfId="15" applyNumberFormat="1" applyFont="1" applyFill="1" applyAlignment="1">
      <alignment/>
    </xf>
    <xf numFmtId="43" fontId="0" fillId="2" borderId="0" xfId="15" applyNumberFormat="1" applyFont="1" applyFill="1" applyBorder="1" applyAlignment="1">
      <alignment/>
    </xf>
    <xf numFmtId="0" fontId="2" fillId="2" borderId="0" xfId="0" applyFont="1" applyFill="1" applyAlignment="1">
      <alignment horizontal="left"/>
    </xf>
    <xf numFmtId="0" fontId="2" fillId="2" borderId="0" xfId="0" applyFont="1" applyFill="1" applyAlignment="1">
      <alignment/>
    </xf>
    <xf numFmtId="0" fontId="0" fillId="2" borderId="0" xfId="0" applyFont="1" applyFill="1" applyAlignment="1">
      <alignment/>
    </xf>
    <xf numFmtId="0" fontId="2" fillId="2" borderId="0" xfId="0" applyFont="1" applyFill="1" applyAlignment="1">
      <alignment horizontal="left" vertical="top"/>
    </xf>
    <xf numFmtId="0" fontId="0" fillId="2" borderId="0" xfId="0" applyFont="1" applyFill="1" applyAlignment="1">
      <alignment vertical="top"/>
    </xf>
    <xf numFmtId="0" fontId="2" fillId="2" borderId="0" xfId="0" applyFont="1" applyFill="1" applyAlignment="1">
      <alignment horizontal="justify" vertical="top" wrapText="1"/>
    </xf>
    <xf numFmtId="0" fontId="0" fillId="2" borderId="0" xfId="0" applyFont="1" applyFill="1" applyAlignment="1">
      <alignment horizontal="justify" vertical="top" wrapText="1"/>
    </xf>
    <xf numFmtId="0" fontId="2" fillId="2" borderId="0" xfId="0" applyFont="1" applyFill="1" applyAlignment="1">
      <alignment horizontal="left" vertical="top" wrapText="1"/>
    </xf>
    <xf numFmtId="0" fontId="0" fillId="2" borderId="0" xfId="0" applyFont="1" applyFill="1" applyAlignment="1">
      <alignment vertical="top" wrapText="1"/>
    </xf>
    <xf numFmtId="181" fontId="0" fillId="2" borderId="0" xfId="15" applyNumberFormat="1" applyFont="1" applyFill="1" applyAlignment="1">
      <alignment/>
    </xf>
    <xf numFmtId="0" fontId="0" fillId="2" borderId="0" xfId="0" applyFont="1" applyFill="1" applyAlignment="1" quotePrefix="1">
      <alignment/>
    </xf>
    <xf numFmtId="41" fontId="0" fillId="2" borderId="0" xfId="0" applyNumberFormat="1" applyFont="1" applyFill="1" applyAlignment="1">
      <alignment/>
    </xf>
    <xf numFmtId="41" fontId="0" fillId="2" borderId="0" xfId="0" applyNumberFormat="1" applyFont="1" applyFill="1" applyBorder="1" applyAlignment="1">
      <alignment/>
    </xf>
    <xf numFmtId="41" fontId="0" fillId="2" borderId="5" xfId="0" applyNumberFormat="1" applyFont="1" applyFill="1" applyBorder="1" applyAlignment="1">
      <alignment/>
    </xf>
    <xf numFmtId="41" fontId="0" fillId="2" borderId="13" xfId="0" applyNumberFormat="1" applyFont="1" applyFill="1" applyBorder="1" applyAlignment="1">
      <alignment/>
    </xf>
    <xf numFmtId="181" fontId="0" fillId="2" borderId="0" xfId="15" applyNumberFormat="1" applyFont="1" applyFill="1" applyBorder="1" applyAlignment="1">
      <alignment/>
    </xf>
    <xf numFmtId="0" fontId="0" fillId="2" borderId="0" xfId="0" applyFont="1" applyFill="1" applyAlignment="1">
      <alignment vertical="top" wrapText="1"/>
    </xf>
    <xf numFmtId="0" fontId="0" fillId="2" borderId="0" xfId="0" applyFont="1" applyFill="1" applyAlignment="1">
      <alignment horizontal="justify" vertical="top"/>
    </xf>
    <xf numFmtId="0" fontId="0" fillId="2" borderId="0" xfId="0" applyFont="1" applyFill="1" applyAlignment="1">
      <alignment horizontal="justify" vertical="top"/>
    </xf>
    <xf numFmtId="181" fontId="0" fillId="2" borderId="13" xfId="15" applyNumberFormat="1" applyFont="1" applyFill="1" applyBorder="1" applyAlignment="1">
      <alignment/>
    </xf>
    <xf numFmtId="181" fontId="0" fillId="2" borderId="9" xfId="15" applyNumberFormat="1" applyFont="1" applyFill="1" applyBorder="1" applyAlignment="1">
      <alignment/>
    </xf>
    <xf numFmtId="0" fontId="11" fillId="2" borderId="0" xfId="0" applyFont="1" applyFill="1" applyAlignment="1">
      <alignment/>
    </xf>
    <xf numFmtId="0" fontId="11" fillId="2" borderId="0" xfId="0" applyFont="1" applyFill="1" applyAlignment="1">
      <alignment/>
    </xf>
    <xf numFmtId="0" fontId="0" fillId="2" borderId="0" xfId="0" applyFont="1" applyFill="1" applyAlignment="1">
      <alignment/>
    </xf>
    <xf numFmtId="0" fontId="12" fillId="2" borderId="0" xfId="0" applyFont="1" applyFill="1" applyAlignment="1">
      <alignment/>
    </xf>
    <xf numFmtId="0" fontId="0" fillId="2" borderId="0" xfId="0" applyFont="1" applyFill="1" applyAlignment="1">
      <alignment/>
    </xf>
    <xf numFmtId="0" fontId="2" fillId="2" borderId="0" xfId="0" applyFont="1" applyFill="1" applyAlignment="1">
      <alignment horizontal="justify" vertical="top"/>
    </xf>
    <xf numFmtId="0" fontId="0" fillId="2" borderId="0" xfId="0" applyFont="1" applyFill="1" applyAlignment="1">
      <alignment horizontal="left"/>
    </xf>
    <xf numFmtId="0" fontId="0" fillId="2" borderId="0" xfId="0" applyFont="1" applyFill="1" applyAlignment="1">
      <alignment vertical="top"/>
    </xf>
    <xf numFmtId="0" fontId="13" fillId="2" borderId="0" xfId="0" applyFont="1" applyFill="1" applyAlignment="1">
      <alignment/>
    </xf>
    <xf numFmtId="0" fontId="0" fillId="2" borderId="0" xfId="0" applyFont="1" applyFill="1" applyAlignment="1">
      <alignment/>
    </xf>
    <xf numFmtId="0" fontId="0" fillId="2" borderId="0" xfId="0" applyFont="1" applyFill="1" applyBorder="1" applyAlignment="1">
      <alignment/>
    </xf>
    <xf numFmtId="0" fontId="0" fillId="2" borderId="0" xfId="0" applyFont="1" applyFill="1" applyAlignment="1">
      <alignment horizontal="center"/>
    </xf>
    <xf numFmtId="181" fontId="0" fillId="2" borderId="0" xfId="0" applyNumberFormat="1" applyFont="1" applyFill="1" applyBorder="1" applyAlignment="1">
      <alignment/>
    </xf>
    <xf numFmtId="0" fontId="2" fillId="2" borderId="0" xfId="0" applyFont="1" applyFill="1" applyAlignment="1">
      <alignment/>
    </xf>
    <xf numFmtId="0" fontId="0" fillId="2" borderId="0" xfId="0" applyFont="1" applyFill="1" applyAlignment="1">
      <alignment/>
    </xf>
    <xf numFmtId="0" fontId="0" fillId="2" borderId="0" xfId="0" applyFont="1" applyFill="1" applyAlignment="1">
      <alignment horizontal="center" vertical="top" wrapText="1"/>
    </xf>
    <xf numFmtId="43" fontId="2" fillId="2" borderId="0" xfId="15" applyFont="1" applyFill="1" applyAlignment="1">
      <alignment/>
    </xf>
    <xf numFmtId="181" fontId="2" fillId="2" borderId="0" xfId="15" applyNumberFormat="1" applyFont="1" applyFill="1" applyAlignment="1">
      <alignment/>
    </xf>
    <xf numFmtId="0" fontId="2" fillId="2" borderId="0" xfId="0" applyFont="1" applyFill="1" applyAlignment="1" quotePrefix="1">
      <alignment/>
    </xf>
    <xf numFmtId="0" fontId="2" fillId="2" borderId="0" xfId="0" applyFont="1" applyFill="1" applyAlignment="1">
      <alignment horizontal="centerContinuous"/>
    </xf>
    <xf numFmtId="181" fontId="2" fillId="2" borderId="0" xfId="15" applyNumberFormat="1" applyFont="1" applyFill="1" applyAlignment="1">
      <alignment horizontal="centerContinuous"/>
    </xf>
    <xf numFmtId="181" fontId="5" fillId="2" borderId="0" xfId="15" applyNumberFormat="1" applyFont="1" applyFill="1" applyAlignment="1">
      <alignment/>
    </xf>
    <xf numFmtId="0" fontId="3" fillId="2" borderId="0" xfId="0" applyFont="1" applyFill="1" applyAlignment="1">
      <alignment/>
    </xf>
    <xf numFmtId="0" fontId="6" fillId="2" borderId="0" xfId="0" applyFont="1" applyFill="1" applyAlignment="1">
      <alignment/>
    </xf>
    <xf numFmtId="0" fontId="2" fillId="2" borderId="0" xfId="0" applyFont="1" applyFill="1" applyAlignment="1">
      <alignment/>
    </xf>
    <xf numFmtId="0" fontId="0" fillId="2" borderId="0" xfId="0" applyNumberFormat="1" applyFont="1" applyFill="1" applyAlignment="1">
      <alignment/>
    </xf>
    <xf numFmtId="0" fontId="4" fillId="2" borderId="0" xfId="0" applyFont="1" applyFill="1" applyAlignment="1">
      <alignment horizontal="left"/>
    </xf>
    <xf numFmtId="0" fontId="2" fillId="2" borderId="0" xfId="0" applyFont="1" applyFill="1" applyAlignment="1">
      <alignment horizontal="justify"/>
    </xf>
    <xf numFmtId="0" fontId="0" fillId="2" borderId="0" xfId="0" applyFont="1" applyFill="1" applyAlignment="1">
      <alignment horizontal="justify"/>
    </xf>
    <xf numFmtId="0" fontId="3" fillId="2" borderId="0" xfId="0" applyFont="1" applyFill="1" applyAlignment="1">
      <alignment horizontal="left"/>
    </xf>
    <xf numFmtId="43" fontId="6" fillId="2" borderId="0" xfId="15" applyFont="1" applyFill="1" applyAlignment="1">
      <alignment/>
    </xf>
    <xf numFmtId="0" fontId="3" fillId="2" borderId="0" xfId="0" applyFont="1" applyFill="1" applyBorder="1" applyAlignment="1">
      <alignment horizontal="center"/>
    </xf>
    <xf numFmtId="0" fontId="6" fillId="2" borderId="0" xfId="0" applyFont="1" applyFill="1" applyBorder="1" applyAlignment="1">
      <alignment/>
    </xf>
    <xf numFmtId="198" fontId="3" fillId="2" borderId="0" xfId="0" applyNumberFormat="1" applyFont="1" applyFill="1" applyBorder="1" applyAlignment="1">
      <alignment/>
    </xf>
    <xf numFmtId="181" fontId="3" fillId="2" borderId="0" xfId="15" applyNumberFormat="1" applyFont="1" applyFill="1" applyBorder="1" applyAlignment="1">
      <alignment horizontal="right"/>
    </xf>
    <xf numFmtId="181" fontId="6" fillId="2" borderId="0" xfId="15" applyNumberFormat="1" applyFont="1" applyFill="1" applyAlignment="1">
      <alignment/>
    </xf>
    <xf numFmtId="181" fontId="6" fillId="2" borderId="0" xfId="15" applyNumberFormat="1" applyFont="1" applyFill="1" applyBorder="1" applyAlignment="1">
      <alignment/>
    </xf>
    <xf numFmtId="0" fontId="6" fillId="2" borderId="0" xfId="15" applyNumberFormat="1" applyFont="1" applyFill="1" applyAlignment="1">
      <alignment/>
    </xf>
    <xf numFmtId="181" fontId="3" fillId="2" borderId="2" xfId="15" applyNumberFormat="1" applyFont="1" applyFill="1" applyBorder="1" applyAlignment="1">
      <alignment horizontal="right"/>
    </xf>
    <xf numFmtId="181" fontId="6" fillId="2" borderId="9" xfId="15" applyNumberFormat="1" applyFont="1" applyFill="1" applyBorder="1" applyAlignment="1">
      <alignment/>
    </xf>
    <xf numFmtId="181" fontId="6" fillId="2" borderId="0" xfId="0" applyNumberFormat="1" applyFont="1" applyFill="1" applyAlignment="1">
      <alignment/>
    </xf>
    <xf numFmtId="181" fontId="1" fillId="2" borderId="0" xfId="15" applyNumberFormat="1" applyFont="1" applyFill="1" applyBorder="1" applyAlignment="1">
      <alignment horizontal="right"/>
    </xf>
    <xf numFmtId="0" fontId="1" fillId="2" borderId="0" xfId="15" applyNumberFormat="1" applyFont="1" applyFill="1" applyBorder="1" applyAlignment="1">
      <alignment/>
    </xf>
    <xf numFmtId="181" fontId="8" fillId="2" borderId="0" xfId="15" applyNumberFormat="1" applyFont="1" applyFill="1" applyBorder="1" applyAlignment="1">
      <alignment/>
    </xf>
    <xf numFmtId="0" fontId="8" fillId="2" borderId="0" xfId="15" applyNumberFormat="1" applyFont="1" applyFill="1" applyBorder="1" applyAlignment="1">
      <alignment/>
    </xf>
    <xf numFmtId="181" fontId="8" fillId="2" borderId="0" xfId="15" applyNumberFormat="1" applyFont="1" applyFill="1" applyBorder="1" applyAlignment="1">
      <alignment horizontal="center"/>
    </xf>
    <xf numFmtId="181" fontId="8" fillId="2" borderId="0" xfId="15" applyNumberFormat="1" applyFont="1" applyFill="1" applyBorder="1" applyAlignment="1">
      <alignment horizontal="right"/>
    </xf>
    <xf numFmtId="181" fontId="8" fillId="2" borderId="2" xfId="15" applyNumberFormat="1" applyFont="1" applyFill="1" applyBorder="1" applyAlignment="1">
      <alignment horizontal="center"/>
    </xf>
    <xf numFmtId="181" fontId="8" fillId="2" borderId="2" xfId="15" applyNumberFormat="1" applyFont="1" applyFill="1" applyBorder="1" applyAlignment="1">
      <alignment horizontal="right"/>
    </xf>
    <xf numFmtId="181" fontId="8" fillId="2" borderId="9" xfId="15" applyNumberFormat="1" applyFont="1" applyFill="1" applyBorder="1" applyAlignment="1">
      <alignment/>
    </xf>
    <xf numFmtId="181" fontId="8" fillId="2" borderId="9" xfId="15" applyNumberFormat="1" applyFont="1" applyFill="1" applyBorder="1" applyAlignment="1">
      <alignment horizontal="right"/>
    </xf>
    <xf numFmtId="181" fontId="0" fillId="2" borderId="0" xfId="15" applyNumberFormat="1" applyFont="1" applyFill="1" applyBorder="1" applyAlignment="1">
      <alignment horizontal="right"/>
    </xf>
    <xf numFmtId="181" fontId="0" fillId="2" borderId="0" xfId="15" applyNumberFormat="1" applyFont="1" applyFill="1" applyBorder="1" applyAlignment="1">
      <alignment horizontal="center"/>
    </xf>
    <xf numFmtId="181" fontId="8" fillId="2" borderId="5" xfId="15" applyNumberFormat="1" applyFont="1" applyFill="1" applyBorder="1" applyAlignment="1">
      <alignment/>
    </xf>
    <xf numFmtId="199" fontId="8" fillId="2" borderId="0" xfId="15" applyNumberFormat="1" applyFont="1" applyFill="1" applyBorder="1" applyAlignment="1">
      <alignment/>
    </xf>
    <xf numFmtId="181" fontId="8" fillId="2" borderId="5" xfId="15" applyNumberFormat="1" applyFont="1" applyFill="1" applyBorder="1" applyAlignment="1">
      <alignment horizontal="right"/>
    </xf>
    <xf numFmtId="181" fontId="0" fillId="2" borderId="0" xfId="0" applyNumberFormat="1" applyFont="1" applyFill="1" applyBorder="1" applyAlignment="1">
      <alignment/>
    </xf>
    <xf numFmtId="0" fontId="15" fillId="2" borderId="0" xfId="0" applyFont="1" applyFill="1" applyAlignment="1">
      <alignment/>
    </xf>
    <xf numFmtId="0" fontId="9" fillId="2" borderId="0" xfId="0" applyNumberFormat="1" applyFont="1" applyFill="1" applyAlignment="1">
      <alignment horizontal="left"/>
    </xf>
    <xf numFmtId="0" fontId="0" fillId="2" borderId="0" xfId="0" applyNumberFormat="1" applyFont="1" applyFill="1" applyAlignment="1">
      <alignment horizontal="left"/>
    </xf>
    <xf numFmtId="0" fontId="4" fillId="2" borderId="0" xfId="0" applyNumberFormat="1" applyFont="1" applyFill="1" applyAlignment="1">
      <alignment horizontal="left"/>
    </xf>
    <xf numFmtId="0" fontId="8" fillId="2" borderId="0" xfId="0" applyNumberFormat="1" applyFont="1" applyFill="1" applyAlignment="1">
      <alignment horizontal="left"/>
    </xf>
    <xf numFmtId="207" fontId="8" fillId="2" borderId="0" xfId="15" applyNumberFormat="1" applyFont="1" applyFill="1" applyBorder="1" applyAlignment="1">
      <alignment/>
    </xf>
    <xf numFmtId="0" fontId="2" fillId="2" borderId="0" xfId="15" applyNumberFormat="1" applyFont="1" applyFill="1" applyAlignment="1">
      <alignment horizontal="justify"/>
    </xf>
    <xf numFmtId="43" fontId="3" fillId="2" borderId="0" xfId="15" applyFont="1" applyFill="1" applyBorder="1" applyAlignment="1">
      <alignment horizontal="right"/>
    </xf>
    <xf numFmtId="0" fontId="0" fillId="2" borderId="0" xfId="0" applyFont="1" applyFill="1" applyAlignment="1">
      <alignment vertical="top" wrapText="1"/>
    </xf>
    <xf numFmtId="0" fontId="0" fillId="2" borderId="0" xfId="0" applyFont="1" applyFill="1" applyAlignment="1">
      <alignment/>
    </xf>
    <xf numFmtId="0" fontId="0" fillId="2" borderId="0" xfId="0" applyFont="1" applyFill="1" applyAlignment="1" quotePrefix="1">
      <alignment horizontal="center" vertical="top"/>
    </xf>
    <xf numFmtId="0" fontId="0" fillId="2" borderId="0" xfId="0" applyFont="1" applyFill="1" applyAlignment="1">
      <alignment vertical="top"/>
    </xf>
    <xf numFmtId="195" fontId="0" fillId="2" borderId="0" xfId="0" applyNumberFormat="1" applyFont="1" applyFill="1" applyAlignment="1">
      <alignment vertical="top"/>
    </xf>
    <xf numFmtId="41" fontId="0" fillId="2" borderId="0" xfId="0" applyNumberFormat="1" applyFont="1" applyFill="1" applyAlignment="1">
      <alignment/>
    </xf>
    <xf numFmtId="41" fontId="0" fillId="2" borderId="0" xfId="0" applyNumberFormat="1" applyFont="1" applyFill="1" applyBorder="1" applyAlignment="1">
      <alignment/>
    </xf>
    <xf numFmtId="41" fontId="0" fillId="2" borderId="5" xfId="0" applyNumberFormat="1" applyFont="1" applyFill="1" applyBorder="1" applyAlignment="1">
      <alignment/>
    </xf>
    <xf numFmtId="41" fontId="0" fillId="2" borderId="13" xfId="0" applyNumberFormat="1" applyFont="1" applyFill="1" applyBorder="1" applyAlignment="1">
      <alignment/>
    </xf>
    <xf numFmtId="0" fontId="0" fillId="2" borderId="0" xfId="0" applyFont="1" applyFill="1" applyBorder="1" applyAlignment="1">
      <alignment horizontal="justify" vertical="top" wrapText="1"/>
    </xf>
    <xf numFmtId="0" fontId="16" fillId="2" borderId="0" xfId="0" applyFont="1" applyFill="1" applyAlignment="1">
      <alignment/>
    </xf>
    <xf numFmtId="0" fontId="17" fillId="2" borderId="0" xfId="0" applyFont="1" applyFill="1" applyAlignment="1">
      <alignment horizontal="left" vertical="top" wrapText="1"/>
    </xf>
    <xf numFmtId="0" fontId="16" fillId="2" borderId="0" xfId="0" applyFont="1" applyFill="1" applyAlignment="1">
      <alignment vertical="top" wrapText="1"/>
    </xf>
    <xf numFmtId="0" fontId="17" fillId="2" borderId="0" xfId="0" applyFont="1" applyFill="1" applyAlignment="1">
      <alignment horizontal="left"/>
    </xf>
    <xf numFmtId="0" fontId="16" fillId="2" borderId="0" xfId="0" applyFont="1" applyFill="1" applyAlignment="1">
      <alignment horizontal="justify" vertical="top"/>
    </xf>
    <xf numFmtId="195" fontId="17" fillId="2" borderId="0" xfId="0" applyNumberFormat="1" applyFont="1" applyFill="1" applyAlignment="1">
      <alignment/>
    </xf>
    <xf numFmtId="3" fontId="2" fillId="2" borderId="0" xfId="15" applyNumberFormat="1" applyFont="1" applyFill="1" applyAlignment="1">
      <alignment/>
    </xf>
    <xf numFmtId="195" fontId="0" fillId="2" borderId="0" xfId="0" applyNumberFormat="1" applyFont="1" applyFill="1" applyAlignment="1">
      <alignment/>
    </xf>
    <xf numFmtId="195" fontId="0" fillId="2" borderId="0" xfId="0" applyNumberFormat="1" applyFont="1" applyFill="1" applyAlignment="1">
      <alignment horizontal="right"/>
    </xf>
    <xf numFmtId="3" fontId="0" fillId="2" borderId="0" xfId="0" applyNumberFormat="1" applyFont="1" applyFill="1" applyAlignment="1">
      <alignment/>
    </xf>
    <xf numFmtId="0" fontId="0" fillId="2" borderId="0" xfId="0" applyFont="1" applyFill="1" applyAlignment="1">
      <alignment/>
    </xf>
    <xf numFmtId="0" fontId="0" fillId="2" borderId="0" xfId="15" applyNumberFormat="1" applyFont="1" applyFill="1" applyAlignment="1">
      <alignment/>
    </xf>
    <xf numFmtId="181" fontId="0" fillId="2" borderId="0" xfId="15" applyNumberFormat="1" applyFont="1" applyFill="1" applyAlignment="1">
      <alignment/>
    </xf>
    <xf numFmtId="181" fontId="0" fillId="2" borderId="0" xfId="15" applyNumberFormat="1" applyFont="1" applyFill="1" applyBorder="1" applyAlignment="1">
      <alignment/>
    </xf>
    <xf numFmtId="43" fontId="0" fillId="2" borderId="0" xfId="15" applyFont="1" applyFill="1" applyAlignment="1">
      <alignment/>
    </xf>
    <xf numFmtId="0" fontId="7" fillId="2" borderId="0" xfId="0" applyFont="1" applyFill="1" applyAlignment="1">
      <alignment horizontal="right" vertical="top" wrapText="1"/>
    </xf>
    <xf numFmtId="0" fontId="8" fillId="2" borderId="0" xfId="0" applyFont="1" applyFill="1" applyAlignment="1">
      <alignment vertical="top" wrapText="1"/>
    </xf>
    <xf numFmtId="181" fontId="6" fillId="2" borderId="0" xfId="15" applyNumberFormat="1" applyFont="1" applyFill="1" applyAlignment="1">
      <alignment/>
    </xf>
    <xf numFmtId="0" fontId="0" fillId="2" borderId="0" xfId="0" applyFont="1" applyFill="1" applyAlignment="1">
      <alignment horizontal="fill" vertical="top" wrapText="1"/>
    </xf>
    <xf numFmtId="43" fontId="6" fillId="2" borderId="0" xfId="15" applyFont="1" applyFill="1" applyAlignment="1">
      <alignment/>
    </xf>
    <xf numFmtId="0" fontId="6" fillId="0" borderId="0" xfId="0" applyFont="1" applyAlignment="1">
      <alignment/>
    </xf>
    <xf numFmtId="3" fontId="8" fillId="0" borderId="0" xfId="15" applyNumberFormat="1" applyFont="1" applyFill="1" applyAlignment="1">
      <alignment/>
    </xf>
    <xf numFmtId="0" fontId="7" fillId="2" borderId="0" xfId="0" applyFont="1" applyFill="1" applyAlignment="1">
      <alignment horizontal="right"/>
    </xf>
    <xf numFmtId="0" fontId="0" fillId="2" borderId="0" xfId="0" applyFont="1" applyFill="1" applyAlignment="1">
      <alignment horizontal="center" vertical="top"/>
    </xf>
    <xf numFmtId="198" fontId="2" fillId="2" borderId="0" xfId="0" applyNumberFormat="1" applyFont="1" applyFill="1" applyBorder="1" applyAlignment="1">
      <alignment horizontal="right"/>
    </xf>
    <xf numFmtId="0" fontId="0" fillId="2" borderId="0" xfId="0" applyFont="1" applyFill="1" applyAlignment="1">
      <alignment horizontal="justify" vertical="top" wrapText="1"/>
    </xf>
    <xf numFmtId="43" fontId="3" fillId="2" borderId="0" xfId="15" applyNumberFormat="1" applyFont="1" applyFill="1" applyAlignment="1">
      <alignment horizontal="right"/>
    </xf>
    <xf numFmtId="0" fontId="0" fillId="2" borderId="0" xfId="0" applyFont="1" applyFill="1" applyBorder="1" applyAlignment="1">
      <alignment horizontal="justify" vertical="top" wrapText="1"/>
    </xf>
    <xf numFmtId="0" fontId="0" fillId="2" borderId="0" xfId="0" applyFont="1" applyFill="1" applyAlignment="1">
      <alignment/>
    </xf>
    <xf numFmtId="0" fontId="0" fillId="0" borderId="0" xfId="0" applyAlignment="1">
      <alignment horizontal="justify" vertical="top" wrapText="1"/>
    </xf>
    <xf numFmtId="0" fontId="2" fillId="2" borderId="0" xfId="0" applyFont="1" applyFill="1" applyAlignment="1">
      <alignment/>
    </xf>
    <xf numFmtId="0" fontId="0" fillId="2" borderId="0" xfId="0" applyFont="1" applyFill="1" applyAlignment="1">
      <alignment/>
    </xf>
    <xf numFmtId="0" fontId="0" fillId="2" borderId="0" xfId="0" applyFont="1" applyFill="1" applyAlignment="1">
      <alignment horizontal="justify" wrapText="1"/>
    </xf>
    <xf numFmtId="0" fontId="4" fillId="2" borderId="0" xfId="0" applyFont="1" applyFill="1" applyAlignment="1">
      <alignment horizontal="center"/>
    </xf>
    <xf numFmtId="49" fontId="4" fillId="2" borderId="0" xfId="0" applyNumberFormat="1" applyFont="1" applyFill="1" applyAlignment="1">
      <alignment/>
    </xf>
    <xf numFmtId="49" fontId="3" fillId="2" borderId="0" xfId="0" applyNumberFormat="1" applyFont="1" applyFill="1" applyAlignment="1">
      <alignment/>
    </xf>
    <xf numFmtId="43" fontId="2" fillId="2" borderId="0" xfId="15" applyFont="1" applyFill="1" applyBorder="1" applyAlignment="1">
      <alignment horizontal="center"/>
    </xf>
    <xf numFmtId="0" fontId="2" fillId="2" borderId="0" xfId="0" applyFont="1" applyFill="1" applyBorder="1" applyAlignment="1">
      <alignment horizontal="center"/>
    </xf>
    <xf numFmtId="0" fontId="0" fillId="2" borderId="0" xfId="0" applyFont="1" applyFill="1" applyAlignment="1">
      <alignment horizontal="center"/>
    </xf>
    <xf numFmtId="0" fontId="9" fillId="2" borderId="0" xfId="0" applyFont="1" applyFill="1" applyAlignment="1">
      <alignment horizontal="center"/>
    </xf>
    <xf numFmtId="0" fontId="3" fillId="2" borderId="0" xfId="0" applyFont="1" applyFill="1" applyAlignment="1">
      <alignment horizontal="center"/>
    </xf>
    <xf numFmtId="0" fontId="9" fillId="2" borderId="0" xfId="0" applyFont="1" applyFill="1" applyAlignment="1">
      <alignment/>
    </xf>
    <xf numFmtId="0" fontId="4" fillId="2" borderId="0" xfId="0" applyFont="1" applyFill="1" applyAlignment="1">
      <alignment/>
    </xf>
    <xf numFmtId="204" fontId="3" fillId="2" borderId="0" xfId="0" applyNumberFormat="1" applyFont="1" applyFill="1" applyAlignment="1">
      <alignment horizontal="left"/>
    </xf>
    <xf numFmtId="0" fontId="13" fillId="2" borderId="0" xfId="15" applyNumberFormat="1" applyFont="1" applyFill="1" applyAlignment="1">
      <alignment vertical="top" wrapText="1"/>
    </xf>
    <xf numFmtId="49" fontId="3" fillId="2" borderId="0" xfId="15" applyNumberFormat="1" applyFont="1" applyFill="1" applyAlignment="1">
      <alignment/>
    </xf>
    <xf numFmtId="0" fontId="3" fillId="2" borderId="0" xfId="15" applyNumberFormat="1" applyFont="1" applyFill="1" applyAlignment="1">
      <alignment/>
    </xf>
    <xf numFmtId="208" fontId="0" fillId="2" borderId="0" xfId="15" applyNumberFormat="1" applyFont="1" applyFill="1" applyAlignment="1">
      <alignment horizontal="left"/>
    </xf>
    <xf numFmtId="0" fontId="7" fillId="2" borderId="0" xfId="0" applyFont="1" applyFill="1" applyAlignment="1">
      <alignment horizontal="justify" vertical="top" wrapText="1"/>
    </xf>
    <xf numFmtId="210" fontId="0" fillId="2" borderId="0" xfId="0" applyNumberFormat="1" applyFont="1" applyFill="1" applyAlignment="1">
      <alignment horizontal="left"/>
    </xf>
    <xf numFmtId="0" fontId="0" fillId="2" borderId="0" xfId="0" applyFont="1" applyFill="1" applyAlignment="1">
      <alignment horizontal="justify" vertical="top" wrapText="1"/>
    </xf>
    <xf numFmtId="0" fontId="2" fillId="2" borderId="0" xfId="0" applyFont="1" applyFill="1" applyAlignment="1">
      <alignment/>
    </xf>
    <xf numFmtId="0" fontId="0" fillId="2" borderId="0" xfId="0" applyFont="1" applyFill="1" applyAlignment="1">
      <alignment horizontal="justify" vertical="top" wrapText="1"/>
    </xf>
    <xf numFmtId="43" fontId="3" fillId="2" borderId="0" xfId="15" applyNumberFormat="1" applyFont="1" applyFill="1" applyBorder="1" applyAlignment="1">
      <alignment/>
    </xf>
    <xf numFmtId="0" fontId="3" fillId="2" borderId="0" xfId="15" applyNumberFormat="1" applyFont="1" applyFill="1" applyBorder="1" applyAlignment="1">
      <alignment/>
    </xf>
    <xf numFmtId="0" fontId="3" fillId="2" borderId="0" xfId="0" applyFont="1" applyFill="1" applyBorder="1" applyAlignment="1">
      <alignment horizontal="center"/>
    </xf>
    <xf numFmtId="0" fontId="0" fillId="0" borderId="0" xfId="0" applyAlignment="1">
      <alignment horizontal="justify"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FFE1FF"/>
      <rgbColor rgb="00FFFFFF"/>
      <rgbColor rgb="00FF0000"/>
      <rgbColor rgb="0000FF00"/>
      <rgbColor rgb="000000FF"/>
      <rgbColor rgb="00FFFF00"/>
      <rgbColor rgb="00FF00FF"/>
      <rgbColor rgb="0000FFFF"/>
      <rgbColor rgb="00FFC9C9"/>
      <rgbColor rgb="00EBFFEB"/>
      <rgbColor rgb="00E1E1FF"/>
      <rgbColor rgb="00FBE9FB"/>
      <rgbColor rgb="00800080"/>
      <rgbColor rgb="00E5FFFF"/>
      <rgbColor rgb="00C0C0C0"/>
      <rgbColor rgb="00F4F4F4"/>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EDE1"/>
      <rgbColor rgb="00666699"/>
      <rgbColor rgb="00969696"/>
      <rgbColor rgb="00E1F0FF"/>
      <rgbColor rgb="00339966"/>
      <rgbColor rgb="00DDFFDD"/>
      <rgbColor rgb="00FFFFD5"/>
      <rgbColor rgb="00FFE6D9"/>
      <rgbColor rgb="00993366"/>
      <rgbColor rgb="00010000"/>
      <rgbColor rgb="00DEFEF5"/>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38100</xdr:colOff>
      <xdr:row>0</xdr:row>
      <xdr:rowOff>19050</xdr:rowOff>
    </xdr:from>
    <xdr:to>
      <xdr:col>6</xdr:col>
      <xdr:colOff>104775</xdr:colOff>
      <xdr:row>5</xdr:row>
      <xdr:rowOff>19050</xdr:rowOff>
    </xdr:to>
    <xdr:pic>
      <xdr:nvPicPr>
        <xdr:cNvPr id="1" name="Picture 9"/>
        <xdr:cNvPicPr preferRelativeResize="1">
          <a:picLocks noChangeAspect="1"/>
        </xdr:cNvPicPr>
      </xdr:nvPicPr>
      <xdr:blipFill>
        <a:blip r:embed="rId1"/>
        <a:stretch>
          <a:fillRect/>
        </a:stretch>
      </xdr:blipFill>
      <xdr:spPr>
        <a:xfrm>
          <a:off x="4067175" y="19050"/>
          <a:ext cx="1133475" cy="666750"/>
        </a:xfrm>
        <a:prstGeom prst="rect">
          <a:avLst/>
        </a:prstGeom>
        <a:noFill/>
        <a:ln w="9525" cmpd="sng">
          <a:noFill/>
        </a:ln>
      </xdr:spPr>
    </xdr:pic>
    <xdr:clientData/>
  </xdr:twoCellAnchor>
  <xdr:twoCellAnchor>
    <xdr:from>
      <xdr:col>1</xdr:col>
      <xdr:colOff>371475</xdr:colOff>
      <xdr:row>57</xdr:row>
      <xdr:rowOff>19050</xdr:rowOff>
    </xdr:from>
    <xdr:to>
      <xdr:col>1</xdr:col>
      <xdr:colOff>504825</xdr:colOff>
      <xdr:row>58</xdr:row>
      <xdr:rowOff>114300</xdr:rowOff>
    </xdr:to>
    <xdr:sp>
      <xdr:nvSpPr>
        <xdr:cNvPr id="2" name="TextBox 19"/>
        <xdr:cNvSpPr txBox="1">
          <a:spLocks noChangeArrowheads="1"/>
        </xdr:cNvSpPr>
      </xdr:nvSpPr>
      <xdr:spPr>
        <a:xfrm>
          <a:off x="552450" y="6800850"/>
          <a:ext cx="133350"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a:t>
          </a:r>
        </a:p>
      </xdr:txBody>
    </xdr:sp>
    <xdr:clientData/>
  </xdr:twoCellAnchor>
  <xdr:twoCellAnchor>
    <xdr:from>
      <xdr:col>0</xdr:col>
      <xdr:colOff>95250</xdr:colOff>
      <xdr:row>78</xdr:row>
      <xdr:rowOff>133350</xdr:rowOff>
    </xdr:from>
    <xdr:to>
      <xdr:col>1</xdr:col>
      <xdr:colOff>19050</xdr:colOff>
      <xdr:row>79</xdr:row>
      <xdr:rowOff>104775</xdr:rowOff>
    </xdr:to>
    <xdr:sp>
      <xdr:nvSpPr>
        <xdr:cNvPr id="3" name="TextBox 20"/>
        <xdr:cNvSpPr txBox="1">
          <a:spLocks noChangeArrowheads="1"/>
        </xdr:cNvSpPr>
      </xdr:nvSpPr>
      <xdr:spPr>
        <a:xfrm>
          <a:off x="95250" y="8924925"/>
          <a:ext cx="104775" cy="1333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371475</xdr:colOff>
      <xdr:row>0</xdr:row>
      <xdr:rowOff>0</xdr:rowOff>
    </xdr:from>
    <xdr:to>
      <xdr:col>12</xdr:col>
      <xdr:colOff>19050</xdr:colOff>
      <xdr:row>5</xdr:row>
      <xdr:rowOff>0</xdr:rowOff>
    </xdr:to>
    <xdr:pic>
      <xdr:nvPicPr>
        <xdr:cNvPr id="1" name="Picture 7"/>
        <xdr:cNvPicPr preferRelativeResize="1">
          <a:picLocks noChangeAspect="1"/>
        </xdr:cNvPicPr>
      </xdr:nvPicPr>
      <xdr:blipFill>
        <a:blip r:embed="rId1"/>
        <a:stretch>
          <a:fillRect/>
        </a:stretch>
      </xdr:blipFill>
      <xdr:spPr>
        <a:xfrm>
          <a:off x="6038850" y="0"/>
          <a:ext cx="1181100" cy="695325"/>
        </a:xfrm>
        <a:prstGeom prst="rect">
          <a:avLst/>
        </a:prstGeom>
        <a:noFill/>
        <a:ln w="9525" cmpd="sng">
          <a:noFill/>
        </a:ln>
      </xdr:spPr>
    </xdr:pic>
    <xdr:clientData/>
  </xdr:twoCellAnchor>
  <xdr:twoCellAnchor>
    <xdr:from>
      <xdr:col>6</xdr:col>
      <xdr:colOff>742950</xdr:colOff>
      <xdr:row>10</xdr:row>
      <xdr:rowOff>123825</xdr:rowOff>
    </xdr:from>
    <xdr:to>
      <xdr:col>7</xdr:col>
      <xdr:colOff>47625</xdr:colOff>
      <xdr:row>11</xdr:row>
      <xdr:rowOff>104775</xdr:rowOff>
    </xdr:to>
    <xdr:sp>
      <xdr:nvSpPr>
        <xdr:cNvPr id="2" name="TextBox 9"/>
        <xdr:cNvSpPr txBox="1">
          <a:spLocks noChangeArrowheads="1"/>
        </xdr:cNvSpPr>
      </xdr:nvSpPr>
      <xdr:spPr>
        <a:xfrm>
          <a:off x="3790950" y="1419225"/>
          <a:ext cx="133350"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a:t>
          </a:r>
        </a:p>
      </xdr:txBody>
    </xdr:sp>
    <xdr:clientData/>
  </xdr:twoCellAnchor>
  <xdr:twoCellAnchor>
    <xdr:from>
      <xdr:col>0</xdr:col>
      <xdr:colOff>114300</xdr:colOff>
      <xdr:row>66</xdr:row>
      <xdr:rowOff>28575</xdr:rowOff>
    </xdr:from>
    <xdr:to>
      <xdr:col>1</xdr:col>
      <xdr:colOff>57150</xdr:colOff>
      <xdr:row>67</xdr:row>
      <xdr:rowOff>123825</xdr:rowOff>
    </xdr:to>
    <xdr:sp>
      <xdr:nvSpPr>
        <xdr:cNvPr id="3" name="TextBox 10"/>
        <xdr:cNvSpPr txBox="1">
          <a:spLocks noChangeArrowheads="1"/>
        </xdr:cNvSpPr>
      </xdr:nvSpPr>
      <xdr:spPr>
        <a:xfrm>
          <a:off x="114300" y="8277225"/>
          <a:ext cx="133350"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5</xdr:row>
      <xdr:rowOff>152400</xdr:rowOff>
    </xdr:from>
    <xdr:to>
      <xdr:col>9</xdr:col>
      <xdr:colOff>0</xdr:colOff>
      <xdr:row>11</xdr:row>
      <xdr:rowOff>38100</xdr:rowOff>
    </xdr:to>
    <xdr:sp>
      <xdr:nvSpPr>
        <xdr:cNvPr id="1" name="Text 2"/>
        <xdr:cNvSpPr txBox="1">
          <a:spLocks noChangeArrowheads="1"/>
        </xdr:cNvSpPr>
      </xdr:nvSpPr>
      <xdr:spPr>
        <a:xfrm>
          <a:off x="5934075" y="962025"/>
          <a:ext cx="0" cy="74295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
</a:t>
          </a:r>
          <a:r>
            <a:rPr lang="en-US" cap="none" sz="800" b="1" i="0" u="none" baseline="0">
              <a:latin typeface="Arial"/>
              <a:ea typeface="Arial"/>
              <a:cs typeface="Arial"/>
            </a:rPr>
            <a:t>AS AT PRECEDING
FINANCIAL 
YEAR END
</a:t>
          </a:r>
          <a:r>
            <a:rPr lang="en-US" cap="none" sz="900" b="1" i="0" u="none" baseline="0">
              <a:latin typeface="Arial"/>
              <a:ea typeface="Arial"/>
              <a:cs typeface="Arial"/>
            </a:rPr>
            <a:t>31/12/2001</a:t>
          </a:r>
          <a:r>
            <a:rPr lang="en-US" cap="none" sz="1000" b="1" i="0" u="none" baseline="0">
              <a:latin typeface="Arial"/>
              <a:ea typeface="Arial"/>
              <a:cs typeface="Arial"/>
            </a:rPr>
            <a:t>
(audited)
RM'000</a:t>
          </a:r>
        </a:p>
      </xdr:txBody>
    </xdr:sp>
    <xdr:clientData/>
  </xdr:twoCellAnchor>
  <xdr:twoCellAnchor editAs="oneCell">
    <xdr:from>
      <xdr:col>6</xdr:col>
      <xdr:colOff>447675</xdr:colOff>
      <xdr:row>0</xdr:row>
      <xdr:rowOff>0</xdr:rowOff>
    </xdr:from>
    <xdr:to>
      <xdr:col>9</xdr:col>
      <xdr:colOff>66675</xdr:colOff>
      <xdr:row>4</xdr:row>
      <xdr:rowOff>133350</xdr:rowOff>
    </xdr:to>
    <xdr:pic>
      <xdr:nvPicPr>
        <xdr:cNvPr id="2" name="Picture 9"/>
        <xdr:cNvPicPr preferRelativeResize="1">
          <a:picLocks noChangeAspect="1"/>
        </xdr:cNvPicPr>
      </xdr:nvPicPr>
      <xdr:blipFill>
        <a:blip r:embed="rId1"/>
        <a:stretch>
          <a:fillRect/>
        </a:stretch>
      </xdr:blipFill>
      <xdr:spPr>
        <a:xfrm>
          <a:off x="4676775" y="0"/>
          <a:ext cx="1323975" cy="781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135</xdr:row>
      <xdr:rowOff>0</xdr:rowOff>
    </xdr:from>
    <xdr:to>
      <xdr:col>13</xdr:col>
      <xdr:colOff>0</xdr:colOff>
      <xdr:row>135</xdr:row>
      <xdr:rowOff>0</xdr:rowOff>
    </xdr:to>
    <xdr:sp>
      <xdr:nvSpPr>
        <xdr:cNvPr id="1" name="Text 3"/>
        <xdr:cNvSpPr txBox="1">
          <a:spLocks noChangeArrowheads="1"/>
        </xdr:cNvSpPr>
      </xdr:nvSpPr>
      <xdr:spPr>
        <a:xfrm>
          <a:off x="180975" y="22069425"/>
          <a:ext cx="65627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material changes in the composition of the Group during the financial period under review other than the following:-</a:t>
          </a:r>
        </a:p>
      </xdr:txBody>
    </xdr:sp>
    <xdr:clientData/>
  </xdr:twoCellAnchor>
  <xdr:twoCellAnchor>
    <xdr:from>
      <xdr:col>1</xdr:col>
      <xdr:colOff>19050</xdr:colOff>
      <xdr:row>135</xdr:row>
      <xdr:rowOff>0</xdr:rowOff>
    </xdr:from>
    <xdr:to>
      <xdr:col>13</xdr:col>
      <xdr:colOff>0</xdr:colOff>
      <xdr:row>135</xdr:row>
      <xdr:rowOff>0</xdr:rowOff>
    </xdr:to>
    <xdr:sp>
      <xdr:nvSpPr>
        <xdr:cNvPr id="2" name="Text 8"/>
        <xdr:cNvSpPr txBox="1">
          <a:spLocks noChangeArrowheads="1"/>
        </xdr:cNvSpPr>
      </xdr:nvSpPr>
      <xdr:spPr>
        <a:xfrm>
          <a:off x="200025" y="22069425"/>
          <a:ext cx="65436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PM Holdings has given corporate guarantees in respect of banking, hire purchase and leasing facilities granted to its unconsolidated and former subsidiaries totalling approximately RM[ ] million.
</a:t>
          </a:r>
        </a:p>
      </xdr:txBody>
    </xdr:sp>
    <xdr:clientData/>
  </xdr:twoCellAnchor>
  <xdr:twoCellAnchor>
    <xdr:from>
      <xdr:col>1</xdr:col>
      <xdr:colOff>9525</xdr:colOff>
      <xdr:row>155</xdr:row>
      <xdr:rowOff>0</xdr:rowOff>
    </xdr:from>
    <xdr:to>
      <xdr:col>13</xdr:col>
      <xdr:colOff>0</xdr:colOff>
      <xdr:row>155</xdr:row>
      <xdr:rowOff>0</xdr:rowOff>
    </xdr:to>
    <xdr:sp>
      <xdr:nvSpPr>
        <xdr:cNvPr id="3" name="Text 32"/>
        <xdr:cNvSpPr txBox="1">
          <a:spLocks noChangeArrowheads="1"/>
        </xdr:cNvSpPr>
      </xdr:nvSpPr>
      <xdr:spPr>
        <a:xfrm>
          <a:off x="190500" y="25307925"/>
          <a:ext cx="65532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analysis of the Group operations for the  financial period under review is as follows:-</a:t>
          </a:r>
        </a:p>
      </xdr:txBody>
    </xdr:sp>
    <xdr:clientData/>
  </xdr:twoCellAnchor>
  <xdr:twoCellAnchor>
    <xdr:from>
      <xdr:col>4</xdr:col>
      <xdr:colOff>9525</xdr:colOff>
      <xdr:row>61</xdr:row>
      <xdr:rowOff>0</xdr:rowOff>
    </xdr:from>
    <xdr:to>
      <xdr:col>10</xdr:col>
      <xdr:colOff>590550</xdr:colOff>
      <xdr:row>61</xdr:row>
      <xdr:rowOff>0</xdr:rowOff>
    </xdr:to>
    <xdr:sp>
      <xdr:nvSpPr>
        <xdr:cNvPr id="4" name="Text 70"/>
        <xdr:cNvSpPr txBox="1">
          <a:spLocks noChangeArrowheads="1"/>
        </xdr:cNvSpPr>
      </xdr:nvSpPr>
      <xdr:spPr>
        <a:xfrm>
          <a:off x="923925" y="10372725"/>
          <a:ext cx="42481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 of associated companies' exceptional items included under 2(f) of the Consolidated Income Statement
</a:t>
          </a:r>
        </a:p>
      </xdr:txBody>
    </xdr:sp>
    <xdr:clientData/>
  </xdr:twoCellAnchor>
  <xdr:twoCellAnchor>
    <xdr:from>
      <xdr:col>13</xdr:col>
      <xdr:colOff>0</xdr:colOff>
      <xdr:row>155</xdr:row>
      <xdr:rowOff>0</xdr:rowOff>
    </xdr:from>
    <xdr:to>
      <xdr:col>13</xdr:col>
      <xdr:colOff>0</xdr:colOff>
      <xdr:row>155</xdr:row>
      <xdr:rowOff>0</xdr:rowOff>
    </xdr:to>
    <xdr:sp>
      <xdr:nvSpPr>
        <xdr:cNvPr id="5" name="Text 71"/>
        <xdr:cNvSpPr txBox="1">
          <a:spLocks noChangeArrowheads="1"/>
        </xdr:cNvSpPr>
      </xdr:nvSpPr>
      <xdr:spPr>
        <a:xfrm>
          <a:off x="6743700" y="25307925"/>
          <a:ext cx="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Profit/(Loss)
before
Taxation</a:t>
          </a:r>
        </a:p>
      </xdr:txBody>
    </xdr:sp>
    <xdr:clientData/>
  </xdr:twoCellAnchor>
  <xdr:twoCellAnchor>
    <xdr:from>
      <xdr:col>13</xdr:col>
      <xdr:colOff>0</xdr:colOff>
      <xdr:row>155</xdr:row>
      <xdr:rowOff>0</xdr:rowOff>
    </xdr:from>
    <xdr:to>
      <xdr:col>13</xdr:col>
      <xdr:colOff>0</xdr:colOff>
      <xdr:row>155</xdr:row>
      <xdr:rowOff>0</xdr:rowOff>
    </xdr:to>
    <xdr:sp>
      <xdr:nvSpPr>
        <xdr:cNvPr id="6" name="Text 72"/>
        <xdr:cNvSpPr txBox="1">
          <a:spLocks noChangeArrowheads="1"/>
        </xdr:cNvSpPr>
      </xdr:nvSpPr>
      <xdr:spPr>
        <a:xfrm>
          <a:off x="6743700" y="25307925"/>
          <a:ext cx="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
Assets 
Employed</a:t>
          </a:r>
        </a:p>
      </xdr:txBody>
    </xdr:sp>
    <xdr:clientData/>
  </xdr:twoCellAnchor>
  <xdr:twoCellAnchor>
    <xdr:from>
      <xdr:col>12</xdr:col>
      <xdr:colOff>209550</xdr:colOff>
      <xdr:row>155</xdr:row>
      <xdr:rowOff>0</xdr:rowOff>
    </xdr:from>
    <xdr:to>
      <xdr:col>13</xdr:col>
      <xdr:colOff>0</xdr:colOff>
      <xdr:row>155</xdr:row>
      <xdr:rowOff>0</xdr:rowOff>
    </xdr:to>
    <xdr:sp>
      <xdr:nvSpPr>
        <xdr:cNvPr id="7" name="Text 82"/>
        <xdr:cNvSpPr txBox="1">
          <a:spLocks noChangeArrowheads="1"/>
        </xdr:cNvSpPr>
      </xdr:nvSpPr>
      <xdr:spPr>
        <a:xfrm>
          <a:off x="6315075" y="25307925"/>
          <a:ext cx="428625"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
Revenue</a:t>
          </a:r>
        </a:p>
      </xdr:txBody>
    </xdr:sp>
    <xdr:clientData/>
  </xdr:twoCellAnchor>
  <xdr:twoCellAnchor>
    <xdr:from>
      <xdr:col>12</xdr:col>
      <xdr:colOff>638175</xdr:colOff>
      <xdr:row>155</xdr:row>
      <xdr:rowOff>0</xdr:rowOff>
    </xdr:from>
    <xdr:to>
      <xdr:col>13</xdr:col>
      <xdr:colOff>0</xdr:colOff>
      <xdr:row>155</xdr:row>
      <xdr:rowOff>0</xdr:rowOff>
    </xdr:to>
    <xdr:sp>
      <xdr:nvSpPr>
        <xdr:cNvPr id="8" name="Text 94"/>
        <xdr:cNvSpPr txBox="1">
          <a:spLocks noChangeArrowheads="1"/>
        </xdr:cNvSpPr>
      </xdr:nvSpPr>
      <xdr:spPr>
        <a:xfrm>
          <a:off x="6743700" y="25307925"/>
          <a:ext cx="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13</xdr:col>
      <xdr:colOff>0</xdr:colOff>
      <xdr:row>155</xdr:row>
      <xdr:rowOff>0</xdr:rowOff>
    </xdr:from>
    <xdr:to>
      <xdr:col>13</xdr:col>
      <xdr:colOff>0</xdr:colOff>
      <xdr:row>155</xdr:row>
      <xdr:rowOff>0</xdr:rowOff>
    </xdr:to>
    <xdr:sp>
      <xdr:nvSpPr>
        <xdr:cNvPr id="9" name="Text 95"/>
        <xdr:cNvSpPr txBox="1">
          <a:spLocks noChangeArrowheads="1"/>
        </xdr:cNvSpPr>
      </xdr:nvSpPr>
      <xdr:spPr>
        <a:xfrm>
          <a:off x="6743700" y="25307925"/>
          <a:ext cx="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1</xdr:col>
      <xdr:colOff>219075</xdr:colOff>
      <xdr:row>135</xdr:row>
      <xdr:rowOff>0</xdr:rowOff>
    </xdr:from>
    <xdr:to>
      <xdr:col>13</xdr:col>
      <xdr:colOff>0</xdr:colOff>
      <xdr:row>135</xdr:row>
      <xdr:rowOff>0</xdr:rowOff>
    </xdr:to>
    <xdr:sp>
      <xdr:nvSpPr>
        <xdr:cNvPr id="10" name="Text 103"/>
        <xdr:cNvSpPr txBox="1">
          <a:spLocks noChangeArrowheads="1"/>
        </xdr:cNvSpPr>
      </xdr:nvSpPr>
      <xdr:spPr>
        <a:xfrm>
          <a:off x="400050" y="22069425"/>
          <a:ext cx="63436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7 January 2002, Pan Malaysia Holdings Berhad ("PM Holdings"), a subsidiary, purchased 71,000 ordinary shares of RM1.00 each of Pan Malaysia Capital Berhad ("PM Capital") from the open market for a consideration of RM43,897. PM Holdings' interest in the total issued and paid up ordinary share capital of PM Capital increased from 73.86% to 73.89% accordingly.</a:t>
          </a:r>
        </a:p>
      </xdr:txBody>
    </xdr:sp>
    <xdr:clientData/>
  </xdr:twoCellAnchor>
  <xdr:twoCellAnchor>
    <xdr:from>
      <xdr:col>1</xdr:col>
      <xdr:colOff>0</xdr:colOff>
      <xdr:row>135</xdr:row>
      <xdr:rowOff>0</xdr:rowOff>
    </xdr:from>
    <xdr:to>
      <xdr:col>13</xdr:col>
      <xdr:colOff>0</xdr:colOff>
      <xdr:row>135</xdr:row>
      <xdr:rowOff>0</xdr:rowOff>
    </xdr:to>
    <xdr:sp>
      <xdr:nvSpPr>
        <xdr:cNvPr id="11" name="Text 105"/>
        <xdr:cNvSpPr txBox="1">
          <a:spLocks noChangeArrowheads="1"/>
        </xdr:cNvSpPr>
      </xdr:nvSpPr>
      <xdr:spPr>
        <a:xfrm>
          <a:off x="180975" y="22069425"/>
          <a:ext cx="65627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part of PM Holdings' continuing rationalisation exercise to divest and wind-up non-core businesses and focus on financial services activities, a dormant subsidiary, namely Fibercorp (Sarawak) Sdn Bhd was placed under members' voluntary winding up on 9 January 2002. </a:t>
          </a:r>
        </a:p>
      </xdr:txBody>
    </xdr:sp>
    <xdr:clientData/>
  </xdr:twoCellAnchor>
  <xdr:twoCellAnchor>
    <xdr:from>
      <xdr:col>1</xdr:col>
      <xdr:colOff>28575</xdr:colOff>
      <xdr:row>135</xdr:row>
      <xdr:rowOff>0</xdr:rowOff>
    </xdr:from>
    <xdr:to>
      <xdr:col>13</xdr:col>
      <xdr:colOff>0</xdr:colOff>
      <xdr:row>135</xdr:row>
      <xdr:rowOff>0</xdr:rowOff>
    </xdr:to>
    <xdr:sp>
      <xdr:nvSpPr>
        <xdr:cNvPr id="12" name="Text 118"/>
        <xdr:cNvSpPr txBox="1">
          <a:spLocks noChangeArrowheads="1"/>
        </xdr:cNvSpPr>
      </xdr:nvSpPr>
      <xdr:spPr>
        <a:xfrm>
          <a:off x="209550" y="22069425"/>
          <a:ext cx="65341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Lembaran Megah Sdn Bhd, a wholly-owned subsidiary of PMC, had on 14 December 2000 entered into a sale and purchase agreement with Dimensi Bersatu Sdn Bhd for the acquisition of 46,000,000 ordinary shares of RM1.00 each representing 12.9% of the existing issued and paid-up capital of Chemical Company Of Malaysia Berhad at RM2.30 per share for a total cash consideration of RM105.8 million ("Acquisition").  The Acquisition, which was approved by FIC and SC on 16 March 2001 and 26 April 2001 respectively, has been completed on 21 May 2001.
</a:t>
          </a:r>
        </a:p>
      </xdr:txBody>
    </xdr:sp>
    <xdr:clientData/>
  </xdr:twoCellAnchor>
  <xdr:twoCellAnchor>
    <xdr:from>
      <xdr:col>2</xdr:col>
      <xdr:colOff>0</xdr:colOff>
      <xdr:row>135</xdr:row>
      <xdr:rowOff>0</xdr:rowOff>
    </xdr:from>
    <xdr:to>
      <xdr:col>13</xdr:col>
      <xdr:colOff>0</xdr:colOff>
      <xdr:row>135</xdr:row>
      <xdr:rowOff>0</xdr:rowOff>
    </xdr:to>
    <xdr:sp>
      <xdr:nvSpPr>
        <xdr:cNvPr id="13" name="Text 129"/>
        <xdr:cNvSpPr txBox="1">
          <a:spLocks noChangeArrowheads="1"/>
        </xdr:cNvSpPr>
      </xdr:nvSpPr>
      <xdr:spPr>
        <a:xfrm>
          <a:off x="400050" y="22069425"/>
          <a:ext cx="63436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Voluntary Winding-Up of Subsidiary Companies</a:t>
          </a:r>
        </a:p>
      </xdr:txBody>
    </xdr:sp>
    <xdr:clientData/>
  </xdr:twoCellAnchor>
  <xdr:twoCellAnchor>
    <xdr:from>
      <xdr:col>2</xdr:col>
      <xdr:colOff>0</xdr:colOff>
      <xdr:row>135</xdr:row>
      <xdr:rowOff>0</xdr:rowOff>
    </xdr:from>
    <xdr:to>
      <xdr:col>13</xdr:col>
      <xdr:colOff>0</xdr:colOff>
      <xdr:row>135</xdr:row>
      <xdr:rowOff>0</xdr:rowOff>
    </xdr:to>
    <xdr:sp>
      <xdr:nvSpPr>
        <xdr:cNvPr id="14" name="Text 130"/>
        <xdr:cNvSpPr txBox="1">
          <a:spLocks noChangeArrowheads="1"/>
        </xdr:cNvSpPr>
      </xdr:nvSpPr>
      <xdr:spPr>
        <a:xfrm>
          <a:off x="400050" y="22069425"/>
          <a:ext cx="63436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part of Pan Malaysia Holdings Berhad ("PM Holdings"), a subsidiary company, continuing rationalisation exercise to divest and wind-up non-core businesses and focus on financial services activities, two of its subsidiary companies, namely, Fibercorp (Sarawak) Sdn Bhd and Cocoa Specialities (Malaysia) Sdn Bhd, were placed under members' voluntary winding-up on 9 January 2002 and creditors' voluntary winding-up on 28 June 2002 respectively.</a:t>
          </a:r>
        </a:p>
      </xdr:txBody>
    </xdr:sp>
    <xdr:clientData/>
  </xdr:twoCellAnchor>
  <xdr:twoCellAnchor>
    <xdr:from>
      <xdr:col>1</xdr:col>
      <xdr:colOff>219075</xdr:colOff>
      <xdr:row>135</xdr:row>
      <xdr:rowOff>0</xdr:rowOff>
    </xdr:from>
    <xdr:to>
      <xdr:col>13</xdr:col>
      <xdr:colOff>0</xdr:colOff>
      <xdr:row>135</xdr:row>
      <xdr:rowOff>0</xdr:rowOff>
    </xdr:to>
    <xdr:sp>
      <xdr:nvSpPr>
        <xdr:cNvPr id="15" name="Text 142"/>
        <xdr:cNvSpPr txBox="1">
          <a:spLocks noChangeArrowheads="1"/>
        </xdr:cNvSpPr>
      </xdr:nvSpPr>
      <xdr:spPr>
        <a:xfrm>
          <a:off x="400050" y="22069425"/>
          <a:ext cx="63436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disposal by Labels Specialist Industries Sdn Bhd, a 51.25% owned subsidiary of PM Holdings, of its entire shareholding of 124,950 ordinary shares of RM1.00 each representing 51.0% of the total issued and paid up share capital of Focusprint Sendirian Berhad for a cash consideration of RM4.5 million was completed on 23 March 2001.
</a:t>
          </a:r>
        </a:p>
      </xdr:txBody>
    </xdr:sp>
    <xdr:clientData/>
  </xdr:twoCellAnchor>
  <xdr:twoCellAnchor>
    <xdr:from>
      <xdr:col>1</xdr:col>
      <xdr:colOff>219075</xdr:colOff>
      <xdr:row>135</xdr:row>
      <xdr:rowOff>0</xdr:rowOff>
    </xdr:from>
    <xdr:to>
      <xdr:col>13</xdr:col>
      <xdr:colOff>0</xdr:colOff>
      <xdr:row>135</xdr:row>
      <xdr:rowOff>0</xdr:rowOff>
    </xdr:to>
    <xdr:sp>
      <xdr:nvSpPr>
        <xdr:cNvPr id="16" name="Text 152"/>
        <xdr:cNvSpPr txBox="1">
          <a:spLocks noChangeArrowheads="1"/>
        </xdr:cNvSpPr>
      </xdr:nvSpPr>
      <xdr:spPr>
        <a:xfrm>
          <a:off x="400050" y="22069425"/>
          <a:ext cx="63436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Proposed Transfer by PM Capital to PM Securities of the Entire Issued and Paid-Up Share Capital of PM Equities</a:t>
          </a:r>
        </a:p>
      </xdr:txBody>
    </xdr:sp>
    <xdr:clientData/>
  </xdr:twoCellAnchor>
  <xdr:twoCellAnchor>
    <xdr:from>
      <xdr:col>1</xdr:col>
      <xdr:colOff>219075</xdr:colOff>
      <xdr:row>135</xdr:row>
      <xdr:rowOff>0</xdr:rowOff>
    </xdr:from>
    <xdr:to>
      <xdr:col>13</xdr:col>
      <xdr:colOff>0</xdr:colOff>
      <xdr:row>135</xdr:row>
      <xdr:rowOff>0</xdr:rowOff>
    </xdr:to>
    <xdr:sp>
      <xdr:nvSpPr>
        <xdr:cNvPr id="17" name="Text 153"/>
        <xdr:cNvSpPr txBox="1">
          <a:spLocks noChangeArrowheads="1"/>
        </xdr:cNvSpPr>
      </xdr:nvSpPr>
      <xdr:spPr>
        <a:xfrm>
          <a:off x="400050" y="22069425"/>
          <a:ext cx="63436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13 December 2000, PM Capital entered into a sale and purchase agreement with PM Securities for the proposed sale and transfer of the entire issued and paid-up share capital of PM Equities comprising 237,123,722 ordinary shares of RM1.00 each, 91,934,379 redeemable non-convertible preference shares of RM1.00 each and 36,000,000 redeemable exchangeable preference shares of RM1.00 each for a sale consideration of RM117.9 million (or such sum as may be adjusted) ("PME Consideration") to be satisfied by the issuance of up to 100,000,000 new ordinary shares of RM1.00 each in PM Securities at an issue price of RM1.00 per share and the balance consideration to be payable in cash ("Proposed PME Transaction"). </a:t>
          </a:r>
        </a:p>
      </xdr:txBody>
    </xdr:sp>
    <xdr:clientData/>
  </xdr:twoCellAnchor>
  <xdr:twoCellAnchor>
    <xdr:from>
      <xdr:col>1</xdr:col>
      <xdr:colOff>219075</xdr:colOff>
      <xdr:row>135</xdr:row>
      <xdr:rowOff>0</xdr:rowOff>
    </xdr:from>
    <xdr:to>
      <xdr:col>13</xdr:col>
      <xdr:colOff>0</xdr:colOff>
      <xdr:row>135</xdr:row>
      <xdr:rowOff>0</xdr:rowOff>
    </xdr:to>
    <xdr:sp>
      <xdr:nvSpPr>
        <xdr:cNvPr id="18" name="Text 154"/>
        <xdr:cNvSpPr txBox="1">
          <a:spLocks noChangeArrowheads="1"/>
        </xdr:cNvSpPr>
      </xdr:nvSpPr>
      <xdr:spPr>
        <a:xfrm>
          <a:off x="400050" y="22069425"/>
          <a:ext cx="63436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Proposed Restructuring Involving the Proposed Transfer of 99.99% of The Issued and Paid-Up Ordinary Share Capital of PM Securities and 100% of the Redeemable Non-Convertible Preference Shares of RM1.00 each in PM Securities to Kimara Asset Management Sdn Bhd ("Kimara Asset")</a:t>
          </a:r>
        </a:p>
      </xdr:txBody>
    </xdr:sp>
    <xdr:clientData/>
  </xdr:twoCellAnchor>
  <xdr:twoCellAnchor>
    <xdr:from>
      <xdr:col>1</xdr:col>
      <xdr:colOff>219075</xdr:colOff>
      <xdr:row>135</xdr:row>
      <xdr:rowOff>0</xdr:rowOff>
    </xdr:from>
    <xdr:to>
      <xdr:col>13</xdr:col>
      <xdr:colOff>0</xdr:colOff>
      <xdr:row>135</xdr:row>
      <xdr:rowOff>0</xdr:rowOff>
    </xdr:to>
    <xdr:sp>
      <xdr:nvSpPr>
        <xdr:cNvPr id="19" name="Text 155"/>
        <xdr:cNvSpPr txBox="1">
          <a:spLocks noChangeArrowheads="1"/>
        </xdr:cNvSpPr>
      </xdr:nvSpPr>
      <xdr:spPr>
        <a:xfrm>
          <a:off x="400050" y="22069425"/>
          <a:ext cx="63436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13 December 2000, PM Capital has also entered into an agreement with Kimara Asset, a wholly-owned subsidiary of PM Capital, whereby PM Capital agreed to the proposed sale and transfer of PM Capital's entire interest in the issued and paid-up share capital of PM Securities comprising 261,448,133 ordinary shares of RM1.00 each and 174,048,160 redeemable non-convertible preference shares of RM1.00 each, together with the new ordinary shares of RM1.00 each in PM Securities to be issued to PM Capital pursuant to the Proposed PME Transaction, to Kimara Asset for a sale consideration of RM361.0 million ("PMS Consideration") to be satisfied by the issuance of 361,000,000 new ordinary shares of RM1.00 each in Kimara Asset at an issue price of RM1.00 per share ("Proposed Restructuring").  </a:t>
          </a:r>
        </a:p>
      </xdr:txBody>
    </xdr:sp>
    <xdr:clientData/>
  </xdr:twoCellAnchor>
  <xdr:twoCellAnchor>
    <xdr:from>
      <xdr:col>1</xdr:col>
      <xdr:colOff>219075</xdr:colOff>
      <xdr:row>135</xdr:row>
      <xdr:rowOff>0</xdr:rowOff>
    </xdr:from>
    <xdr:to>
      <xdr:col>13</xdr:col>
      <xdr:colOff>0</xdr:colOff>
      <xdr:row>135</xdr:row>
      <xdr:rowOff>0</xdr:rowOff>
    </xdr:to>
    <xdr:sp>
      <xdr:nvSpPr>
        <xdr:cNvPr id="20" name="Text 153"/>
        <xdr:cNvSpPr txBox="1">
          <a:spLocks noChangeArrowheads="1"/>
        </xdr:cNvSpPr>
      </xdr:nvSpPr>
      <xdr:spPr>
        <a:xfrm>
          <a:off x="400050" y="22069425"/>
          <a:ext cx="63436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Pursuant to the term of the agreement, upon certification of the financial statements of PM Equities by the auditors for the financial year ended 31 December 2000, if there is any variation to the net tangible assets ("NTA") of PM Equities as at 31 October 2000, the purchase consideration for the Proposed PME Transaction shall be adjusted accordingly on a Ringgit-for-Ringgit basis and the balance payable to PM Capital shall be based on the NTA as stated in the audited financial statements of PM Equities for the financial year ended 31 December 2000.  At their respective extraordinary general meetings held on 14 March 2001 and 17 April 2001, the shareholders of PM Capital and PM Securities approved the Proposed PME Transaction.  The Proposed PME Transaction is pending the approvals of the relevant authorities.</a:t>
          </a:r>
        </a:p>
      </xdr:txBody>
    </xdr:sp>
    <xdr:clientData/>
  </xdr:twoCellAnchor>
  <xdr:twoCellAnchor>
    <xdr:from>
      <xdr:col>1</xdr:col>
      <xdr:colOff>219075</xdr:colOff>
      <xdr:row>135</xdr:row>
      <xdr:rowOff>0</xdr:rowOff>
    </xdr:from>
    <xdr:to>
      <xdr:col>13</xdr:col>
      <xdr:colOff>0</xdr:colOff>
      <xdr:row>135</xdr:row>
      <xdr:rowOff>0</xdr:rowOff>
    </xdr:to>
    <xdr:sp>
      <xdr:nvSpPr>
        <xdr:cNvPr id="21" name="Text 155"/>
        <xdr:cNvSpPr txBox="1">
          <a:spLocks noChangeArrowheads="1"/>
        </xdr:cNvSpPr>
      </xdr:nvSpPr>
      <xdr:spPr>
        <a:xfrm>
          <a:off x="400050" y="22069425"/>
          <a:ext cx="63436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Pursuant to the agreement, upon the certification of the financial statements of PM Equities by the auditors for the financial year ended 31 December 2000 which may result in a change in the PME Consideration, the PMS Consideration will also be adjusted accordingly.  At their respective extraordinary general meetings held on 14 March 2001 and 17 April 2001, the shareholders of PM Capital and Kimara Asset approved the Proposed Restructuring.  The Proposed Restructuring is pending the approvals of the relevant authorities.</a:t>
          </a:r>
        </a:p>
      </xdr:txBody>
    </xdr:sp>
    <xdr:clientData/>
  </xdr:twoCellAnchor>
  <xdr:twoCellAnchor>
    <xdr:from>
      <xdr:col>1</xdr:col>
      <xdr:colOff>28575</xdr:colOff>
      <xdr:row>135</xdr:row>
      <xdr:rowOff>0</xdr:rowOff>
    </xdr:from>
    <xdr:to>
      <xdr:col>13</xdr:col>
      <xdr:colOff>0</xdr:colOff>
      <xdr:row>135</xdr:row>
      <xdr:rowOff>0</xdr:rowOff>
    </xdr:to>
    <xdr:sp>
      <xdr:nvSpPr>
        <xdr:cNvPr id="22" name="Text 40"/>
        <xdr:cNvSpPr txBox="1">
          <a:spLocks noChangeArrowheads="1"/>
        </xdr:cNvSpPr>
      </xdr:nvSpPr>
      <xdr:spPr>
        <a:xfrm>
          <a:off x="209550" y="22069425"/>
          <a:ext cx="65341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Other than those matters disclosed in Note 13, the Group has no material contingent liabilities as at the date of this report.
</a:t>
          </a:r>
        </a:p>
      </xdr:txBody>
    </xdr:sp>
    <xdr:clientData/>
  </xdr:twoCellAnchor>
  <xdr:twoCellAnchor>
    <xdr:from>
      <xdr:col>1</xdr:col>
      <xdr:colOff>0</xdr:colOff>
      <xdr:row>135</xdr:row>
      <xdr:rowOff>0</xdr:rowOff>
    </xdr:from>
    <xdr:to>
      <xdr:col>13</xdr:col>
      <xdr:colOff>0</xdr:colOff>
      <xdr:row>135</xdr:row>
      <xdr:rowOff>0</xdr:rowOff>
    </xdr:to>
    <xdr:sp>
      <xdr:nvSpPr>
        <xdr:cNvPr id="23" name="Text 3"/>
        <xdr:cNvSpPr txBox="1">
          <a:spLocks noChangeArrowheads="1"/>
        </xdr:cNvSpPr>
      </xdr:nvSpPr>
      <xdr:spPr>
        <a:xfrm>
          <a:off x="180975" y="22069425"/>
          <a:ext cx="65627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changes in the composition of the Group during the financial periods under review are as follows: -.</a:t>
          </a:r>
        </a:p>
      </xdr:txBody>
    </xdr:sp>
    <xdr:clientData/>
  </xdr:twoCellAnchor>
  <xdr:twoCellAnchor>
    <xdr:from>
      <xdr:col>2</xdr:col>
      <xdr:colOff>0</xdr:colOff>
      <xdr:row>135</xdr:row>
      <xdr:rowOff>0</xdr:rowOff>
    </xdr:from>
    <xdr:to>
      <xdr:col>13</xdr:col>
      <xdr:colOff>0</xdr:colOff>
      <xdr:row>135</xdr:row>
      <xdr:rowOff>0</xdr:rowOff>
    </xdr:to>
    <xdr:sp>
      <xdr:nvSpPr>
        <xdr:cNvPr id="24" name="Text 129"/>
        <xdr:cNvSpPr txBox="1">
          <a:spLocks noChangeArrowheads="1"/>
        </xdr:cNvSpPr>
      </xdr:nvSpPr>
      <xdr:spPr>
        <a:xfrm>
          <a:off x="400050" y="22069425"/>
          <a:ext cx="63436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Acquisition of the Remaining 800,000 Ordinary Shares of RM1.00 each in Pengkalen Holiday Resort Sdn Bhd ("PHR"), a subsidiary company of PM Holdings</a:t>
          </a:r>
        </a:p>
      </xdr:txBody>
    </xdr:sp>
    <xdr:clientData/>
  </xdr:twoCellAnchor>
  <xdr:twoCellAnchor>
    <xdr:from>
      <xdr:col>2</xdr:col>
      <xdr:colOff>0</xdr:colOff>
      <xdr:row>135</xdr:row>
      <xdr:rowOff>0</xdr:rowOff>
    </xdr:from>
    <xdr:to>
      <xdr:col>13</xdr:col>
      <xdr:colOff>0</xdr:colOff>
      <xdr:row>135</xdr:row>
      <xdr:rowOff>0</xdr:rowOff>
    </xdr:to>
    <xdr:sp>
      <xdr:nvSpPr>
        <xdr:cNvPr id="25" name="Text 130"/>
        <xdr:cNvSpPr txBox="1">
          <a:spLocks noChangeArrowheads="1"/>
        </xdr:cNvSpPr>
      </xdr:nvSpPr>
      <xdr:spPr>
        <a:xfrm>
          <a:off x="400050" y="22069425"/>
          <a:ext cx="63436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agreement with Lai Sun Development Company Limited ("Lai Sun") for the acquisition of 800,000 ordinary shares of RM1.00 each representing 10% of the total issued and paid-up share capital of PHR from Lai Sun for a cash consideration of RM1 and the acceptance by PM Holdings of the assignment of debt owing to Lai Sun by PHR for a cash consideration of RM0.55 million was completed on 2 April 2002 and interest in PHR increased from 90% to 100%.</a:t>
          </a:r>
        </a:p>
      </xdr:txBody>
    </xdr:sp>
    <xdr:clientData/>
  </xdr:twoCellAnchor>
  <xdr:twoCellAnchor>
    <xdr:from>
      <xdr:col>12</xdr:col>
      <xdr:colOff>0</xdr:colOff>
      <xdr:row>109</xdr:row>
      <xdr:rowOff>0</xdr:rowOff>
    </xdr:from>
    <xdr:to>
      <xdr:col>12</xdr:col>
      <xdr:colOff>0</xdr:colOff>
      <xdr:row>109</xdr:row>
      <xdr:rowOff>0</xdr:rowOff>
    </xdr:to>
    <xdr:sp>
      <xdr:nvSpPr>
        <xdr:cNvPr id="26" name="Text 94"/>
        <xdr:cNvSpPr txBox="1">
          <a:spLocks noChangeArrowheads="1"/>
        </xdr:cNvSpPr>
      </xdr:nvSpPr>
      <xdr:spPr>
        <a:xfrm>
          <a:off x="6105525" y="1743075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12</xdr:col>
      <xdr:colOff>0</xdr:colOff>
      <xdr:row>109</xdr:row>
      <xdr:rowOff>0</xdr:rowOff>
    </xdr:from>
    <xdr:to>
      <xdr:col>12</xdr:col>
      <xdr:colOff>0</xdr:colOff>
      <xdr:row>109</xdr:row>
      <xdr:rowOff>0</xdr:rowOff>
    </xdr:to>
    <xdr:sp>
      <xdr:nvSpPr>
        <xdr:cNvPr id="27" name="Text 95"/>
        <xdr:cNvSpPr txBox="1">
          <a:spLocks noChangeArrowheads="1"/>
        </xdr:cNvSpPr>
      </xdr:nvSpPr>
      <xdr:spPr>
        <a:xfrm>
          <a:off x="6105525" y="1743075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1</xdr:col>
      <xdr:colOff>0</xdr:colOff>
      <xdr:row>118</xdr:row>
      <xdr:rowOff>0</xdr:rowOff>
    </xdr:from>
    <xdr:to>
      <xdr:col>13</xdr:col>
      <xdr:colOff>0</xdr:colOff>
      <xdr:row>118</xdr:row>
      <xdr:rowOff>0</xdr:rowOff>
    </xdr:to>
    <xdr:sp>
      <xdr:nvSpPr>
        <xdr:cNvPr id="28" name="Text 7"/>
        <xdr:cNvSpPr txBox="1">
          <a:spLocks noChangeArrowheads="1"/>
        </xdr:cNvSpPr>
      </xdr:nvSpPr>
      <xdr:spPr>
        <a:xfrm>
          <a:off x="180975" y="18992850"/>
          <a:ext cx="65627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valuation of land and buildings have been brought forward, without amendment from the previous annual report.</a:t>
          </a:r>
        </a:p>
      </xdr:txBody>
    </xdr:sp>
    <xdr:clientData/>
  </xdr:twoCellAnchor>
  <xdr:twoCellAnchor>
    <xdr:from>
      <xdr:col>1</xdr:col>
      <xdr:colOff>0</xdr:colOff>
      <xdr:row>118</xdr:row>
      <xdr:rowOff>0</xdr:rowOff>
    </xdr:from>
    <xdr:to>
      <xdr:col>13</xdr:col>
      <xdr:colOff>0</xdr:colOff>
      <xdr:row>118</xdr:row>
      <xdr:rowOff>0</xdr:rowOff>
    </xdr:to>
    <xdr:sp>
      <xdr:nvSpPr>
        <xdr:cNvPr id="29" name="Text 7"/>
        <xdr:cNvSpPr txBox="1">
          <a:spLocks noChangeArrowheads="1"/>
        </xdr:cNvSpPr>
      </xdr:nvSpPr>
      <xdr:spPr>
        <a:xfrm>
          <a:off x="180975" y="18992850"/>
          <a:ext cx="65627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 other material acquisition and disposal of property, plant and equipment for the financial period under review except for the acquisition and disposal of properties made by the hotel operation in United Kingdom ("UK") amounting to RM15.2 million and RM47.9 million.</a:t>
          </a:r>
        </a:p>
      </xdr:txBody>
    </xdr:sp>
    <xdr:clientData/>
  </xdr:twoCellAnchor>
  <xdr:twoCellAnchor>
    <xdr:from>
      <xdr:col>1</xdr:col>
      <xdr:colOff>0</xdr:colOff>
      <xdr:row>127</xdr:row>
      <xdr:rowOff>0</xdr:rowOff>
    </xdr:from>
    <xdr:to>
      <xdr:col>13</xdr:col>
      <xdr:colOff>0</xdr:colOff>
      <xdr:row>127</xdr:row>
      <xdr:rowOff>0</xdr:rowOff>
    </xdr:to>
    <xdr:sp>
      <xdr:nvSpPr>
        <xdr:cNvPr id="30" name="Text 3"/>
        <xdr:cNvSpPr txBox="1">
          <a:spLocks noChangeArrowheads="1"/>
        </xdr:cNvSpPr>
      </xdr:nvSpPr>
      <xdr:spPr>
        <a:xfrm>
          <a:off x="180975" y="21012150"/>
          <a:ext cx="65627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material changes in the composition of the Group during the financial period under review other than the following:-</a:t>
          </a:r>
        </a:p>
      </xdr:txBody>
    </xdr:sp>
    <xdr:clientData/>
  </xdr:twoCellAnchor>
  <xdr:twoCellAnchor>
    <xdr:from>
      <xdr:col>1</xdr:col>
      <xdr:colOff>219075</xdr:colOff>
      <xdr:row>127</xdr:row>
      <xdr:rowOff>0</xdr:rowOff>
    </xdr:from>
    <xdr:to>
      <xdr:col>13</xdr:col>
      <xdr:colOff>0</xdr:colOff>
      <xdr:row>127</xdr:row>
      <xdr:rowOff>0</xdr:rowOff>
    </xdr:to>
    <xdr:sp>
      <xdr:nvSpPr>
        <xdr:cNvPr id="31" name="Text 103"/>
        <xdr:cNvSpPr txBox="1">
          <a:spLocks noChangeArrowheads="1"/>
        </xdr:cNvSpPr>
      </xdr:nvSpPr>
      <xdr:spPr>
        <a:xfrm>
          <a:off x="400050" y="21012150"/>
          <a:ext cx="63436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7 January 2002, Pan Malaysia Holdings Berhad ("PM Holdings"), a subsidiary, purchased 71,000 ordinary shares of RM1.00 each of Pan Malaysia Capital Berhad ("PM Capital") from the open market for a consideration of RM43,897. PM Holdings' interest in the total issued and paid up ordinary share capital of PM Capital increased from 73.86% to 73.89% accordingly.</a:t>
          </a:r>
        </a:p>
      </xdr:txBody>
    </xdr:sp>
    <xdr:clientData/>
  </xdr:twoCellAnchor>
  <xdr:twoCellAnchor>
    <xdr:from>
      <xdr:col>1</xdr:col>
      <xdr:colOff>0</xdr:colOff>
      <xdr:row>127</xdr:row>
      <xdr:rowOff>0</xdr:rowOff>
    </xdr:from>
    <xdr:to>
      <xdr:col>13</xdr:col>
      <xdr:colOff>0</xdr:colOff>
      <xdr:row>127</xdr:row>
      <xdr:rowOff>0</xdr:rowOff>
    </xdr:to>
    <xdr:sp>
      <xdr:nvSpPr>
        <xdr:cNvPr id="32" name="Text 105"/>
        <xdr:cNvSpPr txBox="1">
          <a:spLocks noChangeArrowheads="1"/>
        </xdr:cNvSpPr>
      </xdr:nvSpPr>
      <xdr:spPr>
        <a:xfrm>
          <a:off x="180975" y="21012150"/>
          <a:ext cx="65627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part of PM Holdings' continuing rationalisation exercise to divest and wind-up non-core businesses and focus on financial services activities, a dormant subsidiary, namely Fibercorp (Sarawak) Sdn Bhd was placed under members' voluntary winding up on 9 January 2002. </a:t>
          </a:r>
        </a:p>
      </xdr:txBody>
    </xdr:sp>
    <xdr:clientData/>
  </xdr:twoCellAnchor>
  <xdr:twoCellAnchor>
    <xdr:from>
      <xdr:col>2</xdr:col>
      <xdr:colOff>0</xdr:colOff>
      <xdr:row>127</xdr:row>
      <xdr:rowOff>0</xdr:rowOff>
    </xdr:from>
    <xdr:to>
      <xdr:col>13</xdr:col>
      <xdr:colOff>0</xdr:colOff>
      <xdr:row>127</xdr:row>
      <xdr:rowOff>0</xdr:rowOff>
    </xdr:to>
    <xdr:sp>
      <xdr:nvSpPr>
        <xdr:cNvPr id="33" name="Text 129"/>
        <xdr:cNvSpPr txBox="1">
          <a:spLocks noChangeArrowheads="1"/>
        </xdr:cNvSpPr>
      </xdr:nvSpPr>
      <xdr:spPr>
        <a:xfrm>
          <a:off x="400050" y="21012150"/>
          <a:ext cx="63436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Voluntary Winding-Up of Subsidiary Companies</a:t>
          </a:r>
        </a:p>
      </xdr:txBody>
    </xdr:sp>
    <xdr:clientData/>
  </xdr:twoCellAnchor>
  <xdr:twoCellAnchor>
    <xdr:from>
      <xdr:col>1</xdr:col>
      <xdr:colOff>219075</xdr:colOff>
      <xdr:row>127</xdr:row>
      <xdr:rowOff>0</xdr:rowOff>
    </xdr:from>
    <xdr:to>
      <xdr:col>13</xdr:col>
      <xdr:colOff>0</xdr:colOff>
      <xdr:row>127</xdr:row>
      <xdr:rowOff>0</xdr:rowOff>
    </xdr:to>
    <xdr:sp>
      <xdr:nvSpPr>
        <xdr:cNvPr id="34" name="Text 142"/>
        <xdr:cNvSpPr txBox="1">
          <a:spLocks noChangeArrowheads="1"/>
        </xdr:cNvSpPr>
      </xdr:nvSpPr>
      <xdr:spPr>
        <a:xfrm>
          <a:off x="400050" y="21012150"/>
          <a:ext cx="63436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disposal by Labels Specialist Industries Sdn Bhd, a 51.25% owned subsidiary of PM Holdings, of its entire shareholding of 124,950 ordinary shares of RM1.00 each representing 51.0% of the total issued and paid up share capital of Focusprint Sendirian Berhad for a cash consideration of RM4.5 million was completed on 23 March 2001.
</a:t>
          </a:r>
        </a:p>
      </xdr:txBody>
    </xdr:sp>
    <xdr:clientData/>
  </xdr:twoCellAnchor>
  <xdr:twoCellAnchor>
    <xdr:from>
      <xdr:col>13</xdr:col>
      <xdr:colOff>0</xdr:colOff>
      <xdr:row>127</xdr:row>
      <xdr:rowOff>0</xdr:rowOff>
    </xdr:from>
    <xdr:to>
      <xdr:col>13</xdr:col>
      <xdr:colOff>0</xdr:colOff>
      <xdr:row>127</xdr:row>
      <xdr:rowOff>0</xdr:rowOff>
    </xdr:to>
    <xdr:sp>
      <xdr:nvSpPr>
        <xdr:cNvPr id="35" name="Text 49"/>
        <xdr:cNvSpPr txBox="1">
          <a:spLocks noChangeArrowheads="1"/>
        </xdr:cNvSpPr>
      </xdr:nvSpPr>
      <xdr:spPr>
        <a:xfrm>
          <a:off x="6743700" y="21012150"/>
          <a:ext cx="0"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TO DATE
</a:t>
          </a:r>
          <a:r>
            <a:rPr lang="en-US" cap="none" sz="1000" b="1" i="0" u="none" baseline="0">
              <a:latin typeface="Arial"/>
              <a:ea typeface="Arial"/>
              <a:cs typeface="Arial"/>
            </a:rPr>
            <a:t>30/9/2002</a:t>
          </a:r>
        </a:p>
      </xdr:txBody>
    </xdr:sp>
    <xdr:clientData/>
  </xdr:twoCellAnchor>
  <xdr:twoCellAnchor>
    <xdr:from>
      <xdr:col>13</xdr:col>
      <xdr:colOff>0</xdr:colOff>
      <xdr:row>127</xdr:row>
      <xdr:rowOff>0</xdr:rowOff>
    </xdr:from>
    <xdr:to>
      <xdr:col>13</xdr:col>
      <xdr:colOff>0</xdr:colOff>
      <xdr:row>127</xdr:row>
      <xdr:rowOff>0</xdr:rowOff>
    </xdr:to>
    <xdr:sp>
      <xdr:nvSpPr>
        <xdr:cNvPr id="36" name="Text 49"/>
        <xdr:cNvSpPr txBox="1">
          <a:spLocks noChangeArrowheads="1"/>
        </xdr:cNvSpPr>
      </xdr:nvSpPr>
      <xdr:spPr>
        <a:xfrm>
          <a:off x="6743700" y="21012150"/>
          <a:ext cx="0"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TO DATE
</a:t>
          </a:r>
          <a:r>
            <a:rPr lang="en-US" cap="none" sz="1000" b="1" i="0" u="none" baseline="0">
              <a:latin typeface="Arial"/>
              <a:ea typeface="Arial"/>
              <a:cs typeface="Arial"/>
            </a:rPr>
            <a:t>30/9/2002</a:t>
          </a:r>
        </a:p>
      </xdr:txBody>
    </xdr:sp>
    <xdr:clientData/>
  </xdr:twoCellAnchor>
  <xdr:twoCellAnchor>
    <xdr:from>
      <xdr:col>1</xdr:col>
      <xdr:colOff>19050</xdr:colOff>
      <xdr:row>132</xdr:row>
      <xdr:rowOff>0</xdr:rowOff>
    </xdr:from>
    <xdr:to>
      <xdr:col>13</xdr:col>
      <xdr:colOff>0</xdr:colOff>
      <xdr:row>132</xdr:row>
      <xdr:rowOff>0</xdr:rowOff>
    </xdr:to>
    <xdr:sp>
      <xdr:nvSpPr>
        <xdr:cNvPr id="37" name="Text 8"/>
        <xdr:cNvSpPr txBox="1">
          <a:spLocks noChangeArrowheads="1"/>
        </xdr:cNvSpPr>
      </xdr:nvSpPr>
      <xdr:spPr>
        <a:xfrm>
          <a:off x="200025" y="21764625"/>
          <a:ext cx="65436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PM Holdings has given corporate guarantees in respect of banking, hire purchase and leasing facilities granted to its unconsolidated and former subsidiaries totalling approximately RM[ ] million.
</a:t>
          </a:r>
        </a:p>
      </xdr:txBody>
    </xdr:sp>
    <xdr:clientData/>
  </xdr:twoCellAnchor>
  <xdr:twoCellAnchor>
    <xdr:from>
      <xdr:col>1</xdr:col>
      <xdr:colOff>28575</xdr:colOff>
      <xdr:row>135</xdr:row>
      <xdr:rowOff>0</xdr:rowOff>
    </xdr:from>
    <xdr:to>
      <xdr:col>13</xdr:col>
      <xdr:colOff>0</xdr:colOff>
      <xdr:row>135</xdr:row>
      <xdr:rowOff>0</xdr:rowOff>
    </xdr:to>
    <xdr:sp>
      <xdr:nvSpPr>
        <xdr:cNvPr id="38" name="Text 40"/>
        <xdr:cNvSpPr txBox="1">
          <a:spLocks noChangeArrowheads="1"/>
        </xdr:cNvSpPr>
      </xdr:nvSpPr>
      <xdr:spPr>
        <a:xfrm>
          <a:off x="209550" y="22069425"/>
          <a:ext cx="65341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addition to the above, the Group's share of capital commitments of the joint ventures in respect of capital expenditure contracted but not provided for amounting to RM___ million.</a:t>
          </a:r>
        </a:p>
      </xdr:txBody>
    </xdr:sp>
    <xdr:clientData/>
  </xdr:twoCellAnchor>
  <xdr:twoCellAnchor>
    <xdr:from>
      <xdr:col>13</xdr:col>
      <xdr:colOff>0</xdr:colOff>
      <xdr:row>127</xdr:row>
      <xdr:rowOff>0</xdr:rowOff>
    </xdr:from>
    <xdr:to>
      <xdr:col>13</xdr:col>
      <xdr:colOff>0</xdr:colOff>
      <xdr:row>127</xdr:row>
      <xdr:rowOff>0</xdr:rowOff>
    </xdr:to>
    <xdr:sp>
      <xdr:nvSpPr>
        <xdr:cNvPr id="39" name="Text 49"/>
        <xdr:cNvSpPr txBox="1">
          <a:spLocks noChangeArrowheads="1"/>
        </xdr:cNvSpPr>
      </xdr:nvSpPr>
      <xdr:spPr>
        <a:xfrm>
          <a:off x="6743700" y="21012150"/>
          <a:ext cx="0"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TO DATE
</a:t>
          </a:r>
          <a:r>
            <a:rPr lang="en-US" cap="none" sz="1000" b="1" i="0" u="none" baseline="0">
              <a:latin typeface="Arial"/>
              <a:ea typeface="Arial"/>
              <a:cs typeface="Arial"/>
            </a:rPr>
            <a:t>30/9/2002</a:t>
          </a:r>
        </a:p>
      </xdr:txBody>
    </xdr:sp>
    <xdr:clientData/>
  </xdr:twoCellAnchor>
  <xdr:twoCellAnchor>
    <xdr:from>
      <xdr:col>13</xdr:col>
      <xdr:colOff>0</xdr:colOff>
      <xdr:row>127</xdr:row>
      <xdr:rowOff>0</xdr:rowOff>
    </xdr:from>
    <xdr:to>
      <xdr:col>13</xdr:col>
      <xdr:colOff>0</xdr:colOff>
      <xdr:row>127</xdr:row>
      <xdr:rowOff>0</xdr:rowOff>
    </xdr:to>
    <xdr:sp>
      <xdr:nvSpPr>
        <xdr:cNvPr id="40" name="Text 49"/>
        <xdr:cNvSpPr txBox="1">
          <a:spLocks noChangeArrowheads="1"/>
        </xdr:cNvSpPr>
      </xdr:nvSpPr>
      <xdr:spPr>
        <a:xfrm>
          <a:off x="6743700" y="21012150"/>
          <a:ext cx="0"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TO DATE
</a:t>
          </a:r>
          <a:r>
            <a:rPr lang="en-US" cap="none" sz="1000" b="1" i="0" u="none" baseline="0">
              <a:latin typeface="Arial"/>
              <a:ea typeface="Arial"/>
              <a:cs typeface="Arial"/>
            </a:rPr>
            <a:t>30/9/2002</a:t>
          </a:r>
        </a:p>
      </xdr:txBody>
    </xdr:sp>
    <xdr:clientData/>
  </xdr:twoCellAnchor>
  <xdr:twoCellAnchor>
    <xdr:from>
      <xdr:col>11</xdr:col>
      <xdr:colOff>714375</xdr:colOff>
      <xdr:row>109</xdr:row>
      <xdr:rowOff>0</xdr:rowOff>
    </xdr:from>
    <xdr:to>
      <xdr:col>12</xdr:col>
      <xdr:colOff>0</xdr:colOff>
      <xdr:row>109</xdr:row>
      <xdr:rowOff>0</xdr:rowOff>
    </xdr:to>
    <xdr:sp>
      <xdr:nvSpPr>
        <xdr:cNvPr id="41" name="Text 94"/>
        <xdr:cNvSpPr txBox="1">
          <a:spLocks noChangeArrowheads="1"/>
        </xdr:cNvSpPr>
      </xdr:nvSpPr>
      <xdr:spPr>
        <a:xfrm>
          <a:off x="6029325" y="17430750"/>
          <a:ext cx="762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12</xdr:col>
      <xdr:colOff>0</xdr:colOff>
      <xdr:row>109</xdr:row>
      <xdr:rowOff>0</xdr:rowOff>
    </xdr:from>
    <xdr:to>
      <xdr:col>12</xdr:col>
      <xdr:colOff>0</xdr:colOff>
      <xdr:row>109</xdr:row>
      <xdr:rowOff>0</xdr:rowOff>
    </xdr:to>
    <xdr:sp>
      <xdr:nvSpPr>
        <xdr:cNvPr id="42" name="Text 95"/>
        <xdr:cNvSpPr txBox="1">
          <a:spLocks noChangeArrowheads="1"/>
        </xdr:cNvSpPr>
      </xdr:nvSpPr>
      <xdr:spPr>
        <a:xfrm>
          <a:off x="6105525" y="1743075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11</xdr:col>
      <xdr:colOff>714375</xdr:colOff>
      <xdr:row>109</xdr:row>
      <xdr:rowOff>0</xdr:rowOff>
    </xdr:from>
    <xdr:to>
      <xdr:col>12</xdr:col>
      <xdr:colOff>0</xdr:colOff>
      <xdr:row>109</xdr:row>
      <xdr:rowOff>0</xdr:rowOff>
    </xdr:to>
    <xdr:sp>
      <xdr:nvSpPr>
        <xdr:cNvPr id="43" name="Text 94"/>
        <xdr:cNvSpPr txBox="1">
          <a:spLocks noChangeArrowheads="1"/>
        </xdr:cNvSpPr>
      </xdr:nvSpPr>
      <xdr:spPr>
        <a:xfrm>
          <a:off x="6029325" y="17430750"/>
          <a:ext cx="762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editAs="oneCell">
    <xdr:from>
      <xdr:col>10</xdr:col>
      <xdr:colOff>361950</xdr:colOff>
      <xdr:row>0</xdr:row>
      <xdr:rowOff>0</xdr:rowOff>
    </xdr:from>
    <xdr:to>
      <xdr:col>12</xdr:col>
      <xdr:colOff>19050</xdr:colOff>
      <xdr:row>4</xdr:row>
      <xdr:rowOff>66675</xdr:rowOff>
    </xdr:to>
    <xdr:pic>
      <xdr:nvPicPr>
        <xdr:cNvPr id="44" name="Picture 137"/>
        <xdr:cNvPicPr preferRelativeResize="1">
          <a:picLocks noChangeAspect="1"/>
        </xdr:cNvPicPr>
      </xdr:nvPicPr>
      <xdr:blipFill>
        <a:blip r:embed="rId1"/>
        <a:stretch>
          <a:fillRect/>
        </a:stretch>
      </xdr:blipFill>
      <xdr:spPr>
        <a:xfrm>
          <a:off x="4943475" y="0"/>
          <a:ext cx="1181100" cy="714375"/>
        </a:xfrm>
        <a:prstGeom prst="rect">
          <a:avLst/>
        </a:prstGeom>
        <a:noFill/>
        <a:ln w="9525" cmpd="sng">
          <a:noFill/>
        </a:ln>
      </xdr:spPr>
    </xdr:pic>
    <xdr:clientData/>
  </xdr:twoCellAnchor>
  <xdr:twoCellAnchor>
    <xdr:from>
      <xdr:col>13</xdr:col>
      <xdr:colOff>0</xdr:colOff>
      <xdr:row>127</xdr:row>
      <xdr:rowOff>0</xdr:rowOff>
    </xdr:from>
    <xdr:to>
      <xdr:col>13</xdr:col>
      <xdr:colOff>0</xdr:colOff>
      <xdr:row>127</xdr:row>
      <xdr:rowOff>0</xdr:rowOff>
    </xdr:to>
    <xdr:sp>
      <xdr:nvSpPr>
        <xdr:cNvPr id="45" name="Text 49"/>
        <xdr:cNvSpPr txBox="1">
          <a:spLocks noChangeArrowheads="1"/>
        </xdr:cNvSpPr>
      </xdr:nvSpPr>
      <xdr:spPr>
        <a:xfrm>
          <a:off x="6743700" y="21012150"/>
          <a:ext cx="0"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TO DATE
</a:t>
          </a:r>
          <a:r>
            <a:rPr lang="en-US" cap="none" sz="1000" b="1" i="0" u="none" baseline="0">
              <a:latin typeface="Arial"/>
              <a:ea typeface="Arial"/>
              <a:cs typeface="Arial"/>
            </a:rPr>
            <a:t>30/9/2002</a:t>
          </a:r>
        </a:p>
      </xdr:txBody>
    </xdr:sp>
    <xdr:clientData/>
  </xdr:twoCellAnchor>
  <xdr:twoCellAnchor>
    <xdr:from>
      <xdr:col>13</xdr:col>
      <xdr:colOff>0</xdr:colOff>
      <xdr:row>127</xdr:row>
      <xdr:rowOff>0</xdr:rowOff>
    </xdr:from>
    <xdr:to>
      <xdr:col>13</xdr:col>
      <xdr:colOff>0</xdr:colOff>
      <xdr:row>127</xdr:row>
      <xdr:rowOff>0</xdr:rowOff>
    </xdr:to>
    <xdr:sp>
      <xdr:nvSpPr>
        <xdr:cNvPr id="46" name="Text 49"/>
        <xdr:cNvSpPr txBox="1">
          <a:spLocks noChangeArrowheads="1"/>
        </xdr:cNvSpPr>
      </xdr:nvSpPr>
      <xdr:spPr>
        <a:xfrm>
          <a:off x="6743700" y="21012150"/>
          <a:ext cx="0"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TO DATE
</a:t>
          </a:r>
          <a:r>
            <a:rPr lang="en-US" cap="none" sz="1000" b="1" i="0" u="none" baseline="0">
              <a:latin typeface="Arial"/>
              <a:ea typeface="Arial"/>
              <a:cs typeface="Arial"/>
            </a:rPr>
            <a:t>30/9/2002</a:t>
          </a:r>
        </a:p>
      </xdr:txBody>
    </xdr:sp>
    <xdr:clientData/>
  </xdr:twoCellAnchor>
  <xdr:twoCellAnchor>
    <xdr:from>
      <xdr:col>13</xdr:col>
      <xdr:colOff>0</xdr:colOff>
      <xdr:row>127</xdr:row>
      <xdr:rowOff>0</xdr:rowOff>
    </xdr:from>
    <xdr:to>
      <xdr:col>13</xdr:col>
      <xdr:colOff>0</xdr:colOff>
      <xdr:row>127</xdr:row>
      <xdr:rowOff>0</xdr:rowOff>
    </xdr:to>
    <xdr:sp>
      <xdr:nvSpPr>
        <xdr:cNvPr id="47" name="Text 49"/>
        <xdr:cNvSpPr txBox="1">
          <a:spLocks noChangeArrowheads="1"/>
        </xdr:cNvSpPr>
      </xdr:nvSpPr>
      <xdr:spPr>
        <a:xfrm>
          <a:off x="6743700" y="21012150"/>
          <a:ext cx="0"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TO DATE
</a:t>
          </a:r>
          <a:r>
            <a:rPr lang="en-US" cap="none" sz="1000" b="1" i="0" u="none" baseline="0">
              <a:latin typeface="Arial"/>
              <a:ea typeface="Arial"/>
              <a:cs typeface="Arial"/>
            </a:rPr>
            <a:t>30/9/2002</a:t>
          </a:r>
        </a:p>
      </xdr:txBody>
    </xdr:sp>
    <xdr:clientData/>
  </xdr:twoCellAnchor>
  <xdr:twoCellAnchor>
    <xdr:from>
      <xdr:col>13</xdr:col>
      <xdr:colOff>0</xdr:colOff>
      <xdr:row>127</xdr:row>
      <xdr:rowOff>0</xdr:rowOff>
    </xdr:from>
    <xdr:to>
      <xdr:col>13</xdr:col>
      <xdr:colOff>0</xdr:colOff>
      <xdr:row>127</xdr:row>
      <xdr:rowOff>0</xdr:rowOff>
    </xdr:to>
    <xdr:sp>
      <xdr:nvSpPr>
        <xdr:cNvPr id="48" name="Text 49"/>
        <xdr:cNvSpPr txBox="1">
          <a:spLocks noChangeArrowheads="1"/>
        </xdr:cNvSpPr>
      </xdr:nvSpPr>
      <xdr:spPr>
        <a:xfrm>
          <a:off x="6743700" y="21012150"/>
          <a:ext cx="0"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TO DATE
</a:t>
          </a:r>
          <a:r>
            <a:rPr lang="en-US" cap="none" sz="1000" b="1" i="0" u="none" baseline="0">
              <a:latin typeface="Arial"/>
              <a:ea typeface="Arial"/>
              <a:cs typeface="Arial"/>
            </a:rPr>
            <a:t>30/9/2002</a:t>
          </a:r>
        </a:p>
      </xdr:txBody>
    </xdr:sp>
    <xdr:clientData/>
  </xdr:twoCellAnchor>
  <xdr:twoCellAnchor>
    <xdr:from>
      <xdr:col>5</xdr:col>
      <xdr:colOff>457200</xdr:colOff>
      <xdr:row>80</xdr:row>
      <xdr:rowOff>9525</xdr:rowOff>
    </xdr:from>
    <xdr:to>
      <xdr:col>6</xdr:col>
      <xdr:colOff>66675</xdr:colOff>
      <xdr:row>80</xdr:row>
      <xdr:rowOff>114300</xdr:rowOff>
    </xdr:to>
    <xdr:sp>
      <xdr:nvSpPr>
        <xdr:cNvPr id="49" name="TextBox 142"/>
        <xdr:cNvSpPr txBox="1">
          <a:spLocks noChangeArrowheads="1"/>
        </xdr:cNvSpPr>
      </xdr:nvSpPr>
      <xdr:spPr>
        <a:xfrm>
          <a:off x="1828800" y="14116050"/>
          <a:ext cx="133350" cy="1047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t>
          </a:r>
        </a:p>
      </xdr:txBody>
    </xdr:sp>
    <xdr:clientData/>
  </xdr:twoCellAnchor>
  <xdr:oneCellAnchor>
    <xdr:from>
      <xdr:col>4</xdr:col>
      <xdr:colOff>238125</xdr:colOff>
      <xdr:row>39</xdr:row>
      <xdr:rowOff>76200</xdr:rowOff>
    </xdr:from>
    <xdr:ext cx="76200" cy="200025"/>
    <xdr:sp>
      <xdr:nvSpPr>
        <xdr:cNvPr id="50" name="TextBox 153"/>
        <xdr:cNvSpPr txBox="1">
          <a:spLocks noChangeArrowheads="1"/>
        </xdr:cNvSpPr>
      </xdr:nvSpPr>
      <xdr:spPr>
        <a:xfrm>
          <a:off x="1152525" y="72009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0</xdr:colOff>
      <xdr:row>127</xdr:row>
      <xdr:rowOff>0</xdr:rowOff>
    </xdr:from>
    <xdr:to>
      <xdr:col>13</xdr:col>
      <xdr:colOff>0</xdr:colOff>
      <xdr:row>127</xdr:row>
      <xdr:rowOff>0</xdr:rowOff>
    </xdr:to>
    <xdr:sp>
      <xdr:nvSpPr>
        <xdr:cNvPr id="51" name="Text 3"/>
        <xdr:cNvSpPr txBox="1">
          <a:spLocks noChangeArrowheads="1"/>
        </xdr:cNvSpPr>
      </xdr:nvSpPr>
      <xdr:spPr>
        <a:xfrm>
          <a:off x="180975" y="21012150"/>
          <a:ext cx="65627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material changes in the composition of the Group during the financial period under review other than the following:-</a:t>
          </a:r>
        </a:p>
      </xdr:txBody>
    </xdr:sp>
    <xdr:clientData/>
  </xdr:twoCellAnchor>
  <xdr:twoCellAnchor>
    <xdr:from>
      <xdr:col>1</xdr:col>
      <xdr:colOff>219075</xdr:colOff>
      <xdr:row>127</xdr:row>
      <xdr:rowOff>0</xdr:rowOff>
    </xdr:from>
    <xdr:to>
      <xdr:col>13</xdr:col>
      <xdr:colOff>0</xdr:colOff>
      <xdr:row>127</xdr:row>
      <xdr:rowOff>0</xdr:rowOff>
    </xdr:to>
    <xdr:sp>
      <xdr:nvSpPr>
        <xdr:cNvPr id="52" name="Text 103"/>
        <xdr:cNvSpPr txBox="1">
          <a:spLocks noChangeArrowheads="1"/>
        </xdr:cNvSpPr>
      </xdr:nvSpPr>
      <xdr:spPr>
        <a:xfrm>
          <a:off x="400050" y="21012150"/>
          <a:ext cx="63436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7 January 2002, Pan Malaysia Holdings Berhad ("PM Holdings"), a subsidiary, purchased 71,000 ordinary shares of RM1.00 each of Pan Malaysia Capital Berhad ("PM Capital") from the open market for a consideration of RM43,897. PM Holdings' interest in the total issued and paid up ordinary share capital of PM Capital increased from 73.86% to 73.89% accordingly.</a:t>
          </a:r>
        </a:p>
      </xdr:txBody>
    </xdr:sp>
    <xdr:clientData/>
  </xdr:twoCellAnchor>
  <xdr:twoCellAnchor>
    <xdr:from>
      <xdr:col>1</xdr:col>
      <xdr:colOff>0</xdr:colOff>
      <xdr:row>127</xdr:row>
      <xdr:rowOff>0</xdr:rowOff>
    </xdr:from>
    <xdr:to>
      <xdr:col>13</xdr:col>
      <xdr:colOff>0</xdr:colOff>
      <xdr:row>127</xdr:row>
      <xdr:rowOff>0</xdr:rowOff>
    </xdr:to>
    <xdr:sp>
      <xdr:nvSpPr>
        <xdr:cNvPr id="53" name="Text 105"/>
        <xdr:cNvSpPr txBox="1">
          <a:spLocks noChangeArrowheads="1"/>
        </xdr:cNvSpPr>
      </xdr:nvSpPr>
      <xdr:spPr>
        <a:xfrm>
          <a:off x="180975" y="21012150"/>
          <a:ext cx="65627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part of PM Holdings' continuing rationalisation exercise to divest and wind-up non-core businesses and focus on financial services activities, a dormant subsidiary, namely Fibercorp (Sarawak) Sdn Bhd was placed under members' voluntary winding up on 9 January 2002. </a:t>
          </a:r>
        </a:p>
      </xdr:txBody>
    </xdr:sp>
    <xdr:clientData/>
  </xdr:twoCellAnchor>
  <xdr:twoCellAnchor>
    <xdr:from>
      <xdr:col>1</xdr:col>
      <xdr:colOff>219075</xdr:colOff>
      <xdr:row>127</xdr:row>
      <xdr:rowOff>0</xdr:rowOff>
    </xdr:from>
    <xdr:to>
      <xdr:col>13</xdr:col>
      <xdr:colOff>0</xdr:colOff>
      <xdr:row>127</xdr:row>
      <xdr:rowOff>0</xdr:rowOff>
    </xdr:to>
    <xdr:sp>
      <xdr:nvSpPr>
        <xdr:cNvPr id="54" name="Text 142"/>
        <xdr:cNvSpPr txBox="1">
          <a:spLocks noChangeArrowheads="1"/>
        </xdr:cNvSpPr>
      </xdr:nvSpPr>
      <xdr:spPr>
        <a:xfrm>
          <a:off x="400050" y="21012150"/>
          <a:ext cx="63436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disposal by Labels Specialist Industries Sdn Bhd, a 51.25% owned subsidiary of PM Holdings, of its entire shareholding of 124,950 ordinary shares of RM1.00 each representing 51.0% of the total issued and paid up share capital of Focusprint Sendirian Berhad for a cash consideration of RM4.5 million was completed on 23 March 2001.
</a:t>
          </a:r>
        </a:p>
      </xdr:txBody>
    </xdr:sp>
    <xdr:clientData/>
  </xdr:twoCellAnchor>
  <xdr:twoCellAnchor>
    <xdr:from>
      <xdr:col>1</xdr:col>
      <xdr:colOff>0</xdr:colOff>
      <xdr:row>127</xdr:row>
      <xdr:rowOff>0</xdr:rowOff>
    </xdr:from>
    <xdr:to>
      <xdr:col>13</xdr:col>
      <xdr:colOff>0</xdr:colOff>
      <xdr:row>127</xdr:row>
      <xdr:rowOff>0</xdr:rowOff>
    </xdr:to>
    <xdr:sp>
      <xdr:nvSpPr>
        <xdr:cNvPr id="55" name="Text 3"/>
        <xdr:cNvSpPr txBox="1">
          <a:spLocks noChangeArrowheads="1"/>
        </xdr:cNvSpPr>
      </xdr:nvSpPr>
      <xdr:spPr>
        <a:xfrm>
          <a:off x="180975" y="21012150"/>
          <a:ext cx="65627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material changes in the composition of the Group during the financial period under review other than the following:-</a:t>
          </a:r>
        </a:p>
      </xdr:txBody>
    </xdr:sp>
    <xdr:clientData/>
  </xdr:twoCellAnchor>
  <xdr:twoCellAnchor>
    <xdr:from>
      <xdr:col>1</xdr:col>
      <xdr:colOff>219075</xdr:colOff>
      <xdr:row>127</xdr:row>
      <xdr:rowOff>0</xdr:rowOff>
    </xdr:from>
    <xdr:to>
      <xdr:col>13</xdr:col>
      <xdr:colOff>0</xdr:colOff>
      <xdr:row>127</xdr:row>
      <xdr:rowOff>0</xdr:rowOff>
    </xdr:to>
    <xdr:sp>
      <xdr:nvSpPr>
        <xdr:cNvPr id="56" name="Text 103"/>
        <xdr:cNvSpPr txBox="1">
          <a:spLocks noChangeArrowheads="1"/>
        </xdr:cNvSpPr>
      </xdr:nvSpPr>
      <xdr:spPr>
        <a:xfrm>
          <a:off x="400050" y="21012150"/>
          <a:ext cx="63436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7 January 2002, Pan Malaysia Holdings Berhad ("PM Holdings"), a subsidiary, purchased 71,000 ordinary shares of RM1.00 each of Pan Malaysia Capital Berhad ("PM Capital") from the open market for a consideration of RM43,897. PM Holdings' interest in the total issued and paid up ordinary share capital of PM Capital increased from 73.86% to 73.89% accordingly.</a:t>
          </a:r>
        </a:p>
      </xdr:txBody>
    </xdr:sp>
    <xdr:clientData/>
  </xdr:twoCellAnchor>
  <xdr:twoCellAnchor>
    <xdr:from>
      <xdr:col>1</xdr:col>
      <xdr:colOff>0</xdr:colOff>
      <xdr:row>127</xdr:row>
      <xdr:rowOff>0</xdr:rowOff>
    </xdr:from>
    <xdr:to>
      <xdr:col>13</xdr:col>
      <xdr:colOff>0</xdr:colOff>
      <xdr:row>127</xdr:row>
      <xdr:rowOff>0</xdr:rowOff>
    </xdr:to>
    <xdr:sp>
      <xdr:nvSpPr>
        <xdr:cNvPr id="57" name="Text 105"/>
        <xdr:cNvSpPr txBox="1">
          <a:spLocks noChangeArrowheads="1"/>
        </xdr:cNvSpPr>
      </xdr:nvSpPr>
      <xdr:spPr>
        <a:xfrm>
          <a:off x="180975" y="21012150"/>
          <a:ext cx="65627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part of PM Holdings' continuing rationalisation exercise to divest and wind-up non-core businesses and focus on financial services activities, a dormant subsidiary, namely Fibercorp (Sarawak) Sdn Bhd was placed under members' voluntary winding up on 9 January 2002. </a:t>
          </a:r>
        </a:p>
      </xdr:txBody>
    </xdr:sp>
    <xdr:clientData/>
  </xdr:twoCellAnchor>
  <xdr:twoCellAnchor>
    <xdr:from>
      <xdr:col>1</xdr:col>
      <xdr:colOff>219075</xdr:colOff>
      <xdr:row>127</xdr:row>
      <xdr:rowOff>0</xdr:rowOff>
    </xdr:from>
    <xdr:to>
      <xdr:col>13</xdr:col>
      <xdr:colOff>0</xdr:colOff>
      <xdr:row>127</xdr:row>
      <xdr:rowOff>0</xdr:rowOff>
    </xdr:to>
    <xdr:sp>
      <xdr:nvSpPr>
        <xdr:cNvPr id="58" name="Text 142"/>
        <xdr:cNvSpPr txBox="1">
          <a:spLocks noChangeArrowheads="1"/>
        </xdr:cNvSpPr>
      </xdr:nvSpPr>
      <xdr:spPr>
        <a:xfrm>
          <a:off x="400050" y="21012150"/>
          <a:ext cx="63436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disposal by Labels Specialist Industries Sdn Bhd, a 51.25% owned subsidiary of PM Holdings, of its entire shareholding of 124,950 ordinary shares of RM1.00 each representing 51.0% of the total issued and paid up share capital of Focusprint Sendirian Berhad for a cash consideration of RM4.5 million was completed on 23 March 2001.
</a:t>
          </a:r>
        </a:p>
      </xdr:txBody>
    </xdr:sp>
    <xdr:clientData/>
  </xdr:twoCellAnchor>
  <xdr:twoCellAnchor>
    <xdr:from>
      <xdr:col>1</xdr:col>
      <xdr:colOff>0</xdr:colOff>
      <xdr:row>127</xdr:row>
      <xdr:rowOff>0</xdr:rowOff>
    </xdr:from>
    <xdr:to>
      <xdr:col>13</xdr:col>
      <xdr:colOff>0</xdr:colOff>
      <xdr:row>127</xdr:row>
      <xdr:rowOff>0</xdr:rowOff>
    </xdr:to>
    <xdr:sp>
      <xdr:nvSpPr>
        <xdr:cNvPr id="59" name="Text 3"/>
        <xdr:cNvSpPr txBox="1">
          <a:spLocks noChangeArrowheads="1"/>
        </xdr:cNvSpPr>
      </xdr:nvSpPr>
      <xdr:spPr>
        <a:xfrm>
          <a:off x="180975" y="21012150"/>
          <a:ext cx="65627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material changes in the composition of the Group during the financial period under review other than the following:-</a:t>
          </a:r>
        </a:p>
      </xdr:txBody>
    </xdr:sp>
    <xdr:clientData/>
  </xdr:twoCellAnchor>
  <xdr:twoCellAnchor>
    <xdr:from>
      <xdr:col>1</xdr:col>
      <xdr:colOff>219075</xdr:colOff>
      <xdr:row>127</xdr:row>
      <xdr:rowOff>0</xdr:rowOff>
    </xdr:from>
    <xdr:to>
      <xdr:col>13</xdr:col>
      <xdr:colOff>0</xdr:colOff>
      <xdr:row>127</xdr:row>
      <xdr:rowOff>0</xdr:rowOff>
    </xdr:to>
    <xdr:sp>
      <xdr:nvSpPr>
        <xdr:cNvPr id="60" name="Text 103"/>
        <xdr:cNvSpPr txBox="1">
          <a:spLocks noChangeArrowheads="1"/>
        </xdr:cNvSpPr>
      </xdr:nvSpPr>
      <xdr:spPr>
        <a:xfrm>
          <a:off x="400050" y="21012150"/>
          <a:ext cx="63436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7 January 2002, Pan Malaysia Holdings Berhad ("PM Holdings"), a subsidiary, purchased 71,000 ordinary shares of RM1.00 each of Pan Malaysia Capital Berhad ("PM Capital") from the open market for a consideration of RM43,897. PM Holdings' interest in the total issued and paid up ordinary share capital of PM Capital increased from 73.86% to 73.89% accordingly.</a:t>
          </a:r>
        </a:p>
      </xdr:txBody>
    </xdr:sp>
    <xdr:clientData/>
  </xdr:twoCellAnchor>
  <xdr:twoCellAnchor>
    <xdr:from>
      <xdr:col>1</xdr:col>
      <xdr:colOff>0</xdr:colOff>
      <xdr:row>127</xdr:row>
      <xdr:rowOff>0</xdr:rowOff>
    </xdr:from>
    <xdr:to>
      <xdr:col>13</xdr:col>
      <xdr:colOff>0</xdr:colOff>
      <xdr:row>127</xdr:row>
      <xdr:rowOff>0</xdr:rowOff>
    </xdr:to>
    <xdr:sp>
      <xdr:nvSpPr>
        <xdr:cNvPr id="61" name="Text 105"/>
        <xdr:cNvSpPr txBox="1">
          <a:spLocks noChangeArrowheads="1"/>
        </xdr:cNvSpPr>
      </xdr:nvSpPr>
      <xdr:spPr>
        <a:xfrm>
          <a:off x="180975" y="21012150"/>
          <a:ext cx="65627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part of PM Holdings' continuing rationalisation exercise to divest and wind-up non-core businesses and focus on financial services activities, a dormant subsidiary, namely Fibercorp (Sarawak) Sdn Bhd was placed under members' voluntary winding up on 9 January 2002. </a:t>
          </a:r>
        </a:p>
      </xdr:txBody>
    </xdr:sp>
    <xdr:clientData/>
  </xdr:twoCellAnchor>
  <xdr:twoCellAnchor>
    <xdr:from>
      <xdr:col>1</xdr:col>
      <xdr:colOff>219075</xdr:colOff>
      <xdr:row>127</xdr:row>
      <xdr:rowOff>0</xdr:rowOff>
    </xdr:from>
    <xdr:to>
      <xdr:col>13</xdr:col>
      <xdr:colOff>0</xdr:colOff>
      <xdr:row>127</xdr:row>
      <xdr:rowOff>0</xdr:rowOff>
    </xdr:to>
    <xdr:sp>
      <xdr:nvSpPr>
        <xdr:cNvPr id="62" name="Text 142"/>
        <xdr:cNvSpPr txBox="1">
          <a:spLocks noChangeArrowheads="1"/>
        </xdr:cNvSpPr>
      </xdr:nvSpPr>
      <xdr:spPr>
        <a:xfrm>
          <a:off x="400050" y="21012150"/>
          <a:ext cx="63436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disposal by Labels Specialist Industries Sdn Bhd, a 51.25% owned subsidiary of PM Holdings, of its entire shareholding of 124,950 ordinary shares of RM1.00 each representing 51.0% of the total issued and paid up share capital of Focusprint Sendirian Berhad for a cash consideration of RM4.5 million was completed on 23 March 2001.
</a:t>
          </a:r>
        </a:p>
      </xdr:txBody>
    </xdr:sp>
    <xdr:clientData/>
  </xdr:twoCellAnchor>
  <xdr:twoCellAnchor>
    <xdr:from>
      <xdr:col>1</xdr:col>
      <xdr:colOff>0</xdr:colOff>
      <xdr:row>127</xdr:row>
      <xdr:rowOff>0</xdr:rowOff>
    </xdr:from>
    <xdr:to>
      <xdr:col>13</xdr:col>
      <xdr:colOff>0</xdr:colOff>
      <xdr:row>127</xdr:row>
      <xdr:rowOff>0</xdr:rowOff>
    </xdr:to>
    <xdr:sp>
      <xdr:nvSpPr>
        <xdr:cNvPr id="63" name="Text 3"/>
        <xdr:cNvSpPr txBox="1">
          <a:spLocks noChangeArrowheads="1"/>
        </xdr:cNvSpPr>
      </xdr:nvSpPr>
      <xdr:spPr>
        <a:xfrm>
          <a:off x="180975" y="21012150"/>
          <a:ext cx="65627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material changes in the composition of the Group during the financial period under review other than the following:-</a:t>
          </a:r>
        </a:p>
      </xdr:txBody>
    </xdr:sp>
    <xdr:clientData/>
  </xdr:twoCellAnchor>
  <xdr:twoCellAnchor>
    <xdr:from>
      <xdr:col>1</xdr:col>
      <xdr:colOff>219075</xdr:colOff>
      <xdr:row>127</xdr:row>
      <xdr:rowOff>0</xdr:rowOff>
    </xdr:from>
    <xdr:to>
      <xdr:col>13</xdr:col>
      <xdr:colOff>0</xdr:colOff>
      <xdr:row>127</xdr:row>
      <xdr:rowOff>0</xdr:rowOff>
    </xdr:to>
    <xdr:sp>
      <xdr:nvSpPr>
        <xdr:cNvPr id="64" name="Text 103"/>
        <xdr:cNvSpPr txBox="1">
          <a:spLocks noChangeArrowheads="1"/>
        </xdr:cNvSpPr>
      </xdr:nvSpPr>
      <xdr:spPr>
        <a:xfrm>
          <a:off x="400050" y="21012150"/>
          <a:ext cx="63436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7 January 2002, Pan Malaysia Holdings Berhad ("PM Holdings"), a subsidiary, purchased 71,000 ordinary shares of RM1.00 each of Pan Malaysia Capital Berhad ("PM Capital") from the open market for a consideration of RM43,897. PM Holdings' interest in the total issued and paid up ordinary share capital of PM Capital increased from 73.86% to 73.89% accordingly.</a:t>
          </a:r>
        </a:p>
      </xdr:txBody>
    </xdr:sp>
    <xdr:clientData/>
  </xdr:twoCellAnchor>
  <xdr:twoCellAnchor>
    <xdr:from>
      <xdr:col>1</xdr:col>
      <xdr:colOff>0</xdr:colOff>
      <xdr:row>127</xdr:row>
      <xdr:rowOff>0</xdr:rowOff>
    </xdr:from>
    <xdr:to>
      <xdr:col>13</xdr:col>
      <xdr:colOff>0</xdr:colOff>
      <xdr:row>127</xdr:row>
      <xdr:rowOff>0</xdr:rowOff>
    </xdr:to>
    <xdr:sp>
      <xdr:nvSpPr>
        <xdr:cNvPr id="65" name="Text 105"/>
        <xdr:cNvSpPr txBox="1">
          <a:spLocks noChangeArrowheads="1"/>
        </xdr:cNvSpPr>
      </xdr:nvSpPr>
      <xdr:spPr>
        <a:xfrm>
          <a:off x="180975" y="21012150"/>
          <a:ext cx="65627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part of PM Holdings' continuing rationalisation exercise to divest and wind-up non-core businesses and focus on financial services activities, a dormant subsidiary, namely Fibercorp (Sarawak) Sdn Bhd was placed under members' voluntary winding up on 9 January 2002. </a:t>
          </a:r>
        </a:p>
      </xdr:txBody>
    </xdr:sp>
    <xdr:clientData/>
  </xdr:twoCellAnchor>
  <xdr:twoCellAnchor>
    <xdr:from>
      <xdr:col>1</xdr:col>
      <xdr:colOff>219075</xdr:colOff>
      <xdr:row>127</xdr:row>
      <xdr:rowOff>0</xdr:rowOff>
    </xdr:from>
    <xdr:to>
      <xdr:col>13</xdr:col>
      <xdr:colOff>0</xdr:colOff>
      <xdr:row>127</xdr:row>
      <xdr:rowOff>0</xdr:rowOff>
    </xdr:to>
    <xdr:sp>
      <xdr:nvSpPr>
        <xdr:cNvPr id="66" name="Text 142"/>
        <xdr:cNvSpPr txBox="1">
          <a:spLocks noChangeArrowheads="1"/>
        </xdr:cNvSpPr>
      </xdr:nvSpPr>
      <xdr:spPr>
        <a:xfrm>
          <a:off x="400050" y="21012150"/>
          <a:ext cx="63436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disposal by Labels Specialist Industries Sdn Bhd, a 51.25% owned subsidiary of PM Holdings, of its entire shareholding of 124,950 ordinary shares of RM1.00 each representing 51.0% of the total issued and paid up share capital of Focusprint Sendirian Berhad for a cash consideration of RM4.5 million was completed on 23 March 2001.
</a:t>
          </a:r>
        </a:p>
      </xdr:txBody>
    </xdr:sp>
    <xdr:clientData/>
  </xdr:twoCellAnchor>
  <xdr:twoCellAnchor>
    <xdr:from>
      <xdr:col>1</xdr:col>
      <xdr:colOff>0</xdr:colOff>
      <xdr:row>127</xdr:row>
      <xdr:rowOff>0</xdr:rowOff>
    </xdr:from>
    <xdr:to>
      <xdr:col>13</xdr:col>
      <xdr:colOff>0</xdr:colOff>
      <xdr:row>127</xdr:row>
      <xdr:rowOff>0</xdr:rowOff>
    </xdr:to>
    <xdr:sp>
      <xdr:nvSpPr>
        <xdr:cNvPr id="67" name="Text 3"/>
        <xdr:cNvSpPr txBox="1">
          <a:spLocks noChangeArrowheads="1"/>
        </xdr:cNvSpPr>
      </xdr:nvSpPr>
      <xdr:spPr>
        <a:xfrm>
          <a:off x="180975" y="21012150"/>
          <a:ext cx="65627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material changes in the composition of the Group during the financial period under review other than the following:-</a:t>
          </a:r>
        </a:p>
      </xdr:txBody>
    </xdr:sp>
    <xdr:clientData/>
  </xdr:twoCellAnchor>
  <xdr:twoCellAnchor>
    <xdr:from>
      <xdr:col>1</xdr:col>
      <xdr:colOff>219075</xdr:colOff>
      <xdr:row>127</xdr:row>
      <xdr:rowOff>0</xdr:rowOff>
    </xdr:from>
    <xdr:to>
      <xdr:col>13</xdr:col>
      <xdr:colOff>0</xdr:colOff>
      <xdr:row>127</xdr:row>
      <xdr:rowOff>0</xdr:rowOff>
    </xdr:to>
    <xdr:sp>
      <xdr:nvSpPr>
        <xdr:cNvPr id="68" name="Text 103"/>
        <xdr:cNvSpPr txBox="1">
          <a:spLocks noChangeArrowheads="1"/>
        </xdr:cNvSpPr>
      </xdr:nvSpPr>
      <xdr:spPr>
        <a:xfrm>
          <a:off x="400050" y="21012150"/>
          <a:ext cx="63436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7 January 2002, Pan Malaysia Holdings Berhad ("PM Holdings"), a subsidiary, purchased 71,000 ordinary shares of RM1.00 each of Pan Malaysia Capital Berhad ("PM Capital") from the open market for a consideration of RM43,897. PM Holdings' interest in the total issued and paid up ordinary share capital of PM Capital increased from 73.86% to 73.89% accordingly.</a:t>
          </a:r>
        </a:p>
      </xdr:txBody>
    </xdr:sp>
    <xdr:clientData/>
  </xdr:twoCellAnchor>
  <xdr:twoCellAnchor>
    <xdr:from>
      <xdr:col>1</xdr:col>
      <xdr:colOff>0</xdr:colOff>
      <xdr:row>127</xdr:row>
      <xdr:rowOff>0</xdr:rowOff>
    </xdr:from>
    <xdr:to>
      <xdr:col>13</xdr:col>
      <xdr:colOff>0</xdr:colOff>
      <xdr:row>127</xdr:row>
      <xdr:rowOff>0</xdr:rowOff>
    </xdr:to>
    <xdr:sp>
      <xdr:nvSpPr>
        <xdr:cNvPr id="69" name="Text 105"/>
        <xdr:cNvSpPr txBox="1">
          <a:spLocks noChangeArrowheads="1"/>
        </xdr:cNvSpPr>
      </xdr:nvSpPr>
      <xdr:spPr>
        <a:xfrm>
          <a:off x="180975" y="21012150"/>
          <a:ext cx="65627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part of PM Holdings' continuing rationalisation exercise to divest and wind-up non-core businesses and focus on financial services activities, a dormant subsidiary, namely Fibercorp (Sarawak) Sdn Bhd was placed under members' voluntary winding up on 9 January 2002. </a:t>
          </a:r>
        </a:p>
      </xdr:txBody>
    </xdr:sp>
    <xdr:clientData/>
  </xdr:twoCellAnchor>
  <xdr:twoCellAnchor>
    <xdr:from>
      <xdr:col>1</xdr:col>
      <xdr:colOff>219075</xdr:colOff>
      <xdr:row>127</xdr:row>
      <xdr:rowOff>0</xdr:rowOff>
    </xdr:from>
    <xdr:to>
      <xdr:col>13</xdr:col>
      <xdr:colOff>0</xdr:colOff>
      <xdr:row>127</xdr:row>
      <xdr:rowOff>0</xdr:rowOff>
    </xdr:to>
    <xdr:sp>
      <xdr:nvSpPr>
        <xdr:cNvPr id="70" name="Text 142"/>
        <xdr:cNvSpPr txBox="1">
          <a:spLocks noChangeArrowheads="1"/>
        </xdr:cNvSpPr>
      </xdr:nvSpPr>
      <xdr:spPr>
        <a:xfrm>
          <a:off x="400050" y="21012150"/>
          <a:ext cx="63436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disposal by Labels Specialist Industries Sdn Bhd, a 51.25% owned subsidiary of PM Holdings, of its entire shareholding of 124,950 ordinary shares of RM1.00 each representing 51.0% of the total issued and paid up share capital of Focusprint Sendirian Berhad for a cash consideration of RM4.5 million was completed on 23 March 2001.
</a:t>
          </a:r>
        </a:p>
      </xdr:txBody>
    </xdr:sp>
    <xdr:clientData/>
  </xdr:twoCellAnchor>
  <xdr:twoCellAnchor>
    <xdr:from>
      <xdr:col>1</xdr:col>
      <xdr:colOff>0</xdr:colOff>
      <xdr:row>127</xdr:row>
      <xdr:rowOff>0</xdr:rowOff>
    </xdr:from>
    <xdr:to>
      <xdr:col>13</xdr:col>
      <xdr:colOff>0</xdr:colOff>
      <xdr:row>127</xdr:row>
      <xdr:rowOff>0</xdr:rowOff>
    </xdr:to>
    <xdr:sp>
      <xdr:nvSpPr>
        <xdr:cNvPr id="71" name="Text 3"/>
        <xdr:cNvSpPr txBox="1">
          <a:spLocks noChangeArrowheads="1"/>
        </xdr:cNvSpPr>
      </xdr:nvSpPr>
      <xdr:spPr>
        <a:xfrm>
          <a:off x="180975" y="21012150"/>
          <a:ext cx="65627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material changes in the composition of the Group during the financial period under review other than the following:-</a:t>
          </a:r>
        </a:p>
      </xdr:txBody>
    </xdr:sp>
    <xdr:clientData/>
  </xdr:twoCellAnchor>
  <xdr:twoCellAnchor>
    <xdr:from>
      <xdr:col>1</xdr:col>
      <xdr:colOff>219075</xdr:colOff>
      <xdr:row>127</xdr:row>
      <xdr:rowOff>0</xdr:rowOff>
    </xdr:from>
    <xdr:to>
      <xdr:col>13</xdr:col>
      <xdr:colOff>0</xdr:colOff>
      <xdr:row>127</xdr:row>
      <xdr:rowOff>0</xdr:rowOff>
    </xdr:to>
    <xdr:sp>
      <xdr:nvSpPr>
        <xdr:cNvPr id="72" name="Text 103"/>
        <xdr:cNvSpPr txBox="1">
          <a:spLocks noChangeArrowheads="1"/>
        </xdr:cNvSpPr>
      </xdr:nvSpPr>
      <xdr:spPr>
        <a:xfrm>
          <a:off x="400050" y="21012150"/>
          <a:ext cx="63436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7 January 2002, Pan Malaysia Holdings Berhad ("PM Holdings"), a subsidiary, purchased 71,000 ordinary shares of RM1.00 each of Pan Malaysia Capital Berhad ("PM Capital") from the open market for a consideration of RM43,897. PM Holdings' interest in the total issued and paid up ordinary share capital of PM Capital increased from 73.86% to 73.89% accordingly.</a:t>
          </a:r>
        </a:p>
      </xdr:txBody>
    </xdr:sp>
    <xdr:clientData/>
  </xdr:twoCellAnchor>
  <xdr:twoCellAnchor>
    <xdr:from>
      <xdr:col>1</xdr:col>
      <xdr:colOff>0</xdr:colOff>
      <xdr:row>127</xdr:row>
      <xdr:rowOff>0</xdr:rowOff>
    </xdr:from>
    <xdr:to>
      <xdr:col>13</xdr:col>
      <xdr:colOff>0</xdr:colOff>
      <xdr:row>127</xdr:row>
      <xdr:rowOff>0</xdr:rowOff>
    </xdr:to>
    <xdr:sp>
      <xdr:nvSpPr>
        <xdr:cNvPr id="73" name="Text 105"/>
        <xdr:cNvSpPr txBox="1">
          <a:spLocks noChangeArrowheads="1"/>
        </xdr:cNvSpPr>
      </xdr:nvSpPr>
      <xdr:spPr>
        <a:xfrm>
          <a:off x="180975" y="21012150"/>
          <a:ext cx="65627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part of PM Holdings' continuing rationalisation exercise to divest and wind-up non-core businesses and focus on financial services activities, a dormant subsidiary, namely Fibercorp (Sarawak) Sdn Bhd was placed under members' voluntary winding up on 9 January 2002. </a:t>
          </a:r>
        </a:p>
      </xdr:txBody>
    </xdr:sp>
    <xdr:clientData/>
  </xdr:twoCellAnchor>
  <xdr:twoCellAnchor>
    <xdr:from>
      <xdr:col>1</xdr:col>
      <xdr:colOff>219075</xdr:colOff>
      <xdr:row>127</xdr:row>
      <xdr:rowOff>0</xdr:rowOff>
    </xdr:from>
    <xdr:to>
      <xdr:col>13</xdr:col>
      <xdr:colOff>0</xdr:colOff>
      <xdr:row>127</xdr:row>
      <xdr:rowOff>0</xdr:rowOff>
    </xdr:to>
    <xdr:sp>
      <xdr:nvSpPr>
        <xdr:cNvPr id="74" name="Text 142"/>
        <xdr:cNvSpPr txBox="1">
          <a:spLocks noChangeArrowheads="1"/>
        </xdr:cNvSpPr>
      </xdr:nvSpPr>
      <xdr:spPr>
        <a:xfrm>
          <a:off x="400050" y="21012150"/>
          <a:ext cx="63436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disposal by Labels Specialist Industries Sdn Bhd, a 51.25% owned subsidiary of PM Holdings, of its entire shareholding of 124,950 ordinary shares of RM1.00 each representing 51.0% of the total issued and paid up share capital of Focusprint Sendirian Berhad for a cash consideration of RM4.5 million was completed on 23 March 2001.
</a:t>
          </a:r>
        </a:p>
      </xdr:txBody>
    </xdr:sp>
    <xdr:clientData/>
  </xdr:twoCellAnchor>
  <xdr:twoCellAnchor>
    <xdr:from>
      <xdr:col>1</xdr:col>
      <xdr:colOff>0</xdr:colOff>
      <xdr:row>127</xdr:row>
      <xdr:rowOff>0</xdr:rowOff>
    </xdr:from>
    <xdr:to>
      <xdr:col>13</xdr:col>
      <xdr:colOff>0</xdr:colOff>
      <xdr:row>127</xdr:row>
      <xdr:rowOff>0</xdr:rowOff>
    </xdr:to>
    <xdr:sp>
      <xdr:nvSpPr>
        <xdr:cNvPr id="75" name="Text 3"/>
        <xdr:cNvSpPr txBox="1">
          <a:spLocks noChangeArrowheads="1"/>
        </xdr:cNvSpPr>
      </xdr:nvSpPr>
      <xdr:spPr>
        <a:xfrm>
          <a:off x="180975" y="21012150"/>
          <a:ext cx="65627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material changes in the composition of the Group during the financial period under review other than the following:-</a:t>
          </a:r>
        </a:p>
      </xdr:txBody>
    </xdr:sp>
    <xdr:clientData/>
  </xdr:twoCellAnchor>
  <xdr:twoCellAnchor>
    <xdr:from>
      <xdr:col>1</xdr:col>
      <xdr:colOff>219075</xdr:colOff>
      <xdr:row>127</xdr:row>
      <xdr:rowOff>0</xdr:rowOff>
    </xdr:from>
    <xdr:to>
      <xdr:col>13</xdr:col>
      <xdr:colOff>0</xdr:colOff>
      <xdr:row>127</xdr:row>
      <xdr:rowOff>0</xdr:rowOff>
    </xdr:to>
    <xdr:sp>
      <xdr:nvSpPr>
        <xdr:cNvPr id="76" name="Text 103"/>
        <xdr:cNvSpPr txBox="1">
          <a:spLocks noChangeArrowheads="1"/>
        </xdr:cNvSpPr>
      </xdr:nvSpPr>
      <xdr:spPr>
        <a:xfrm>
          <a:off x="400050" y="21012150"/>
          <a:ext cx="63436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7 January 2002, Pan Malaysia Holdings Berhad ("PM Holdings"), a subsidiary, purchased 71,000 ordinary shares of RM1.00 each of Pan Malaysia Capital Berhad ("PM Capital") from the open market for a consideration of RM43,897. PM Holdings' interest in the total issued and paid up ordinary share capital of PM Capital increased from 73.86% to 73.89% accordingly.</a:t>
          </a:r>
        </a:p>
      </xdr:txBody>
    </xdr:sp>
    <xdr:clientData/>
  </xdr:twoCellAnchor>
  <xdr:twoCellAnchor>
    <xdr:from>
      <xdr:col>1</xdr:col>
      <xdr:colOff>0</xdr:colOff>
      <xdr:row>127</xdr:row>
      <xdr:rowOff>0</xdr:rowOff>
    </xdr:from>
    <xdr:to>
      <xdr:col>13</xdr:col>
      <xdr:colOff>0</xdr:colOff>
      <xdr:row>127</xdr:row>
      <xdr:rowOff>0</xdr:rowOff>
    </xdr:to>
    <xdr:sp>
      <xdr:nvSpPr>
        <xdr:cNvPr id="77" name="Text 105"/>
        <xdr:cNvSpPr txBox="1">
          <a:spLocks noChangeArrowheads="1"/>
        </xdr:cNvSpPr>
      </xdr:nvSpPr>
      <xdr:spPr>
        <a:xfrm>
          <a:off x="180975" y="21012150"/>
          <a:ext cx="65627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part of PM Holdings' continuing rationalisation exercise to divest and wind-up non-core businesses and focus on financial services activities, a dormant subsidiary, namely Fibercorp (Sarawak) Sdn Bhd was placed under members' voluntary winding up on 9 January 2002. </a:t>
          </a:r>
        </a:p>
      </xdr:txBody>
    </xdr:sp>
    <xdr:clientData/>
  </xdr:twoCellAnchor>
  <xdr:twoCellAnchor>
    <xdr:from>
      <xdr:col>1</xdr:col>
      <xdr:colOff>219075</xdr:colOff>
      <xdr:row>127</xdr:row>
      <xdr:rowOff>0</xdr:rowOff>
    </xdr:from>
    <xdr:to>
      <xdr:col>13</xdr:col>
      <xdr:colOff>0</xdr:colOff>
      <xdr:row>127</xdr:row>
      <xdr:rowOff>0</xdr:rowOff>
    </xdr:to>
    <xdr:sp>
      <xdr:nvSpPr>
        <xdr:cNvPr id="78" name="Text 142"/>
        <xdr:cNvSpPr txBox="1">
          <a:spLocks noChangeArrowheads="1"/>
        </xdr:cNvSpPr>
      </xdr:nvSpPr>
      <xdr:spPr>
        <a:xfrm>
          <a:off x="400050" y="21012150"/>
          <a:ext cx="63436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disposal by Labels Specialist Industries Sdn Bhd, a 51.25% owned subsidiary of PM Holdings, of its entire shareholding of 124,950 ordinary shares of RM1.00 each representing 51.0% of the total issued and paid up share capital of Focusprint Sendirian Berhad for a cash consideration of RM4.5 million was completed on 23 March 2001.
</a:t>
          </a:r>
        </a:p>
      </xdr:txBody>
    </xdr:sp>
    <xdr:clientData/>
  </xdr:twoCellAnchor>
  <xdr:twoCellAnchor>
    <xdr:from>
      <xdr:col>1</xdr:col>
      <xdr:colOff>0</xdr:colOff>
      <xdr:row>127</xdr:row>
      <xdr:rowOff>0</xdr:rowOff>
    </xdr:from>
    <xdr:to>
      <xdr:col>13</xdr:col>
      <xdr:colOff>0</xdr:colOff>
      <xdr:row>127</xdr:row>
      <xdr:rowOff>0</xdr:rowOff>
    </xdr:to>
    <xdr:sp>
      <xdr:nvSpPr>
        <xdr:cNvPr id="79" name="Text 3"/>
        <xdr:cNvSpPr txBox="1">
          <a:spLocks noChangeArrowheads="1"/>
        </xdr:cNvSpPr>
      </xdr:nvSpPr>
      <xdr:spPr>
        <a:xfrm>
          <a:off x="180975" y="21012150"/>
          <a:ext cx="65627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material changes in the composition of the Group during the financial period under review other than the following:-</a:t>
          </a:r>
        </a:p>
      </xdr:txBody>
    </xdr:sp>
    <xdr:clientData/>
  </xdr:twoCellAnchor>
  <xdr:twoCellAnchor>
    <xdr:from>
      <xdr:col>1</xdr:col>
      <xdr:colOff>219075</xdr:colOff>
      <xdr:row>127</xdr:row>
      <xdr:rowOff>0</xdr:rowOff>
    </xdr:from>
    <xdr:to>
      <xdr:col>13</xdr:col>
      <xdr:colOff>0</xdr:colOff>
      <xdr:row>127</xdr:row>
      <xdr:rowOff>0</xdr:rowOff>
    </xdr:to>
    <xdr:sp>
      <xdr:nvSpPr>
        <xdr:cNvPr id="80" name="Text 103"/>
        <xdr:cNvSpPr txBox="1">
          <a:spLocks noChangeArrowheads="1"/>
        </xdr:cNvSpPr>
      </xdr:nvSpPr>
      <xdr:spPr>
        <a:xfrm>
          <a:off x="400050" y="21012150"/>
          <a:ext cx="63436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7 January 2002, Pan Malaysia Holdings Berhad ("PM Holdings"), a subsidiary, purchased 71,000 ordinary shares of RM1.00 each of Pan Malaysia Capital Berhad ("PM Capital") from the open market for a consideration of RM43,897. PM Holdings' interest in the total issued and paid up ordinary share capital of PM Capital increased from 73.86% to 73.89% accordingly.</a:t>
          </a:r>
        </a:p>
      </xdr:txBody>
    </xdr:sp>
    <xdr:clientData/>
  </xdr:twoCellAnchor>
  <xdr:twoCellAnchor>
    <xdr:from>
      <xdr:col>1</xdr:col>
      <xdr:colOff>0</xdr:colOff>
      <xdr:row>127</xdr:row>
      <xdr:rowOff>0</xdr:rowOff>
    </xdr:from>
    <xdr:to>
      <xdr:col>13</xdr:col>
      <xdr:colOff>0</xdr:colOff>
      <xdr:row>127</xdr:row>
      <xdr:rowOff>0</xdr:rowOff>
    </xdr:to>
    <xdr:sp>
      <xdr:nvSpPr>
        <xdr:cNvPr id="81" name="Text 105"/>
        <xdr:cNvSpPr txBox="1">
          <a:spLocks noChangeArrowheads="1"/>
        </xdr:cNvSpPr>
      </xdr:nvSpPr>
      <xdr:spPr>
        <a:xfrm>
          <a:off x="180975" y="21012150"/>
          <a:ext cx="65627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part of PM Holdings' continuing rationalisation exercise to divest and wind-up non-core businesses and focus on financial services activities, a dormant subsidiary, namely Fibercorp (Sarawak) Sdn Bhd was placed under members' voluntary winding up on 9 January 2002. </a:t>
          </a:r>
        </a:p>
      </xdr:txBody>
    </xdr:sp>
    <xdr:clientData/>
  </xdr:twoCellAnchor>
  <xdr:twoCellAnchor>
    <xdr:from>
      <xdr:col>1</xdr:col>
      <xdr:colOff>219075</xdr:colOff>
      <xdr:row>127</xdr:row>
      <xdr:rowOff>0</xdr:rowOff>
    </xdr:from>
    <xdr:to>
      <xdr:col>13</xdr:col>
      <xdr:colOff>0</xdr:colOff>
      <xdr:row>127</xdr:row>
      <xdr:rowOff>0</xdr:rowOff>
    </xdr:to>
    <xdr:sp>
      <xdr:nvSpPr>
        <xdr:cNvPr id="82" name="Text 142"/>
        <xdr:cNvSpPr txBox="1">
          <a:spLocks noChangeArrowheads="1"/>
        </xdr:cNvSpPr>
      </xdr:nvSpPr>
      <xdr:spPr>
        <a:xfrm>
          <a:off x="400050" y="21012150"/>
          <a:ext cx="63436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disposal by Labels Specialist Industries Sdn Bhd, a 51.25% owned subsidiary of PM Holdings, of its entire shareholding of 124,950 ordinary shares of RM1.00 each representing 51.0% of the total issued and paid up share capital of Focusprint Sendirian Berhad for a cash consideration of RM4.5 million was completed on 23 March 2001.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173</xdr:row>
      <xdr:rowOff>0</xdr:rowOff>
    </xdr:from>
    <xdr:to>
      <xdr:col>10</xdr:col>
      <xdr:colOff>733425</xdr:colOff>
      <xdr:row>173</xdr:row>
      <xdr:rowOff>0</xdr:rowOff>
    </xdr:to>
    <xdr:sp>
      <xdr:nvSpPr>
        <xdr:cNvPr id="1" name="Text 28"/>
        <xdr:cNvSpPr txBox="1">
          <a:spLocks noChangeArrowheads="1"/>
        </xdr:cNvSpPr>
      </xdr:nvSpPr>
      <xdr:spPr>
        <a:xfrm>
          <a:off x="209550" y="48148875"/>
          <a:ext cx="57245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Laura Ashley, the overseas retailing division of the Group has taken a decision to defer the launch of their transactional website until they are satisfied that the site will live up to customer's expectations and that they have a similar experience on-line as they would expect in store or when using Mail Order.
The retailing division of the Group in Malaysia has successfully implemented the first department store link up with the back office system in April 2001 under the Enterprise Resource Planning ("ERP") project.  The finance and warehouse modules will commence in Phase 2 of the ERP project commencing June 2001.  The roll out to remaining department stores will be carried out between June and November 2001.  The pilot link up of five specialty stores with the back office is in progress.
Zhaodaola Limited ("Zhaodaola"), in which the Group has an investment, continues to be the leading lifestyle internet company in China and it has been scaling and refining continuously its business model. Zhaodaola's comprehensive set of e-business solutions, e-promotion platform and e-fashion community are continuing to usher foreign and domestic top brand name companies into China's e-marketplace.  Zhaodaola is also providing e-marketing and e-business solutions to traditional companies offering innovative, personalized and functional online business strategies and technical services to support marketplace initiatives.  
</a:t>
          </a:r>
        </a:p>
      </xdr:txBody>
    </xdr:sp>
    <xdr:clientData/>
  </xdr:twoCellAnchor>
  <xdr:twoCellAnchor>
    <xdr:from>
      <xdr:col>1</xdr:col>
      <xdr:colOff>0</xdr:colOff>
      <xdr:row>169</xdr:row>
      <xdr:rowOff>0</xdr:rowOff>
    </xdr:from>
    <xdr:to>
      <xdr:col>10</xdr:col>
      <xdr:colOff>571500</xdr:colOff>
      <xdr:row>169</xdr:row>
      <xdr:rowOff>0</xdr:rowOff>
    </xdr:to>
    <xdr:sp>
      <xdr:nvSpPr>
        <xdr:cNvPr id="2" name="Text 33"/>
        <xdr:cNvSpPr txBox="1">
          <a:spLocks noChangeArrowheads="1"/>
        </xdr:cNvSpPr>
      </xdr:nvSpPr>
      <xdr:spPr>
        <a:xfrm>
          <a:off x="209550" y="47491650"/>
          <a:ext cx="55626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Not applicable.
</a:t>
          </a:r>
        </a:p>
      </xdr:txBody>
    </xdr:sp>
    <xdr:clientData/>
  </xdr:twoCellAnchor>
  <xdr:twoCellAnchor>
    <xdr:from>
      <xdr:col>1</xdr:col>
      <xdr:colOff>19050</xdr:colOff>
      <xdr:row>169</xdr:row>
      <xdr:rowOff>0</xdr:rowOff>
    </xdr:from>
    <xdr:to>
      <xdr:col>11</xdr:col>
      <xdr:colOff>0</xdr:colOff>
      <xdr:row>169</xdr:row>
      <xdr:rowOff>0</xdr:rowOff>
    </xdr:to>
    <xdr:sp>
      <xdr:nvSpPr>
        <xdr:cNvPr id="3" name="Text 30"/>
        <xdr:cNvSpPr txBox="1">
          <a:spLocks noChangeArrowheads="1"/>
        </xdr:cNvSpPr>
      </xdr:nvSpPr>
      <xdr:spPr>
        <a:xfrm>
          <a:off x="228600" y="47491650"/>
          <a:ext cx="57054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Group's businesses where seasonal or cyclical factors, other than economic factors, would have some effects on operations are as follows:-</a:t>
          </a:r>
        </a:p>
      </xdr:txBody>
    </xdr:sp>
    <xdr:clientData/>
  </xdr:twoCellAnchor>
  <xdr:twoCellAnchor>
    <xdr:from>
      <xdr:col>2</xdr:col>
      <xdr:colOff>0</xdr:colOff>
      <xdr:row>169</xdr:row>
      <xdr:rowOff>0</xdr:rowOff>
    </xdr:from>
    <xdr:to>
      <xdr:col>11</xdr:col>
      <xdr:colOff>0</xdr:colOff>
      <xdr:row>169</xdr:row>
      <xdr:rowOff>0</xdr:rowOff>
    </xdr:to>
    <xdr:sp>
      <xdr:nvSpPr>
        <xdr:cNvPr id="4" name="Text 42"/>
        <xdr:cNvSpPr txBox="1">
          <a:spLocks noChangeArrowheads="1"/>
        </xdr:cNvSpPr>
      </xdr:nvSpPr>
      <xdr:spPr>
        <a:xfrm>
          <a:off x="428625" y="47491650"/>
          <a:ext cx="55054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retail operations in United Kingdom normally record better sales in the fourth quarter of the financial year due to the Christmas season.  Similarly, the retail operations in Malaysia have seasonal peaks in tandem with the various festive seasons;</a:t>
          </a:r>
        </a:p>
      </xdr:txBody>
    </xdr:sp>
    <xdr:clientData/>
  </xdr:twoCellAnchor>
  <xdr:twoCellAnchor>
    <xdr:from>
      <xdr:col>2</xdr:col>
      <xdr:colOff>0</xdr:colOff>
      <xdr:row>169</xdr:row>
      <xdr:rowOff>0</xdr:rowOff>
    </xdr:from>
    <xdr:to>
      <xdr:col>11</xdr:col>
      <xdr:colOff>0</xdr:colOff>
      <xdr:row>169</xdr:row>
      <xdr:rowOff>0</xdr:rowOff>
    </xdr:to>
    <xdr:sp>
      <xdr:nvSpPr>
        <xdr:cNvPr id="5" name="Text 43"/>
        <xdr:cNvSpPr txBox="1">
          <a:spLocks noChangeArrowheads="1"/>
        </xdr:cNvSpPr>
      </xdr:nvSpPr>
      <xdr:spPr>
        <a:xfrm>
          <a:off x="428625" y="47491650"/>
          <a:ext cx="55054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hotel operations in United Kingdom and Australia normally will experience low trading after Christmas, New Year and Easter  due to the after effects of the holiday seasons.  Additionally, winter periods will also experience a decline in trading;</a:t>
          </a:r>
        </a:p>
      </xdr:txBody>
    </xdr:sp>
    <xdr:clientData/>
  </xdr:twoCellAnchor>
  <xdr:twoCellAnchor>
    <xdr:from>
      <xdr:col>1</xdr:col>
      <xdr:colOff>19050</xdr:colOff>
      <xdr:row>169</xdr:row>
      <xdr:rowOff>0</xdr:rowOff>
    </xdr:from>
    <xdr:to>
      <xdr:col>11</xdr:col>
      <xdr:colOff>0</xdr:colOff>
      <xdr:row>169</xdr:row>
      <xdr:rowOff>0</xdr:rowOff>
    </xdr:to>
    <xdr:sp>
      <xdr:nvSpPr>
        <xdr:cNvPr id="6" name="Text 140"/>
        <xdr:cNvSpPr txBox="1">
          <a:spLocks noChangeArrowheads="1"/>
        </xdr:cNvSpPr>
      </xdr:nvSpPr>
      <xdr:spPr>
        <a:xfrm>
          <a:off x="228600" y="47491650"/>
          <a:ext cx="57054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are no material events subsequent to the end of the financial period ended 30 June 2002 that have not been reflected in the financial statements for the said period as at the date of this report.</a:t>
          </a:r>
        </a:p>
      </xdr:txBody>
    </xdr:sp>
    <xdr:clientData/>
  </xdr:twoCellAnchor>
  <xdr:twoCellAnchor>
    <xdr:from>
      <xdr:col>2</xdr:col>
      <xdr:colOff>0</xdr:colOff>
      <xdr:row>169</xdr:row>
      <xdr:rowOff>0</xdr:rowOff>
    </xdr:from>
    <xdr:to>
      <xdr:col>11</xdr:col>
      <xdr:colOff>0</xdr:colOff>
      <xdr:row>169</xdr:row>
      <xdr:rowOff>0</xdr:rowOff>
    </xdr:to>
    <xdr:sp>
      <xdr:nvSpPr>
        <xdr:cNvPr id="7" name="Text 44"/>
        <xdr:cNvSpPr txBox="1">
          <a:spLocks noChangeArrowheads="1"/>
        </xdr:cNvSpPr>
      </xdr:nvSpPr>
      <xdr:spPr>
        <a:xfrm>
          <a:off x="428625" y="47491650"/>
          <a:ext cx="55054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food and confectionery operations in Australia normally perform well during the winter season due to increase in demand.  As for the other Asia Pacific regions such as Malaysia, Singapore and Hong Kong, sales are better during the various festive seasons; and</a:t>
          </a:r>
        </a:p>
      </xdr:txBody>
    </xdr:sp>
    <xdr:clientData/>
  </xdr:twoCellAnchor>
  <xdr:twoCellAnchor>
    <xdr:from>
      <xdr:col>2</xdr:col>
      <xdr:colOff>0</xdr:colOff>
      <xdr:row>169</xdr:row>
      <xdr:rowOff>0</xdr:rowOff>
    </xdr:from>
    <xdr:to>
      <xdr:col>11</xdr:col>
      <xdr:colOff>0</xdr:colOff>
      <xdr:row>169</xdr:row>
      <xdr:rowOff>0</xdr:rowOff>
    </xdr:to>
    <xdr:sp>
      <xdr:nvSpPr>
        <xdr:cNvPr id="8" name="Text 45"/>
        <xdr:cNvSpPr txBox="1">
          <a:spLocks noChangeArrowheads="1"/>
        </xdr:cNvSpPr>
      </xdr:nvSpPr>
      <xdr:spPr>
        <a:xfrm>
          <a:off x="428625" y="47491650"/>
          <a:ext cx="55054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revenue receivable from the education operations in Australia is affected by the school holidays particularly in the first and fourth quarter of the financial year.</a:t>
          </a:r>
        </a:p>
      </xdr:txBody>
    </xdr:sp>
    <xdr:clientData/>
  </xdr:twoCellAnchor>
  <xdr:twoCellAnchor>
    <xdr:from>
      <xdr:col>7</xdr:col>
      <xdr:colOff>209550</xdr:colOff>
      <xdr:row>40</xdr:row>
      <xdr:rowOff>0</xdr:rowOff>
    </xdr:from>
    <xdr:to>
      <xdr:col>8</xdr:col>
      <xdr:colOff>104775</xdr:colOff>
      <xdr:row>40</xdr:row>
      <xdr:rowOff>0</xdr:rowOff>
    </xdr:to>
    <xdr:sp>
      <xdr:nvSpPr>
        <xdr:cNvPr id="9" name="Text 50"/>
        <xdr:cNvSpPr txBox="1">
          <a:spLocks noChangeArrowheads="1"/>
        </xdr:cNvSpPr>
      </xdr:nvSpPr>
      <xdr:spPr>
        <a:xfrm>
          <a:off x="3105150" y="12506325"/>
          <a:ext cx="666750"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QUARTER
</a:t>
          </a:r>
          <a:r>
            <a:rPr lang="en-US" cap="none" sz="1000" b="1" i="0" u="none" baseline="0">
              <a:latin typeface="Arial"/>
              <a:ea typeface="Arial"/>
              <a:cs typeface="Arial"/>
            </a:rPr>
            <a:t>30/6/2002</a:t>
          </a:r>
        </a:p>
      </xdr:txBody>
    </xdr:sp>
    <xdr:clientData/>
  </xdr:twoCellAnchor>
  <xdr:twoCellAnchor>
    <xdr:from>
      <xdr:col>1</xdr:col>
      <xdr:colOff>9525</xdr:colOff>
      <xdr:row>85</xdr:row>
      <xdr:rowOff>0</xdr:rowOff>
    </xdr:from>
    <xdr:to>
      <xdr:col>11</xdr:col>
      <xdr:colOff>0</xdr:colOff>
      <xdr:row>85</xdr:row>
      <xdr:rowOff>0</xdr:rowOff>
    </xdr:to>
    <xdr:sp>
      <xdr:nvSpPr>
        <xdr:cNvPr id="10" name="Text 22"/>
        <xdr:cNvSpPr txBox="1">
          <a:spLocks noChangeArrowheads="1"/>
        </xdr:cNvSpPr>
      </xdr:nvSpPr>
      <xdr:spPr>
        <a:xfrm>
          <a:off x="219075" y="21069300"/>
          <a:ext cx="57150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1997, the Company implemented a special issue of 169,680,000 new ordinary shares of RM1.00 each at an issue price of RM1.35 per share to Bumiputera investors approved by the Ministry of International Trade and Industry ("MITI").  A total of 124,905,000 shares were applied for and issued to the approved Bumiputera investors.  The issuance of the balance 44,775,000 shares ("Balance Shares") is still pending completion in view of the current  market prices of the shares. The request by the Company to the Securities Commission ("SC") to seek an extension of time for the Company to complete the issuance of the Balance Shares was declined by SC on 28 August 2000.  The SC had however suggested that a new application be resubmitted for the Balance Shares.</a:t>
          </a:r>
        </a:p>
      </xdr:txBody>
    </xdr:sp>
    <xdr:clientData/>
  </xdr:twoCellAnchor>
  <xdr:twoCellAnchor>
    <xdr:from>
      <xdr:col>2</xdr:col>
      <xdr:colOff>0</xdr:colOff>
      <xdr:row>156</xdr:row>
      <xdr:rowOff>0</xdr:rowOff>
    </xdr:from>
    <xdr:to>
      <xdr:col>10</xdr:col>
      <xdr:colOff>723900</xdr:colOff>
      <xdr:row>156</xdr:row>
      <xdr:rowOff>0</xdr:rowOff>
    </xdr:to>
    <xdr:sp>
      <xdr:nvSpPr>
        <xdr:cNvPr id="11" name="Text 84"/>
        <xdr:cNvSpPr txBox="1">
          <a:spLocks noChangeArrowheads="1"/>
        </xdr:cNvSpPr>
      </xdr:nvSpPr>
      <xdr:spPr>
        <a:xfrm>
          <a:off x="428625" y="43595925"/>
          <a:ext cx="5495925" cy="0"/>
        </a:xfrm>
        <a:prstGeom prst="rect">
          <a:avLst/>
        </a:prstGeom>
        <a:noFill/>
        <a:ln w="1" cmpd="sng">
          <a:noFill/>
        </a:ln>
      </xdr:spPr>
      <xdr:txBody>
        <a:bodyPr vertOverflow="clip" wrap="square"/>
        <a:p>
          <a:pPr algn="just">
            <a:defRPr/>
          </a:pPr>
          <a:r>
            <a:rPr lang="en-US" cap="none" sz="1000" b="0" i="0" u="none" baseline="0">
              <a:latin typeface="Arial"/>
              <a:ea typeface="Arial"/>
              <a:cs typeface="Arial"/>
            </a:rPr>
            <a:t>The long term borrowings include redeemable convertible bond at nominal value of RM1,000,000 issued by PM Capital on 29 December 1999 pursuant to the scheme of arrangement of a stockbroking subsidiary. The bond is convertible up to 1,000,000 new ordinary shares in PM Capital within a 5 year period to 28 December 2004 or redeemable for cash at maturity date on 29 December 2004 at the issue price.</a:t>
          </a:r>
        </a:p>
      </xdr:txBody>
    </xdr:sp>
    <xdr:clientData/>
  </xdr:twoCellAnchor>
  <xdr:twoCellAnchor>
    <xdr:from>
      <xdr:col>1</xdr:col>
      <xdr:colOff>219075</xdr:colOff>
      <xdr:row>158</xdr:row>
      <xdr:rowOff>0</xdr:rowOff>
    </xdr:from>
    <xdr:to>
      <xdr:col>10</xdr:col>
      <xdr:colOff>733425</xdr:colOff>
      <xdr:row>158</xdr:row>
      <xdr:rowOff>0</xdr:rowOff>
    </xdr:to>
    <xdr:sp>
      <xdr:nvSpPr>
        <xdr:cNvPr id="12" name="Text 55"/>
        <xdr:cNvSpPr txBox="1">
          <a:spLocks noChangeArrowheads="1"/>
        </xdr:cNvSpPr>
      </xdr:nvSpPr>
      <xdr:spPr>
        <a:xfrm>
          <a:off x="428625" y="43834050"/>
          <a:ext cx="55054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Network Foods Limited ("NFL"), a subsidiary of PMC, has entered into forward exchange contracts to hedge certain purchase commitments for imported confectionery lines from overseas suppliers against exchange rate movements.  The aggregates of outstanding forward exchange contracts as at 24 August 2000 are as follows:-
</a:t>
          </a:r>
        </a:p>
      </xdr:txBody>
    </xdr:sp>
    <xdr:clientData/>
  </xdr:twoCellAnchor>
  <xdr:twoCellAnchor>
    <xdr:from>
      <xdr:col>7</xdr:col>
      <xdr:colOff>552450</xdr:colOff>
      <xdr:row>158</xdr:row>
      <xdr:rowOff>0</xdr:rowOff>
    </xdr:from>
    <xdr:to>
      <xdr:col>9</xdr:col>
      <xdr:colOff>381000</xdr:colOff>
      <xdr:row>158</xdr:row>
      <xdr:rowOff>0</xdr:rowOff>
    </xdr:to>
    <xdr:sp>
      <xdr:nvSpPr>
        <xdr:cNvPr id="13" name="Text 63"/>
        <xdr:cNvSpPr txBox="1">
          <a:spLocks noChangeArrowheads="1"/>
        </xdr:cNvSpPr>
      </xdr:nvSpPr>
      <xdr:spPr>
        <a:xfrm>
          <a:off x="3448050" y="43834050"/>
          <a:ext cx="1390650" cy="0"/>
        </a:xfrm>
        <a:prstGeom prst="rect">
          <a:avLst/>
        </a:prstGeom>
        <a:solidFill>
          <a:srgbClr val="FFFFFF"/>
        </a:solidFill>
        <a:ln w="9525" cmpd="sng">
          <a:noFill/>
        </a:ln>
      </xdr:spPr>
      <xdr:txBody>
        <a:bodyPr vertOverflow="clip" wrap="square"/>
        <a:p>
          <a:pPr algn="ctr">
            <a:defRPr/>
          </a:pPr>
          <a:r>
            <a:rPr lang="en-US" cap="none" sz="1000" b="0" i="0" u="none" baseline="0">
              <a:latin typeface="Arial"/>
              <a:ea typeface="Arial"/>
              <a:cs typeface="Arial"/>
            </a:rPr>
            <a:t>Australian
dollars to
be purchased</a:t>
          </a:r>
          <a:r>
            <a:rPr lang="en-US" cap="none" sz="1000" b="1" i="0" u="none" baseline="0">
              <a:latin typeface="Arial"/>
              <a:ea typeface="Arial"/>
              <a:cs typeface="Arial"/>
            </a:rPr>
            <a:t>
A$'000</a:t>
          </a:r>
        </a:p>
      </xdr:txBody>
    </xdr:sp>
    <xdr:clientData/>
  </xdr:twoCellAnchor>
  <xdr:twoCellAnchor>
    <xdr:from>
      <xdr:col>10</xdr:col>
      <xdr:colOff>38100</xdr:colOff>
      <xdr:row>158</xdr:row>
      <xdr:rowOff>0</xdr:rowOff>
    </xdr:from>
    <xdr:to>
      <xdr:col>11</xdr:col>
      <xdr:colOff>152400</xdr:colOff>
      <xdr:row>158</xdr:row>
      <xdr:rowOff>0</xdr:rowOff>
    </xdr:to>
    <xdr:sp>
      <xdr:nvSpPr>
        <xdr:cNvPr id="14" name="Text 65"/>
        <xdr:cNvSpPr txBox="1">
          <a:spLocks noChangeArrowheads="1"/>
        </xdr:cNvSpPr>
      </xdr:nvSpPr>
      <xdr:spPr>
        <a:xfrm>
          <a:off x="5238750" y="43834050"/>
          <a:ext cx="847725" cy="0"/>
        </a:xfrm>
        <a:prstGeom prst="rect">
          <a:avLst/>
        </a:prstGeom>
        <a:solidFill>
          <a:srgbClr val="FFFFFF"/>
        </a:solidFill>
        <a:ln w="9525" cmpd="sng">
          <a:noFill/>
        </a:ln>
      </xdr:spPr>
      <xdr:txBody>
        <a:bodyPr vertOverflow="clip" wrap="square"/>
        <a:p>
          <a:pPr algn="ctr">
            <a:defRPr/>
          </a:pPr>
          <a:r>
            <a:rPr lang="en-US" cap="none" sz="1000" b="0" i="0" u="none" baseline="0">
              <a:latin typeface="Arial"/>
              <a:ea typeface="Arial"/>
              <a:cs typeface="Arial"/>
            </a:rPr>
            <a:t>
Ringgit
equivalent</a:t>
          </a:r>
          <a:r>
            <a:rPr lang="en-US" cap="none" sz="1000" b="1" i="0" u="none" baseline="0">
              <a:latin typeface="Arial"/>
              <a:ea typeface="Arial"/>
              <a:cs typeface="Arial"/>
            </a:rPr>
            <a:t>
RM'000</a:t>
          </a:r>
        </a:p>
      </xdr:txBody>
    </xdr:sp>
    <xdr:clientData/>
  </xdr:twoCellAnchor>
  <xdr:twoCellAnchor>
    <xdr:from>
      <xdr:col>6</xdr:col>
      <xdr:colOff>9525</xdr:colOff>
      <xdr:row>158</xdr:row>
      <xdr:rowOff>0</xdr:rowOff>
    </xdr:from>
    <xdr:to>
      <xdr:col>7</xdr:col>
      <xdr:colOff>180975</xdr:colOff>
      <xdr:row>158</xdr:row>
      <xdr:rowOff>0</xdr:rowOff>
    </xdr:to>
    <xdr:sp>
      <xdr:nvSpPr>
        <xdr:cNvPr id="15" name="Text 73"/>
        <xdr:cNvSpPr txBox="1">
          <a:spLocks noChangeArrowheads="1"/>
        </xdr:cNvSpPr>
      </xdr:nvSpPr>
      <xdr:spPr>
        <a:xfrm>
          <a:off x="2047875" y="43834050"/>
          <a:ext cx="1028700" cy="0"/>
        </a:xfrm>
        <a:prstGeom prst="rect">
          <a:avLst/>
        </a:prstGeom>
        <a:solidFill>
          <a:srgbClr val="FFFFFF"/>
        </a:solidFill>
        <a:ln w="9525" cmpd="sng">
          <a:noFill/>
        </a:ln>
      </xdr:spPr>
      <xdr:txBody>
        <a:bodyPr vertOverflow="clip" wrap="square"/>
        <a:p>
          <a:pPr algn="ctr">
            <a:defRPr/>
          </a:pPr>
          <a:r>
            <a:rPr lang="en-US" cap="none" sz="1000" b="0" i="0" u="none" baseline="0">
              <a:latin typeface="Arial"/>
              <a:ea typeface="Arial"/>
              <a:cs typeface="Arial"/>
            </a:rPr>
            <a:t>Average 
exchange 
rates
contracted</a:t>
          </a:r>
        </a:p>
      </xdr:txBody>
    </xdr:sp>
    <xdr:clientData/>
  </xdr:twoCellAnchor>
  <xdr:twoCellAnchor>
    <xdr:from>
      <xdr:col>4</xdr:col>
      <xdr:colOff>133350</xdr:colOff>
      <xdr:row>40</xdr:row>
      <xdr:rowOff>0</xdr:rowOff>
    </xdr:from>
    <xdr:to>
      <xdr:col>5</xdr:col>
      <xdr:colOff>76200</xdr:colOff>
      <xdr:row>40</xdr:row>
      <xdr:rowOff>0</xdr:rowOff>
    </xdr:to>
    <xdr:sp>
      <xdr:nvSpPr>
        <xdr:cNvPr id="16" name="Text 1"/>
        <xdr:cNvSpPr txBox="1">
          <a:spLocks noChangeArrowheads="1"/>
        </xdr:cNvSpPr>
      </xdr:nvSpPr>
      <xdr:spPr>
        <a:xfrm>
          <a:off x="962025" y="12506325"/>
          <a:ext cx="40005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CURRENT
YEAR
QUARTER</a:t>
          </a:r>
          <a:r>
            <a:rPr lang="en-US" cap="none" sz="800" b="1" i="0" u="none" baseline="0">
              <a:latin typeface="Arial"/>
              <a:ea typeface="Arial"/>
              <a:cs typeface="Arial"/>
            </a:rPr>
            <a:t>
</a:t>
          </a:r>
          <a:r>
            <a:rPr lang="en-US" cap="none" sz="1000" b="1" i="0" u="none" baseline="0">
              <a:latin typeface="Arial"/>
              <a:ea typeface="Arial"/>
              <a:cs typeface="Arial"/>
            </a:rPr>
            <a:t>30/9/2002</a:t>
          </a:r>
        </a:p>
      </xdr:txBody>
    </xdr:sp>
    <xdr:clientData/>
  </xdr:twoCellAnchor>
  <xdr:twoCellAnchor>
    <xdr:from>
      <xdr:col>8</xdr:col>
      <xdr:colOff>142875</xdr:colOff>
      <xdr:row>40</xdr:row>
      <xdr:rowOff>0</xdr:rowOff>
    </xdr:from>
    <xdr:to>
      <xdr:col>9</xdr:col>
      <xdr:colOff>85725</xdr:colOff>
      <xdr:row>40</xdr:row>
      <xdr:rowOff>0</xdr:rowOff>
    </xdr:to>
    <xdr:sp>
      <xdr:nvSpPr>
        <xdr:cNvPr id="17" name="Text 2"/>
        <xdr:cNvSpPr txBox="1">
          <a:spLocks noChangeArrowheads="1"/>
        </xdr:cNvSpPr>
      </xdr:nvSpPr>
      <xdr:spPr>
        <a:xfrm>
          <a:off x="3810000" y="12506325"/>
          <a:ext cx="733425"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CURRENT
YEAR
TO DATE</a:t>
          </a:r>
          <a:r>
            <a:rPr lang="en-US" cap="none" sz="800" b="1" i="0" u="none" baseline="0">
              <a:latin typeface="Arial"/>
              <a:ea typeface="Arial"/>
              <a:cs typeface="Arial"/>
            </a:rPr>
            <a:t>
</a:t>
          </a:r>
          <a:r>
            <a:rPr lang="en-US" cap="none" sz="1000" b="1" i="0" u="none" baseline="0">
              <a:latin typeface="Arial"/>
              <a:ea typeface="Arial"/>
              <a:cs typeface="Arial"/>
            </a:rPr>
            <a:t>30/9/2002</a:t>
          </a:r>
        </a:p>
      </xdr:txBody>
    </xdr:sp>
    <xdr:clientData/>
  </xdr:twoCellAnchor>
  <xdr:twoCellAnchor>
    <xdr:from>
      <xdr:col>6</xdr:col>
      <xdr:colOff>9525</xdr:colOff>
      <xdr:row>40</xdr:row>
      <xdr:rowOff>0</xdr:rowOff>
    </xdr:from>
    <xdr:to>
      <xdr:col>8</xdr:col>
      <xdr:colOff>104775</xdr:colOff>
      <xdr:row>40</xdr:row>
      <xdr:rowOff>0</xdr:rowOff>
    </xdr:to>
    <xdr:sp>
      <xdr:nvSpPr>
        <xdr:cNvPr id="18" name="Text 3"/>
        <xdr:cNvSpPr txBox="1">
          <a:spLocks noChangeArrowheads="1"/>
        </xdr:cNvSpPr>
      </xdr:nvSpPr>
      <xdr:spPr>
        <a:xfrm>
          <a:off x="2047875" y="12506325"/>
          <a:ext cx="1724025"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PRECEDING YEAR
CORRESPONDING
QUARTER</a:t>
          </a:r>
          <a:r>
            <a:rPr lang="en-US" cap="none" sz="800" b="1" i="0" u="none" baseline="0">
              <a:latin typeface="Arial"/>
              <a:ea typeface="Arial"/>
              <a:cs typeface="Arial"/>
            </a:rPr>
            <a:t>
</a:t>
          </a:r>
          <a:r>
            <a:rPr lang="en-US" cap="none" sz="1000" b="1" i="0" u="none" baseline="0">
              <a:latin typeface="Arial"/>
              <a:ea typeface="Arial"/>
              <a:cs typeface="Arial"/>
            </a:rPr>
            <a:t>30/9/2001</a:t>
          </a:r>
        </a:p>
      </xdr:txBody>
    </xdr:sp>
    <xdr:clientData/>
  </xdr:twoCellAnchor>
  <xdr:twoCellAnchor>
    <xdr:from>
      <xdr:col>10</xdr:col>
      <xdr:colOff>9525</xdr:colOff>
      <xdr:row>40</xdr:row>
      <xdr:rowOff>0</xdr:rowOff>
    </xdr:from>
    <xdr:to>
      <xdr:col>11</xdr:col>
      <xdr:colOff>247650</xdr:colOff>
      <xdr:row>40</xdr:row>
      <xdr:rowOff>0</xdr:rowOff>
    </xdr:to>
    <xdr:sp>
      <xdr:nvSpPr>
        <xdr:cNvPr id="19" name="Text 4"/>
        <xdr:cNvSpPr txBox="1">
          <a:spLocks noChangeArrowheads="1"/>
        </xdr:cNvSpPr>
      </xdr:nvSpPr>
      <xdr:spPr>
        <a:xfrm>
          <a:off x="5210175" y="12506325"/>
          <a:ext cx="97155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PRECEDING YEAR
CORRESPONDING
PERIOD</a:t>
          </a:r>
          <a:r>
            <a:rPr lang="en-US" cap="none" sz="800" b="1" i="0" u="none" baseline="0">
              <a:latin typeface="Arial"/>
              <a:ea typeface="Arial"/>
              <a:cs typeface="Arial"/>
            </a:rPr>
            <a:t>
</a:t>
          </a:r>
          <a:r>
            <a:rPr lang="en-US" cap="none" sz="1000" b="1" i="0" u="none" baseline="0">
              <a:latin typeface="Arial"/>
              <a:ea typeface="Arial"/>
              <a:cs typeface="Arial"/>
            </a:rPr>
            <a:t>30/9/2001
</a:t>
          </a:r>
        </a:p>
      </xdr:txBody>
    </xdr:sp>
    <xdr:clientData/>
  </xdr:twoCellAnchor>
  <xdr:twoCellAnchor editAs="oneCell">
    <xdr:from>
      <xdr:col>9</xdr:col>
      <xdr:colOff>428625</xdr:colOff>
      <xdr:row>0</xdr:row>
      <xdr:rowOff>76200</xdr:rowOff>
    </xdr:from>
    <xdr:to>
      <xdr:col>11</xdr:col>
      <xdr:colOff>66675</xdr:colOff>
      <xdr:row>4</xdr:row>
      <xdr:rowOff>142875</xdr:rowOff>
    </xdr:to>
    <xdr:pic>
      <xdr:nvPicPr>
        <xdr:cNvPr id="20" name="Picture 83"/>
        <xdr:cNvPicPr preferRelativeResize="1">
          <a:picLocks noChangeAspect="1"/>
        </xdr:cNvPicPr>
      </xdr:nvPicPr>
      <xdr:blipFill>
        <a:blip r:embed="rId1"/>
        <a:stretch>
          <a:fillRect/>
        </a:stretch>
      </xdr:blipFill>
      <xdr:spPr>
        <a:xfrm>
          <a:off x="4886325" y="76200"/>
          <a:ext cx="1114425" cy="714375"/>
        </a:xfrm>
        <a:prstGeom prst="rect">
          <a:avLst/>
        </a:prstGeom>
        <a:noFill/>
        <a:ln w="9525" cmpd="sng">
          <a:noFill/>
        </a:ln>
      </xdr:spPr>
    </xdr:pic>
    <xdr:clientData/>
  </xdr:twoCellAnchor>
  <xdr:twoCellAnchor>
    <xdr:from>
      <xdr:col>1</xdr:col>
      <xdr:colOff>9525</xdr:colOff>
      <xdr:row>112</xdr:row>
      <xdr:rowOff>0</xdr:rowOff>
    </xdr:from>
    <xdr:to>
      <xdr:col>11</xdr:col>
      <xdr:colOff>0</xdr:colOff>
      <xdr:row>112</xdr:row>
      <xdr:rowOff>0</xdr:rowOff>
    </xdr:to>
    <xdr:sp>
      <xdr:nvSpPr>
        <xdr:cNvPr id="21" name="Text 22"/>
        <xdr:cNvSpPr txBox="1">
          <a:spLocks noChangeArrowheads="1"/>
        </xdr:cNvSpPr>
      </xdr:nvSpPr>
      <xdr:spPr>
        <a:xfrm>
          <a:off x="219075" y="31670625"/>
          <a:ext cx="57150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1997, the Company implemented a special issue of 169,680,000 new ordinary shares of RM1.00 each at an issue price of RM1.35 per share to Bumiputera investors approved by the Ministry of International Trade and Industry ("MITI").  A total of 124,905,000 shares were applied for and issued to the approved Bumiputera investors.  The issuance of the balance 44,775,000 shares ("Balance Shares") is still pending completion in view of the current  market prices of the shares. The request by the Company to the Securities Commission ("SC") to seek an extension of time for the Company to complete the issuance of the Balance Shares was declined by SC on 28 August 2000.  The SC had however suggested that a new application be resubmitted for the Balance Shares.</a:t>
          </a:r>
        </a:p>
      </xdr:txBody>
    </xdr:sp>
    <xdr:clientData/>
  </xdr:twoCellAnchor>
  <xdr:twoCellAnchor>
    <xdr:from>
      <xdr:col>1</xdr:col>
      <xdr:colOff>9525</xdr:colOff>
      <xdr:row>122</xdr:row>
      <xdr:rowOff>0</xdr:rowOff>
    </xdr:from>
    <xdr:to>
      <xdr:col>11</xdr:col>
      <xdr:colOff>0</xdr:colOff>
      <xdr:row>122</xdr:row>
      <xdr:rowOff>0</xdr:rowOff>
    </xdr:to>
    <xdr:sp>
      <xdr:nvSpPr>
        <xdr:cNvPr id="22" name="Text 22"/>
        <xdr:cNvSpPr txBox="1">
          <a:spLocks noChangeArrowheads="1"/>
        </xdr:cNvSpPr>
      </xdr:nvSpPr>
      <xdr:spPr>
        <a:xfrm>
          <a:off x="219075" y="35109150"/>
          <a:ext cx="57150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1997, the Company implemented a special issue of 169,680,000 new ordinary shares of RM1.00 each at an issue price of RM1.35 per share to Bumiputera investors approved by the Ministry of International Trade and Industry ("MITI").  A total of 124,905,000 shares were applied for and issued to the approved Bumiputera investors.  The issuance of the balance 44,775,000 shares ("Balance Shares") is still pending completion in view of the current  market prices of the shares. The request by the Company to the Securities Commission ("SC") to seek an extension of time for the Company to complete the issuance of the Balance Shares was declined by SC on 28 August 2000.  The SC had however suggested that a new application be resubmitted for the Balance Shares.</a:t>
          </a:r>
        </a:p>
      </xdr:txBody>
    </xdr:sp>
    <xdr:clientData/>
  </xdr:twoCellAnchor>
  <xdr:twoCellAnchor>
    <xdr:from>
      <xdr:col>1</xdr:col>
      <xdr:colOff>209550</xdr:colOff>
      <xdr:row>112</xdr:row>
      <xdr:rowOff>0</xdr:rowOff>
    </xdr:from>
    <xdr:to>
      <xdr:col>11</xdr:col>
      <xdr:colOff>28575</xdr:colOff>
      <xdr:row>112</xdr:row>
      <xdr:rowOff>0</xdr:rowOff>
    </xdr:to>
    <xdr:sp>
      <xdr:nvSpPr>
        <xdr:cNvPr id="23" name="TextBox 99"/>
        <xdr:cNvSpPr txBox="1">
          <a:spLocks noChangeArrowheads="1"/>
        </xdr:cNvSpPr>
      </xdr:nvSpPr>
      <xdr:spPr>
        <a:xfrm>
          <a:off x="419100" y="31670625"/>
          <a:ext cx="55435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at 29 December 2001, a total of up to 5,184,238 Irredeemable Convertible Preference Shares ("ICPS") could not be issued by PM Holdings to two scheme creditors to settle the indebtedness due to them pursuant to the Scheme as they had either not provided to PM Holdings within the relevant time frame the relevant Central Depository System details required for the allotment and issue of the ICPS or had finalised and submitted their claim on the amount of indebtedness. It remains the intention of PM Holdings to settle all indebtedness pursuant to the Scheme and as such, PM Holdings' Directors proposed the direct issuance of up to 5,184,238 new ordinary shares of RM1.00 each at an issue price of RM1.00 per share to these scheme creditors in substitution of the issuance of up to 5,184,238 ICPS of PM Holdings as proposed earlier in the Scheme ("Proposed Share Issue"). On 23 October 2002, the SC approved the Proposed Share Issue. On 13 January 2004, the SC approved an extension of 6 months to 22 April 2004 for the Company to implement the Proposed Share Issue.</a:t>
          </a:r>
        </a:p>
      </xdr:txBody>
    </xdr:sp>
    <xdr:clientData/>
  </xdr:twoCellAnchor>
  <xdr:twoCellAnchor>
    <xdr:from>
      <xdr:col>1</xdr:col>
      <xdr:colOff>9525</xdr:colOff>
      <xdr:row>128</xdr:row>
      <xdr:rowOff>0</xdr:rowOff>
    </xdr:from>
    <xdr:to>
      <xdr:col>11</xdr:col>
      <xdr:colOff>0</xdr:colOff>
      <xdr:row>128</xdr:row>
      <xdr:rowOff>0</xdr:rowOff>
    </xdr:to>
    <xdr:sp>
      <xdr:nvSpPr>
        <xdr:cNvPr id="24" name="Text 22"/>
        <xdr:cNvSpPr txBox="1">
          <a:spLocks noChangeArrowheads="1"/>
        </xdr:cNvSpPr>
      </xdr:nvSpPr>
      <xdr:spPr>
        <a:xfrm>
          <a:off x="219075" y="38719125"/>
          <a:ext cx="57150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1997, the Company implemented a special issue of 169,680,000 new ordinary shares of RM1.00 each at an issue price of RM1.35 per share to Bumiputera investors approved by the Ministry of International Trade and Industry ("MITI").  A total of 124,905,000 shares were applied for and issued to the approved Bumiputera investors.  The issuance of the balance 44,775,000 shares ("Balance Shares") is still pending completion in view of the current  market prices of the shares. The request by the Company to the Securities Commission ("SC") to seek an extension of time for the Company to complete the issuance of the Balance Shares was declined by SC on 28 August 2000.  The SC had however suggested that a new application be resubmitted for the Balance Shares.</a:t>
          </a:r>
        </a:p>
      </xdr:txBody>
    </xdr:sp>
    <xdr:clientData/>
  </xdr:twoCellAnchor>
  <xdr:twoCellAnchor>
    <xdr:from>
      <xdr:col>1</xdr:col>
      <xdr:colOff>9525</xdr:colOff>
      <xdr:row>84</xdr:row>
      <xdr:rowOff>0</xdr:rowOff>
    </xdr:from>
    <xdr:to>
      <xdr:col>11</xdr:col>
      <xdr:colOff>0</xdr:colOff>
      <xdr:row>84</xdr:row>
      <xdr:rowOff>0</xdr:rowOff>
    </xdr:to>
    <xdr:sp>
      <xdr:nvSpPr>
        <xdr:cNvPr id="25" name="Text 22"/>
        <xdr:cNvSpPr txBox="1">
          <a:spLocks noChangeArrowheads="1"/>
        </xdr:cNvSpPr>
      </xdr:nvSpPr>
      <xdr:spPr>
        <a:xfrm>
          <a:off x="219075" y="20993100"/>
          <a:ext cx="57150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1997, the Company implemented a special issue of 169,680,000 new ordinary shares of RM1.00 each at an issue price of RM1.35 per share to Bumiputera investors approved by the Ministry of International Trade and Industry ("MITI").  A total of 124,905,000 shares were applied for and issued to the approved Bumiputera investors.  The issuance of the balance 44,775,000 shares ("Balance Shares") is still pending completion in view of the current  market prices of the shares. The request by the Company to the Securities Commission ("SC") to seek an extension of time for the Company to complete the issuance of the Balance Shares was declined by SC on 28 August 2000.  The SC had however suggested that a new application be resubmitted for the Balance Shares.</a:t>
          </a:r>
        </a:p>
      </xdr:txBody>
    </xdr:sp>
    <xdr:clientData/>
  </xdr:twoCellAnchor>
  <xdr:twoCellAnchor>
    <xdr:from>
      <xdr:col>1</xdr:col>
      <xdr:colOff>9525</xdr:colOff>
      <xdr:row>85</xdr:row>
      <xdr:rowOff>0</xdr:rowOff>
    </xdr:from>
    <xdr:to>
      <xdr:col>11</xdr:col>
      <xdr:colOff>0</xdr:colOff>
      <xdr:row>85</xdr:row>
      <xdr:rowOff>0</xdr:rowOff>
    </xdr:to>
    <xdr:sp>
      <xdr:nvSpPr>
        <xdr:cNvPr id="26" name="Text 22"/>
        <xdr:cNvSpPr txBox="1">
          <a:spLocks noChangeArrowheads="1"/>
        </xdr:cNvSpPr>
      </xdr:nvSpPr>
      <xdr:spPr>
        <a:xfrm>
          <a:off x="219075" y="21069300"/>
          <a:ext cx="57150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1997, the Company implemented a special issue of 169,680,000 new ordinary shares of RM1.00 each at an issue price of RM1.35 per share to Bumiputera investors approved by the Ministry of International Trade and Industry ("MITI").  A total of 124,905,000 shares were applied for and issued to the approved Bumiputera investors.  The issuance of the balance 44,775,000 shares ("Balance Shares") is still pending completion in view of the current  market prices of the shares. The request by the Company to the Securities Commission ("SC") to seek an extension of time for the Company to complete the issuance of the Balance Shares was declined by SC on 28 August 2000.  The SC had however suggested that a new application be resubmitted for the Balance Shares.</a:t>
          </a:r>
        </a:p>
      </xdr:txBody>
    </xdr:sp>
    <xdr:clientData/>
  </xdr:twoCellAnchor>
  <xdr:twoCellAnchor>
    <xdr:from>
      <xdr:col>1</xdr:col>
      <xdr:colOff>9525</xdr:colOff>
      <xdr:row>85</xdr:row>
      <xdr:rowOff>0</xdr:rowOff>
    </xdr:from>
    <xdr:to>
      <xdr:col>11</xdr:col>
      <xdr:colOff>0</xdr:colOff>
      <xdr:row>85</xdr:row>
      <xdr:rowOff>0</xdr:rowOff>
    </xdr:to>
    <xdr:sp>
      <xdr:nvSpPr>
        <xdr:cNvPr id="27" name="Text 22"/>
        <xdr:cNvSpPr txBox="1">
          <a:spLocks noChangeArrowheads="1"/>
        </xdr:cNvSpPr>
      </xdr:nvSpPr>
      <xdr:spPr>
        <a:xfrm>
          <a:off x="219075" y="21069300"/>
          <a:ext cx="57150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1997, the Company implemented a special issue of 169,680,000 new ordinary shares of RM1.00 each at an issue price of RM1.35 per share to Bumiputera investors approved by the Ministry of International Trade and Industry ("MITI").  A total of 124,905,000 shares were applied for and issued to the approved Bumiputera investors.  The issuance of the balance 44,775,000 shares ("Balance Shares") is still pending completion in view of the current  market prices of the shares. The request by the Company to the Securities Commission ("SC") to seek an extension of time for the Company to complete the issuance of the Balance Shares was declined by SC on 28 August 2000.  The SC had however suggested that a new application be resubmitted for the Balance Shares.</a:t>
          </a:r>
        </a:p>
      </xdr:txBody>
    </xdr:sp>
    <xdr:clientData/>
  </xdr:twoCellAnchor>
  <xdr:twoCellAnchor>
    <xdr:from>
      <xdr:col>1</xdr:col>
      <xdr:colOff>9525</xdr:colOff>
      <xdr:row>128</xdr:row>
      <xdr:rowOff>0</xdr:rowOff>
    </xdr:from>
    <xdr:to>
      <xdr:col>11</xdr:col>
      <xdr:colOff>0</xdr:colOff>
      <xdr:row>128</xdr:row>
      <xdr:rowOff>0</xdr:rowOff>
    </xdr:to>
    <xdr:sp>
      <xdr:nvSpPr>
        <xdr:cNvPr id="28" name="Text 22"/>
        <xdr:cNvSpPr txBox="1">
          <a:spLocks noChangeArrowheads="1"/>
        </xdr:cNvSpPr>
      </xdr:nvSpPr>
      <xdr:spPr>
        <a:xfrm>
          <a:off x="219075" y="38719125"/>
          <a:ext cx="57150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1997, the Company implemented a special issue of 169,680,000 new ordinary shares of RM1.00 each at an issue price of RM1.35 per share to Bumiputera investors approved by the Ministry of International Trade and Industry ("MITI").  A total of 124,905,000 shares were applied for and issued to the approved Bumiputera investors.  The issuance of the balance 44,775,000 shares ("Balance Shares") is still pending completion in view of the current  market prices of the shares. The request by the Company to the Securities Commission ("SC") to seek an extension of time for the Company to complete the issuance of the Balance Shares was declined by SC on 28 August 2000.  The SC had however suggested that a new application be resubmitted for the Balance Shares.</a:t>
          </a:r>
        </a:p>
      </xdr:txBody>
    </xdr:sp>
    <xdr:clientData/>
  </xdr:twoCellAnchor>
  <xdr:twoCellAnchor>
    <xdr:from>
      <xdr:col>1</xdr:col>
      <xdr:colOff>0</xdr:colOff>
      <xdr:row>12</xdr:row>
      <xdr:rowOff>19050</xdr:rowOff>
    </xdr:from>
    <xdr:to>
      <xdr:col>11</xdr:col>
      <xdr:colOff>9525</xdr:colOff>
      <xdr:row>15</xdr:row>
      <xdr:rowOff>638175</xdr:rowOff>
    </xdr:to>
    <xdr:sp>
      <xdr:nvSpPr>
        <xdr:cNvPr id="29" name="TextBox 107"/>
        <xdr:cNvSpPr txBox="1">
          <a:spLocks noChangeArrowheads="1"/>
        </xdr:cNvSpPr>
      </xdr:nvSpPr>
      <xdr:spPr>
        <a:xfrm>
          <a:off x="209550" y="4486275"/>
          <a:ext cx="5734050" cy="19716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Retailing operations of the Group under Laura Ashley Holdings plc ("Laura Ashley") recorded  revenue of £100.7 million (RM704.1 million) and loss before tax of £0.2 million (RM1.4 million) for the 6-month period ended 31 July 2005 compared to revenue of £118.0 million (RM816.1 million) and loss before tax of £1.2 million (RM8.3 million) in the previous year corresponding period. During the period, the economic environment has been challenging for the retail sector in UK. The reduction in revenue was accounted for by lower UK sales, particularly the planned reduction of Fashion sales. Operating expenses have reduced significantly as a result of the ongoing rationalisation of the UK store portfolio together with improved efficiency across all areas of the business and the benefit of cost saving measures implemented in 2004/5 financial year. E-Commerce sales continued to grow with more than 280,000 registered E-Commerce customers and Laura Ashley continue to invest in the development of this important retail channel. The business continues to capitalise on the strength of the Laura Ashley brand.</a:t>
          </a:r>
        </a:p>
      </xdr:txBody>
    </xdr:sp>
    <xdr:clientData/>
  </xdr:twoCellAnchor>
  <xdr:twoCellAnchor>
    <xdr:from>
      <xdr:col>2</xdr:col>
      <xdr:colOff>0</xdr:colOff>
      <xdr:row>108</xdr:row>
      <xdr:rowOff>0</xdr:rowOff>
    </xdr:from>
    <xdr:to>
      <xdr:col>11</xdr:col>
      <xdr:colOff>57150</xdr:colOff>
      <xdr:row>108</xdr:row>
      <xdr:rowOff>0</xdr:rowOff>
    </xdr:to>
    <xdr:sp>
      <xdr:nvSpPr>
        <xdr:cNvPr id="30" name="TextBox 108"/>
        <xdr:cNvSpPr txBox="1">
          <a:spLocks noChangeArrowheads="1"/>
        </xdr:cNvSpPr>
      </xdr:nvSpPr>
      <xdr:spPr>
        <a:xfrm>
          <a:off x="428625" y="29822775"/>
          <a:ext cx="55626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1997, MPB, a subsidiary, implemented a special issue of 78,977,000 new ordinary shares of RM0.50 each at an issue price of RM1.00 per share to Bumiputera investors approved by the MITI. A total of 71,899,934 shares were applied for and issued to the approved Bumiputera investors. The issuance of the balance 7,077,066 shares is still pending completion in view of the prevailing market conditions. On 21 July 2004, SC had vide its letter approved a further extension of time to 31 December 2004 to fully complete the special issue. As the prevailing market conditions has remained the same, MPB decided not to seek further extension.</a:t>
          </a:r>
        </a:p>
      </xdr:txBody>
    </xdr:sp>
    <xdr:clientData/>
  </xdr:twoCellAnchor>
  <xdr:twoCellAnchor>
    <xdr:from>
      <xdr:col>2</xdr:col>
      <xdr:colOff>9525</xdr:colOff>
      <xdr:row>169</xdr:row>
      <xdr:rowOff>0</xdr:rowOff>
    </xdr:from>
    <xdr:to>
      <xdr:col>11</xdr:col>
      <xdr:colOff>47625</xdr:colOff>
      <xdr:row>169</xdr:row>
      <xdr:rowOff>0</xdr:rowOff>
    </xdr:to>
    <xdr:sp>
      <xdr:nvSpPr>
        <xdr:cNvPr id="31" name="TextBox 110"/>
        <xdr:cNvSpPr txBox="1">
          <a:spLocks noChangeArrowheads="1"/>
        </xdr:cNvSpPr>
      </xdr:nvSpPr>
      <xdr:spPr>
        <a:xfrm>
          <a:off x="438150" y="47491650"/>
          <a:ext cx="55435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Proceedings have been and will be initiated by PM Securities and PM Equities against various clients and debtors whose accounts are in default or overdue.  As at 17 November 2004, these two subsidiaries have filed claims against various clients and debtors in aggregate sums of RM842.9 million together with interest and costs. As at the same date, counterclaims have been filed against these two subsidiaries claiming amount of RM134.7million  together with interest, cost and other general unspecified damages. The requisite defences have been filed accordingly.</a:t>
          </a:r>
        </a:p>
      </xdr:txBody>
    </xdr:sp>
    <xdr:clientData/>
  </xdr:twoCellAnchor>
  <xdr:twoCellAnchor>
    <xdr:from>
      <xdr:col>1</xdr:col>
      <xdr:colOff>19050</xdr:colOff>
      <xdr:row>157</xdr:row>
      <xdr:rowOff>66675</xdr:rowOff>
    </xdr:from>
    <xdr:to>
      <xdr:col>10</xdr:col>
      <xdr:colOff>723900</xdr:colOff>
      <xdr:row>160</xdr:row>
      <xdr:rowOff>47625</xdr:rowOff>
    </xdr:to>
    <xdr:sp>
      <xdr:nvSpPr>
        <xdr:cNvPr id="32" name="TextBox 111"/>
        <xdr:cNvSpPr txBox="1">
          <a:spLocks noChangeArrowheads="1"/>
        </xdr:cNvSpPr>
      </xdr:nvSpPr>
      <xdr:spPr>
        <a:xfrm>
          <a:off x="228600" y="43824525"/>
          <a:ext cx="5695950" cy="15144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accordance with the scheme of arrangement of Pan Malaysia Holdings Berhad ("PM Holdings"), the indebtedness of the class of creditors referred to as the secured creditors and unsecured guarantee creditors were settled by issuance of new ordinary shares of RM1.00 each in PM Holdings ("New Shares") at par on a Ringgit-to-Ringgit basis. Also, in accordance with the scheme, MUIB and a subsidiary, Loyal Design Sdn Bhd ("LDSB"), have on 27 December 1999 entered into put option agreements with the said creditors whereby MUIB and LDSB granted put options to buy these New Shares at a maximum price of RM1.00 per share. These New Shares were issued on 29 December 1999. Currently, LDSB has outstanding put options on 30,756,619 New Shares. LDSB is in the process of finalising new arrangements on the put option matters with the said creditors.</a:t>
          </a:r>
        </a:p>
      </xdr:txBody>
    </xdr:sp>
    <xdr:clientData/>
  </xdr:twoCellAnchor>
  <xdr:twoCellAnchor>
    <xdr:from>
      <xdr:col>1</xdr:col>
      <xdr:colOff>9525</xdr:colOff>
      <xdr:row>122</xdr:row>
      <xdr:rowOff>0</xdr:rowOff>
    </xdr:from>
    <xdr:to>
      <xdr:col>11</xdr:col>
      <xdr:colOff>0</xdr:colOff>
      <xdr:row>122</xdr:row>
      <xdr:rowOff>0</xdr:rowOff>
    </xdr:to>
    <xdr:sp>
      <xdr:nvSpPr>
        <xdr:cNvPr id="33" name="Text 22"/>
        <xdr:cNvSpPr txBox="1">
          <a:spLocks noChangeArrowheads="1"/>
        </xdr:cNvSpPr>
      </xdr:nvSpPr>
      <xdr:spPr>
        <a:xfrm>
          <a:off x="219075" y="35109150"/>
          <a:ext cx="57150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1997, the Company implemented a special issue of 169,680,000 new ordinary shares of RM1.00 each at an issue price of RM1.35 per share to Bumiputera investors approved by the Ministry of International Trade and Industry ("MITI").  A total of 124,905,000 shares were applied for and issued to the approved Bumiputera investors.  The issuance of the balance 44,775,000 shares ("Balance Shares") is still pending completion in view of the current  market prices of the shares. The request by the Company to the Securities Commission ("SC") to seek an extension of time for the Company to complete the issuance of the Balance Shares was declined by SC on 28 August 2000.  The SC had however suggested that a new application be resubmitted for the Balance Shares.</a:t>
          </a:r>
        </a:p>
      </xdr:txBody>
    </xdr:sp>
    <xdr:clientData/>
  </xdr:twoCellAnchor>
  <xdr:twoCellAnchor>
    <xdr:from>
      <xdr:col>1</xdr:col>
      <xdr:colOff>9525</xdr:colOff>
      <xdr:row>94</xdr:row>
      <xdr:rowOff>0</xdr:rowOff>
    </xdr:from>
    <xdr:to>
      <xdr:col>11</xdr:col>
      <xdr:colOff>0</xdr:colOff>
      <xdr:row>94</xdr:row>
      <xdr:rowOff>0</xdr:rowOff>
    </xdr:to>
    <xdr:sp>
      <xdr:nvSpPr>
        <xdr:cNvPr id="34" name="Text 22"/>
        <xdr:cNvSpPr txBox="1">
          <a:spLocks noChangeArrowheads="1"/>
        </xdr:cNvSpPr>
      </xdr:nvSpPr>
      <xdr:spPr>
        <a:xfrm>
          <a:off x="219075" y="24707850"/>
          <a:ext cx="57150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1997, the Company implemented a special issue of 169,680,000 new ordinary shares of RM1.00 each at an issue price of RM1.35 per share to Bumiputera investors approved by the Ministry of International Trade and Industry ("MITI").  A total of 124,905,000 shares were applied for and issued to the approved Bumiputera investors.  The issuance of the balance 44,775,000 shares ("Balance Shares") is still pending completion in view of the current  market prices of the shares. The request by the Company to the Securities Commission ("SC") to seek an extension of time for the Company to complete the issuance of the Balance Shares was declined by SC on 28 August 2000.  The SC had however suggested that a new application be resubmitted for the Balance Shares.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N157"/>
  <sheetViews>
    <sheetView showGridLines="0" tabSelected="1" workbookViewId="0" topLeftCell="A1">
      <selection activeCell="A1" sqref="A1"/>
    </sheetView>
  </sheetViews>
  <sheetFormatPr defaultColWidth="9.140625" defaultRowHeight="12.75"/>
  <cols>
    <col min="1" max="1" width="3.28125" style="26" customWidth="1"/>
    <col min="2" max="2" width="2.8515625" style="26" customWidth="1"/>
    <col min="3" max="3" width="25.140625" style="26" customWidth="1"/>
    <col min="4" max="4" width="9.421875" style="26" customWidth="1"/>
    <col min="5" max="5" width="7.140625" style="26" customWidth="1"/>
    <col min="6" max="6" width="11.28125" style="26" customWidth="1"/>
    <col min="7" max="7" width="1.8515625" style="26" customWidth="1"/>
    <col min="8" max="8" width="11.8515625" style="28" customWidth="1"/>
    <col min="9" max="9" width="2.28125" style="28" customWidth="1"/>
    <col min="10" max="10" width="11.140625" style="26" customWidth="1"/>
    <col min="11" max="11" width="1.421875" style="26" customWidth="1"/>
    <col min="12" max="12" width="10.8515625" style="26" customWidth="1"/>
    <col min="13" max="13" width="1.421875" style="140" customWidth="1"/>
    <col min="14" max="16384" width="9.140625" style="26" customWidth="1"/>
  </cols>
  <sheetData>
    <row r="1" spans="1:13" ht="15.75">
      <c r="A1" s="25"/>
      <c r="B1" s="25"/>
      <c r="C1" s="25"/>
      <c r="D1" s="25"/>
      <c r="E1" s="25"/>
      <c r="F1" s="25"/>
      <c r="G1" s="25"/>
      <c r="H1" s="25"/>
      <c r="I1" s="25"/>
      <c r="J1" s="25"/>
      <c r="K1" s="25"/>
      <c r="L1" s="25"/>
      <c r="M1" s="139"/>
    </row>
    <row r="2" spans="1:13" ht="15.75">
      <c r="A2" s="25"/>
      <c r="B2" s="25"/>
      <c r="C2" s="25"/>
      <c r="D2" s="25"/>
      <c r="E2" s="25"/>
      <c r="F2" s="25"/>
      <c r="G2" s="25"/>
      <c r="H2" s="25"/>
      <c r="I2" s="25"/>
      <c r="J2" s="25"/>
      <c r="K2" s="25"/>
      <c r="L2" s="25"/>
      <c r="M2" s="139"/>
    </row>
    <row r="3" spans="1:13" ht="15.75">
      <c r="A3" s="25"/>
      <c r="B3" s="25"/>
      <c r="C3" s="25"/>
      <c r="D3" s="25"/>
      <c r="E3" s="25"/>
      <c r="F3" s="25"/>
      <c r="G3" s="25"/>
      <c r="H3" s="25"/>
      <c r="I3" s="25"/>
      <c r="J3" s="25"/>
      <c r="K3" s="25"/>
      <c r="L3" s="25"/>
      <c r="M3" s="139"/>
    </row>
    <row r="4" spans="1:13" ht="15.75">
      <c r="A4" s="195" t="s">
        <v>41</v>
      </c>
      <c r="B4" s="195"/>
      <c r="C4" s="195"/>
      <c r="D4" s="195"/>
      <c r="E4" s="195"/>
      <c r="F4" s="195"/>
      <c r="G4" s="195"/>
      <c r="H4" s="195"/>
      <c r="I4" s="195"/>
      <c r="J4" s="195"/>
      <c r="K4" s="195"/>
      <c r="L4" s="195"/>
      <c r="M4" s="195"/>
    </row>
    <row r="5" spans="1:13" ht="13.5" customHeight="1">
      <c r="A5" s="196" t="s">
        <v>160</v>
      </c>
      <c r="B5" s="196"/>
      <c r="C5" s="196"/>
      <c r="D5" s="196"/>
      <c r="E5" s="196"/>
      <c r="F5" s="196"/>
      <c r="G5" s="196"/>
      <c r="H5" s="196"/>
      <c r="I5" s="196"/>
      <c r="J5" s="196"/>
      <c r="K5" s="196"/>
      <c r="L5" s="196"/>
      <c r="M5" s="196"/>
    </row>
    <row r="6" spans="1:13" ht="13.5" customHeight="1">
      <c r="A6" s="196" t="s">
        <v>161</v>
      </c>
      <c r="B6" s="196"/>
      <c r="C6" s="196"/>
      <c r="D6" s="196"/>
      <c r="E6" s="196"/>
      <c r="F6" s="196"/>
      <c r="G6" s="196"/>
      <c r="H6" s="196"/>
      <c r="I6" s="196"/>
      <c r="J6" s="196"/>
      <c r="K6" s="196"/>
      <c r="L6" s="196"/>
      <c r="M6" s="196"/>
    </row>
    <row r="7" spans="1:13" ht="6.75" customHeight="1">
      <c r="A7" s="197"/>
      <c r="B7" s="197"/>
      <c r="C7" s="197"/>
      <c r="D7" s="197"/>
      <c r="E7" s="197"/>
      <c r="F7" s="197"/>
      <c r="G7" s="197"/>
      <c r="H7" s="197"/>
      <c r="I7" s="197"/>
      <c r="J7" s="197"/>
      <c r="K7" s="197"/>
      <c r="L7" s="197"/>
      <c r="M7" s="197"/>
    </row>
    <row r="8" spans="1:13" ht="15">
      <c r="A8" s="189" t="s">
        <v>38</v>
      </c>
      <c r="B8" s="189"/>
      <c r="C8" s="189"/>
      <c r="D8" s="189"/>
      <c r="E8" s="189"/>
      <c r="F8" s="189"/>
      <c r="G8" s="189"/>
      <c r="H8" s="189"/>
      <c r="I8" s="189"/>
      <c r="J8" s="189"/>
      <c r="K8" s="189"/>
      <c r="L8" s="189"/>
      <c r="M8" s="189"/>
    </row>
    <row r="9" spans="1:13" ht="15">
      <c r="A9" s="189" t="s">
        <v>262</v>
      </c>
      <c r="B9" s="189"/>
      <c r="C9" s="189"/>
      <c r="D9" s="189"/>
      <c r="E9" s="189"/>
      <c r="F9" s="189"/>
      <c r="G9" s="189"/>
      <c r="H9" s="189"/>
      <c r="I9" s="189"/>
      <c r="J9" s="189"/>
      <c r="K9" s="189"/>
      <c r="L9" s="189"/>
      <c r="M9" s="189"/>
    </row>
    <row r="10" spans="1:13" ht="12.75">
      <c r="A10" s="194" t="s">
        <v>175</v>
      </c>
      <c r="B10" s="194"/>
      <c r="C10" s="194"/>
      <c r="D10" s="194"/>
      <c r="E10" s="194"/>
      <c r="F10" s="194"/>
      <c r="G10" s="194"/>
      <c r="H10" s="194"/>
      <c r="I10" s="194"/>
      <c r="J10" s="194"/>
      <c r="K10" s="194"/>
      <c r="L10" s="194"/>
      <c r="M10" s="194"/>
    </row>
    <row r="11" spans="1:12" ht="12.75">
      <c r="A11" s="28"/>
      <c r="B11" s="28"/>
      <c r="C11" s="28"/>
      <c r="D11" s="28"/>
      <c r="E11" s="28"/>
      <c r="F11" s="28"/>
      <c r="G11" s="28"/>
      <c r="J11" s="28"/>
      <c r="K11" s="28"/>
      <c r="L11" s="28"/>
    </row>
    <row r="12" spans="2:13" s="29" customFormat="1" ht="15">
      <c r="B12" s="190" t="s">
        <v>159</v>
      </c>
      <c r="C12" s="190"/>
      <c r="D12" s="190"/>
      <c r="E12" s="190"/>
      <c r="F12" s="190"/>
      <c r="G12" s="190"/>
      <c r="H12" s="190"/>
      <c r="I12" s="190"/>
      <c r="J12" s="190"/>
      <c r="K12" s="190"/>
      <c r="L12" s="190"/>
      <c r="M12" s="141"/>
    </row>
    <row r="13" spans="2:13" ht="13.5" customHeight="1">
      <c r="B13" s="191" t="s">
        <v>263</v>
      </c>
      <c r="C13" s="191"/>
      <c r="D13" s="191"/>
      <c r="E13" s="191"/>
      <c r="F13" s="191"/>
      <c r="G13" s="191"/>
      <c r="H13" s="191"/>
      <c r="I13" s="191"/>
      <c r="J13" s="191"/>
      <c r="K13" s="191"/>
      <c r="L13" s="191"/>
      <c r="M13" s="141"/>
    </row>
    <row r="14" spans="2:13" ht="13.5" customHeight="1">
      <c r="B14" s="30"/>
      <c r="C14" s="30"/>
      <c r="D14" s="30"/>
      <c r="E14" s="30"/>
      <c r="F14" s="30"/>
      <c r="G14" s="30"/>
      <c r="H14" s="30"/>
      <c r="I14" s="30"/>
      <c r="J14" s="30"/>
      <c r="K14" s="30"/>
      <c r="L14" s="30"/>
      <c r="M14" s="141"/>
    </row>
    <row r="15" ht="3.75" customHeight="1"/>
    <row r="16" spans="6:13" s="22" customFormat="1" ht="12.75" customHeight="1">
      <c r="F16" s="193" t="s">
        <v>261</v>
      </c>
      <c r="G16" s="193"/>
      <c r="H16" s="193"/>
      <c r="I16" s="32"/>
      <c r="J16" s="192" t="s">
        <v>284</v>
      </c>
      <c r="K16" s="192"/>
      <c r="L16" s="192"/>
      <c r="M16" s="142"/>
    </row>
    <row r="17" spans="6:13" s="22" customFormat="1" ht="3.75" customHeight="1">
      <c r="F17" s="33"/>
      <c r="G17" s="34"/>
      <c r="H17" s="35"/>
      <c r="I17" s="32"/>
      <c r="J17" s="33"/>
      <c r="K17" s="34"/>
      <c r="L17" s="34"/>
      <c r="M17" s="142"/>
    </row>
    <row r="18" spans="6:12" ht="12.75" customHeight="1">
      <c r="F18" s="36">
        <v>38625</v>
      </c>
      <c r="G18" s="37"/>
      <c r="H18" s="36">
        <v>38260</v>
      </c>
      <c r="I18" s="38"/>
      <c r="J18" s="36">
        <f>+F18</f>
        <v>38625</v>
      </c>
      <c r="K18" s="37"/>
      <c r="L18" s="36">
        <f>+H18</f>
        <v>38260</v>
      </c>
    </row>
    <row r="19" spans="6:12" ht="3.75" customHeight="1">
      <c r="F19" s="31"/>
      <c r="G19" s="37"/>
      <c r="H19" s="31"/>
      <c r="I19" s="38"/>
      <c r="J19" s="31"/>
      <c r="K19" s="37"/>
      <c r="L19" s="31"/>
    </row>
    <row r="20" spans="1:13" s="22" customFormat="1" ht="12" customHeight="1">
      <c r="A20" s="26"/>
      <c r="B20" s="26"/>
      <c r="C20" s="26"/>
      <c r="D20" s="26"/>
      <c r="E20" s="6"/>
      <c r="F20" s="6" t="s">
        <v>65</v>
      </c>
      <c r="G20" s="37"/>
      <c r="H20" s="6" t="s">
        <v>65</v>
      </c>
      <c r="I20" s="38"/>
      <c r="J20" s="6" t="s">
        <v>65</v>
      </c>
      <c r="K20" s="37"/>
      <c r="L20" s="6" t="s">
        <v>65</v>
      </c>
      <c r="M20" s="142"/>
    </row>
    <row r="21" spans="1:13" s="22" customFormat="1" ht="5.25" customHeight="1">
      <c r="A21" s="26"/>
      <c r="B21" s="26"/>
      <c r="C21" s="26"/>
      <c r="D21" s="26"/>
      <c r="E21" s="26"/>
      <c r="F21" s="26"/>
      <c r="G21" s="26"/>
      <c r="H21" s="28"/>
      <c r="I21" s="28"/>
      <c r="J21" s="26"/>
      <c r="K21" s="26"/>
      <c r="L21" s="26"/>
      <c r="M21" s="142"/>
    </row>
    <row r="22" spans="1:13" s="22" customFormat="1" ht="15.75" customHeight="1">
      <c r="A22" s="26"/>
      <c r="B22" s="170" t="s">
        <v>42</v>
      </c>
      <c r="D22" s="26"/>
      <c r="E22" s="26"/>
      <c r="F22" s="16">
        <v>302432</v>
      </c>
      <c r="G22" s="37"/>
      <c r="H22" s="16">
        <v>358291</v>
      </c>
      <c r="I22" s="39"/>
      <c r="J22" s="16">
        <v>952572</v>
      </c>
      <c r="K22" s="37"/>
      <c r="L22" s="16">
        <v>1054568</v>
      </c>
      <c r="M22" s="142"/>
    </row>
    <row r="23" spans="1:13" s="22" customFormat="1" ht="4.5" customHeight="1">
      <c r="A23" s="26"/>
      <c r="B23" s="26"/>
      <c r="C23" s="26"/>
      <c r="D23" s="26"/>
      <c r="E23" s="26"/>
      <c r="F23" s="1"/>
      <c r="G23" s="26"/>
      <c r="H23" s="1"/>
      <c r="I23" s="28"/>
      <c r="J23" s="16"/>
      <c r="K23" s="26"/>
      <c r="L23" s="16"/>
      <c r="M23" s="142"/>
    </row>
    <row r="24" spans="1:13" s="22" customFormat="1" ht="12.75">
      <c r="A24" s="26"/>
      <c r="B24" s="170" t="s">
        <v>173</v>
      </c>
      <c r="D24" s="26"/>
      <c r="E24" s="26"/>
      <c r="F24" s="16">
        <v>-282685</v>
      </c>
      <c r="G24" s="37"/>
      <c r="H24" s="16">
        <v>-321004</v>
      </c>
      <c r="I24" s="39"/>
      <c r="J24" s="16">
        <v>-925869</v>
      </c>
      <c r="K24" s="37"/>
      <c r="L24" s="16">
        <v>-993550</v>
      </c>
      <c r="M24" s="142"/>
    </row>
    <row r="25" spans="1:13" s="22" customFormat="1" ht="4.5" customHeight="1">
      <c r="A25" s="26"/>
      <c r="B25" s="26"/>
      <c r="C25" s="26"/>
      <c r="D25" s="26"/>
      <c r="E25" s="26"/>
      <c r="F25" s="1"/>
      <c r="G25" s="26"/>
      <c r="H25" s="1"/>
      <c r="I25" s="28"/>
      <c r="J25" s="16"/>
      <c r="K25" s="26"/>
      <c r="L25" s="16"/>
      <c r="M25" s="142"/>
    </row>
    <row r="26" spans="1:13" s="22" customFormat="1" ht="12.75">
      <c r="A26" s="26"/>
      <c r="B26" s="170" t="s">
        <v>102</v>
      </c>
      <c r="D26" s="26"/>
      <c r="E26" s="26"/>
      <c r="F26" s="16">
        <v>13721</v>
      </c>
      <c r="G26" s="37"/>
      <c r="H26" s="16">
        <v>7639</v>
      </c>
      <c r="I26" s="39"/>
      <c r="J26" s="16">
        <v>34965</v>
      </c>
      <c r="K26" s="37"/>
      <c r="L26" s="16">
        <v>34709</v>
      </c>
      <c r="M26" s="142"/>
    </row>
    <row r="27" spans="1:13" s="22" customFormat="1" ht="4.5" customHeight="1">
      <c r="A27" s="26"/>
      <c r="B27" s="26"/>
      <c r="C27" s="26"/>
      <c r="D27" s="26"/>
      <c r="E27" s="26"/>
      <c r="F27" s="12"/>
      <c r="G27" s="26"/>
      <c r="H27" s="12"/>
      <c r="I27" s="28"/>
      <c r="J27" s="12"/>
      <c r="K27" s="26"/>
      <c r="L27" s="12"/>
      <c r="M27" s="142"/>
    </row>
    <row r="28" spans="1:13" s="22" customFormat="1" ht="4.5" customHeight="1">
      <c r="A28" s="26"/>
      <c r="B28" s="26"/>
      <c r="C28" s="26"/>
      <c r="D28" s="26"/>
      <c r="E28" s="26"/>
      <c r="F28" s="1"/>
      <c r="G28" s="26"/>
      <c r="H28" s="1"/>
      <c r="I28" s="28"/>
      <c r="J28" s="1"/>
      <c r="K28" s="26"/>
      <c r="L28" s="1"/>
      <c r="M28" s="142"/>
    </row>
    <row r="29" spans="1:13" s="22" customFormat="1" ht="12.75">
      <c r="A29" s="26"/>
      <c r="B29" s="170" t="s">
        <v>103</v>
      </c>
      <c r="D29" s="26"/>
      <c r="E29" s="26"/>
      <c r="F29" s="1">
        <f>SUM(F22:F26)</f>
        <v>33468</v>
      </c>
      <c r="G29" s="26"/>
      <c r="H29" s="1">
        <f>SUM(H22:H26)</f>
        <v>44926</v>
      </c>
      <c r="I29" s="28"/>
      <c r="J29" s="1">
        <f>SUM(J22:J26)</f>
        <v>61668</v>
      </c>
      <c r="K29" s="26"/>
      <c r="L29" s="1">
        <f>SUM(L22:L26)</f>
        <v>95727</v>
      </c>
      <c r="M29" s="142"/>
    </row>
    <row r="30" spans="1:13" s="22" customFormat="1" ht="4.5" customHeight="1">
      <c r="A30" s="26"/>
      <c r="B30" s="26"/>
      <c r="C30" s="26"/>
      <c r="D30" s="26"/>
      <c r="E30" s="26"/>
      <c r="F30" s="1"/>
      <c r="G30" s="26"/>
      <c r="H30" s="1"/>
      <c r="I30" s="28"/>
      <c r="J30" s="1"/>
      <c r="K30" s="26"/>
      <c r="L30" s="1"/>
      <c r="M30" s="142"/>
    </row>
    <row r="31" spans="1:13" s="22" customFormat="1" ht="12.75">
      <c r="A31" s="26"/>
      <c r="B31" s="170" t="s">
        <v>45</v>
      </c>
      <c r="D31" s="26"/>
      <c r="E31" s="38"/>
      <c r="F31" s="16">
        <v>7422</v>
      </c>
      <c r="G31" s="37"/>
      <c r="H31" s="16">
        <v>-17240</v>
      </c>
      <c r="I31" s="16"/>
      <c r="J31" s="16">
        <v>74297</v>
      </c>
      <c r="K31" s="16" t="e">
        <v>#REF!</v>
      </c>
      <c r="L31" s="16">
        <v>28879</v>
      </c>
      <c r="M31" s="142"/>
    </row>
    <row r="32" spans="1:13" s="22" customFormat="1" ht="4.5" customHeight="1">
      <c r="A32" s="26"/>
      <c r="B32" s="26"/>
      <c r="C32" s="26"/>
      <c r="D32" s="26"/>
      <c r="E32" s="26"/>
      <c r="F32" s="1"/>
      <c r="G32" s="26"/>
      <c r="H32" s="1"/>
      <c r="I32" s="28"/>
      <c r="J32" s="1"/>
      <c r="K32" s="26"/>
      <c r="L32" s="1"/>
      <c r="M32" s="142"/>
    </row>
    <row r="33" spans="1:13" s="22" customFormat="1" ht="12.75">
      <c r="A33" s="26"/>
      <c r="B33" s="170" t="s">
        <v>43</v>
      </c>
      <c r="D33" s="26"/>
      <c r="E33" s="26"/>
      <c r="F33" s="1">
        <v>-54947</v>
      </c>
      <c r="G33" s="26"/>
      <c r="H33" s="1">
        <v>-67724</v>
      </c>
      <c r="I33" s="28"/>
      <c r="J33" s="16">
        <v>-175337</v>
      </c>
      <c r="K33" s="26"/>
      <c r="L33" s="1">
        <v>-190687</v>
      </c>
      <c r="M33" s="142"/>
    </row>
    <row r="34" spans="1:13" s="22" customFormat="1" ht="4.5" customHeight="1">
      <c r="A34" s="26"/>
      <c r="B34" s="26"/>
      <c r="C34" s="26"/>
      <c r="D34" s="26"/>
      <c r="E34" s="26"/>
      <c r="F34" s="1"/>
      <c r="G34" s="26"/>
      <c r="H34" s="1"/>
      <c r="I34" s="28"/>
      <c r="J34" s="1"/>
      <c r="K34" s="26"/>
      <c r="L34" s="1"/>
      <c r="M34" s="142"/>
    </row>
    <row r="35" spans="1:13" s="22" customFormat="1" ht="12.75">
      <c r="A35" s="26"/>
      <c r="B35" s="170" t="s">
        <v>178</v>
      </c>
      <c r="D35" s="26"/>
      <c r="E35" s="38"/>
      <c r="F35" s="16">
        <v>-4632</v>
      </c>
      <c r="G35" s="37"/>
      <c r="H35" s="16">
        <v>1828</v>
      </c>
      <c r="I35" s="16"/>
      <c r="J35" s="16">
        <v>-15271</v>
      </c>
      <c r="K35" s="16" t="e">
        <v>#REF!</v>
      </c>
      <c r="L35" s="16">
        <v>23082</v>
      </c>
      <c r="M35" s="142"/>
    </row>
    <row r="36" spans="1:13" s="22" customFormat="1" ht="3.75" customHeight="1">
      <c r="A36" s="26"/>
      <c r="B36" s="26"/>
      <c r="D36" s="26"/>
      <c r="E36" s="26"/>
      <c r="F36" s="1"/>
      <c r="G36" s="26"/>
      <c r="H36" s="1"/>
      <c r="I36" s="28"/>
      <c r="J36" s="16"/>
      <c r="K36" s="26"/>
      <c r="L36" s="16"/>
      <c r="M36" s="142"/>
    </row>
    <row r="37" spans="1:13" s="22" customFormat="1" ht="12.75">
      <c r="A37" s="26"/>
      <c r="B37" s="170" t="s">
        <v>202</v>
      </c>
      <c r="C37" s="26"/>
      <c r="D37" s="26"/>
      <c r="E37" s="26"/>
      <c r="F37" s="16">
        <v>20</v>
      </c>
      <c r="G37" s="26"/>
      <c r="H37" s="16">
        <v>688</v>
      </c>
      <c r="I37" s="28"/>
      <c r="J37" s="16">
        <v>-912</v>
      </c>
      <c r="K37" s="26"/>
      <c r="L37" s="16">
        <v>2014</v>
      </c>
      <c r="M37" s="142"/>
    </row>
    <row r="38" spans="1:13" s="22" customFormat="1" ht="4.5" customHeight="1">
      <c r="A38" s="26"/>
      <c r="B38" s="26"/>
      <c r="C38" s="26"/>
      <c r="D38" s="26"/>
      <c r="E38" s="26"/>
      <c r="F38" s="12"/>
      <c r="G38" s="26"/>
      <c r="H38" s="12"/>
      <c r="I38" s="28"/>
      <c r="J38" s="12"/>
      <c r="K38" s="26"/>
      <c r="L38" s="12"/>
      <c r="M38" s="142"/>
    </row>
    <row r="39" spans="1:13" s="22" customFormat="1" ht="4.5" customHeight="1">
      <c r="A39" s="26"/>
      <c r="B39" s="26"/>
      <c r="C39" s="26"/>
      <c r="D39" s="26"/>
      <c r="E39" s="26"/>
      <c r="F39" s="1"/>
      <c r="G39" s="26"/>
      <c r="H39" s="1"/>
      <c r="I39" s="28"/>
      <c r="J39" s="1"/>
      <c r="K39" s="26"/>
      <c r="L39" s="1"/>
      <c r="M39" s="142"/>
    </row>
    <row r="40" spans="1:13" s="22" customFormat="1" ht="12.75">
      <c r="A40" s="26"/>
      <c r="B40" s="26" t="s">
        <v>299</v>
      </c>
      <c r="D40" s="26"/>
      <c r="E40" s="26"/>
      <c r="F40" s="1">
        <f>+F29+F31+F33+F35+F37</f>
        <v>-18669</v>
      </c>
      <c r="G40" s="1"/>
      <c r="H40" s="1">
        <f>+H29+H31+H33+H35+H37</f>
        <v>-37522</v>
      </c>
      <c r="I40" s="1"/>
      <c r="J40" s="1">
        <f>+J29+J31+J33+J35+J37</f>
        <v>-55555</v>
      </c>
      <c r="K40" s="26"/>
      <c r="L40" s="1">
        <f>+L29+L31+L33+L35+L37</f>
        <v>-40985</v>
      </c>
      <c r="M40" s="142"/>
    </row>
    <row r="41" spans="1:13" s="22" customFormat="1" ht="4.5" customHeight="1">
      <c r="A41" s="26"/>
      <c r="B41" s="26"/>
      <c r="C41" s="26"/>
      <c r="D41" s="26"/>
      <c r="E41" s="26"/>
      <c r="F41" s="1"/>
      <c r="G41" s="26"/>
      <c r="H41" s="1"/>
      <c r="I41" s="28"/>
      <c r="J41" s="1"/>
      <c r="K41" s="26"/>
      <c r="L41" s="1"/>
      <c r="M41" s="142"/>
    </row>
    <row r="42" spans="1:13" s="22" customFormat="1" ht="12.75">
      <c r="A42" s="26"/>
      <c r="B42" s="170" t="s">
        <v>66</v>
      </c>
      <c r="D42" s="26"/>
      <c r="E42" s="26"/>
      <c r="F42" s="42">
        <v>-1809</v>
      </c>
      <c r="G42" s="26"/>
      <c r="H42" s="42">
        <v>-6810</v>
      </c>
      <c r="I42" s="28"/>
      <c r="J42" s="16">
        <v>-12532</v>
      </c>
      <c r="K42" s="26"/>
      <c r="L42" s="16">
        <v>7884</v>
      </c>
      <c r="M42" s="142"/>
    </row>
    <row r="43" spans="1:13" s="22" customFormat="1" ht="4.5" customHeight="1">
      <c r="A43" s="26"/>
      <c r="B43" s="26"/>
      <c r="C43" s="26"/>
      <c r="D43" s="26"/>
      <c r="E43" s="26"/>
      <c r="F43" s="12"/>
      <c r="G43" s="37"/>
      <c r="H43" s="12"/>
      <c r="I43" s="39"/>
      <c r="J43" s="12"/>
      <c r="K43" s="37"/>
      <c r="L43" s="12"/>
      <c r="M43" s="142"/>
    </row>
    <row r="44" spans="1:13" s="22" customFormat="1" ht="4.5" customHeight="1">
      <c r="A44" s="26"/>
      <c r="B44" s="26"/>
      <c r="C44" s="26"/>
      <c r="D44" s="26"/>
      <c r="E44" s="26"/>
      <c r="F44" s="1"/>
      <c r="G44" s="26"/>
      <c r="H44" s="1"/>
      <c r="I44" s="28"/>
      <c r="J44" s="1"/>
      <c r="K44" s="26"/>
      <c r="L44" s="1"/>
      <c r="M44" s="142"/>
    </row>
    <row r="45" spans="1:13" s="22" customFormat="1" ht="12.75">
      <c r="A45" s="26"/>
      <c r="B45" s="26" t="s">
        <v>300</v>
      </c>
      <c r="D45" s="26"/>
      <c r="E45" s="26"/>
      <c r="F45" s="1">
        <f>SUM(F40:F42)</f>
        <v>-20478</v>
      </c>
      <c r="G45" s="26"/>
      <c r="H45" s="1">
        <f>SUM(H40:H42)</f>
        <v>-44332</v>
      </c>
      <c r="I45" s="28"/>
      <c r="J45" s="43">
        <f>SUM(J40:J42)</f>
        <v>-68087</v>
      </c>
      <c r="K45" s="26"/>
      <c r="L45" s="1">
        <f>SUM(L40:L42)</f>
        <v>-33101</v>
      </c>
      <c r="M45" s="142"/>
    </row>
    <row r="46" spans="1:13" s="22" customFormat="1" ht="4.5" customHeight="1">
      <c r="A46" s="26"/>
      <c r="B46" s="26"/>
      <c r="C46" s="26"/>
      <c r="D46" s="26"/>
      <c r="E46" s="26"/>
      <c r="F46" s="1"/>
      <c r="G46" s="26"/>
      <c r="H46" s="1"/>
      <c r="I46" s="28"/>
      <c r="J46" s="1"/>
      <c r="K46" s="26"/>
      <c r="L46" s="1"/>
      <c r="M46" s="142"/>
    </row>
    <row r="47" spans="1:13" s="22" customFormat="1" ht="12.75">
      <c r="A47" s="26"/>
      <c r="B47" s="170" t="s">
        <v>138</v>
      </c>
      <c r="D47" s="26"/>
      <c r="E47" s="26"/>
      <c r="F47" s="16">
        <v>1438</v>
      </c>
      <c r="G47" s="26"/>
      <c r="H47" s="16">
        <v>4525</v>
      </c>
      <c r="I47" s="28"/>
      <c r="J47" s="16">
        <v>-6096</v>
      </c>
      <c r="K47" s="26"/>
      <c r="L47" s="16">
        <v>-4965</v>
      </c>
      <c r="M47" s="142"/>
    </row>
    <row r="48" spans="1:13" s="22" customFormat="1" ht="4.5" customHeight="1">
      <c r="A48" s="26"/>
      <c r="B48" s="26"/>
      <c r="C48" s="26"/>
      <c r="D48" s="26"/>
      <c r="E48" s="26"/>
      <c r="F48" s="12"/>
      <c r="G48" s="26"/>
      <c r="H48" s="12"/>
      <c r="I48" s="28"/>
      <c r="J48" s="12"/>
      <c r="K48" s="26"/>
      <c r="L48" s="12"/>
      <c r="M48" s="142"/>
    </row>
    <row r="49" spans="1:13" s="22" customFormat="1" ht="4.5" customHeight="1">
      <c r="A49" s="26"/>
      <c r="B49" s="26"/>
      <c r="C49" s="26"/>
      <c r="D49" s="26"/>
      <c r="E49" s="26"/>
      <c r="F49" s="1"/>
      <c r="G49" s="26"/>
      <c r="H49" s="1"/>
      <c r="I49" s="28"/>
      <c r="J49" s="1"/>
      <c r="K49" s="26"/>
      <c r="L49" s="1"/>
      <c r="M49" s="142"/>
    </row>
    <row r="50" spans="1:14" s="22" customFormat="1" ht="12.75">
      <c r="A50" s="26"/>
      <c r="B50" s="170" t="s">
        <v>296</v>
      </c>
      <c r="C50" s="26"/>
      <c r="D50" s="26"/>
      <c r="E50" s="26"/>
      <c r="F50" s="16">
        <f>SUM(F45:F47)</f>
        <v>-19040</v>
      </c>
      <c r="G50" s="26"/>
      <c r="H50" s="16">
        <f>SUM(H45:H47)</f>
        <v>-39807</v>
      </c>
      <c r="I50" s="28"/>
      <c r="J50" s="16">
        <f>SUM(J45:J47)</f>
        <v>-74183</v>
      </c>
      <c r="K50" s="26"/>
      <c r="L50" s="16">
        <f>SUM(L45:L47)</f>
        <v>-38066</v>
      </c>
      <c r="M50" s="142"/>
      <c r="N50" s="40"/>
    </row>
    <row r="51" spans="1:13" s="22" customFormat="1" ht="4.5" customHeight="1" thickBot="1">
      <c r="A51" s="26"/>
      <c r="B51" s="26"/>
      <c r="C51" s="26"/>
      <c r="D51" s="26"/>
      <c r="E51" s="26"/>
      <c r="F51" s="18"/>
      <c r="G51" s="26"/>
      <c r="H51" s="44"/>
      <c r="I51" s="28"/>
      <c r="J51" s="18"/>
      <c r="K51" s="26"/>
      <c r="L51" s="44"/>
      <c r="M51" s="142"/>
    </row>
    <row r="52" spans="1:13" s="22" customFormat="1" ht="4.5" customHeight="1">
      <c r="A52" s="26"/>
      <c r="B52" s="26"/>
      <c r="C52" s="26"/>
      <c r="D52" s="26"/>
      <c r="E52" s="26"/>
      <c r="F52" s="1"/>
      <c r="G52" s="26"/>
      <c r="H52" s="28"/>
      <c r="I52" s="28"/>
      <c r="J52" s="1"/>
      <c r="K52" s="26"/>
      <c r="L52" s="28"/>
      <c r="M52" s="142"/>
    </row>
    <row r="53" spans="1:13" s="22" customFormat="1" ht="12.75" customHeight="1">
      <c r="A53" s="26"/>
      <c r="B53" s="26" t="s">
        <v>301</v>
      </c>
      <c r="D53" s="26"/>
      <c r="E53" s="26"/>
      <c r="F53" s="1"/>
      <c r="G53" s="26"/>
      <c r="H53" s="28"/>
      <c r="I53" s="28"/>
      <c r="J53" s="1"/>
      <c r="K53" s="26"/>
      <c r="L53" s="28"/>
      <c r="M53" s="142"/>
    </row>
    <row r="54" spans="1:13" s="22" customFormat="1" ht="7.5" customHeight="1">
      <c r="A54" s="26"/>
      <c r="B54" s="26"/>
      <c r="D54" s="26"/>
      <c r="E54" s="26"/>
      <c r="F54" s="1"/>
      <c r="G54" s="26"/>
      <c r="H54" s="28"/>
      <c r="I54" s="28"/>
      <c r="J54" s="1"/>
      <c r="K54" s="26"/>
      <c r="L54" s="28"/>
      <c r="M54" s="142"/>
    </row>
    <row r="55" spans="3:13" s="22" customFormat="1" ht="12.75" customHeight="1">
      <c r="C55" s="26" t="s">
        <v>140</v>
      </c>
      <c r="F55" s="45">
        <f>F50/1940532*100</f>
        <v>-0.9811742346944035</v>
      </c>
      <c r="G55" s="26"/>
      <c r="H55" s="45">
        <f>H50/1940532*100</f>
        <v>-2.0513446827983253</v>
      </c>
      <c r="I55" s="28"/>
      <c r="J55" s="45">
        <f>J50/1940532*100</f>
        <v>-3.8228176603117086</v>
      </c>
      <c r="K55" s="26"/>
      <c r="L55" s="45">
        <f>L50/1940532*100</f>
        <v>-1.9616270177456492</v>
      </c>
      <c r="M55" s="142"/>
    </row>
    <row r="56" spans="3:13" s="22" customFormat="1" ht="4.5" customHeight="1">
      <c r="C56" s="26"/>
      <c r="F56" s="1"/>
      <c r="G56" s="26"/>
      <c r="H56" s="28"/>
      <c r="I56" s="28"/>
      <c r="J56" s="1"/>
      <c r="K56" s="26"/>
      <c r="L56" s="28"/>
      <c r="M56" s="142"/>
    </row>
    <row r="57" spans="3:13" s="22" customFormat="1" ht="12.75" customHeight="1">
      <c r="C57" s="26" t="s">
        <v>139</v>
      </c>
      <c r="F57" s="46" t="s">
        <v>100</v>
      </c>
      <c r="G57" s="26"/>
      <c r="H57" s="46" t="s">
        <v>100</v>
      </c>
      <c r="I57" s="28"/>
      <c r="J57" s="46" t="s">
        <v>100</v>
      </c>
      <c r="K57" s="26"/>
      <c r="L57" s="46" t="s">
        <v>100</v>
      </c>
      <c r="M57" s="142"/>
    </row>
    <row r="58" spans="3:13" s="22" customFormat="1" ht="7.5" customHeight="1">
      <c r="C58" s="26"/>
      <c r="F58" s="48"/>
      <c r="H58" s="49"/>
      <c r="I58" s="49"/>
      <c r="J58" s="48"/>
      <c r="L58" s="49"/>
      <c r="M58" s="142"/>
    </row>
    <row r="59" spans="2:13" s="22" customFormat="1" ht="9" customHeight="1">
      <c r="B59" s="43"/>
      <c r="C59" s="26"/>
      <c r="F59" s="48"/>
      <c r="H59" s="49"/>
      <c r="I59" s="49"/>
      <c r="J59" s="48"/>
      <c r="L59" s="48"/>
      <c r="M59" s="142"/>
    </row>
    <row r="60" spans="2:13" s="22" customFormat="1" ht="9" customHeight="1">
      <c r="B60" s="43"/>
      <c r="C60" s="26"/>
      <c r="F60" s="48"/>
      <c r="H60" s="49"/>
      <c r="I60" s="49"/>
      <c r="J60" s="48"/>
      <c r="L60" s="48"/>
      <c r="M60" s="142"/>
    </row>
    <row r="61" spans="2:13" s="22" customFormat="1" ht="12.75" customHeight="1">
      <c r="B61" s="43" t="s">
        <v>168</v>
      </c>
      <c r="C61" s="26"/>
      <c r="F61" s="48"/>
      <c r="H61" s="49"/>
      <c r="I61" s="49"/>
      <c r="J61" s="48"/>
      <c r="L61" s="48"/>
      <c r="M61" s="142"/>
    </row>
    <row r="62" spans="2:13" s="22" customFormat="1" ht="12.75" customHeight="1">
      <c r="B62" s="43"/>
      <c r="C62" s="26"/>
      <c r="F62" s="48"/>
      <c r="H62" s="49"/>
      <c r="I62" s="49"/>
      <c r="J62" s="48"/>
      <c r="L62" s="48"/>
      <c r="M62" s="142"/>
    </row>
    <row r="63" spans="2:13" s="22" customFormat="1" ht="12.75" customHeight="1">
      <c r="B63" s="43"/>
      <c r="C63" s="26"/>
      <c r="F63" s="48"/>
      <c r="H63" s="49"/>
      <c r="I63" s="49"/>
      <c r="J63" s="48"/>
      <c r="L63" s="48"/>
      <c r="M63" s="142"/>
    </row>
    <row r="64" spans="2:13" s="22" customFormat="1" ht="12.75" customHeight="1">
      <c r="B64" s="43"/>
      <c r="C64" s="26"/>
      <c r="F64" s="48"/>
      <c r="H64" s="49"/>
      <c r="I64" s="49"/>
      <c r="J64" s="48"/>
      <c r="L64" s="48"/>
      <c r="M64" s="142"/>
    </row>
    <row r="65" spans="2:13" s="22" customFormat="1" ht="12.75" customHeight="1">
      <c r="B65" s="43"/>
      <c r="C65" s="26"/>
      <c r="F65" s="48"/>
      <c r="H65" s="49"/>
      <c r="I65" s="49"/>
      <c r="J65" s="48"/>
      <c r="L65" s="48"/>
      <c r="M65" s="142"/>
    </row>
    <row r="66" spans="1:4" s="62" customFormat="1" ht="6" customHeight="1">
      <c r="A66" s="60"/>
      <c r="B66" s="61"/>
      <c r="C66" s="61"/>
      <c r="D66" s="61"/>
    </row>
    <row r="67" spans="2:13" s="22" customFormat="1" ht="12.75" customHeight="1">
      <c r="B67" s="43"/>
      <c r="C67" s="26"/>
      <c r="F67" s="48"/>
      <c r="H67" s="49"/>
      <c r="I67" s="49"/>
      <c r="J67" s="48"/>
      <c r="L67" s="48"/>
      <c r="M67" s="142"/>
    </row>
    <row r="68" spans="2:13" s="22" customFormat="1" ht="12.75" customHeight="1">
      <c r="B68" s="43"/>
      <c r="C68" s="26"/>
      <c r="F68" s="48"/>
      <c r="H68" s="49"/>
      <c r="I68" s="49"/>
      <c r="J68" s="48"/>
      <c r="L68" s="48"/>
      <c r="M68" s="142"/>
    </row>
    <row r="69" spans="2:13" s="22" customFormat="1" ht="12.75" customHeight="1">
      <c r="B69" s="43"/>
      <c r="C69" s="26"/>
      <c r="F69" s="48"/>
      <c r="H69" s="49"/>
      <c r="I69" s="49"/>
      <c r="J69" s="48"/>
      <c r="L69" s="48"/>
      <c r="M69" s="142"/>
    </row>
    <row r="70" spans="2:13" s="22" customFormat="1" ht="12.75" customHeight="1">
      <c r="B70" s="43"/>
      <c r="C70" s="26"/>
      <c r="F70" s="48"/>
      <c r="H70" s="49"/>
      <c r="I70" s="49"/>
      <c r="J70" s="48"/>
      <c r="L70" s="48"/>
      <c r="M70" s="142"/>
    </row>
    <row r="71" spans="2:13" s="22" customFormat="1" ht="12.75" customHeight="1">
      <c r="B71" s="43"/>
      <c r="C71" s="26"/>
      <c r="F71" s="48"/>
      <c r="H71" s="49"/>
      <c r="I71" s="49"/>
      <c r="J71" s="48"/>
      <c r="L71" s="48"/>
      <c r="M71" s="142"/>
    </row>
    <row r="72" spans="2:13" s="22" customFormat="1" ht="12.75" customHeight="1">
      <c r="B72" s="43"/>
      <c r="C72" s="26"/>
      <c r="F72" s="48"/>
      <c r="H72" s="49"/>
      <c r="I72" s="49"/>
      <c r="J72" s="48"/>
      <c r="L72" s="48"/>
      <c r="M72" s="142"/>
    </row>
    <row r="73" spans="2:13" s="22" customFormat="1" ht="12.75" customHeight="1">
      <c r="B73" s="43"/>
      <c r="C73" s="26"/>
      <c r="F73" s="48"/>
      <c r="H73" s="49"/>
      <c r="I73" s="49"/>
      <c r="J73" s="48"/>
      <c r="L73" s="48"/>
      <c r="M73" s="142"/>
    </row>
    <row r="74" spans="2:13" s="22" customFormat="1" ht="12.75" customHeight="1">
      <c r="B74" s="43"/>
      <c r="C74" s="26"/>
      <c r="F74" s="48"/>
      <c r="H74" s="49"/>
      <c r="I74" s="49"/>
      <c r="J74" s="48"/>
      <c r="L74" s="48"/>
      <c r="M74" s="142"/>
    </row>
    <row r="75" spans="2:13" s="22" customFormat="1" ht="12.75" customHeight="1">
      <c r="B75" s="43"/>
      <c r="C75" s="26"/>
      <c r="F75" s="48"/>
      <c r="H75" s="49"/>
      <c r="I75" s="49"/>
      <c r="J75" s="48"/>
      <c r="L75" s="48"/>
      <c r="M75" s="142"/>
    </row>
    <row r="76" spans="2:13" s="22" customFormat="1" ht="12.75" customHeight="1">
      <c r="B76" s="43"/>
      <c r="C76" s="26"/>
      <c r="F76" s="48"/>
      <c r="H76" s="49"/>
      <c r="I76" s="49"/>
      <c r="J76" s="48"/>
      <c r="L76" s="48"/>
      <c r="M76" s="142"/>
    </row>
    <row r="77" spans="2:13" s="22" customFormat="1" ht="9" customHeight="1">
      <c r="B77" s="43"/>
      <c r="C77" s="26"/>
      <c r="F77" s="48"/>
      <c r="H77" s="49"/>
      <c r="I77" s="49"/>
      <c r="J77" s="48"/>
      <c r="L77" s="48"/>
      <c r="M77" s="142"/>
    </row>
    <row r="78" spans="2:13" s="22" customFormat="1" ht="24.75" customHeight="1">
      <c r="B78" s="188" t="s">
        <v>212</v>
      </c>
      <c r="C78" s="188"/>
      <c r="D78" s="188"/>
      <c r="E78" s="188"/>
      <c r="F78" s="188"/>
      <c r="G78" s="188"/>
      <c r="H78" s="188"/>
      <c r="I78" s="188"/>
      <c r="J78" s="188"/>
      <c r="K78" s="188"/>
      <c r="L78" s="188"/>
      <c r="M78" s="142"/>
    </row>
    <row r="79" spans="6:13" s="22" customFormat="1" ht="11.25">
      <c r="F79" s="48"/>
      <c r="H79" s="49"/>
      <c r="I79" s="49"/>
      <c r="J79" s="48"/>
      <c r="M79" s="142"/>
    </row>
    <row r="80" spans="6:13" s="22" customFormat="1" ht="11.25">
      <c r="F80" s="48"/>
      <c r="H80" s="49"/>
      <c r="I80" s="49"/>
      <c r="J80" s="48"/>
      <c r="M80" s="142"/>
    </row>
    <row r="81" spans="6:13" s="22" customFormat="1" ht="11.25">
      <c r="F81" s="48"/>
      <c r="H81" s="49"/>
      <c r="I81" s="49"/>
      <c r="J81" s="48"/>
      <c r="M81" s="142"/>
    </row>
    <row r="82" spans="6:13" s="22" customFormat="1" ht="11.25">
      <c r="F82" s="48"/>
      <c r="H82" s="49"/>
      <c r="I82" s="49"/>
      <c r="J82" s="48"/>
      <c r="M82" s="142"/>
    </row>
    <row r="83" spans="8:13" s="22" customFormat="1" ht="11.25">
      <c r="H83" s="49"/>
      <c r="I83" s="49"/>
      <c r="M83" s="142"/>
    </row>
    <row r="84" spans="8:13" s="22" customFormat="1" ht="11.25">
      <c r="H84" s="49"/>
      <c r="I84" s="49"/>
      <c r="M84" s="142"/>
    </row>
    <row r="85" spans="8:13" s="22" customFormat="1" ht="11.25">
      <c r="H85" s="49"/>
      <c r="I85" s="49"/>
      <c r="M85" s="142"/>
    </row>
    <row r="86" spans="8:13" s="22" customFormat="1" ht="11.25">
      <c r="H86" s="49"/>
      <c r="I86" s="49"/>
      <c r="M86" s="142"/>
    </row>
    <row r="87" spans="8:13" s="22" customFormat="1" ht="11.25">
      <c r="H87" s="49"/>
      <c r="I87" s="49"/>
      <c r="M87" s="142"/>
    </row>
    <row r="88" spans="8:13" s="22" customFormat="1" ht="11.25">
      <c r="H88" s="49"/>
      <c r="I88" s="49"/>
      <c r="M88" s="142"/>
    </row>
    <row r="89" spans="8:13" s="22" customFormat="1" ht="11.25">
      <c r="H89" s="49"/>
      <c r="I89" s="49"/>
      <c r="M89" s="142"/>
    </row>
    <row r="90" spans="8:13" s="22" customFormat="1" ht="11.25">
      <c r="H90" s="49"/>
      <c r="I90" s="49"/>
      <c r="M90" s="142"/>
    </row>
    <row r="91" spans="8:13" s="22" customFormat="1" ht="11.25">
      <c r="H91" s="49"/>
      <c r="I91" s="49"/>
      <c r="M91" s="142"/>
    </row>
    <row r="92" spans="8:13" s="22" customFormat="1" ht="11.25">
      <c r="H92" s="49"/>
      <c r="I92" s="49"/>
      <c r="M92" s="142"/>
    </row>
    <row r="93" spans="8:13" s="22" customFormat="1" ht="11.25">
      <c r="H93" s="49"/>
      <c r="I93" s="49"/>
      <c r="M93" s="142"/>
    </row>
    <row r="94" spans="8:13" s="22" customFormat="1" ht="11.25">
      <c r="H94" s="49"/>
      <c r="I94" s="49"/>
      <c r="M94" s="142"/>
    </row>
    <row r="95" spans="8:13" s="22" customFormat="1" ht="11.25">
      <c r="H95" s="49"/>
      <c r="I95" s="49"/>
      <c r="M95" s="142"/>
    </row>
    <row r="96" spans="8:13" s="22" customFormat="1" ht="11.25">
      <c r="H96" s="49"/>
      <c r="I96" s="49"/>
      <c r="M96" s="142"/>
    </row>
    <row r="97" spans="8:13" s="22" customFormat="1" ht="11.25">
      <c r="H97" s="49"/>
      <c r="I97" s="49"/>
      <c r="M97" s="142"/>
    </row>
    <row r="98" spans="8:13" s="22" customFormat="1" ht="11.25">
      <c r="H98" s="49"/>
      <c r="I98" s="49"/>
      <c r="M98" s="142"/>
    </row>
    <row r="99" spans="8:13" s="22" customFormat="1" ht="11.25">
      <c r="H99" s="49"/>
      <c r="I99" s="49"/>
      <c r="M99" s="142"/>
    </row>
    <row r="100" spans="8:13" s="22" customFormat="1" ht="11.25">
      <c r="H100" s="49"/>
      <c r="I100" s="49"/>
      <c r="M100" s="142"/>
    </row>
    <row r="101" spans="8:13" s="22" customFormat="1" ht="11.25">
      <c r="H101" s="49"/>
      <c r="I101" s="49"/>
      <c r="M101" s="142"/>
    </row>
    <row r="102" spans="8:13" s="22" customFormat="1" ht="11.25">
      <c r="H102" s="49"/>
      <c r="I102" s="49"/>
      <c r="M102" s="142"/>
    </row>
    <row r="103" spans="8:13" s="22" customFormat="1" ht="11.25">
      <c r="H103" s="49"/>
      <c r="I103" s="49"/>
      <c r="M103" s="142"/>
    </row>
    <row r="104" spans="8:13" s="22" customFormat="1" ht="11.25">
      <c r="H104" s="49"/>
      <c r="I104" s="49"/>
      <c r="M104" s="142"/>
    </row>
    <row r="105" spans="8:13" s="22" customFormat="1" ht="11.25">
      <c r="H105" s="49"/>
      <c r="I105" s="49"/>
      <c r="M105" s="142"/>
    </row>
    <row r="106" spans="8:13" s="22" customFormat="1" ht="11.25">
      <c r="H106" s="49"/>
      <c r="I106" s="49"/>
      <c r="M106" s="142"/>
    </row>
    <row r="107" spans="8:13" s="22" customFormat="1" ht="11.25">
      <c r="H107" s="49"/>
      <c r="I107" s="49"/>
      <c r="M107" s="142"/>
    </row>
    <row r="108" spans="8:13" s="22" customFormat="1" ht="11.25">
      <c r="H108" s="49"/>
      <c r="I108" s="49"/>
      <c r="M108" s="142"/>
    </row>
    <row r="109" spans="8:13" s="22" customFormat="1" ht="11.25">
      <c r="H109" s="49"/>
      <c r="I109" s="49"/>
      <c r="M109" s="142"/>
    </row>
    <row r="110" spans="8:13" s="22" customFormat="1" ht="11.25">
      <c r="H110" s="49"/>
      <c r="I110" s="49"/>
      <c r="M110" s="142"/>
    </row>
    <row r="111" spans="8:13" s="22" customFormat="1" ht="11.25">
      <c r="H111" s="49"/>
      <c r="I111" s="49"/>
      <c r="M111" s="142"/>
    </row>
    <row r="112" spans="8:13" s="22" customFormat="1" ht="11.25">
      <c r="H112" s="49"/>
      <c r="I112" s="49"/>
      <c r="M112" s="142"/>
    </row>
    <row r="113" spans="8:13" s="22" customFormat="1" ht="11.25">
      <c r="H113" s="49"/>
      <c r="I113" s="49"/>
      <c r="M113" s="142"/>
    </row>
    <row r="114" spans="8:13" s="22" customFormat="1" ht="11.25">
      <c r="H114" s="49"/>
      <c r="I114" s="49"/>
      <c r="M114" s="142"/>
    </row>
    <row r="115" spans="8:13" s="22" customFormat="1" ht="11.25">
      <c r="H115" s="49"/>
      <c r="I115" s="49"/>
      <c r="M115" s="142"/>
    </row>
    <row r="116" spans="8:13" s="22" customFormat="1" ht="11.25">
      <c r="H116" s="49"/>
      <c r="I116" s="49"/>
      <c r="M116" s="142"/>
    </row>
    <row r="117" spans="8:13" s="22" customFormat="1" ht="11.25">
      <c r="H117" s="49"/>
      <c r="I117" s="49"/>
      <c r="M117" s="142"/>
    </row>
    <row r="118" spans="8:13" s="22" customFormat="1" ht="11.25">
      <c r="H118" s="49"/>
      <c r="I118" s="49"/>
      <c r="M118" s="142"/>
    </row>
    <row r="119" spans="8:13" s="22" customFormat="1" ht="11.25">
      <c r="H119" s="49"/>
      <c r="I119" s="49"/>
      <c r="M119" s="142"/>
    </row>
    <row r="120" spans="8:13" s="22" customFormat="1" ht="11.25">
      <c r="H120" s="49"/>
      <c r="I120" s="49"/>
      <c r="M120" s="142"/>
    </row>
    <row r="121" spans="8:13" s="22" customFormat="1" ht="11.25">
      <c r="H121" s="49"/>
      <c r="I121" s="49"/>
      <c r="M121" s="142"/>
    </row>
    <row r="122" spans="8:13" s="22" customFormat="1" ht="11.25">
      <c r="H122" s="49"/>
      <c r="I122" s="49"/>
      <c r="M122" s="142"/>
    </row>
    <row r="123" spans="8:13" s="22" customFormat="1" ht="11.25">
      <c r="H123" s="49"/>
      <c r="I123" s="49"/>
      <c r="M123" s="142"/>
    </row>
    <row r="124" spans="8:13" s="22" customFormat="1" ht="11.25">
      <c r="H124" s="49"/>
      <c r="I124" s="49"/>
      <c r="M124" s="142"/>
    </row>
    <row r="125" spans="8:13" s="22" customFormat="1" ht="11.25">
      <c r="H125" s="49"/>
      <c r="I125" s="49"/>
      <c r="M125" s="142"/>
    </row>
    <row r="126" spans="8:13" s="22" customFormat="1" ht="11.25">
      <c r="H126" s="49"/>
      <c r="I126" s="49"/>
      <c r="M126" s="142"/>
    </row>
    <row r="127" spans="8:13" s="22" customFormat="1" ht="11.25">
      <c r="H127" s="49"/>
      <c r="I127" s="49"/>
      <c r="M127" s="142"/>
    </row>
    <row r="128" spans="8:13" s="22" customFormat="1" ht="11.25">
      <c r="H128" s="49"/>
      <c r="I128" s="49"/>
      <c r="M128" s="142"/>
    </row>
    <row r="129" spans="8:13" s="22" customFormat="1" ht="11.25">
      <c r="H129" s="49"/>
      <c r="I129" s="49"/>
      <c r="M129" s="142"/>
    </row>
    <row r="130" spans="8:13" s="22" customFormat="1" ht="11.25">
      <c r="H130" s="49"/>
      <c r="I130" s="49"/>
      <c r="M130" s="142"/>
    </row>
    <row r="131" spans="8:13" s="22" customFormat="1" ht="11.25">
      <c r="H131" s="49"/>
      <c r="I131" s="49"/>
      <c r="M131" s="142"/>
    </row>
    <row r="132" spans="8:13" s="22" customFormat="1" ht="11.25">
      <c r="H132" s="49"/>
      <c r="I132" s="49"/>
      <c r="M132" s="142"/>
    </row>
    <row r="133" spans="8:13" s="22" customFormat="1" ht="11.25">
      <c r="H133" s="49"/>
      <c r="I133" s="49"/>
      <c r="M133" s="142"/>
    </row>
    <row r="134" spans="8:13" s="22" customFormat="1" ht="11.25">
      <c r="H134" s="49"/>
      <c r="I134" s="49"/>
      <c r="M134" s="142"/>
    </row>
    <row r="135" spans="8:13" s="22" customFormat="1" ht="11.25">
      <c r="H135" s="49"/>
      <c r="I135" s="49"/>
      <c r="M135" s="142"/>
    </row>
    <row r="136" spans="8:13" s="22" customFormat="1" ht="11.25">
      <c r="H136" s="49"/>
      <c r="I136" s="49"/>
      <c r="M136" s="142"/>
    </row>
    <row r="137" spans="8:13" s="22" customFormat="1" ht="11.25">
      <c r="H137" s="49"/>
      <c r="I137" s="49"/>
      <c r="M137" s="142"/>
    </row>
    <row r="138" spans="8:13" s="22" customFormat="1" ht="11.25">
      <c r="H138" s="49"/>
      <c r="I138" s="49"/>
      <c r="M138" s="142"/>
    </row>
    <row r="139" spans="8:13" s="22" customFormat="1" ht="11.25">
      <c r="H139" s="49"/>
      <c r="I139" s="49"/>
      <c r="M139" s="142"/>
    </row>
    <row r="140" spans="8:13" s="22" customFormat="1" ht="11.25">
      <c r="H140" s="49"/>
      <c r="I140" s="49"/>
      <c r="M140" s="142"/>
    </row>
    <row r="141" spans="8:13" s="22" customFormat="1" ht="11.25">
      <c r="H141" s="49"/>
      <c r="I141" s="49"/>
      <c r="M141" s="142"/>
    </row>
    <row r="142" spans="8:13" s="22" customFormat="1" ht="11.25">
      <c r="H142" s="49"/>
      <c r="I142" s="49"/>
      <c r="M142" s="142"/>
    </row>
    <row r="143" spans="8:13" s="22" customFormat="1" ht="11.25">
      <c r="H143" s="49"/>
      <c r="I143" s="49"/>
      <c r="M143" s="142"/>
    </row>
    <row r="144" spans="8:13" s="22" customFormat="1" ht="11.25">
      <c r="H144" s="49"/>
      <c r="I144" s="49"/>
      <c r="M144" s="142"/>
    </row>
    <row r="145" spans="8:13" s="22" customFormat="1" ht="11.25">
      <c r="H145" s="49"/>
      <c r="I145" s="49"/>
      <c r="M145" s="142"/>
    </row>
    <row r="146" spans="8:13" s="22" customFormat="1" ht="11.25">
      <c r="H146" s="49"/>
      <c r="I146" s="49"/>
      <c r="M146" s="142"/>
    </row>
    <row r="147" spans="8:13" s="22" customFormat="1" ht="11.25">
      <c r="H147" s="49"/>
      <c r="I147" s="49"/>
      <c r="M147" s="142"/>
    </row>
    <row r="148" spans="8:13" s="22" customFormat="1" ht="11.25">
      <c r="H148" s="49"/>
      <c r="I148" s="49"/>
      <c r="M148" s="142"/>
    </row>
    <row r="149" spans="8:13" s="22" customFormat="1" ht="11.25">
      <c r="H149" s="49"/>
      <c r="I149" s="49"/>
      <c r="M149" s="142"/>
    </row>
    <row r="150" spans="8:13" s="22" customFormat="1" ht="11.25">
      <c r="H150" s="49"/>
      <c r="I150" s="49"/>
      <c r="M150" s="142"/>
    </row>
    <row r="151" spans="8:13" s="22" customFormat="1" ht="11.25">
      <c r="H151" s="49"/>
      <c r="I151" s="49"/>
      <c r="M151" s="142"/>
    </row>
    <row r="152" spans="8:13" s="22" customFormat="1" ht="11.25">
      <c r="H152" s="49"/>
      <c r="I152" s="49"/>
      <c r="M152" s="142"/>
    </row>
    <row r="153" spans="8:13" s="22" customFormat="1" ht="11.25">
      <c r="H153" s="49"/>
      <c r="I153" s="49"/>
      <c r="M153" s="142"/>
    </row>
    <row r="154" spans="8:13" s="22" customFormat="1" ht="11.25">
      <c r="H154" s="49"/>
      <c r="I154" s="49"/>
      <c r="M154" s="142"/>
    </row>
    <row r="155" spans="8:13" s="22" customFormat="1" ht="11.25">
      <c r="H155" s="49"/>
      <c r="I155" s="49"/>
      <c r="M155" s="142"/>
    </row>
    <row r="156" spans="8:13" s="22" customFormat="1" ht="11.25">
      <c r="H156" s="49"/>
      <c r="I156" s="49"/>
      <c r="M156" s="142"/>
    </row>
    <row r="157" spans="8:13" s="22" customFormat="1" ht="11.25">
      <c r="H157" s="49"/>
      <c r="I157" s="49"/>
      <c r="M157" s="142"/>
    </row>
  </sheetData>
  <mergeCells count="12">
    <mergeCell ref="A4:M4"/>
    <mergeCell ref="A5:M5"/>
    <mergeCell ref="A6:M6"/>
    <mergeCell ref="A7:M7"/>
    <mergeCell ref="B78:L78"/>
    <mergeCell ref="A8:M8"/>
    <mergeCell ref="B12:L12"/>
    <mergeCell ref="B13:L13"/>
    <mergeCell ref="A9:M9"/>
    <mergeCell ref="J16:L16"/>
    <mergeCell ref="F16:H16"/>
    <mergeCell ref="A10:M10"/>
  </mergeCells>
  <printOptions horizontalCentered="1"/>
  <pageMargins left="0.6" right="0.3" top="0.8" bottom="0.6" header="0.2" footer="0.2"/>
  <pageSetup horizontalDpi="600" verticalDpi="600" orientation="portrait" paperSize="9" scale="88" r:id="rId3"/>
  <legacyDrawing r:id="rId2"/>
  <oleObjects>
    <oleObject progId="Paint.Picture" shapeId="3172664" r:id="rId1"/>
  </oleObjects>
</worksheet>
</file>

<file path=xl/worksheets/sheet2.xml><?xml version="1.0" encoding="utf-8"?>
<worksheet xmlns="http://schemas.openxmlformats.org/spreadsheetml/2006/main" xmlns:r="http://schemas.openxmlformats.org/officeDocument/2006/relationships">
  <sheetPr>
    <pageSetUpPr fitToPage="1"/>
  </sheetPr>
  <dimension ref="B1:K544"/>
  <sheetViews>
    <sheetView showGridLines="0" workbookViewId="0" topLeftCell="A1">
      <selection activeCell="A1" sqref="A1"/>
    </sheetView>
  </sheetViews>
  <sheetFormatPr defaultColWidth="9.140625" defaultRowHeight="12.75"/>
  <cols>
    <col min="1" max="1" width="2.7109375" style="26" customWidth="1"/>
    <col min="2" max="2" width="40.28125" style="26" customWidth="1"/>
    <col min="3" max="3" width="3.7109375" style="26" customWidth="1"/>
    <col min="4" max="4" width="13.7109375" style="26" customWidth="1"/>
    <col min="5" max="5" width="2.28125" style="26" customWidth="1"/>
    <col min="6" max="6" width="13.7109375" style="26" customWidth="1"/>
    <col min="7" max="7" width="4.7109375" style="1" customWidth="1"/>
    <col min="8" max="8" width="12.140625" style="26" customWidth="1"/>
    <col min="9" max="16384" width="9.140625" style="26" customWidth="1"/>
  </cols>
  <sheetData>
    <row r="1" spans="2:7" ht="11.25" customHeight="1">
      <c r="B1" s="51"/>
      <c r="C1" s="51"/>
      <c r="D1" s="51"/>
      <c r="E1" s="51"/>
      <c r="F1" s="51"/>
      <c r="G1" s="51"/>
    </row>
    <row r="2" spans="2:7" ht="11.25" customHeight="1">
      <c r="B2" s="51"/>
      <c r="C2" s="51"/>
      <c r="D2" s="51"/>
      <c r="E2" s="51"/>
      <c r="F2" s="51"/>
      <c r="G2" s="51"/>
    </row>
    <row r="3" spans="2:7" ht="11.25" customHeight="1">
      <c r="B3" s="51"/>
      <c r="C3" s="51"/>
      <c r="D3" s="51"/>
      <c r="E3" s="51"/>
      <c r="F3" s="51"/>
      <c r="G3" s="51"/>
    </row>
    <row r="4" spans="2:7" ht="11.25" customHeight="1">
      <c r="B4" s="51"/>
      <c r="C4" s="51"/>
      <c r="D4" s="51"/>
      <c r="E4" s="51"/>
      <c r="F4" s="51"/>
      <c r="G4" s="51"/>
    </row>
    <row r="5" spans="2:7" ht="7.5" customHeight="1">
      <c r="B5" s="51"/>
      <c r="C5" s="51"/>
      <c r="D5" s="51"/>
      <c r="E5" s="51"/>
      <c r="F5" s="51"/>
      <c r="G5" s="51"/>
    </row>
    <row r="6" spans="2:8" ht="15.75">
      <c r="B6" s="198" t="s">
        <v>141</v>
      </c>
      <c r="C6" s="198"/>
      <c r="D6" s="198"/>
      <c r="E6" s="198"/>
      <c r="F6" s="198"/>
      <c r="G6" s="198"/>
      <c r="H6" s="27"/>
    </row>
    <row r="7" spans="2:8" s="20" customFormat="1" ht="12.75">
      <c r="B7" s="199" t="s">
        <v>305</v>
      </c>
      <c r="C7" s="199"/>
      <c r="D7" s="199"/>
      <c r="E7" s="199"/>
      <c r="F7" s="199"/>
      <c r="G7" s="199"/>
      <c r="H7" s="52"/>
    </row>
    <row r="8" ht="12.75">
      <c r="F8" s="1"/>
    </row>
    <row r="9" spans="4:7" ht="12.75">
      <c r="D9" s="180" t="s">
        <v>306</v>
      </c>
      <c r="F9" s="36">
        <v>38352</v>
      </c>
      <c r="G9" s="36"/>
    </row>
    <row r="10" spans="4:7" ht="3.75" customHeight="1">
      <c r="D10" s="36"/>
      <c r="G10" s="26"/>
    </row>
    <row r="11" spans="4:7" ht="12.75">
      <c r="D11" s="36"/>
      <c r="F11" s="6" t="s">
        <v>31</v>
      </c>
      <c r="G11" s="6"/>
    </row>
    <row r="12" spans="4:7" ht="3.75" customHeight="1">
      <c r="D12" s="53"/>
      <c r="F12" s="53"/>
      <c r="G12" s="53"/>
    </row>
    <row r="13" spans="4:7" ht="12.75">
      <c r="D13" s="6" t="s">
        <v>65</v>
      </c>
      <c r="F13" s="6" t="s">
        <v>65</v>
      </c>
      <c r="G13" s="6"/>
    </row>
    <row r="14" spans="4:7" ht="3.75" customHeight="1">
      <c r="D14" s="53"/>
      <c r="F14" s="6"/>
      <c r="G14" s="6"/>
    </row>
    <row r="15" ht="3.75" customHeight="1">
      <c r="F15" s="1"/>
    </row>
    <row r="16" spans="2:9" ht="12.75">
      <c r="B16" s="26" t="s">
        <v>46</v>
      </c>
      <c r="D16" s="1">
        <v>2179055</v>
      </c>
      <c r="F16" s="1">
        <v>2912724</v>
      </c>
      <c r="H16" s="54"/>
      <c r="I16" s="54"/>
    </row>
    <row r="17" spans="4:6" ht="3.75" customHeight="1">
      <c r="D17" s="1"/>
      <c r="F17" s="1"/>
    </row>
    <row r="18" spans="2:9" ht="12.75">
      <c r="B18" s="26" t="s">
        <v>143</v>
      </c>
      <c r="D18" s="1">
        <v>487450</v>
      </c>
      <c r="F18" s="1">
        <v>689962</v>
      </c>
      <c r="I18" s="54"/>
    </row>
    <row r="19" spans="4:6" ht="3.75" customHeight="1">
      <c r="D19" s="1"/>
      <c r="F19" s="1"/>
    </row>
    <row r="20" spans="2:8" ht="12.75">
      <c r="B20" s="26" t="s">
        <v>201</v>
      </c>
      <c r="D20" s="1">
        <v>0</v>
      </c>
      <c r="F20" s="1">
        <v>1728</v>
      </c>
      <c r="H20" s="54"/>
    </row>
    <row r="21" spans="4:6" ht="3.75" customHeight="1">
      <c r="D21" s="1"/>
      <c r="F21" s="1"/>
    </row>
    <row r="22" spans="2:8" ht="12.75">
      <c r="B22" s="26" t="s">
        <v>129</v>
      </c>
      <c r="D22" s="1">
        <v>397831</v>
      </c>
      <c r="F22" s="1">
        <v>389495</v>
      </c>
      <c r="H22" s="54"/>
    </row>
    <row r="23" spans="4:6" ht="3.75" customHeight="1">
      <c r="D23" s="1"/>
      <c r="F23" s="1"/>
    </row>
    <row r="24" spans="2:6" ht="12.75">
      <c r="B24" s="26" t="s">
        <v>47</v>
      </c>
      <c r="D24" s="1">
        <v>35628</v>
      </c>
      <c r="F24" s="1">
        <v>36149</v>
      </c>
    </row>
    <row r="25" spans="4:6" ht="3.75" customHeight="1">
      <c r="D25" s="1"/>
      <c r="F25" s="1"/>
    </row>
    <row r="26" spans="2:6" ht="12.75">
      <c r="B26" s="26" t="s">
        <v>48</v>
      </c>
      <c r="D26" s="1">
        <v>104505</v>
      </c>
      <c r="F26" s="1">
        <v>120673</v>
      </c>
    </row>
    <row r="27" ht="3.75" customHeight="1">
      <c r="D27" s="1"/>
    </row>
    <row r="28" spans="2:6" ht="12.75">
      <c r="B28" s="26" t="s">
        <v>29</v>
      </c>
      <c r="D28" s="1">
        <v>6476</v>
      </c>
      <c r="F28" s="1">
        <v>8715</v>
      </c>
    </row>
    <row r="29" spans="4:6" ht="3.75" customHeight="1">
      <c r="D29" s="1"/>
      <c r="F29" s="1"/>
    </row>
    <row r="30" spans="2:10" ht="12.75">
      <c r="B30" s="26" t="s">
        <v>49</v>
      </c>
      <c r="D30" s="1"/>
      <c r="F30" s="1"/>
      <c r="G30" s="16"/>
      <c r="J30" s="54"/>
    </row>
    <row r="31" spans="4:7" ht="3.75" customHeight="1">
      <c r="D31" s="55"/>
      <c r="F31" s="55"/>
      <c r="G31" s="15"/>
    </row>
    <row r="32" spans="2:9" ht="12.75">
      <c r="B32" s="26" t="s">
        <v>50</v>
      </c>
      <c r="D32" s="56">
        <v>85514</v>
      </c>
      <c r="F32" s="56">
        <v>89408</v>
      </c>
      <c r="G32" s="15"/>
      <c r="I32" s="54"/>
    </row>
    <row r="33" spans="2:7" ht="12.75">
      <c r="B33" s="26" t="s">
        <v>51</v>
      </c>
      <c r="D33" s="56">
        <v>87866</v>
      </c>
      <c r="F33" s="56">
        <v>83596</v>
      </c>
      <c r="G33" s="15"/>
    </row>
    <row r="34" spans="2:7" ht="12.75">
      <c r="B34" s="26" t="s">
        <v>126</v>
      </c>
      <c r="D34" s="56">
        <v>578878</v>
      </c>
      <c r="F34" s="56">
        <v>620818</v>
      </c>
      <c r="G34" s="15"/>
    </row>
    <row r="35" spans="2:7" ht="12.75">
      <c r="B35" s="26" t="s">
        <v>127</v>
      </c>
      <c r="D35" s="56">
        <v>23332</v>
      </c>
      <c r="F35" s="56">
        <v>24589</v>
      </c>
      <c r="G35" s="15"/>
    </row>
    <row r="36" spans="2:7" ht="12.75">
      <c r="B36" s="26" t="s">
        <v>52</v>
      </c>
      <c r="D36" s="56">
        <v>27526</v>
      </c>
      <c r="F36" s="56">
        <v>26715</v>
      </c>
      <c r="G36" s="15"/>
    </row>
    <row r="37" spans="2:7" ht="12.75">
      <c r="B37" s="26" t="s">
        <v>53</v>
      </c>
      <c r="D37" s="56">
        <v>24734</v>
      </c>
      <c r="F37" s="56">
        <v>26904</v>
      </c>
      <c r="G37" s="15"/>
    </row>
    <row r="38" spans="2:7" ht="12.75">
      <c r="B38" s="26" t="s">
        <v>54</v>
      </c>
      <c r="D38" s="56">
        <v>970877</v>
      </c>
      <c r="F38" s="56">
        <v>857606</v>
      </c>
      <c r="G38" s="15"/>
    </row>
    <row r="39" spans="4:7" ht="3.75" customHeight="1">
      <c r="D39" s="57"/>
      <c r="F39" s="57"/>
      <c r="G39" s="15"/>
    </row>
    <row r="40" spans="4:7" ht="3.75" customHeight="1">
      <c r="D40" s="56"/>
      <c r="F40" s="56"/>
      <c r="G40" s="15"/>
    </row>
    <row r="41" spans="2:8" ht="12.75">
      <c r="B41" s="54"/>
      <c r="D41" s="57">
        <f>SUM(D32:D39)</f>
        <v>1798727</v>
      </c>
      <c r="F41" s="57">
        <f>SUM(F32:F38)</f>
        <v>1729636</v>
      </c>
      <c r="G41" s="15"/>
      <c r="H41" s="54"/>
    </row>
    <row r="42" spans="2:8" ht="12.75">
      <c r="B42" s="26" t="s">
        <v>55</v>
      </c>
      <c r="D42" s="55"/>
      <c r="F42" s="55"/>
      <c r="G42" s="15"/>
      <c r="H42" s="54"/>
    </row>
    <row r="43" spans="4:7" ht="3.75" customHeight="1">
      <c r="D43" s="56"/>
      <c r="F43" s="56"/>
      <c r="G43" s="15"/>
    </row>
    <row r="44" spans="2:9" ht="12.75">
      <c r="B44" s="26" t="s">
        <v>128</v>
      </c>
      <c r="D44" s="56">
        <v>302809</v>
      </c>
      <c r="F44" s="56">
        <v>219487</v>
      </c>
      <c r="G44" s="15"/>
      <c r="I44" s="54"/>
    </row>
    <row r="45" spans="2:9" ht="12.75">
      <c r="B45" s="26" t="s">
        <v>33</v>
      </c>
      <c r="D45" s="56">
        <v>50742</v>
      </c>
      <c r="F45" s="56">
        <v>44343</v>
      </c>
      <c r="G45" s="15"/>
      <c r="I45" s="54"/>
    </row>
    <row r="46" spans="2:7" ht="12.75">
      <c r="B46" s="26" t="s">
        <v>56</v>
      </c>
      <c r="D46" s="56">
        <v>1132347</v>
      </c>
      <c r="F46" s="56">
        <v>1170070</v>
      </c>
      <c r="G46" s="15"/>
    </row>
    <row r="47" spans="2:7" ht="12.75">
      <c r="B47" s="26" t="s">
        <v>57</v>
      </c>
      <c r="D47" s="56">
        <v>41444</v>
      </c>
      <c r="F47" s="56">
        <v>22876</v>
      </c>
      <c r="G47" s="15"/>
    </row>
    <row r="48" spans="4:7" ht="3.75" customHeight="1">
      <c r="D48" s="57"/>
      <c r="F48" s="57"/>
      <c r="G48" s="15"/>
    </row>
    <row r="49" spans="4:7" ht="3.75" customHeight="1">
      <c r="D49" s="55"/>
      <c r="F49" s="55"/>
      <c r="G49" s="15"/>
    </row>
    <row r="50" spans="4:7" ht="12.75">
      <c r="D50" s="57">
        <f>SUM(D43:D47)</f>
        <v>1527342</v>
      </c>
      <c r="F50" s="57">
        <f>SUM(F43:F47)</f>
        <v>1456776</v>
      </c>
      <c r="G50" s="15"/>
    </row>
    <row r="51" spans="4:7" ht="3.75" customHeight="1">
      <c r="D51" s="1"/>
      <c r="F51" s="1"/>
      <c r="G51" s="16"/>
    </row>
    <row r="52" spans="2:8" ht="12.75">
      <c r="B52" s="26" t="s">
        <v>58</v>
      </c>
      <c r="D52" s="12">
        <f>D41-D50</f>
        <v>271385</v>
      </c>
      <c r="F52" s="12">
        <f>F41-F50</f>
        <v>272860</v>
      </c>
      <c r="G52" s="16"/>
      <c r="H52" s="54"/>
    </row>
    <row r="53" spans="4:7" ht="3.75" customHeight="1">
      <c r="D53" s="1"/>
      <c r="F53" s="1"/>
      <c r="G53" s="16"/>
    </row>
    <row r="54" spans="4:8" ht="13.5" thickBot="1">
      <c r="D54" s="18">
        <f>D52+D16+D18+D22+D24+D26+D20+D28</f>
        <v>3482330</v>
      </c>
      <c r="F54" s="18">
        <f>F52+F16+F18+F22+F24+F26+F20+F28</f>
        <v>4432306</v>
      </c>
      <c r="G54" s="16"/>
      <c r="H54" s="54"/>
    </row>
    <row r="55" spans="4:7" ht="3.75" customHeight="1">
      <c r="D55" s="1"/>
      <c r="F55" s="1"/>
      <c r="G55" s="16"/>
    </row>
    <row r="56" spans="4:7" ht="7.5" customHeight="1">
      <c r="D56" s="1"/>
      <c r="F56" s="1"/>
      <c r="G56" s="16"/>
    </row>
    <row r="57" spans="2:6" ht="12.75">
      <c r="B57" s="26" t="s">
        <v>59</v>
      </c>
      <c r="D57" s="1">
        <v>1940532</v>
      </c>
      <c r="F57" s="1">
        <v>1940532</v>
      </c>
    </row>
    <row r="58" spans="4:6" ht="3.75" customHeight="1">
      <c r="D58" s="1"/>
      <c r="F58" s="1"/>
    </row>
    <row r="59" spans="2:7" ht="12.75">
      <c r="B59" s="26" t="s">
        <v>213</v>
      </c>
      <c r="D59" s="1">
        <v>736479</v>
      </c>
      <c r="F59" s="1">
        <v>0</v>
      </c>
      <c r="G59" s="16"/>
    </row>
    <row r="60" spans="4:6" ht="3.75" customHeight="1">
      <c r="D60" s="1"/>
      <c r="F60" s="1"/>
    </row>
    <row r="61" spans="2:7" ht="12.75">
      <c r="B61" s="26" t="s">
        <v>60</v>
      </c>
      <c r="D61" s="1">
        <v>-1366184</v>
      </c>
      <c r="F61" s="1">
        <v>-1254759</v>
      </c>
      <c r="G61" s="16"/>
    </row>
    <row r="62" spans="4:7" ht="3.75" customHeight="1">
      <c r="D62" s="16"/>
      <c r="F62" s="16"/>
      <c r="G62" s="16"/>
    </row>
    <row r="63" spans="4:7" ht="3.75" customHeight="1">
      <c r="D63" s="9"/>
      <c r="F63" s="9"/>
      <c r="G63" s="16"/>
    </row>
    <row r="64" spans="2:8" ht="12.75">
      <c r="B64" s="26" t="s">
        <v>61</v>
      </c>
      <c r="D64" s="16">
        <f>SUM(D57:D61)</f>
        <v>1310827</v>
      </c>
      <c r="F64" s="16">
        <f>SUM(F57:F62)</f>
        <v>685773</v>
      </c>
      <c r="G64" s="16"/>
      <c r="H64" s="54"/>
    </row>
    <row r="65" spans="4:7" ht="3.75" customHeight="1">
      <c r="D65" s="16"/>
      <c r="F65" s="16"/>
      <c r="G65" s="16"/>
    </row>
    <row r="66" spans="2:7" ht="12.75">
      <c r="B66" s="26" t="s">
        <v>62</v>
      </c>
      <c r="D66" s="1">
        <v>471020</v>
      </c>
      <c r="F66" s="1">
        <v>1384033</v>
      </c>
      <c r="G66" s="16"/>
    </row>
    <row r="67" spans="4:7" ht="3.75" customHeight="1">
      <c r="D67" s="1"/>
      <c r="F67" s="1"/>
      <c r="G67" s="16"/>
    </row>
    <row r="68" spans="2:7" ht="12.75">
      <c r="B68" s="26" t="s">
        <v>142</v>
      </c>
      <c r="D68" s="1">
        <v>27591</v>
      </c>
      <c r="F68" s="1">
        <v>25948</v>
      </c>
      <c r="G68" s="16"/>
    </row>
    <row r="69" spans="4:7" ht="3.75" customHeight="1">
      <c r="D69" s="1"/>
      <c r="F69" s="1"/>
      <c r="G69" s="16"/>
    </row>
    <row r="70" spans="2:9" ht="12.75">
      <c r="B70" s="26" t="s">
        <v>162</v>
      </c>
      <c r="D70" s="1">
        <v>1672892</v>
      </c>
      <c r="F70" s="1">
        <v>2336552</v>
      </c>
      <c r="G70" s="16"/>
      <c r="I70" s="54"/>
    </row>
    <row r="71" spans="4:7" ht="3.75" customHeight="1">
      <c r="D71" s="12"/>
      <c r="F71" s="12"/>
      <c r="G71" s="16"/>
    </row>
    <row r="72" spans="4:7" ht="3.75" customHeight="1">
      <c r="D72" s="16"/>
      <c r="F72" s="16"/>
      <c r="G72" s="16"/>
    </row>
    <row r="73" spans="4:10" ht="16.5" customHeight="1" thickBot="1">
      <c r="D73" s="18">
        <f>SUM(D64:D71)</f>
        <v>3482330</v>
      </c>
      <c r="F73" s="18">
        <f>SUM(F64:F71)</f>
        <v>4432306</v>
      </c>
      <c r="G73" s="16"/>
      <c r="I73" s="54">
        <f>+D73-D54</f>
        <v>0</v>
      </c>
      <c r="J73" s="54">
        <f>+F73-F54</f>
        <v>0</v>
      </c>
    </row>
    <row r="74" spans="4:7" ht="3.75" customHeight="1">
      <c r="D74" s="1"/>
      <c r="F74" s="1"/>
      <c r="G74" s="16"/>
    </row>
    <row r="75" spans="4:6" ht="7.5" customHeight="1">
      <c r="D75" s="1"/>
      <c r="F75" s="1"/>
    </row>
    <row r="76" spans="2:7" ht="12.75">
      <c r="B76" s="26" t="s">
        <v>64</v>
      </c>
      <c r="D76" s="58">
        <f>(D64-D26)/1940532</f>
        <v>0.6216449921980158</v>
      </c>
      <c r="F76" s="58">
        <f>(F64-F26)/1940532</f>
        <v>0.29120880253456266</v>
      </c>
      <c r="G76" s="58"/>
    </row>
    <row r="77" spans="4:7" ht="3.75" customHeight="1">
      <c r="D77" s="59"/>
      <c r="E77" s="37"/>
      <c r="F77" s="37"/>
      <c r="G77" s="59"/>
    </row>
    <row r="78" spans="2:7" s="22" customFormat="1" ht="3.75" customHeight="1">
      <c r="B78" s="20"/>
      <c r="C78" s="20"/>
      <c r="D78" s="21"/>
      <c r="E78" s="20"/>
      <c r="F78" s="20"/>
      <c r="G78" s="21"/>
    </row>
    <row r="79" spans="2:7" s="22" customFormat="1" ht="12.75" customHeight="1">
      <c r="B79" s="20"/>
      <c r="C79" s="20"/>
      <c r="D79" s="21"/>
      <c r="E79" s="20"/>
      <c r="F79" s="20"/>
      <c r="G79" s="21"/>
    </row>
    <row r="80" spans="2:7" s="1" customFormat="1" ht="27" customHeight="1">
      <c r="B80" s="200" t="s">
        <v>233</v>
      </c>
      <c r="C80" s="200"/>
      <c r="D80" s="200"/>
      <c r="E80" s="200"/>
      <c r="F80" s="200"/>
      <c r="G80" s="200"/>
    </row>
    <row r="81" spans="4:11" s="22" customFormat="1" ht="12.75" customHeight="1">
      <c r="D81" s="40"/>
      <c r="E81" s="40"/>
      <c r="F81" s="40"/>
      <c r="G81" s="23"/>
      <c r="H81" s="23"/>
      <c r="I81" s="23"/>
      <c r="J81" s="23"/>
      <c r="K81" s="23"/>
    </row>
    <row r="82" spans="4:11" s="22" customFormat="1" ht="12.75" customHeight="1">
      <c r="D82" s="40"/>
      <c r="E82" s="40"/>
      <c r="F82" s="40"/>
      <c r="G82" s="23"/>
      <c r="H82" s="23"/>
      <c r="I82" s="23"/>
      <c r="J82" s="23"/>
      <c r="K82" s="23"/>
    </row>
    <row r="83" spans="4:11" s="22" customFormat="1" ht="12.75" customHeight="1">
      <c r="D83" s="40"/>
      <c r="E83" s="40"/>
      <c r="F83" s="40"/>
      <c r="G83" s="23"/>
      <c r="H83" s="23"/>
      <c r="I83" s="23"/>
      <c r="J83" s="23"/>
      <c r="K83" s="23"/>
    </row>
    <row r="84" spans="2:11" s="22" customFormat="1" ht="24.75" customHeight="1">
      <c r="B84" s="188" t="s">
        <v>215</v>
      </c>
      <c r="C84" s="188"/>
      <c r="D84" s="188"/>
      <c r="E84" s="188"/>
      <c r="F84" s="188"/>
      <c r="G84" s="49"/>
      <c r="H84" s="49"/>
      <c r="I84" s="48"/>
      <c r="K84" s="48"/>
    </row>
    <row r="85" spans="2:7" s="22" customFormat="1" ht="12.75">
      <c r="B85" s="26"/>
      <c r="C85" s="26"/>
      <c r="D85" s="26"/>
      <c r="E85" s="26"/>
      <c r="F85" s="26"/>
      <c r="G85" s="1"/>
    </row>
    <row r="86" spans="2:7" s="22" customFormat="1" ht="12.75">
      <c r="B86" s="26"/>
      <c r="C86" s="26"/>
      <c r="D86" s="26"/>
      <c r="E86" s="26"/>
      <c r="F86" s="26"/>
      <c r="G86" s="1"/>
    </row>
    <row r="87" spans="2:7" s="22" customFormat="1" ht="12.75">
      <c r="B87" s="26"/>
      <c r="C87" s="26"/>
      <c r="D87" s="26"/>
      <c r="E87" s="26"/>
      <c r="F87" s="26"/>
      <c r="G87" s="1"/>
    </row>
    <row r="88" spans="2:7" s="22" customFormat="1" ht="12.75">
      <c r="B88" s="26"/>
      <c r="C88" s="26"/>
      <c r="D88" s="26"/>
      <c r="E88" s="26"/>
      <c r="F88" s="26"/>
      <c r="G88" s="1"/>
    </row>
    <row r="89" spans="2:7" s="22" customFormat="1" ht="12.75">
      <c r="B89" s="26"/>
      <c r="C89" s="26"/>
      <c r="D89" s="26"/>
      <c r="E89" s="26"/>
      <c r="F89" s="26"/>
      <c r="G89" s="1"/>
    </row>
    <row r="90" spans="2:7" s="22" customFormat="1" ht="12.75">
      <c r="B90" s="26"/>
      <c r="C90" s="26"/>
      <c r="D90" s="26"/>
      <c r="E90" s="26"/>
      <c r="F90" s="26"/>
      <c r="G90" s="1"/>
    </row>
    <row r="91" spans="2:7" s="22" customFormat="1" ht="12.75">
      <c r="B91" s="26"/>
      <c r="C91" s="26"/>
      <c r="D91" s="26"/>
      <c r="E91" s="26"/>
      <c r="F91" s="26"/>
      <c r="G91" s="1"/>
    </row>
    <row r="92" spans="2:7" s="22" customFormat="1" ht="12.75">
      <c r="B92" s="26"/>
      <c r="C92" s="26"/>
      <c r="D92" s="26"/>
      <c r="E92" s="26"/>
      <c r="F92" s="26"/>
      <c r="G92" s="1"/>
    </row>
    <row r="93" spans="2:7" s="22" customFormat="1" ht="12.75">
      <c r="B93" s="26"/>
      <c r="C93" s="26"/>
      <c r="D93" s="26"/>
      <c r="E93" s="26"/>
      <c r="F93" s="26"/>
      <c r="G93" s="1"/>
    </row>
    <row r="94" spans="2:7" s="22" customFormat="1" ht="12.75">
      <c r="B94" s="26"/>
      <c r="C94" s="26"/>
      <c r="D94" s="26"/>
      <c r="E94" s="26"/>
      <c r="F94" s="26"/>
      <c r="G94" s="1"/>
    </row>
    <row r="95" s="22" customFormat="1" ht="11.25">
      <c r="G95" s="48"/>
    </row>
    <row r="96" s="22" customFormat="1" ht="11.25">
      <c r="G96" s="48"/>
    </row>
    <row r="97" s="22" customFormat="1" ht="11.25">
      <c r="G97" s="48"/>
    </row>
    <row r="98" s="22" customFormat="1" ht="11.25">
      <c r="G98" s="48"/>
    </row>
    <row r="99" s="22" customFormat="1" ht="11.25">
      <c r="G99" s="48"/>
    </row>
    <row r="100" s="22" customFormat="1" ht="11.25">
      <c r="G100" s="48"/>
    </row>
    <row r="101" s="22" customFormat="1" ht="11.25">
      <c r="G101" s="48"/>
    </row>
    <row r="102" s="22" customFormat="1" ht="11.25">
      <c r="G102" s="48"/>
    </row>
    <row r="103" s="22" customFormat="1" ht="11.25">
      <c r="G103" s="48"/>
    </row>
    <row r="104" s="22" customFormat="1" ht="11.25">
      <c r="G104" s="48"/>
    </row>
    <row r="105" s="22" customFormat="1" ht="11.25">
      <c r="G105" s="48"/>
    </row>
    <row r="106" s="22" customFormat="1" ht="11.25">
      <c r="G106" s="48"/>
    </row>
    <row r="107" s="22" customFormat="1" ht="11.25">
      <c r="G107" s="48"/>
    </row>
    <row r="108" s="22" customFormat="1" ht="11.25">
      <c r="G108" s="48"/>
    </row>
    <row r="109" s="22" customFormat="1" ht="11.25">
      <c r="G109" s="48"/>
    </row>
    <row r="110" s="22" customFormat="1" ht="11.25">
      <c r="G110" s="48"/>
    </row>
    <row r="111" s="22" customFormat="1" ht="11.25">
      <c r="G111" s="48"/>
    </row>
    <row r="112" s="22" customFormat="1" ht="11.25">
      <c r="G112" s="48"/>
    </row>
    <row r="113" s="22" customFormat="1" ht="11.25">
      <c r="G113" s="48"/>
    </row>
    <row r="114" s="22" customFormat="1" ht="11.25">
      <c r="G114" s="48"/>
    </row>
    <row r="115" s="22" customFormat="1" ht="11.25">
      <c r="G115" s="48"/>
    </row>
    <row r="116" s="22" customFormat="1" ht="11.25">
      <c r="G116" s="48"/>
    </row>
    <row r="117" s="22" customFormat="1" ht="11.25">
      <c r="G117" s="48"/>
    </row>
    <row r="118" s="22" customFormat="1" ht="11.25">
      <c r="G118" s="48"/>
    </row>
    <row r="119" s="22" customFormat="1" ht="11.25">
      <c r="G119" s="48"/>
    </row>
    <row r="120" s="22" customFormat="1" ht="11.25">
      <c r="G120" s="48"/>
    </row>
    <row r="121" s="22" customFormat="1" ht="11.25">
      <c r="G121" s="48"/>
    </row>
    <row r="122" s="22" customFormat="1" ht="11.25">
      <c r="G122" s="48"/>
    </row>
    <row r="123" s="22" customFormat="1" ht="11.25">
      <c r="G123" s="48"/>
    </row>
    <row r="124" s="22" customFormat="1" ht="11.25">
      <c r="G124" s="48"/>
    </row>
    <row r="125" s="22" customFormat="1" ht="11.25">
      <c r="G125" s="48"/>
    </row>
    <row r="126" s="22" customFormat="1" ht="11.25">
      <c r="G126" s="48"/>
    </row>
    <row r="127" s="22" customFormat="1" ht="11.25">
      <c r="G127" s="48"/>
    </row>
    <row r="128" s="22" customFormat="1" ht="11.25">
      <c r="G128" s="48"/>
    </row>
    <row r="129" s="22" customFormat="1" ht="11.25">
      <c r="G129" s="48"/>
    </row>
    <row r="130" s="22" customFormat="1" ht="11.25">
      <c r="G130" s="48"/>
    </row>
    <row r="131" s="22" customFormat="1" ht="11.25">
      <c r="G131" s="48"/>
    </row>
    <row r="132" s="22" customFormat="1" ht="11.25">
      <c r="G132" s="48"/>
    </row>
    <row r="133" s="22" customFormat="1" ht="11.25">
      <c r="G133" s="48"/>
    </row>
    <row r="134" s="22" customFormat="1" ht="11.25">
      <c r="G134" s="48"/>
    </row>
    <row r="135" s="22" customFormat="1" ht="11.25">
      <c r="G135" s="48"/>
    </row>
    <row r="136" s="22" customFormat="1" ht="11.25">
      <c r="G136" s="48"/>
    </row>
    <row r="137" s="22" customFormat="1" ht="11.25">
      <c r="G137" s="48"/>
    </row>
    <row r="138" s="22" customFormat="1" ht="11.25">
      <c r="G138" s="48"/>
    </row>
    <row r="139" s="22" customFormat="1" ht="11.25">
      <c r="G139" s="48"/>
    </row>
    <row r="140" s="22" customFormat="1" ht="11.25">
      <c r="G140" s="48"/>
    </row>
    <row r="141" s="22" customFormat="1" ht="11.25">
      <c r="G141" s="48"/>
    </row>
    <row r="142" s="22" customFormat="1" ht="11.25">
      <c r="G142" s="48"/>
    </row>
    <row r="143" s="22" customFormat="1" ht="11.25">
      <c r="G143" s="48"/>
    </row>
    <row r="144" s="22" customFormat="1" ht="11.25">
      <c r="G144" s="48"/>
    </row>
    <row r="145" s="22" customFormat="1" ht="11.25">
      <c r="G145" s="48"/>
    </row>
    <row r="146" s="22" customFormat="1" ht="11.25">
      <c r="G146" s="48"/>
    </row>
    <row r="147" s="22" customFormat="1" ht="11.25">
      <c r="G147" s="48"/>
    </row>
    <row r="148" s="22" customFormat="1" ht="11.25">
      <c r="G148" s="48"/>
    </row>
    <row r="149" s="22" customFormat="1" ht="11.25">
      <c r="G149" s="48"/>
    </row>
    <row r="150" s="22" customFormat="1" ht="11.25">
      <c r="G150" s="48"/>
    </row>
    <row r="151" s="22" customFormat="1" ht="11.25">
      <c r="G151" s="48"/>
    </row>
    <row r="152" s="22" customFormat="1" ht="11.25">
      <c r="G152" s="48"/>
    </row>
    <row r="153" s="22" customFormat="1" ht="11.25">
      <c r="G153" s="48"/>
    </row>
    <row r="154" s="22" customFormat="1" ht="11.25">
      <c r="G154" s="48"/>
    </row>
    <row r="155" s="22" customFormat="1" ht="11.25">
      <c r="G155" s="48"/>
    </row>
    <row r="156" s="22" customFormat="1" ht="11.25">
      <c r="G156" s="48"/>
    </row>
    <row r="157" s="22" customFormat="1" ht="11.25">
      <c r="G157" s="48"/>
    </row>
    <row r="158" s="22" customFormat="1" ht="11.25">
      <c r="G158" s="48"/>
    </row>
    <row r="159" s="22" customFormat="1" ht="11.25">
      <c r="G159" s="48"/>
    </row>
    <row r="160" s="22" customFormat="1" ht="11.25">
      <c r="G160" s="48"/>
    </row>
    <row r="161" s="22" customFormat="1" ht="11.25">
      <c r="G161" s="48"/>
    </row>
    <row r="162" s="22" customFormat="1" ht="11.25">
      <c r="G162" s="48"/>
    </row>
    <row r="163" s="22" customFormat="1" ht="11.25">
      <c r="G163" s="48"/>
    </row>
    <row r="164" s="22" customFormat="1" ht="11.25">
      <c r="G164" s="48"/>
    </row>
    <row r="165" s="22" customFormat="1" ht="11.25">
      <c r="G165" s="48"/>
    </row>
    <row r="166" s="22" customFormat="1" ht="11.25">
      <c r="G166" s="48"/>
    </row>
    <row r="167" s="22" customFormat="1" ht="11.25">
      <c r="G167" s="48"/>
    </row>
    <row r="168" s="22" customFormat="1" ht="11.25">
      <c r="G168" s="48"/>
    </row>
    <row r="169" s="22" customFormat="1" ht="11.25">
      <c r="G169" s="48"/>
    </row>
    <row r="170" s="22" customFormat="1" ht="11.25">
      <c r="G170" s="48"/>
    </row>
    <row r="171" s="22" customFormat="1" ht="11.25">
      <c r="G171" s="48"/>
    </row>
    <row r="172" s="22" customFormat="1" ht="11.25">
      <c r="G172" s="48"/>
    </row>
    <row r="173" s="22" customFormat="1" ht="11.25">
      <c r="G173" s="48"/>
    </row>
    <row r="174" s="22" customFormat="1" ht="11.25">
      <c r="G174" s="48"/>
    </row>
    <row r="175" s="22" customFormat="1" ht="11.25">
      <c r="G175" s="48"/>
    </row>
    <row r="176" s="22" customFormat="1" ht="11.25">
      <c r="G176" s="48"/>
    </row>
    <row r="177" s="22" customFormat="1" ht="11.25">
      <c r="G177" s="48"/>
    </row>
    <row r="178" s="22" customFormat="1" ht="11.25">
      <c r="G178" s="48"/>
    </row>
    <row r="179" s="22" customFormat="1" ht="11.25">
      <c r="G179" s="48"/>
    </row>
    <row r="180" s="22" customFormat="1" ht="11.25">
      <c r="G180" s="48"/>
    </row>
    <row r="181" s="22" customFormat="1" ht="11.25">
      <c r="G181" s="48"/>
    </row>
    <row r="182" s="22" customFormat="1" ht="11.25">
      <c r="G182" s="48"/>
    </row>
    <row r="183" s="22" customFormat="1" ht="11.25">
      <c r="G183" s="48"/>
    </row>
    <row r="184" s="22" customFormat="1" ht="11.25">
      <c r="G184" s="48"/>
    </row>
    <row r="185" s="22" customFormat="1" ht="11.25">
      <c r="G185" s="48"/>
    </row>
    <row r="186" s="22" customFormat="1" ht="11.25">
      <c r="G186" s="48"/>
    </row>
    <row r="187" s="22" customFormat="1" ht="11.25">
      <c r="G187" s="48"/>
    </row>
    <row r="188" s="22" customFormat="1" ht="11.25">
      <c r="G188" s="48"/>
    </row>
    <row r="189" s="22" customFormat="1" ht="11.25">
      <c r="G189" s="48"/>
    </row>
    <row r="190" s="22" customFormat="1" ht="11.25">
      <c r="G190" s="48"/>
    </row>
    <row r="191" s="22" customFormat="1" ht="11.25">
      <c r="G191" s="48"/>
    </row>
    <row r="192" s="22" customFormat="1" ht="11.25">
      <c r="G192" s="48"/>
    </row>
    <row r="193" s="22" customFormat="1" ht="11.25">
      <c r="G193" s="48"/>
    </row>
    <row r="194" s="22" customFormat="1" ht="11.25">
      <c r="G194" s="48"/>
    </row>
    <row r="195" s="22" customFormat="1" ht="11.25">
      <c r="G195" s="48"/>
    </row>
    <row r="196" s="22" customFormat="1" ht="11.25">
      <c r="G196" s="48"/>
    </row>
    <row r="197" s="22" customFormat="1" ht="11.25">
      <c r="G197" s="48"/>
    </row>
    <row r="198" s="22" customFormat="1" ht="11.25">
      <c r="G198" s="48"/>
    </row>
    <row r="199" s="22" customFormat="1" ht="11.25">
      <c r="G199" s="48"/>
    </row>
    <row r="200" s="22" customFormat="1" ht="11.25">
      <c r="G200" s="48"/>
    </row>
    <row r="201" s="22" customFormat="1" ht="11.25">
      <c r="G201" s="48"/>
    </row>
    <row r="202" s="22" customFormat="1" ht="11.25">
      <c r="G202" s="48"/>
    </row>
    <row r="203" s="22" customFormat="1" ht="11.25">
      <c r="G203" s="48"/>
    </row>
    <row r="204" s="22" customFormat="1" ht="11.25">
      <c r="G204" s="48"/>
    </row>
    <row r="205" s="22" customFormat="1" ht="11.25">
      <c r="G205" s="48"/>
    </row>
    <row r="206" s="22" customFormat="1" ht="11.25">
      <c r="G206" s="48"/>
    </row>
    <row r="207" s="22" customFormat="1" ht="11.25">
      <c r="G207" s="48"/>
    </row>
    <row r="208" s="22" customFormat="1" ht="11.25">
      <c r="G208" s="48"/>
    </row>
    <row r="209" s="22" customFormat="1" ht="11.25">
      <c r="G209" s="48"/>
    </row>
    <row r="210" s="22" customFormat="1" ht="11.25">
      <c r="G210" s="48"/>
    </row>
    <row r="211" s="22" customFormat="1" ht="11.25">
      <c r="G211" s="48"/>
    </row>
    <row r="212" s="22" customFormat="1" ht="11.25">
      <c r="G212" s="48"/>
    </row>
    <row r="213" s="22" customFormat="1" ht="11.25">
      <c r="G213" s="48"/>
    </row>
    <row r="214" s="22" customFormat="1" ht="11.25">
      <c r="G214" s="48"/>
    </row>
    <row r="215" s="22" customFormat="1" ht="11.25">
      <c r="G215" s="48"/>
    </row>
    <row r="216" s="22" customFormat="1" ht="11.25">
      <c r="G216" s="48"/>
    </row>
    <row r="217" s="22" customFormat="1" ht="11.25">
      <c r="G217" s="48"/>
    </row>
    <row r="218" s="22" customFormat="1" ht="11.25">
      <c r="G218" s="48"/>
    </row>
    <row r="219" s="22" customFormat="1" ht="11.25">
      <c r="G219" s="48"/>
    </row>
    <row r="220" s="22" customFormat="1" ht="11.25">
      <c r="G220" s="48"/>
    </row>
    <row r="221" s="22" customFormat="1" ht="11.25">
      <c r="G221" s="48"/>
    </row>
    <row r="222" s="22" customFormat="1" ht="11.25">
      <c r="G222" s="48"/>
    </row>
    <row r="223" s="22" customFormat="1" ht="11.25">
      <c r="G223" s="48"/>
    </row>
    <row r="224" s="22" customFormat="1" ht="11.25">
      <c r="G224" s="48"/>
    </row>
    <row r="225" s="22" customFormat="1" ht="11.25">
      <c r="G225" s="48"/>
    </row>
    <row r="226" s="22" customFormat="1" ht="11.25">
      <c r="G226" s="48"/>
    </row>
    <row r="227" s="22" customFormat="1" ht="11.25">
      <c r="G227" s="48"/>
    </row>
    <row r="228" s="22" customFormat="1" ht="11.25">
      <c r="G228" s="48"/>
    </row>
    <row r="229" s="22" customFormat="1" ht="11.25">
      <c r="G229" s="48"/>
    </row>
    <row r="230" s="22" customFormat="1" ht="11.25">
      <c r="G230" s="48"/>
    </row>
    <row r="231" s="22" customFormat="1" ht="11.25">
      <c r="G231" s="48"/>
    </row>
    <row r="232" s="22" customFormat="1" ht="11.25">
      <c r="G232" s="48"/>
    </row>
    <row r="233" s="22" customFormat="1" ht="11.25">
      <c r="G233" s="48"/>
    </row>
    <row r="234" s="22" customFormat="1" ht="11.25">
      <c r="G234" s="48"/>
    </row>
    <row r="235" s="22" customFormat="1" ht="11.25">
      <c r="G235" s="48"/>
    </row>
    <row r="236" s="22" customFormat="1" ht="11.25">
      <c r="G236" s="48"/>
    </row>
    <row r="237" s="22" customFormat="1" ht="11.25">
      <c r="G237" s="48"/>
    </row>
    <row r="238" s="22" customFormat="1" ht="11.25">
      <c r="G238" s="48"/>
    </row>
    <row r="239" s="22" customFormat="1" ht="11.25">
      <c r="G239" s="48"/>
    </row>
    <row r="240" s="22" customFormat="1" ht="11.25">
      <c r="G240" s="48"/>
    </row>
    <row r="241" s="22" customFormat="1" ht="11.25">
      <c r="G241" s="48"/>
    </row>
    <row r="242" s="22" customFormat="1" ht="11.25">
      <c r="G242" s="48"/>
    </row>
    <row r="243" s="22" customFormat="1" ht="11.25">
      <c r="G243" s="48"/>
    </row>
    <row r="244" s="22" customFormat="1" ht="11.25">
      <c r="G244" s="48"/>
    </row>
    <row r="245" s="22" customFormat="1" ht="11.25">
      <c r="G245" s="48"/>
    </row>
    <row r="246" s="22" customFormat="1" ht="11.25">
      <c r="G246" s="48"/>
    </row>
    <row r="247" s="22" customFormat="1" ht="11.25">
      <c r="G247" s="48"/>
    </row>
    <row r="248" s="22" customFormat="1" ht="11.25">
      <c r="G248" s="48"/>
    </row>
    <row r="249" s="22" customFormat="1" ht="11.25">
      <c r="G249" s="48"/>
    </row>
    <row r="250" s="22" customFormat="1" ht="11.25">
      <c r="G250" s="48"/>
    </row>
    <row r="251" s="22" customFormat="1" ht="11.25">
      <c r="G251" s="48"/>
    </row>
    <row r="252" s="22" customFormat="1" ht="11.25">
      <c r="G252" s="48"/>
    </row>
    <row r="253" s="22" customFormat="1" ht="11.25">
      <c r="G253" s="48"/>
    </row>
    <row r="254" s="22" customFormat="1" ht="11.25">
      <c r="G254" s="48"/>
    </row>
    <row r="255" s="22" customFormat="1" ht="11.25">
      <c r="G255" s="48"/>
    </row>
    <row r="256" s="22" customFormat="1" ht="11.25">
      <c r="G256" s="48"/>
    </row>
    <row r="257" s="22" customFormat="1" ht="11.25">
      <c r="G257" s="48"/>
    </row>
    <row r="258" s="22" customFormat="1" ht="11.25">
      <c r="G258" s="48"/>
    </row>
    <row r="259" s="22" customFormat="1" ht="11.25">
      <c r="G259" s="48"/>
    </row>
    <row r="260" s="22" customFormat="1" ht="11.25">
      <c r="G260" s="48"/>
    </row>
    <row r="261" s="22" customFormat="1" ht="11.25">
      <c r="G261" s="48"/>
    </row>
    <row r="262" s="22" customFormat="1" ht="11.25">
      <c r="G262" s="48"/>
    </row>
    <row r="263" s="22" customFormat="1" ht="11.25">
      <c r="G263" s="48"/>
    </row>
    <row r="264" s="22" customFormat="1" ht="11.25">
      <c r="G264" s="48"/>
    </row>
    <row r="265" s="22" customFormat="1" ht="11.25">
      <c r="G265" s="48"/>
    </row>
    <row r="266" s="22" customFormat="1" ht="11.25">
      <c r="G266" s="48"/>
    </row>
    <row r="267" s="22" customFormat="1" ht="11.25">
      <c r="G267" s="48"/>
    </row>
    <row r="268" s="22" customFormat="1" ht="11.25">
      <c r="G268" s="48"/>
    </row>
    <row r="269" s="22" customFormat="1" ht="11.25">
      <c r="G269" s="48"/>
    </row>
    <row r="270" s="22" customFormat="1" ht="11.25">
      <c r="G270" s="48"/>
    </row>
    <row r="271" s="22" customFormat="1" ht="11.25">
      <c r="G271" s="48"/>
    </row>
    <row r="272" s="22" customFormat="1" ht="11.25">
      <c r="G272" s="48"/>
    </row>
    <row r="273" s="22" customFormat="1" ht="11.25">
      <c r="G273" s="48"/>
    </row>
    <row r="274" s="22" customFormat="1" ht="11.25">
      <c r="G274" s="48"/>
    </row>
    <row r="275" s="22" customFormat="1" ht="11.25">
      <c r="G275" s="48"/>
    </row>
    <row r="276" s="22" customFormat="1" ht="11.25">
      <c r="G276" s="48"/>
    </row>
    <row r="277" s="22" customFormat="1" ht="11.25">
      <c r="G277" s="48"/>
    </row>
    <row r="278" s="22" customFormat="1" ht="11.25">
      <c r="G278" s="48"/>
    </row>
    <row r="279" s="22" customFormat="1" ht="11.25">
      <c r="G279" s="48"/>
    </row>
    <row r="280" s="22" customFormat="1" ht="11.25">
      <c r="G280" s="48"/>
    </row>
    <row r="281" s="22" customFormat="1" ht="11.25">
      <c r="G281" s="48"/>
    </row>
    <row r="282" s="22" customFormat="1" ht="11.25">
      <c r="G282" s="48"/>
    </row>
    <row r="283" s="22" customFormat="1" ht="11.25">
      <c r="G283" s="48"/>
    </row>
    <row r="284" s="22" customFormat="1" ht="11.25">
      <c r="G284" s="48"/>
    </row>
    <row r="285" s="22" customFormat="1" ht="11.25">
      <c r="G285" s="48"/>
    </row>
    <row r="286" s="22" customFormat="1" ht="11.25">
      <c r="G286" s="48"/>
    </row>
    <row r="287" s="22" customFormat="1" ht="11.25">
      <c r="G287" s="48"/>
    </row>
    <row r="288" s="22" customFormat="1" ht="11.25">
      <c r="G288" s="48"/>
    </row>
    <row r="289" s="22" customFormat="1" ht="11.25">
      <c r="G289" s="48"/>
    </row>
    <row r="290" s="22" customFormat="1" ht="11.25">
      <c r="G290" s="48"/>
    </row>
    <row r="291" s="22" customFormat="1" ht="11.25">
      <c r="G291" s="48"/>
    </row>
    <row r="292" s="22" customFormat="1" ht="11.25">
      <c r="G292" s="48"/>
    </row>
    <row r="293" s="22" customFormat="1" ht="11.25">
      <c r="G293" s="48"/>
    </row>
    <row r="294" s="22" customFormat="1" ht="11.25">
      <c r="G294" s="48"/>
    </row>
    <row r="295" s="22" customFormat="1" ht="11.25">
      <c r="G295" s="48"/>
    </row>
    <row r="296" s="22" customFormat="1" ht="11.25">
      <c r="G296" s="48"/>
    </row>
    <row r="297" s="22" customFormat="1" ht="11.25">
      <c r="G297" s="48"/>
    </row>
    <row r="298" s="22" customFormat="1" ht="11.25">
      <c r="G298" s="48"/>
    </row>
    <row r="299" s="22" customFormat="1" ht="11.25">
      <c r="G299" s="48"/>
    </row>
    <row r="300" s="22" customFormat="1" ht="11.25">
      <c r="G300" s="48"/>
    </row>
    <row r="301" s="22" customFormat="1" ht="11.25">
      <c r="G301" s="48"/>
    </row>
    <row r="302" s="22" customFormat="1" ht="11.25">
      <c r="G302" s="48"/>
    </row>
    <row r="303" s="22" customFormat="1" ht="11.25">
      <c r="G303" s="48"/>
    </row>
    <row r="304" s="22" customFormat="1" ht="11.25">
      <c r="G304" s="48"/>
    </row>
    <row r="305" s="22" customFormat="1" ht="11.25">
      <c r="G305" s="48"/>
    </row>
    <row r="306" s="22" customFormat="1" ht="11.25">
      <c r="G306" s="48"/>
    </row>
    <row r="307" s="22" customFormat="1" ht="11.25">
      <c r="G307" s="48"/>
    </row>
    <row r="308" s="22" customFormat="1" ht="11.25">
      <c r="G308" s="48"/>
    </row>
    <row r="309" s="22" customFormat="1" ht="11.25">
      <c r="G309" s="48"/>
    </row>
    <row r="310" s="22" customFormat="1" ht="11.25">
      <c r="G310" s="48"/>
    </row>
    <row r="311" s="22" customFormat="1" ht="11.25">
      <c r="G311" s="48"/>
    </row>
    <row r="312" s="22" customFormat="1" ht="11.25">
      <c r="G312" s="48"/>
    </row>
    <row r="313" s="22" customFormat="1" ht="11.25">
      <c r="G313" s="48"/>
    </row>
    <row r="314" s="22" customFormat="1" ht="11.25">
      <c r="G314" s="48"/>
    </row>
    <row r="315" s="22" customFormat="1" ht="11.25">
      <c r="G315" s="48"/>
    </row>
    <row r="316" s="22" customFormat="1" ht="11.25">
      <c r="G316" s="48"/>
    </row>
    <row r="317" s="22" customFormat="1" ht="11.25">
      <c r="G317" s="48"/>
    </row>
    <row r="318" s="22" customFormat="1" ht="11.25">
      <c r="G318" s="48"/>
    </row>
    <row r="319" s="22" customFormat="1" ht="11.25">
      <c r="G319" s="48"/>
    </row>
    <row r="320" s="22" customFormat="1" ht="11.25">
      <c r="G320" s="48"/>
    </row>
    <row r="321" s="22" customFormat="1" ht="11.25">
      <c r="G321" s="48"/>
    </row>
    <row r="322" s="22" customFormat="1" ht="11.25">
      <c r="G322" s="48"/>
    </row>
    <row r="323" s="22" customFormat="1" ht="11.25">
      <c r="G323" s="48"/>
    </row>
    <row r="324" s="22" customFormat="1" ht="11.25">
      <c r="G324" s="48"/>
    </row>
    <row r="325" s="22" customFormat="1" ht="11.25">
      <c r="G325" s="48"/>
    </row>
    <row r="326" s="22" customFormat="1" ht="11.25">
      <c r="G326" s="48"/>
    </row>
    <row r="327" s="22" customFormat="1" ht="11.25">
      <c r="G327" s="48"/>
    </row>
    <row r="328" s="22" customFormat="1" ht="11.25">
      <c r="G328" s="48"/>
    </row>
    <row r="329" s="22" customFormat="1" ht="11.25">
      <c r="G329" s="48"/>
    </row>
    <row r="330" s="22" customFormat="1" ht="11.25">
      <c r="G330" s="48"/>
    </row>
    <row r="331" s="22" customFormat="1" ht="11.25">
      <c r="G331" s="48"/>
    </row>
    <row r="332" s="22" customFormat="1" ht="11.25">
      <c r="G332" s="48"/>
    </row>
    <row r="333" s="22" customFormat="1" ht="11.25">
      <c r="G333" s="48"/>
    </row>
    <row r="334" s="22" customFormat="1" ht="11.25">
      <c r="G334" s="48"/>
    </row>
    <row r="335" s="22" customFormat="1" ht="11.25">
      <c r="G335" s="48"/>
    </row>
    <row r="336" s="22" customFormat="1" ht="11.25">
      <c r="G336" s="48"/>
    </row>
    <row r="337" s="22" customFormat="1" ht="11.25">
      <c r="G337" s="48"/>
    </row>
    <row r="338" s="22" customFormat="1" ht="11.25">
      <c r="G338" s="48"/>
    </row>
    <row r="339" s="22" customFormat="1" ht="11.25">
      <c r="G339" s="48"/>
    </row>
    <row r="340" s="22" customFormat="1" ht="11.25">
      <c r="G340" s="48"/>
    </row>
    <row r="341" s="22" customFormat="1" ht="11.25">
      <c r="G341" s="48"/>
    </row>
    <row r="342" s="22" customFormat="1" ht="11.25">
      <c r="G342" s="48"/>
    </row>
    <row r="343" s="22" customFormat="1" ht="11.25">
      <c r="G343" s="48"/>
    </row>
    <row r="344" s="22" customFormat="1" ht="11.25">
      <c r="G344" s="48"/>
    </row>
    <row r="345" s="22" customFormat="1" ht="11.25">
      <c r="G345" s="48"/>
    </row>
    <row r="346" s="22" customFormat="1" ht="11.25">
      <c r="G346" s="48"/>
    </row>
    <row r="347" s="22" customFormat="1" ht="11.25">
      <c r="G347" s="48"/>
    </row>
    <row r="348" s="22" customFormat="1" ht="11.25">
      <c r="G348" s="48"/>
    </row>
    <row r="349" s="22" customFormat="1" ht="11.25">
      <c r="G349" s="48"/>
    </row>
    <row r="350" s="22" customFormat="1" ht="11.25">
      <c r="G350" s="48"/>
    </row>
    <row r="351" s="22" customFormat="1" ht="11.25">
      <c r="G351" s="48"/>
    </row>
    <row r="352" s="22" customFormat="1" ht="11.25">
      <c r="G352" s="48"/>
    </row>
    <row r="353" s="22" customFormat="1" ht="11.25">
      <c r="G353" s="48"/>
    </row>
    <row r="354" s="22" customFormat="1" ht="11.25">
      <c r="G354" s="48"/>
    </row>
    <row r="355" s="22" customFormat="1" ht="11.25">
      <c r="G355" s="48"/>
    </row>
    <row r="356" s="22" customFormat="1" ht="11.25">
      <c r="G356" s="48"/>
    </row>
    <row r="357" s="22" customFormat="1" ht="11.25">
      <c r="G357" s="48"/>
    </row>
    <row r="358" s="22" customFormat="1" ht="11.25">
      <c r="G358" s="48"/>
    </row>
    <row r="359" s="22" customFormat="1" ht="11.25">
      <c r="G359" s="48"/>
    </row>
    <row r="360" s="22" customFormat="1" ht="11.25">
      <c r="G360" s="48"/>
    </row>
    <row r="361" s="22" customFormat="1" ht="11.25">
      <c r="G361" s="48"/>
    </row>
    <row r="362" s="22" customFormat="1" ht="11.25">
      <c r="G362" s="48"/>
    </row>
    <row r="363" s="22" customFormat="1" ht="11.25">
      <c r="G363" s="48"/>
    </row>
    <row r="364" s="22" customFormat="1" ht="11.25">
      <c r="G364" s="48"/>
    </row>
    <row r="365" s="22" customFormat="1" ht="11.25">
      <c r="G365" s="48"/>
    </row>
    <row r="366" s="22" customFormat="1" ht="11.25">
      <c r="G366" s="48"/>
    </row>
    <row r="367" s="22" customFormat="1" ht="11.25">
      <c r="G367" s="48"/>
    </row>
    <row r="368" s="22" customFormat="1" ht="11.25">
      <c r="G368" s="48"/>
    </row>
    <row r="369" s="22" customFormat="1" ht="11.25">
      <c r="G369" s="48"/>
    </row>
    <row r="370" s="22" customFormat="1" ht="11.25">
      <c r="G370" s="48"/>
    </row>
    <row r="371" s="22" customFormat="1" ht="11.25">
      <c r="G371" s="48"/>
    </row>
    <row r="372" s="22" customFormat="1" ht="11.25">
      <c r="G372" s="48"/>
    </row>
    <row r="373" s="22" customFormat="1" ht="11.25">
      <c r="G373" s="48"/>
    </row>
    <row r="374" s="22" customFormat="1" ht="11.25">
      <c r="G374" s="48"/>
    </row>
    <row r="375" s="22" customFormat="1" ht="11.25">
      <c r="G375" s="48"/>
    </row>
    <row r="376" s="22" customFormat="1" ht="11.25">
      <c r="G376" s="48"/>
    </row>
    <row r="377" s="22" customFormat="1" ht="11.25">
      <c r="G377" s="48"/>
    </row>
    <row r="378" s="22" customFormat="1" ht="11.25">
      <c r="G378" s="48"/>
    </row>
    <row r="379" s="22" customFormat="1" ht="11.25">
      <c r="G379" s="48"/>
    </row>
    <row r="380" s="22" customFormat="1" ht="11.25">
      <c r="G380" s="48"/>
    </row>
    <row r="381" s="22" customFormat="1" ht="11.25">
      <c r="G381" s="48"/>
    </row>
    <row r="382" s="22" customFormat="1" ht="11.25">
      <c r="G382" s="48"/>
    </row>
    <row r="383" s="22" customFormat="1" ht="11.25">
      <c r="G383" s="48"/>
    </row>
    <row r="384" s="22" customFormat="1" ht="11.25">
      <c r="G384" s="48"/>
    </row>
    <row r="385" s="22" customFormat="1" ht="11.25">
      <c r="G385" s="48"/>
    </row>
    <row r="386" s="22" customFormat="1" ht="11.25">
      <c r="G386" s="48"/>
    </row>
    <row r="387" s="22" customFormat="1" ht="11.25">
      <c r="G387" s="48"/>
    </row>
    <row r="388" s="22" customFormat="1" ht="11.25">
      <c r="G388" s="48"/>
    </row>
    <row r="389" s="22" customFormat="1" ht="11.25">
      <c r="G389" s="48"/>
    </row>
    <row r="390" s="22" customFormat="1" ht="11.25">
      <c r="G390" s="48"/>
    </row>
    <row r="391" s="22" customFormat="1" ht="11.25">
      <c r="G391" s="48"/>
    </row>
    <row r="392" s="22" customFormat="1" ht="11.25">
      <c r="G392" s="48"/>
    </row>
    <row r="393" s="22" customFormat="1" ht="11.25">
      <c r="G393" s="48"/>
    </row>
    <row r="394" s="22" customFormat="1" ht="11.25">
      <c r="G394" s="48"/>
    </row>
    <row r="395" s="22" customFormat="1" ht="11.25">
      <c r="G395" s="48"/>
    </row>
    <row r="396" s="22" customFormat="1" ht="11.25">
      <c r="G396" s="48"/>
    </row>
    <row r="397" s="22" customFormat="1" ht="11.25">
      <c r="G397" s="48"/>
    </row>
    <row r="398" s="22" customFormat="1" ht="11.25">
      <c r="G398" s="48"/>
    </row>
    <row r="399" s="22" customFormat="1" ht="11.25">
      <c r="G399" s="48"/>
    </row>
    <row r="400" s="22" customFormat="1" ht="11.25">
      <c r="G400" s="48"/>
    </row>
    <row r="401" s="22" customFormat="1" ht="11.25">
      <c r="G401" s="48"/>
    </row>
    <row r="402" s="22" customFormat="1" ht="11.25">
      <c r="G402" s="48"/>
    </row>
    <row r="403" s="22" customFormat="1" ht="11.25">
      <c r="G403" s="48"/>
    </row>
    <row r="404" s="22" customFormat="1" ht="11.25">
      <c r="G404" s="48"/>
    </row>
    <row r="405" s="22" customFormat="1" ht="11.25">
      <c r="G405" s="48"/>
    </row>
    <row r="406" s="22" customFormat="1" ht="11.25">
      <c r="G406" s="48"/>
    </row>
    <row r="407" s="22" customFormat="1" ht="11.25">
      <c r="G407" s="48"/>
    </row>
    <row r="408" s="22" customFormat="1" ht="11.25">
      <c r="G408" s="48"/>
    </row>
    <row r="409" s="22" customFormat="1" ht="11.25">
      <c r="G409" s="48"/>
    </row>
    <row r="410" s="22" customFormat="1" ht="11.25">
      <c r="G410" s="48"/>
    </row>
    <row r="411" s="22" customFormat="1" ht="11.25">
      <c r="G411" s="48"/>
    </row>
    <row r="412" s="22" customFormat="1" ht="11.25">
      <c r="G412" s="48"/>
    </row>
    <row r="413" s="22" customFormat="1" ht="11.25">
      <c r="G413" s="48"/>
    </row>
    <row r="414" s="22" customFormat="1" ht="11.25">
      <c r="G414" s="48"/>
    </row>
    <row r="415" s="22" customFormat="1" ht="11.25">
      <c r="G415" s="48"/>
    </row>
    <row r="416" s="22" customFormat="1" ht="11.25">
      <c r="G416" s="48"/>
    </row>
    <row r="417" s="22" customFormat="1" ht="11.25">
      <c r="G417" s="48"/>
    </row>
    <row r="418" s="22" customFormat="1" ht="11.25">
      <c r="G418" s="48"/>
    </row>
    <row r="419" s="22" customFormat="1" ht="11.25">
      <c r="G419" s="48"/>
    </row>
    <row r="420" s="22" customFormat="1" ht="11.25">
      <c r="G420" s="48"/>
    </row>
    <row r="421" s="22" customFormat="1" ht="11.25">
      <c r="G421" s="48"/>
    </row>
    <row r="422" s="22" customFormat="1" ht="11.25">
      <c r="G422" s="48"/>
    </row>
    <row r="423" s="22" customFormat="1" ht="11.25">
      <c r="G423" s="48"/>
    </row>
    <row r="424" s="22" customFormat="1" ht="11.25">
      <c r="G424" s="48"/>
    </row>
    <row r="425" s="22" customFormat="1" ht="11.25">
      <c r="G425" s="48"/>
    </row>
    <row r="426" s="22" customFormat="1" ht="11.25">
      <c r="G426" s="48"/>
    </row>
    <row r="427" s="22" customFormat="1" ht="11.25">
      <c r="G427" s="48"/>
    </row>
    <row r="428" s="22" customFormat="1" ht="11.25">
      <c r="G428" s="48"/>
    </row>
    <row r="429" s="22" customFormat="1" ht="11.25">
      <c r="G429" s="48"/>
    </row>
    <row r="430" s="22" customFormat="1" ht="11.25">
      <c r="G430" s="48"/>
    </row>
    <row r="431" s="22" customFormat="1" ht="11.25">
      <c r="G431" s="48"/>
    </row>
    <row r="432" s="22" customFormat="1" ht="11.25">
      <c r="G432" s="48"/>
    </row>
    <row r="433" s="22" customFormat="1" ht="11.25">
      <c r="G433" s="48"/>
    </row>
    <row r="434" s="22" customFormat="1" ht="11.25">
      <c r="G434" s="48"/>
    </row>
    <row r="435" s="22" customFormat="1" ht="11.25">
      <c r="G435" s="48"/>
    </row>
    <row r="436" s="22" customFormat="1" ht="11.25">
      <c r="G436" s="48"/>
    </row>
    <row r="437" s="22" customFormat="1" ht="11.25">
      <c r="G437" s="48"/>
    </row>
    <row r="438" s="22" customFormat="1" ht="11.25">
      <c r="G438" s="48"/>
    </row>
    <row r="439" s="22" customFormat="1" ht="11.25">
      <c r="G439" s="48"/>
    </row>
    <row r="440" s="22" customFormat="1" ht="11.25">
      <c r="G440" s="48"/>
    </row>
    <row r="441" s="22" customFormat="1" ht="11.25">
      <c r="G441" s="48"/>
    </row>
    <row r="442" s="22" customFormat="1" ht="11.25">
      <c r="G442" s="48"/>
    </row>
    <row r="443" s="22" customFormat="1" ht="11.25">
      <c r="G443" s="48"/>
    </row>
    <row r="444" s="22" customFormat="1" ht="11.25">
      <c r="G444" s="48"/>
    </row>
    <row r="445" s="22" customFormat="1" ht="11.25">
      <c r="G445" s="48"/>
    </row>
    <row r="446" s="22" customFormat="1" ht="11.25">
      <c r="G446" s="48"/>
    </row>
    <row r="447" s="22" customFormat="1" ht="11.25">
      <c r="G447" s="48"/>
    </row>
    <row r="448" s="22" customFormat="1" ht="11.25">
      <c r="G448" s="48"/>
    </row>
    <row r="449" s="22" customFormat="1" ht="11.25">
      <c r="G449" s="48"/>
    </row>
    <row r="450" s="22" customFormat="1" ht="11.25">
      <c r="G450" s="48"/>
    </row>
    <row r="451" s="22" customFormat="1" ht="11.25">
      <c r="G451" s="48"/>
    </row>
    <row r="452" s="22" customFormat="1" ht="11.25">
      <c r="G452" s="48"/>
    </row>
    <row r="453" s="22" customFormat="1" ht="11.25">
      <c r="G453" s="48"/>
    </row>
    <row r="454" s="22" customFormat="1" ht="11.25">
      <c r="G454" s="48"/>
    </row>
    <row r="455" s="22" customFormat="1" ht="11.25">
      <c r="G455" s="48"/>
    </row>
    <row r="456" s="22" customFormat="1" ht="11.25">
      <c r="G456" s="48"/>
    </row>
    <row r="457" s="22" customFormat="1" ht="11.25">
      <c r="G457" s="48"/>
    </row>
    <row r="458" s="22" customFormat="1" ht="11.25">
      <c r="G458" s="48"/>
    </row>
    <row r="459" s="22" customFormat="1" ht="11.25">
      <c r="G459" s="48"/>
    </row>
    <row r="460" s="22" customFormat="1" ht="11.25">
      <c r="G460" s="48"/>
    </row>
    <row r="461" s="22" customFormat="1" ht="11.25">
      <c r="G461" s="48"/>
    </row>
    <row r="462" s="22" customFormat="1" ht="11.25">
      <c r="G462" s="48"/>
    </row>
    <row r="463" s="22" customFormat="1" ht="11.25">
      <c r="G463" s="48"/>
    </row>
    <row r="464" s="22" customFormat="1" ht="11.25">
      <c r="G464" s="48"/>
    </row>
    <row r="465" s="22" customFormat="1" ht="11.25">
      <c r="G465" s="48"/>
    </row>
    <row r="466" s="22" customFormat="1" ht="11.25">
      <c r="G466" s="48"/>
    </row>
    <row r="467" s="22" customFormat="1" ht="11.25">
      <c r="G467" s="48"/>
    </row>
    <row r="468" s="22" customFormat="1" ht="11.25">
      <c r="G468" s="48"/>
    </row>
    <row r="469" s="22" customFormat="1" ht="11.25">
      <c r="G469" s="48"/>
    </row>
    <row r="470" s="22" customFormat="1" ht="11.25">
      <c r="G470" s="48"/>
    </row>
    <row r="471" s="22" customFormat="1" ht="11.25">
      <c r="G471" s="48"/>
    </row>
    <row r="472" s="22" customFormat="1" ht="11.25">
      <c r="G472" s="48"/>
    </row>
    <row r="473" s="22" customFormat="1" ht="11.25">
      <c r="G473" s="48"/>
    </row>
    <row r="474" s="22" customFormat="1" ht="11.25">
      <c r="G474" s="48"/>
    </row>
    <row r="475" s="22" customFormat="1" ht="11.25">
      <c r="G475" s="48"/>
    </row>
    <row r="476" s="22" customFormat="1" ht="11.25">
      <c r="G476" s="48"/>
    </row>
    <row r="477" s="22" customFormat="1" ht="11.25">
      <c r="G477" s="48"/>
    </row>
    <row r="478" s="22" customFormat="1" ht="11.25">
      <c r="G478" s="48"/>
    </row>
    <row r="479" s="22" customFormat="1" ht="11.25">
      <c r="G479" s="48"/>
    </row>
    <row r="480" s="22" customFormat="1" ht="11.25">
      <c r="G480" s="48"/>
    </row>
    <row r="481" s="22" customFormat="1" ht="11.25">
      <c r="G481" s="48"/>
    </row>
    <row r="482" s="22" customFormat="1" ht="11.25">
      <c r="G482" s="48"/>
    </row>
    <row r="483" s="22" customFormat="1" ht="11.25">
      <c r="G483" s="48"/>
    </row>
    <row r="484" s="22" customFormat="1" ht="11.25">
      <c r="G484" s="48"/>
    </row>
    <row r="485" s="22" customFormat="1" ht="11.25">
      <c r="G485" s="48"/>
    </row>
    <row r="486" s="22" customFormat="1" ht="11.25">
      <c r="G486" s="48"/>
    </row>
    <row r="487" s="22" customFormat="1" ht="11.25">
      <c r="G487" s="48"/>
    </row>
    <row r="488" s="22" customFormat="1" ht="11.25">
      <c r="G488" s="48"/>
    </row>
    <row r="489" s="22" customFormat="1" ht="11.25">
      <c r="G489" s="48"/>
    </row>
    <row r="490" s="22" customFormat="1" ht="11.25">
      <c r="G490" s="48"/>
    </row>
    <row r="491" s="22" customFormat="1" ht="11.25">
      <c r="G491" s="48"/>
    </row>
    <row r="492" s="22" customFormat="1" ht="11.25">
      <c r="G492" s="48"/>
    </row>
    <row r="493" s="22" customFormat="1" ht="11.25">
      <c r="G493" s="48"/>
    </row>
    <row r="494" s="22" customFormat="1" ht="11.25">
      <c r="G494" s="48"/>
    </row>
    <row r="495" s="22" customFormat="1" ht="11.25">
      <c r="G495" s="48"/>
    </row>
    <row r="496" s="22" customFormat="1" ht="11.25">
      <c r="G496" s="48"/>
    </row>
    <row r="497" s="22" customFormat="1" ht="11.25">
      <c r="G497" s="48"/>
    </row>
    <row r="498" s="22" customFormat="1" ht="11.25">
      <c r="G498" s="48"/>
    </row>
    <row r="499" s="22" customFormat="1" ht="11.25">
      <c r="G499" s="48"/>
    </row>
    <row r="500" s="22" customFormat="1" ht="11.25">
      <c r="G500" s="48"/>
    </row>
    <row r="501" s="22" customFormat="1" ht="11.25">
      <c r="G501" s="48"/>
    </row>
    <row r="502" s="22" customFormat="1" ht="11.25">
      <c r="G502" s="48"/>
    </row>
    <row r="503" s="22" customFormat="1" ht="11.25">
      <c r="G503" s="48"/>
    </row>
    <row r="504" s="22" customFormat="1" ht="11.25">
      <c r="G504" s="48"/>
    </row>
    <row r="505" s="22" customFormat="1" ht="11.25">
      <c r="G505" s="48"/>
    </row>
    <row r="506" s="22" customFormat="1" ht="11.25">
      <c r="G506" s="48"/>
    </row>
    <row r="507" s="22" customFormat="1" ht="11.25">
      <c r="G507" s="48"/>
    </row>
    <row r="508" s="22" customFormat="1" ht="11.25">
      <c r="G508" s="48"/>
    </row>
    <row r="509" s="22" customFormat="1" ht="11.25">
      <c r="G509" s="48"/>
    </row>
    <row r="510" s="22" customFormat="1" ht="11.25">
      <c r="G510" s="48"/>
    </row>
    <row r="511" s="22" customFormat="1" ht="11.25">
      <c r="G511" s="48"/>
    </row>
    <row r="512" s="22" customFormat="1" ht="11.25">
      <c r="G512" s="48"/>
    </row>
    <row r="513" s="22" customFormat="1" ht="11.25">
      <c r="G513" s="48"/>
    </row>
    <row r="514" s="22" customFormat="1" ht="11.25">
      <c r="G514" s="48"/>
    </row>
    <row r="515" s="22" customFormat="1" ht="11.25">
      <c r="G515" s="48"/>
    </row>
    <row r="516" s="22" customFormat="1" ht="11.25">
      <c r="G516" s="48"/>
    </row>
    <row r="517" s="22" customFormat="1" ht="11.25">
      <c r="G517" s="48"/>
    </row>
    <row r="518" s="22" customFormat="1" ht="11.25">
      <c r="G518" s="48"/>
    </row>
    <row r="519" s="22" customFormat="1" ht="11.25">
      <c r="G519" s="48"/>
    </row>
    <row r="520" s="22" customFormat="1" ht="11.25">
      <c r="G520" s="48"/>
    </row>
    <row r="521" s="22" customFormat="1" ht="11.25">
      <c r="G521" s="48"/>
    </row>
    <row r="522" s="22" customFormat="1" ht="11.25">
      <c r="G522" s="48"/>
    </row>
    <row r="523" s="22" customFormat="1" ht="11.25">
      <c r="G523" s="48"/>
    </row>
    <row r="524" s="22" customFormat="1" ht="11.25">
      <c r="G524" s="48"/>
    </row>
    <row r="525" s="22" customFormat="1" ht="11.25">
      <c r="G525" s="48"/>
    </row>
    <row r="526" s="22" customFormat="1" ht="11.25">
      <c r="G526" s="48"/>
    </row>
    <row r="527" s="22" customFormat="1" ht="11.25">
      <c r="G527" s="48"/>
    </row>
    <row r="528" s="22" customFormat="1" ht="11.25">
      <c r="G528" s="48"/>
    </row>
    <row r="529" s="22" customFormat="1" ht="11.25">
      <c r="G529" s="48"/>
    </row>
    <row r="530" s="22" customFormat="1" ht="11.25">
      <c r="G530" s="48"/>
    </row>
    <row r="531" s="22" customFormat="1" ht="11.25">
      <c r="G531" s="48"/>
    </row>
    <row r="532" s="22" customFormat="1" ht="11.25">
      <c r="G532" s="48"/>
    </row>
    <row r="533" s="22" customFormat="1" ht="11.25">
      <c r="G533" s="48"/>
    </row>
    <row r="534" s="22" customFormat="1" ht="11.25">
      <c r="G534" s="48"/>
    </row>
    <row r="535" s="22" customFormat="1" ht="11.25">
      <c r="G535" s="48"/>
    </row>
    <row r="536" s="22" customFormat="1" ht="11.25">
      <c r="G536" s="48"/>
    </row>
    <row r="537" s="22" customFormat="1" ht="11.25">
      <c r="G537" s="48"/>
    </row>
    <row r="538" s="22" customFormat="1" ht="11.25">
      <c r="G538" s="48"/>
    </row>
    <row r="539" s="22" customFormat="1" ht="11.25">
      <c r="G539" s="48"/>
    </row>
    <row r="540" s="22" customFormat="1" ht="11.25">
      <c r="G540" s="48"/>
    </row>
    <row r="541" s="22" customFormat="1" ht="11.25">
      <c r="G541" s="48"/>
    </row>
    <row r="542" s="22" customFormat="1" ht="11.25">
      <c r="G542" s="48"/>
    </row>
    <row r="543" s="22" customFormat="1" ht="11.25">
      <c r="G543" s="48"/>
    </row>
    <row r="544" s="22" customFormat="1" ht="11.25">
      <c r="G544" s="48"/>
    </row>
  </sheetData>
  <mergeCells count="4">
    <mergeCell ref="B6:G6"/>
    <mergeCell ref="B7:G7"/>
    <mergeCell ref="B84:F84"/>
    <mergeCell ref="B80:G80"/>
  </mergeCells>
  <printOptions horizontalCentered="1"/>
  <pageMargins left="0.6" right="0.6" top="0.8" bottom="0.6" header="0.2" footer="0.2"/>
  <pageSetup fitToHeight="1" fitToWidth="1" horizontalDpi="600" verticalDpi="600" orientation="portrait" paperSize="9" scale="90" r:id="rId2"/>
  <headerFooter alignWithMargins="0">
    <oddFooter>&amp;C
- 2 -</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6:L83"/>
  <sheetViews>
    <sheetView workbookViewId="0" topLeftCell="A1">
      <selection activeCell="A1" sqref="A1"/>
    </sheetView>
  </sheetViews>
  <sheetFormatPr defaultColWidth="9.140625" defaultRowHeight="12.75"/>
  <cols>
    <col min="1" max="1" width="2.8515625" style="1" customWidth="1"/>
    <col min="2" max="2" width="1.7109375" style="1" customWidth="1"/>
    <col min="3" max="3" width="9.140625" style="1" customWidth="1"/>
    <col min="4" max="4" width="10.140625" style="1" customWidth="1"/>
    <col min="5" max="5" width="9.421875" style="1" customWidth="1"/>
    <col min="6" max="7" width="12.421875" style="1" customWidth="1"/>
    <col min="8" max="8" width="12.7109375" style="1" customWidth="1"/>
    <col min="9" max="9" width="12.57421875" style="1" customWidth="1"/>
    <col min="10" max="10" width="1.57421875" style="1" customWidth="1"/>
    <col min="11" max="11" width="11.57421875" style="1" customWidth="1"/>
    <col min="12" max="12" width="11.421875" style="1" customWidth="1"/>
    <col min="13" max="13" width="4.7109375" style="1" customWidth="1"/>
    <col min="14" max="16384" width="9.140625" style="1" customWidth="1"/>
  </cols>
  <sheetData>
    <row r="1" ht="12.75"/>
    <row r="2" ht="12.75"/>
    <row r="3" ht="12.75"/>
    <row r="4" ht="12.75"/>
    <row r="5" ht="3.75" customHeight="1"/>
    <row r="6" s="3" customFormat="1" ht="15">
      <c r="A6" s="2" t="s">
        <v>144</v>
      </c>
    </row>
    <row r="7" spans="1:12" s="4" customFormat="1" ht="12">
      <c r="A7" s="201" t="str">
        <f>+Income!B13</f>
        <v> FOR THE FINANCIAL PERIOD ENDED 30 SEPTEMBER 2005</v>
      </c>
      <c r="B7" s="202"/>
      <c r="C7" s="202"/>
      <c r="D7" s="202"/>
      <c r="E7" s="202"/>
      <c r="F7" s="202"/>
      <c r="G7" s="202"/>
      <c r="H7" s="202"/>
      <c r="I7" s="202"/>
      <c r="J7" s="202"/>
      <c r="K7" s="202"/>
      <c r="L7" s="202"/>
    </row>
    <row r="8" s="5" customFormat="1" ht="3.75" customHeight="1"/>
    <row r="9" s="5" customFormat="1" ht="3.75" customHeight="1"/>
    <row r="10" s="5" customFormat="1" ht="12.75">
      <c r="H10" s="5" t="s">
        <v>145</v>
      </c>
    </row>
    <row r="11" spans="6:11" s="5" customFormat="1" ht="12.75">
      <c r="F11" s="5" t="s">
        <v>105</v>
      </c>
      <c r="H11" s="6" t="s">
        <v>104</v>
      </c>
      <c r="I11" s="6" t="s">
        <v>104</v>
      </c>
      <c r="K11" s="5" t="s">
        <v>107</v>
      </c>
    </row>
    <row r="12" spans="6:12" s="5" customFormat="1" ht="12.75">
      <c r="F12" s="5" t="s">
        <v>106</v>
      </c>
      <c r="G12" s="5" t="s">
        <v>213</v>
      </c>
      <c r="H12" s="6" t="s">
        <v>60</v>
      </c>
      <c r="I12" s="5" t="s">
        <v>60</v>
      </c>
      <c r="K12" s="5" t="s">
        <v>108</v>
      </c>
      <c r="L12" s="5" t="s">
        <v>83</v>
      </c>
    </row>
    <row r="13" spans="6:12" s="5" customFormat="1" ht="12.75">
      <c r="F13" s="5" t="s">
        <v>65</v>
      </c>
      <c r="G13" s="5" t="s">
        <v>65</v>
      </c>
      <c r="H13" s="5" t="s">
        <v>65</v>
      </c>
      <c r="I13" s="5" t="s">
        <v>65</v>
      </c>
      <c r="K13" s="5" t="s">
        <v>65</v>
      </c>
      <c r="L13" s="7" t="s">
        <v>65</v>
      </c>
    </row>
    <row r="14" s="5" customFormat="1" ht="12.75"/>
    <row r="15" spans="1:12" ht="12.75">
      <c r="A15" s="1" t="s">
        <v>216</v>
      </c>
      <c r="F15" s="16">
        <v>1940532</v>
      </c>
      <c r="G15" s="16">
        <v>0</v>
      </c>
      <c r="H15" s="16">
        <v>473251</v>
      </c>
      <c r="I15" s="16">
        <v>25258</v>
      </c>
      <c r="J15" s="16"/>
      <c r="K15" s="16">
        <v>-1753268</v>
      </c>
      <c r="L15" s="16">
        <f>SUM(F15:K15)</f>
        <v>685773</v>
      </c>
    </row>
    <row r="16" ht="3.75" customHeight="1"/>
    <row r="17" spans="6:12" ht="3.75" customHeight="1">
      <c r="F17" s="8"/>
      <c r="G17" s="9"/>
      <c r="H17" s="9"/>
      <c r="I17" s="9"/>
      <c r="J17" s="9"/>
      <c r="K17" s="9"/>
      <c r="L17" s="10"/>
    </row>
    <row r="18" spans="6:12" ht="3.75" customHeight="1">
      <c r="F18" s="15"/>
      <c r="G18" s="16"/>
      <c r="H18" s="16"/>
      <c r="I18" s="16"/>
      <c r="J18" s="16"/>
      <c r="K18" s="16"/>
      <c r="L18" s="17"/>
    </row>
    <row r="19" spans="2:12" ht="12.75">
      <c r="B19" s="14" t="s">
        <v>109</v>
      </c>
      <c r="C19" s="14"/>
      <c r="F19" s="15"/>
      <c r="G19" s="16"/>
      <c r="H19" s="16"/>
      <c r="I19" s="16"/>
      <c r="J19" s="16"/>
      <c r="K19" s="16"/>
      <c r="L19" s="17"/>
    </row>
    <row r="20" spans="2:12" ht="12.75">
      <c r="B20" s="14"/>
      <c r="C20" s="14" t="s">
        <v>110</v>
      </c>
      <c r="F20" s="15"/>
      <c r="G20" s="16"/>
      <c r="H20" s="16"/>
      <c r="I20" s="16"/>
      <c r="J20" s="16"/>
      <c r="K20" s="16"/>
      <c r="L20" s="17"/>
    </row>
    <row r="21" spans="2:12" ht="12.75">
      <c r="B21" s="14"/>
      <c r="C21" s="14" t="s">
        <v>44</v>
      </c>
      <c r="F21" s="15">
        <v>0</v>
      </c>
      <c r="G21" s="16">
        <v>0</v>
      </c>
      <c r="H21" s="16">
        <v>-1416</v>
      </c>
      <c r="I21" s="16">
        <v>0</v>
      </c>
      <c r="J21" s="16"/>
      <c r="K21" s="16">
        <v>0</v>
      </c>
      <c r="L21" s="17">
        <f>SUM(F21:K21)</f>
        <v>-1416</v>
      </c>
    </row>
    <row r="22" spans="2:12" ht="12.75">
      <c r="B22" s="14" t="s">
        <v>111</v>
      </c>
      <c r="C22" s="14"/>
      <c r="F22" s="15"/>
      <c r="G22" s="16"/>
      <c r="H22" s="16"/>
      <c r="I22" s="16"/>
      <c r="J22" s="16"/>
      <c r="K22" s="16"/>
      <c r="L22" s="17"/>
    </row>
    <row r="23" spans="2:12" ht="12.75">
      <c r="B23" s="14"/>
      <c r="C23" s="14" t="s">
        <v>112</v>
      </c>
      <c r="F23" s="15"/>
      <c r="G23" s="16"/>
      <c r="H23" s="16"/>
      <c r="I23" s="16"/>
      <c r="J23" s="16"/>
      <c r="K23" s="16"/>
      <c r="L23" s="17"/>
    </row>
    <row r="24" spans="2:12" ht="12.75">
      <c r="B24" s="14"/>
      <c r="C24" s="14" t="s">
        <v>113</v>
      </c>
      <c r="F24" s="15"/>
      <c r="G24" s="16"/>
      <c r="H24" s="16"/>
      <c r="I24" s="16"/>
      <c r="J24" s="16"/>
      <c r="K24" s="16"/>
      <c r="L24" s="17"/>
    </row>
    <row r="25" spans="2:12" ht="12.75">
      <c r="B25" s="14"/>
      <c r="C25" s="14" t="s">
        <v>114</v>
      </c>
      <c r="F25" s="15">
        <v>0</v>
      </c>
      <c r="G25" s="16">
        <v>0</v>
      </c>
      <c r="H25" s="16">
        <v>-35826</v>
      </c>
      <c r="I25" s="16">
        <v>0</v>
      </c>
      <c r="J25" s="16"/>
      <c r="K25" s="16">
        <v>0</v>
      </c>
      <c r="L25" s="17">
        <f>SUM(F25:K25)</f>
        <v>-35826</v>
      </c>
    </row>
    <row r="26" spans="2:12" ht="3.75" customHeight="1">
      <c r="B26" s="14"/>
      <c r="C26" s="14"/>
      <c r="F26" s="11"/>
      <c r="G26" s="12"/>
      <c r="H26" s="12"/>
      <c r="I26" s="12"/>
      <c r="J26" s="12"/>
      <c r="K26" s="12"/>
      <c r="L26" s="13"/>
    </row>
    <row r="27" spans="2:3" ht="3.75" customHeight="1">
      <c r="B27" s="14"/>
      <c r="C27" s="14"/>
    </row>
    <row r="28" spans="1:3" ht="12.75">
      <c r="A28" s="1" t="s">
        <v>229</v>
      </c>
      <c r="B28" s="14"/>
      <c r="C28" s="14"/>
    </row>
    <row r="29" spans="2:12" ht="12.75">
      <c r="B29" s="14" t="s">
        <v>115</v>
      </c>
      <c r="C29" s="14"/>
      <c r="F29" s="1">
        <f>SUM(F22:F25)</f>
        <v>0</v>
      </c>
      <c r="G29" s="1">
        <f>SUM(G22:G25)</f>
        <v>0</v>
      </c>
      <c r="H29" s="1">
        <f>SUM(H17:H25)</f>
        <v>-37242</v>
      </c>
      <c r="I29" s="1">
        <f>SUM(I22:I25)</f>
        <v>0</v>
      </c>
      <c r="K29" s="1">
        <f>SUM(K22:K25)</f>
        <v>0</v>
      </c>
      <c r="L29" s="1">
        <f>SUM(F29:K29)</f>
        <v>-37242</v>
      </c>
    </row>
    <row r="30" spans="1:12" ht="12.75">
      <c r="A30" s="14" t="s">
        <v>234</v>
      </c>
      <c r="F30" s="1">
        <v>0</v>
      </c>
      <c r="G30" s="1">
        <v>736479</v>
      </c>
      <c r="H30" s="1">
        <v>0</v>
      </c>
      <c r="I30" s="1">
        <v>0</v>
      </c>
      <c r="K30" s="1">
        <v>0</v>
      </c>
      <c r="L30" s="1">
        <f>SUM(F30:K30)</f>
        <v>736479</v>
      </c>
    </row>
    <row r="31" ht="12.75">
      <c r="B31" s="1" t="s">
        <v>230</v>
      </c>
    </row>
    <row r="32" ht="12.75">
      <c r="A32" s="1" t="s">
        <v>209</v>
      </c>
    </row>
    <row r="33" spans="2:12" ht="12.75">
      <c r="B33" s="1" t="s">
        <v>44</v>
      </c>
      <c r="F33" s="1">
        <v>0</v>
      </c>
      <c r="G33" s="1">
        <v>0</v>
      </c>
      <c r="H33" s="1">
        <v>6336</v>
      </c>
      <c r="I33" s="1">
        <v>0</v>
      </c>
      <c r="K33" s="1">
        <f>-H33</f>
        <v>-6336</v>
      </c>
      <c r="L33" s="1">
        <f>SUM(F33:K33)</f>
        <v>0</v>
      </c>
    </row>
    <row r="34" spans="1:12" ht="12.75" customHeight="1">
      <c r="A34" s="1" t="s">
        <v>26</v>
      </c>
      <c r="F34" s="1">
        <v>0</v>
      </c>
      <c r="G34" s="1">
        <v>0</v>
      </c>
      <c r="H34" s="1">
        <v>0</v>
      </c>
      <c r="I34" s="1">
        <v>0</v>
      </c>
      <c r="K34" s="1">
        <f>+Income!J50</f>
        <v>-74183</v>
      </c>
      <c r="L34" s="1">
        <f>SUM(F34:K34)</f>
        <v>-74183</v>
      </c>
    </row>
    <row r="35" ht="3.75" customHeight="1"/>
    <row r="36" spans="6:12" ht="3.75" customHeight="1">
      <c r="F36" s="9"/>
      <c r="G36" s="9"/>
      <c r="H36" s="9"/>
      <c r="I36" s="9"/>
      <c r="J36" s="9"/>
      <c r="K36" s="9"/>
      <c r="L36" s="9"/>
    </row>
    <row r="37" spans="1:12" ht="12.75">
      <c r="A37" s="203" t="s">
        <v>307</v>
      </c>
      <c r="B37" s="203"/>
      <c r="C37" s="203"/>
      <c r="D37" s="203"/>
      <c r="F37" s="16">
        <f>SUM(F29:F35)+F15</f>
        <v>1940532</v>
      </c>
      <c r="G37" s="16">
        <f>SUM(G29:G35)+G15</f>
        <v>736479</v>
      </c>
      <c r="H37" s="16">
        <f>SUM(H29:H35)+H15</f>
        <v>442345</v>
      </c>
      <c r="I37" s="16">
        <f>SUM(I29:I35)+I15</f>
        <v>25258</v>
      </c>
      <c r="J37" s="16"/>
      <c r="K37" s="16">
        <f>SUM(K29:K35)+K15</f>
        <v>-1833787</v>
      </c>
      <c r="L37" s="16">
        <f>SUM(L29:L35)+L15</f>
        <v>1310827</v>
      </c>
    </row>
    <row r="38" spans="6:12" ht="3.75" customHeight="1" thickBot="1">
      <c r="F38" s="18"/>
      <c r="G38" s="18"/>
      <c r="H38" s="18"/>
      <c r="I38" s="18"/>
      <c r="J38" s="18"/>
      <c r="K38" s="18"/>
      <c r="L38" s="18"/>
    </row>
    <row r="39" spans="6:12" ht="3.75" customHeight="1">
      <c r="F39" s="16"/>
      <c r="G39" s="16"/>
      <c r="H39" s="16"/>
      <c r="I39" s="16"/>
      <c r="J39" s="16"/>
      <c r="K39" s="16"/>
      <c r="L39" s="16"/>
    </row>
    <row r="40" spans="6:12" ht="9" customHeight="1">
      <c r="F40" s="16"/>
      <c r="G40" s="16"/>
      <c r="H40" s="16"/>
      <c r="I40" s="16"/>
      <c r="J40" s="16"/>
      <c r="K40" s="16"/>
      <c r="L40" s="16"/>
    </row>
    <row r="41" ht="3.75" customHeight="1"/>
    <row r="42" spans="1:12" ht="12.75">
      <c r="A42" s="1" t="s">
        <v>21</v>
      </c>
      <c r="F42" s="1">
        <v>1940532</v>
      </c>
      <c r="G42" s="1">
        <v>0</v>
      </c>
      <c r="H42" s="1">
        <v>432824</v>
      </c>
      <c r="I42" s="1">
        <v>25258</v>
      </c>
      <c r="K42" s="1">
        <v>-1350796</v>
      </c>
      <c r="L42" s="1">
        <f>SUM(F42:K42)</f>
        <v>1047818</v>
      </c>
    </row>
    <row r="43" ht="3.75" customHeight="1"/>
    <row r="44" spans="6:12" ht="3.75" customHeight="1">
      <c r="F44" s="8"/>
      <c r="G44" s="9"/>
      <c r="H44" s="9"/>
      <c r="I44" s="9"/>
      <c r="J44" s="9"/>
      <c r="K44" s="9"/>
      <c r="L44" s="10"/>
    </row>
    <row r="45" spans="2:12" ht="12.75">
      <c r="B45" s="14" t="s">
        <v>109</v>
      </c>
      <c r="F45" s="15"/>
      <c r="G45" s="16"/>
      <c r="H45" s="16"/>
      <c r="I45" s="16"/>
      <c r="J45" s="16"/>
      <c r="K45" s="16"/>
      <c r="L45" s="17"/>
    </row>
    <row r="46" spans="2:12" ht="12.75">
      <c r="B46" s="14"/>
      <c r="C46" s="14" t="s">
        <v>110</v>
      </c>
      <c r="F46" s="15"/>
      <c r="G46" s="16"/>
      <c r="H46" s="16"/>
      <c r="I46" s="16"/>
      <c r="J46" s="16"/>
      <c r="K46" s="16"/>
      <c r="L46" s="17"/>
    </row>
    <row r="47" spans="2:12" ht="12.75">
      <c r="B47" s="14"/>
      <c r="C47" s="14" t="s">
        <v>44</v>
      </c>
      <c r="F47" s="15">
        <v>0</v>
      </c>
      <c r="G47" s="16">
        <v>0</v>
      </c>
      <c r="H47" s="16">
        <v>-4004</v>
      </c>
      <c r="I47" s="16">
        <v>0</v>
      </c>
      <c r="J47" s="16"/>
      <c r="K47" s="16">
        <v>0</v>
      </c>
      <c r="L47" s="17">
        <f>SUM(F47:K47)</f>
        <v>-4004</v>
      </c>
    </row>
    <row r="48" spans="2:12" ht="12.75">
      <c r="B48" s="14" t="s">
        <v>111</v>
      </c>
      <c r="C48" s="14"/>
      <c r="F48" s="15"/>
      <c r="G48" s="16"/>
      <c r="H48" s="16"/>
      <c r="I48" s="16"/>
      <c r="J48" s="16"/>
      <c r="K48" s="16"/>
      <c r="L48" s="17"/>
    </row>
    <row r="49" spans="3:12" ht="12.75">
      <c r="C49" s="14" t="s">
        <v>112</v>
      </c>
      <c r="F49" s="15"/>
      <c r="G49" s="16"/>
      <c r="H49" s="16"/>
      <c r="I49" s="16"/>
      <c r="J49" s="16"/>
      <c r="K49" s="16"/>
      <c r="L49" s="17"/>
    </row>
    <row r="50" spans="3:12" ht="12.75">
      <c r="C50" s="14" t="s">
        <v>113</v>
      </c>
      <c r="F50" s="15"/>
      <c r="G50" s="16"/>
      <c r="H50" s="16"/>
      <c r="I50" s="16"/>
      <c r="J50" s="16"/>
      <c r="K50" s="16"/>
      <c r="L50" s="17"/>
    </row>
    <row r="51" spans="3:12" ht="12.75">
      <c r="C51" s="14" t="s">
        <v>114</v>
      </c>
      <c r="F51" s="15">
        <v>0</v>
      </c>
      <c r="G51" s="16">
        <v>0</v>
      </c>
      <c r="H51" s="16">
        <v>-224</v>
      </c>
      <c r="I51" s="16">
        <v>0</v>
      </c>
      <c r="J51" s="16"/>
      <c r="K51" s="16">
        <v>0</v>
      </c>
      <c r="L51" s="17">
        <f>SUM(F51:K51)</f>
        <v>-224</v>
      </c>
    </row>
    <row r="52" spans="6:12" ht="3.75" customHeight="1">
      <c r="F52" s="11"/>
      <c r="G52" s="12"/>
      <c r="H52" s="12"/>
      <c r="I52" s="12"/>
      <c r="J52" s="12"/>
      <c r="K52" s="12"/>
      <c r="L52" s="13"/>
    </row>
    <row r="53" ht="3" customHeight="1"/>
    <row r="54" ht="12.75">
      <c r="A54" s="1" t="s">
        <v>176</v>
      </c>
    </row>
    <row r="55" spans="2:12" ht="12.75">
      <c r="B55" s="14" t="s">
        <v>115</v>
      </c>
      <c r="F55" s="1">
        <f aca="true" t="shared" si="0" ref="F55:L55">SUM(F45:F51)</f>
        <v>0</v>
      </c>
      <c r="G55" s="1">
        <f t="shared" si="0"/>
        <v>0</v>
      </c>
      <c r="H55" s="1">
        <f t="shared" si="0"/>
        <v>-4228</v>
      </c>
      <c r="I55" s="1">
        <f t="shared" si="0"/>
        <v>0</v>
      </c>
      <c r="J55" s="1">
        <f t="shared" si="0"/>
        <v>0</v>
      </c>
      <c r="K55" s="1">
        <f t="shared" si="0"/>
        <v>0</v>
      </c>
      <c r="L55" s="1">
        <f t="shared" si="0"/>
        <v>-4228</v>
      </c>
    </row>
    <row r="56" spans="1:2" ht="12.75">
      <c r="A56" s="1" t="s">
        <v>268</v>
      </c>
      <c r="B56" s="14"/>
    </row>
    <row r="57" spans="2:12" ht="12.75">
      <c r="B57" s="14" t="s">
        <v>269</v>
      </c>
      <c r="H57" s="1">
        <v>77144</v>
      </c>
      <c r="K57" s="1">
        <f>-H57</f>
        <v>-77144</v>
      </c>
      <c r="L57" s="1">
        <f>SUM(F57:K57)</f>
        <v>0</v>
      </c>
    </row>
    <row r="58" spans="1:2" ht="12.75">
      <c r="A58" s="1" t="s">
        <v>270</v>
      </c>
      <c r="B58" s="14"/>
    </row>
    <row r="59" spans="2:12" ht="12.75">
      <c r="B59" s="14" t="s">
        <v>271</v>
      </c>
      <c r="H59" s="1">
        <v>3164</v>
      </c>
      <c r="L59" s="1">
        <f>SUM(F59:K59)</f>
        <v>3164</v>
      </c>
    </row>
    <row r="60" spans="1:12" ht="12.75">
      <c r="A60" s="1" t="s">
        <v>26</v>
      </c>
      <c r="F60" s="1">
        <v>0</v>
      </c>
      <c r="G60" s="1">
        <v>0</v>
      </c>
      <c r="H60" s="1">
        <v>0</v>
      </c>
      <c r="I60" s="1">
        <v>0</v>
      </c>
      <c r="K60" s="1">
        <f>+Income!L50</f>
        <v>-38066</v>
      </c>
      <c r="L60" s="1">
        <f>SUM(F60:K60)</f>
        <v>-38066</v>
      </c>
    </row>
    <row r="61" ht="3.75" customHeight="1"/>
    <row r="62" spans="6:12" ht="3.75" customHeight="1">
      <c r="F62" s="9"/>
      <c r="G62" s="9"/>
      <c r="H62" s="9"/>
      <c r="I62" s="9"/>
      <c r="J62" s="9"/>
      <c r="K62" s="9"/>
      <c r="L62" s="9"/>
    </row>
    <row r="63" spans="1:12" ht="12.75">
      <c r="A63" s="1" t="s">
        <v>272</v>
      </c>
      <c r="F63" s="16">
        <f>F42+F55+F60</f>
        <v>1940532</v>
      </c>
      <c r="G63" s="16">
        <f>G42+G55+G60</f>
        <v>0</v>
      </c>
      <c r="H63" s="16">
        <f>H42+H55+H60+H57+H59</f>
        <v>508904</v>
      </c>
      <c r="I63" s="16">
        <f>I42+I55+I60</f>
        <v>25258</v>
      </c>
      <c r="J63" s="16"/>
      <c r="K63" s="16">
        <f>K42+K55+K60+K57</f>
        <v>-1466006</v>
      </c>
      <c r="L63" s="16">
        <f>L42+L55+L60+L59</f>
        <v>1008688</v>
      </c>
    </row>
    <row r="64" spans="6:12" ht="3.75" customHeight="1" thickBot="1">
      <c r="F64" s="18"/>
      <c r="G64" s="18"/>
      <c r="H64" s="18"/>
      <c r="I64" s="18"/>
      <c r="J64" s="18"/>
      <c r="K64" s="18"/>
      <c r="L64" s="18"/>
    </row>
    <row r="65" ht="3.75" customHeight="1"/>
    <row r="66" ht="12.75" customHeight="1">
      <c r="L66" s="6"/>
    </row>
    <row r="67" spans="1:7" s="22" customFormat="1" ht="3.75" customHeight="1">
      <c r="A67" s="19"/>
      <c r="B67" s="20"/>
      <c r="C67" s="20"/>
      <c r="D67" s="21"/>
      <c r="E67" s="20"/>
      <c r="F67" s="21"/>
      <c r="G67" s="21"/>
    </row>
    <row r="68" ht="12.75">
      <c r="B68" s="14" t="s">
        <v>231</v>
      </c>
    </row>
    <row r="69" spans="1:7" s="22" customFormat="1" ht="12.75" customHeight="1">
      <c r="A69" s="19"/>
      <c r="B69" s="20"/>
      <c r="C69" s="20"/>
      <c r="D69" s="21"/>
      <c r="E69" s="20"/>
      <c r="F69" s="21"/>
      <c r="G69" s="21"/>
    </row>
    <row r="70" spans="1:12" s="172" customFormat="1" ht="77.25" customHeight="1">
      <c r="A70" s="171" t="s">
        <v>232</v>
      </c>
      <c r="B70" s="204" t="s">
        <v>308</v>
      </c>
      <c r="C70" s="204"/>
      <c r="D70" s="204"/>
      <c r="E70" s="204"/>
      <c r="F70" s="204"/>
      <c r="G70" s="204"/>
      <c r="H70" s="204"/>
      <c r="I70" s="204"/>
      <c r="J70" s="204"/>
      <c r="K70" s="204"/>
      <c r="L70" s="204"/>
    </row>
    <row r="71" spans="1:7" s="22" customFormat="1" ht="2.25" customHeight="1">
      <c r="A71" s="19"/>
      <c r="B71" s="20"/>
      <c r="C71" s="20"/>
      <c r="D71" s="21"/>
      <c r="E71" s="20"/>
      <c r="F71" s="21"/>
      <c r="G71" s="21"/>
    </row>
    <row r="72" spans="1:7" s="22" customFormat="1" ht="12.75" customHeight="1">
      <c r="A72" s="178" t="s">
        <v>273</v>
      </c>
      <c r="B72" s="20" t="s">
        <v>274</v>
      </c>
      <c r="C72" s="20"/>
      <c r="D72" s="21"/>
      <c r="E72" s="20"/>
      <c r="F72" s="21"/>
      <c r="G72" s="21"/>
    </row>
    <row r="73" spans="1:7" s="22" customFormat="1" ht="12.75" customHeight="1">
      <c r="A73" s="19"/>
      <c r="B73" s="20"/>
      <c r="C73" s="20"/>
      <c r="D73" s="21"/>
      <c r="E73" s="20"/>
      <c r="F73" s="21"/>
      <c r="G73" s="21"/>
    </row>
    <row r="74" spans="1:7" s="22" customFormat="1" ht="12.75" customHeight="1">
      <c r="A74" s="19"/>
      <c r="B74" s="20"/>
      <c r="C74" s="20"/>
      <c r="D74" s="21"/>
      <c r="E74" s="20"/>
      <c r="F74" s="21"/>
      <c r="G74" s="21"/>
    </row>
    <row r="75" spans="1:7" s="22" customFormat="1" ht="12.75" customHeight="1">
      <c r="A75" s="19"/>
      <c r="B75" s="20"/>
      <c r="C75" s="20"/>
      <c r="D75" s="21"/>
      <c r="E75" s="20"/>
      <c r="F75" s="21"/>
      <c r="G75" s="21"/>
    </row>
    <row r="76" spans="1:7" s="22" customFormat="1" ht="12.75" customHeight="1">
      <c r="A76" s="19"/>
      <c r="B76" s="20"/>
      <c r="C76" s="20"/>
      <c r="D76" s="21"/>
      <c r="E76" s="20"/>
      <c r="F76" s="21"/>
      <c r="G76" s="21"/>
    </row>
    <row r="77" spans="1:7" s="22" customFormat="1" ht="12.75" customHeight="1">
      <c r="A77" s="19"/>
      <c r="B77" s="20"/>
      <c r="C77" s="20"/>
      <c r="D77" s="21"/>
      <c r="E77" s="20"/>
      <c r="F77" s="21"/>
      <c r="G77" s="21"/>
    </row>
    <row r="78" spans="1:7" s="22" customFormat="1" ht="12.75" customHeight="1">
      <c r="A78" s="19"/>
      <c r="B78" s="20"/>
      <c r="C78" s="20"/>
      <c r="D78" s="21"/>
      <c r="E78" s="20"/>
      <c r="F78" s="21"/>
      <c r="G78" s="21"/>
    </row>
    <row r="79" spans="1:7" s="22" customFormat="1" ht="12.75" customHeight="1">
      <c r="A79" s="19"/>
      <c r="B79" s="20"/>
      <c r="C79" s="20"/>
      <c r="D79" s="21"/>
      <c r="E79" s="20"/>
      <c r="F79" s="21"/>
      <c r="G79" s="21"/>
    </row>
    <row r="80" spans="1:7" s="22" customFormat="1" ht="12.75" customHeight="1">
      <c r="A80" s="19"/>
      <c r="B80" s="20"/>
      <c r="C80" s="20"/>
      <c r="D80" s="21"/>
      <c r="E80" s="20"/>
      <c r="F80" s="21"/>
      <c r="G80" s="21"/>
    </row>
    <row r="81" spans="1:7" s="22" customFormat="1" ht="12.75" customHeight="1">
      <c r="A81" s="19"/>
      <c r="B81" s="20"/>
      <c r="C81" s="20"/>
      <c r="D81" s="21"/>
      <c r="E81" s="20"/>
      <c r="F81" s="21"/>
      <c r="G81" s="21"/>
    </row>
    <row r="82" spans="1:7" s="22" customFormat="1" ht="12.75" customHeight="1">
      <c r="A82" s="19"/>
      <c r="B82" s="20"/>
      <c r="C82" s="20"/>
      <c r="D82" s="21"/>
      <c r="E82" s="20"/>
      <c r="F82" s="21"/>
      <c r="G82" s="21"/>
    </row>
    <row r="83" spans="1:12" s="24" customFormat="1" ht="24.75" customHeight="1">
      <c r="A83" s="188" t="s">
        <v>214</v>
      </c>
      <c r="B83" s="188"/>
      <c r="C83" s="188"/>
      <c r="D83" s="188"/>
      <c r="E83" s="188"/>
      <c r="F83" s="188"/>
      <c r="G83" s="188"/>
      <c r="H83" s="188"/>
      <c r="I83" s="188"/>
      <c r="J83" s="188"/>
      <c r="K83" s="188"/>
      <c r="L83" s="188"/>
    </row>
  </sheetData>
  <mergeCells count="4">
    <mergeCell ref="A83:L83"/>
    <mergeCell ref="A7:L7"/>
    <mergeCell ref="A37:D37"/>
    <mergeCell ref="B70:L70"/>
  </mergeCells>
  <printOptions horizontalCentered="1"/>
  <pageMargins left="0.6" right="0.35" top="0.8" bottom="0.6" header="0.2" footer="0.2"/>
  <pageSetup firstPageNumber="3" useFirstPageNumber="1" fitToHeight="1" fitToWidth="1" horizontalDpi="300" verticalDpi="300" orientation="portrait" paperSize="9" scale="77" r:id="rId2"/>
  <headerFooter alignWithMargins="0">
    <oddFooter>&amp;C- &amp;P -</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K84"/>
  <sheetViews>
    <sheetView workbookViewId="0" topLeftCell="A1">
      <selection activeCell="A1" sqref="A1"/>
    </sheetView>
  </sheetViews>
  <sheetFormatPr defaultColWidth="9.140625" defaultRowHeight="12.75" customHeight="1"/>
  <cols>
    <col min="1" max="1" width="2.7109375" style="26" customWidth="1"/>
    <col min="2" max="2" width="2.00390625" style="26" customWidth="1"/>
    <col min="3" max="3" width="2.421875" style="26" customWidth="1"/>
    <col min="4" max="4" width="36.57421875" style="26" customWidth="1"/>
    <col min="5" max="5" width="11.28125" style="26" customWidth="1"/>
    <col min="6" max="6" width="8.421875" style="26" customWidth="1"/>
    <col min="7" max="7" width="11.140625" style="1" customWidth="1"/>
    <col min="8" max="8" width="2.7109375" style="26" customWidth="1"/>
    <col min="9" max="9" width="11.7109375" style="1" customWidth="1"/>
    <col min="10" max="10" width="2.7109375" style="26" customWidth="1"/>
    <col min="11" max="16384" width="9.140625" style="26" customWidth="1"/>
  </cols>
  <sheetData>
    <row r="1" spans="1:9" ht="12.75" customHeight="1">
      <c r="A1" s="100"/>
      <c r="B1" s="100"/>
      <c r="C1" s="100"/>
      <c r="D1" s="100"/>
      <c r="E1" s="100"/>
      <c r="F1" s="100"/>
      <c r="G1" s="101"/>
      <c r="H1" s="100"/>
      <c r="I1" s="101"/>
    </row>
    <row r="2" spans="1:9" ht="12.75" customHeight="1">
      <c r="A2" s="100"/>
      <c r="B2" s="100"/>
      <c r="C2" s="100"/>
      <c r="D2" s="100"/>
      <c r="E2" s="100"/>
      <c r="F2" s="100"/>
      <c r="G2" s="101"/>
      <c r="H2" s="100"/>
      <c r="I2" s="101"/>
    </row>
    <row r="3" spans="1:9" ht="12.75" customHeight="1">
      <c r="A3" s="100"/>
      <c r="B3" s="100"/>
      <c r="C3" s="100"/>
      <c r="D3" s="100"/>
      <c r="E3" s="100"/>
      <c r="F3" s="100"/>
      <c r="G3" s="101"/>
      <c r="H3" s="100"/>
      <c r="I3" s="101"/>
    </row>
    <row r="4" spans="1:9" ht="12.75" customHeight="1">
      <c r="A4" s="100"/>
      <c r="B4" s="100"/>
      <c r="C4" s="100"/>
      <c r="D4" s="100"/>
      <c r="E4" s="100"/>
      <c r="F4" s="100"/>
      <c r="G4" s="101"/>
      <c r="H4" s="100"/>
      <c r="I4" s="101"/>
    </row>
    <row r="5" spans="1:9" ht="12.75" customHeight="1">
      <c r="A5" s="100"/>
      <c r="B5" s="100"/>
      <c r="C5" s="100"/>
      <c r="D5" s="100"/>
      <c r="E5" s="100"/>
      <c r="F5" s="100"/>
      <c r="G5" s="101"/>
      <c r="H5" s="100"/>
      <c r="I5" s="101"/>
    </row>
    <row r="6" spans="1:9" s="29" customFormat="1" ht="12.75" customHeight="1">
      <c r="A6" s="47" t="s">
        <v>116</v>
      </c>
      <c r="B6" s="47"/>
      <c r="C6" s="47"/>
      <c r="G6" s="102"/>
      <c r="I6" s="102"/>
    </row>
    <row r="7" spans="1:11" s="104" customFormat="1" ht="12.75" customHeight="1">
      <c r="A7" s="30" t="str">
        <f>+Equity!A7</f>
        <v> FOR THE FINANCIAL PERIOD ENDED 30 SEPTEMBER 2005</v>
      </c>
      <c r="B7" s="103"/>
      <c r="C7" s="103"/>
      <c r="D7" s="103"/>
      <c r="E7" s="103"/>
      <c r="F7" s="103"/>
      <c r="G7" s="103"/>
      <c r="H7" s="103"/>
      <c r="I7" s="103"/>
      <c r="J7" s="103"/>
      <c r="K7" s="103"/>
    </row>
    <row r="8" spans="1:11" ht="12.75" customHeight="1">
      <c r="A8" s="105"/>
      <c r="B8" s="105"/>
      <c r="C8" s="105"/>
      <c r="D8" s="105"/>
      <c r="E8" s="105"/>
      <c r="F8" s="105"/>
      <c r="G8" s="105"/>
      <c r="H8" s="105"/>
      <c r="I8" s="105"/>
      <c r="J8" s="105"/>
      <c r="K8" s="105"/>
    </row>
    <row r="9" spans="7:9" ht="12.75" customHeight="1">
      <c r="G9" s="180" t="str">
        <f>+'BS'!D9</f>
        <v>30.09.2005</v>
      </c>
      <c r="I9" s="36">
        <f>+Income!L18</f>
        <v>38260</v>
      </c>
    </row>
    <row r="10" spans="7:9" ht="12.75" customHeight="1">
      <c r="G10" s="6" t="s">
        <v>65</v>
      </c>
      <c r="I10" s="6" t="s">
        <v>65</v>
      </c>
    </row>
    <row r="11" spans="4:9" ht="3.75" customHeight="1">
      <c r="D11" s="36"/>
      <c r="G11" s="26"/>
      <c r="I11" s="26"/>
    </row>
    <row r="12" ht="12.75" customHeight="1">
      <c r="A12" s="26" t="s">
        <v>131</v>
      </c>
    </row>
    <row r="13" ht="3.75" customHeight="1"/>
    <row r="14" spans="2:9" ht="12.75" customHeight="1">
      <c r="B14" s="26" t="s">
        <v>211</v>
      </c>
      <c r="G14" s="1">
        <f>+Income!J40</f>
        <v>-55555</v>
      </c>
      <c r="I14" s="1">
        <v>-40985</v>
      </c>
    </row>
    <row r="15" ht="3.75" customHeight="1"/>
    <row r="16" spans="2:9" ht="12.75" customHeight="1">
      <c r="B16" s="26" t="s">
        <v>37</v>
      </c>
      <c r="G16" s="1">
        <v>128660</v>
      </c>
      <c r="I16" s="1">
        <v>147783</v>
      </c>
    </row>
    <row r="17" spans="7:9" ht="3.75" customHeight="1">
      <c r="G17" s="12"/>
      <c r="I17" s="12"/>
    </row>
    <row r="18" spans="7:9" ht="3.75" customHeight="1">
      <c r="G18" s="9"/>
      <c r="I18" s="9"/>
    </row>
    <row r="19" spans="2:9" ht="12.75" customHeight="1">
      <c r="B19" s="26" t="s">
        <v>130</v>
      </c>
      <c r="G19" s="1">
        <f>SUM(G14:G16)</f>
        <v>73105</v>
      </c>
      <c r="I19" s="1">
        <f>SUM(I14:I16)</f>
        <v>106798</v>
      </c>
    </row>
    <row r="20" ht="3.75" customHeight="1"/>
    <row r="21" spans="2:9" ht="12.75" customHeight="1">
      <c r="B21" s="26" t="s">
        <v>146</v>
      </c>
      <c r="G21" s="1">
        <v>-17671</v>
      </c>
      <c r="I21" s="1">
        <v>-224258</v>
      </c>
    </row>
    <row r="22" spans="7:9" ht="3.75" customHeight="1">
      <c r="G22" s="12"/>
      <c r="I22" s="12"/>
    </row>
    <row r="23" spans="7:9" ht="3.75" customHeight="1">
      <c r="G23" s="9"/>
      <c r="I23" s="9"/>
    </row>
    <row r="24" spans="2:9" ht="12.75" customHeight="1">
      <c r="B24" s="26" t="s">
        <v>251</v>
      </c>
      <c r="G24" s="1">
        <f>SUM(G19:G21)</f>
        <v>55434</v>
      </c>
      <c r="I24" s="1">
        <f>SUM(I19:I21)</f>
        <v>-117460</v>
      </c>
    </row>
    <row r="25" spans="7:9" ht="3.75" customHeight="1">
      <c r="G25" s="12"/>
      <c r="I25" s="12"/>
    </row>
    <row r="26" spans="7:9" ht="3.75" customHeight="1">
      <c r="G26" s="9"/>
      <c r="I26" s="9"/>
    </row>
    <row r="27" spans="1:3" ht="12.75" customHeight="1">
      <c r="A27" s="26" t="s">
        <v>135</v>
      </c>
      <c r="B27" s="41"/>
      <c r="C27" s="41"/>
    </row>
    <row r="28" spans="2:3" ht="3.75" customHeight="1">
      <c r="B28" s="41"/>
      <c r="C28" s="41"/>
    </row>
    <row r="29" spans="2:9" ht="3.75" customHeight="1">
      <c r="B29" s="41"/>
      <c r="C29" s="41"/>
      <c r="G29" s="16"/>
      <c r="I29" s="16"/>
    </row>
    <row r="30" spans="2:9" ht="12.75" customHeight="1">
      <c r="B30" s="26" t="s">
        <v>134</v>
      </c>
      <c r="G30" s="16">
        <v>3832</v>
      </c>
      <c r="I30" s="16">
        <v>29544</v>
      </c>
    </row>
    <row r="31" spans="2:9" ht="12.75" customHeight="1">
      <c r="B31" s="26" t="s">
        <v>266</v>
      </c>
      <c r="G31" s="16">
        <v>274196</v>
      </c>
      <c r="I31" s="16">
        <v>113047</v>
      </c>
    </row>
    <row r="32" spans="2:9" ht="12.75" customHeight="1">
      <c r="B32" s="26" t="s">
        <v>133</v>
      </c>
      <c r="G32" s="16">
        <v>544732</v>
      </c>
      <c r="I32" s="16">
        <v>356971</v>
      </c>
    </row>
    <row r="33" spans="2:9" ht="12.75" customHeight="1">
      <c r="B33" s="26" t="s">
        <v>132</v>
      </c>
      <c r="G33" s="16">
        <v>238270</v>
      </c>
      <c r="I33" s="16">
        <v>71866</v>
      </c>
    </row>
    <row r="34" spans="2:9" ht="12.75" customHeight="1">
      <c r="B34" s="26" t="s">
        <v>264</v>
      </c>
      <c r="G34" s="16">
        <v>1000</v>
      </c>
      <c r="I34" s="16">
        <v>0</v>
      </c>
    </row>
    <row r="35" spans="2:9" ht="12.75" customHeight="1">
      <c r="B35" s="26" t="s">
        <v>193</v>
      </c>
      <c r="G35" s="16">
        <v>-102837</v>
      </c>
      <c r="I35" s="16">
        <v>-35474</v>
      </c>
    </row>
    <row r="36" spans="2:9" ht="12.75" customHeight="1">
      <c r="B36" s="26" t="s">
        <v>222</v>
      </c>
      <c r="G36" s="16">
        <v>-15826</v>
      </c>
      <c r="I36" s="16">
        <v>-37576</v>
      </c>
    </row>
    <row r="37" spans="2:9" ht="12.75" customHeight="1">
      <c r="B37" s="26" t="s">
        <v>267</v>
      </c>
      <c r="G37" s="16">
        <v>0</v>
      </c>
      <c r="I37" s="16">
        <v>-320</v>
      </c>
    </row>
    <row r="38" spans="7:9" ht="3.75" customHeight="1">
      <c r="G38" s="12"/>
      <c r="I38" s="12"/>
    </row>
    <row r="39" ht="3.75" customHeight="1"/>
    <row r="40" spans="2:9" ht="12.75" customHeight="1">
      <c r="B40" s="87" t="s">
        <v>181</v>
      </c>
      <c r="C40" s="87"/>
      <c r="G40" s="1">
        <f>SUM(G29:G37)</f>
        <v>943367</v>
      </c>
      <c r="I40" s="1">
        <f>SUM(I29:I37)</f>
        <v>498058</v>
      </c>
    </row>
    <row r="41" spans="7:9" ht="3.75" customHeight="1">
      <c r="G41" s="12"/>
      <c r="I41" s="12"/>
    </row>
    <row r="42" spans="7:9" ht="3.75" customHeight="1">
      <c r="G42" s="9"/>
      <c r="I42" s="9"/>
    </row>
    <row r="43" spans="1:3" ht="3.75" customHeight="1">
      <c r="A43" s="87"/>
      <c r="B43" s="87"/>
      <c r="C43" s="87"/>
    </row>
    <row r="44" spans="1:3" ht="12.75" customHeight="1">
      <c r="A44" s="26" t="s">
        <v>136</v>
      </c>
      <c r="B44" s="41"/>
      <c r="C44" s="41"/>
    </row>
    <row r="45" spans="2:3" ht="3.75" customHeight="1">
      <c r="B45" s="41"/>
      <c r="C45" s="41"/>
    </row>
    <row r="46" spans="2:9" ht="3.75" customHeight="1">
      <c r="B46" s="41"/>
      <c r="C46" s="41"/>
      <c r="G46" s="16"/>
      <c r="I46" s="16"/>
    </row>
    <row r="47" spans="2:9" ht="12.75" customHeight="1">
      <c r="B47" s="26" t="s">
        <v>185</v>
      </c>
      <c r="G47" s="16">
        <v>-520982</v>
      </c>
      <c r="I47" s="16">
        <v>-328200</v>
      </c>
    </row>
    <row r="48" spans="2:9" ht="12.75" customHeight="1">
      <c r="B48" s="26" t="s">
        <v>236</v>
      </c>
      <c r="G48" s="16">
        <v>-59776</v>
      </c>
      <c r="I48" s="16">
        <v>0</v>
      </c>
    </row>
    <row r="49" spans="2:9" ht="12.75" customHeight="1">
      <c r="B49" s="26" t="s">
        <v>40</v>
      </c>
      <c r="G49" s="16"/>
      <c r="I49" s="16"/>
    </row>
    <row r="50" spans="3:9" ht="12.75" customHeight="1">
      <c r="C50" s="26" t="s">
        <v>197</v>
      </c>
      <c r="G50" s="16">
        <v>5</v>
      </c>
      <c r="I50" s="16">
        <v>36975</v>
      </c>
    </row>
    <row r="51" spans="2:9" ht="12.75" customHeight="1">
      <c r="B51" s="26" t="s">
        <v>194</v>
      </c>
      <c r="G51" s="16">
        <v>-1720</v>
      </c>
      <c r="I51" s="16">
        <v>-6197</v>
      </c>
    </row>
    <row r="52" spans="7:9" ht="3.75" customHeight="1">
      <c r="G52" s="12"/>
      <c r="I52" s="12"/>
    </row>
    <row r="53" ht="3.75" customHeight="1"/>
    <row r="54" spans="2:9" ht="12.75" customHeight="1">
      <c r="B54" s="87" t="s">
        <v>182</v>
      </c>
      <c r="C54" s="87"/>
      <c r="G54" s="16">
        <f>SUM(G47:G51)</f>
        <v>-582473</v>
      </c>
      <c r="I54" s="16">
        <f>SUM(I47:I51)</f>
        <v>-297422</v>
      </c>
    </row>
    <row r="55" spans="1:9" ht="3.75" customHeight="1">
      <c r="A55" s="87"/>
      <c r="B55" s="87"/>
      <c r="C55" s="87"/>
      <c r="G55" s="12"/>
      <c r="I55" s="12"/>
    </row>
    <row r="56" spans="1:3" ht="3.75" customHeight="1">
      <c r="A56" s="41"/>
      <c r="B56" s="41"/>
      <c r="C56" s="41"/>
    </row>
    <row r="57" spans="1:9" ht="12.75" customHeight="1">
      <c r="A57" s="87" t="s">
        <v>118</v>
      </c>
      <c r="B57" s="87"/>
      <c r="C57" s="87"/>
      <c r="G57" s="1">
        <v>-9310</v>
      </c>
      <c r="I57" s="1">
        <v>-873</v>
      </c>
    </row>
    <row r="58" spans="1:3" ht="3.75" customHeight="1">
      <c r="A58" s="41"/>
      <c r="B58" s="41"/>
      <c r="C58" s="41"/>
    </row>
    <row r="59" spans="1:9" ht="3.75" customHeight="1">
      <c r="A59" s="41"/>
      <c r="B59" s="41"/>
      <c r="C59" s="41"/>
      <c r="G59" s="9"/>
      <c r="I59" s="9"/>
    </row>
    <row r="60" spans="1:9" ht="12.75" customHeight="1">
      <c r="A60" s="87" t="s">
        <v>223</v>
      </c>
      <c r="B60" s="87"/>
      <c r="C60" s="87"/>
      <c r="G60" s="1">
        <f>+G24+G40+G57+G54</f>
        <v>407018</v>
      </c>
      <c r="I60" s="1">
        <f>+I24+I40+I57+I54</f>
        <v>82303</v>
      </c>
    </row>
    <row r="61" spans="1:3" ht="3.75" customHeight="1">
      <c r="A61" s="41"/>
      <c r="B61" s="41"/>
      <c r="C61" s="41"/>
    </row>
    <row r="62" spans="1:9" ht="3.75" customHeight="1">
      <c r="A62" s="41"/>
      <c r="B62" s="41"/>
      <c r="C62" s="41"/>
      <c r="G62" s="9"/>
      <c r="I62" s="9"/>
    </row>
    <row r="63" spans="1:9" ht="12.75" customHeight="1">
      <c r="A63" s="26" t="s">
        <v>199</v>
      </c>
      <c r="G63" s="16"/>
      <c r="I63" s="16"/>
    </row>
    <row r="64" spans="1:3" ht="3.75" customHeight="1">
      <c r="A64" s="41"/>
      <c r="B64" s="41"/>
      <c r="C64" s="41"/>
    </row>
    <row r="65" spans="1:9" ht="3.75" customHeight="1">
      <c r="A65" s="41"/>
      <c r="B65" s="41"/>
      <c r="C65" s="41"/>
      <c r="G65" s="55"/>
      <c r="I65" s="55"/>
    </row>
    <row r="66" spans="1:9" ht="12.75" customHeight="1">
      <c r="A66" s="41"/>
      <c r="B66" s="41"/>
      <c r="C66" s="41"/>
      <c r="D66" s="26" t="s">
        <v>117</v>
      </c>
      <c r="G66" s="56">
        <v>417153</v>
      </c>
      <c r="I66" s="56">
        <v>305406</v>
      </c>
    </row>
    <row r="67" spans="1:9" ht="12.75" customHeight="1">
      <c r="A67" s="41"/>
      <c r="B67" s="41"/>
      <c r="C67" s="41"/>
      <c r="D67" s="26" t="s">
        <v>118</v>
      </c>
      <c r="G67" s="56"/>
      <c r="I67" s="56"/>
    </row>
    <row r="68" spans="1:9" ht="12.75" customHeight="1">
      <c r="A68" s="41"/>
      <c r="B68" s="41"/>
      <c r="C68" s="41"/>
      <c r="D68" s="26" t="s">
        <v>119</v>
      </c>
      <c r="G68" s="56">
        <v>-2723</v>
      </c>
      <c r="I68" s="56">
        <v>3992</v>
      </c>
    </row>
    <row r="69" spans="1:9" ht="3.75" customHeight="1">
      <c r="A69" s="41"/>
      <c r="B69" s="41"/>
      <c r="C69" s="41"/>
      <c r="G69" s="57"/>
      <c r="I69" s="57"/>
    </row>
    <row r="70" spans="1:9" ht="3.75" customHeight="1">
      <c r="A70" s="41"/>
      <c r="B70" s="41"/>
      <c r="C70" s="41"/>
      <c r="G70" s="9"/>
      <c r="I70" s="9"/>
    </row>
    <row r="71" spans="1:9" ht="12.75" customHeight="1">
      <c r="A71" s="41"/>
      <c r="B71" s="41"/>
      <c r="C71" s="41"/>
      <c r="D71" s="106" t="s">
        <v>183</v>
      </c>
      <c r="E71" s="54"/>
      <c r="F71" s="54"/>
      <c r="G71" s="16">
        <f>SUM(G66:G69)</f>
        <v>414430</v>
      </c>
      <c r="I71" s="16">
        <f>SUM(I66:I69)</f>
        <v>309398</v>
      </c>
    </row>
    <row r="72" spans="1:3" ht="3.75" customHeight="1">
      <c r="A72" s="41"/>
      <c r="B72" s="41"/>
      <c r="C72" s="41"/>
    </row>
    <row r="73" spans="1:9" ht="3.75" customHeight="1">
      <c r="A73" s="41"/>
      <c r="B73" s="41"/>
      <c r="C73" s="41"/>
      <c r="G73" s="9"/>
      <c r="I73" s="9"/>
    </row>
    <row r="74" spans="1:9" ht="15" customHeight="1" thickBot="1">
      <c r="A74" s="205" t="s">
        <v>265</v>
      </c>
      <c r="B74" s="205"/>
      <c r="C74" s="205"/>
      <c r="D74" s="205"/>
      <c r="G74" s="18">
        <f>+G60+G71</f>
        <v>821448</v>
      </c>
      <c r="I74" s="18">
        <f>+I60+I71</f>
        <v>391701</v>
      </c>
    </row>
    <row r="75" spans="1:3" ht="15" customHeight="1">
      <c r="A75" s="41"/>
      <c r="B75" s="41"/>
      <c r="C75" s="41"/>
    </row>
    <row r="76" spans="1:3" ht="15" customHeight="1">
      <c r="A76" s="41"/>
      <c r="B76" s="41"/>
      <c r="C76" s="41"/>
    </row>
    <row r="77" spans="1:3" ht="15" customHeight="1">
      <c r="A77" s="41"/>
      <c r="B77" s="41"/>
      <c r="C77" s="41"/>
    </row>
    <row r="78" spans="1:3" ht="15" customHeight="1">
      <c r="A78" s="41"/>
      <c r="B78" s="41"/>
      <c r="C78" s="41"/>
    </row>
    <row r="79" spans="1:3" ht="15" customHeight="1">
      <c r="A79" s="41"/>
      <c r="B79" s="41"/>
      <c r="C79" s="41"/>
    </row>
    <row r="80" spans="1:3" ht="15" customHeight="1">
      <c r="A80" s="41"/>
      <c r="B80" s="41"/>
      <c r="C80" s="41"/>
    </row>
    <row r="81" spans="1:3" ht="15" customHeight="1">
      <c r="A81" s="41"/>
      <c r="B81" s="41"/>
      <c r="C81" s="41"/>
    </row>
    <row r="82" spans="1:3" ht="15" customHeight="1">
      <c r="A82" s="41"/>
      <c r="B82" s="41"/>
      <c r="C82" s="41"/>
    </row>
    <row r="83" spans="1:3" ht="7.5" customHeight="1">
      <c r="A83" s="41"/>
      <c r="B83" s="41"/>
      <c r="C83" s="41"/>
    </row>
    <row r="84" spans="1:11" ht="24.75" customHeight="1">
      <c r="A84" s="188" t="s">
        <v>235</v>
      </c>
      <c r="B84" s="188"/>
      <c r="C84" s="188"/>
      <c r="D84" s="188"/>
      <c r="E84" s="188"/>
      <c r="F84" s="188"/>
      <c r="G84" s="188"/>
      <c r="H84" s="188"/>
      <c r="I84" s="188"/>
      <c r="K84" s="1"/>
    </row>
  </sheetData>
  <mergeCells count="2">
    <mergeCell ref="A84:I84"/>
    <mergeCell ref="A74:D74"/>
  </mergeCells>
  <printOptions horizontalCentered="1"/>
  <pageMargins left="0.66" right="0.6" top="0.71" bottom="0.57" header="0.2" footer="0.2"/>
  <pageSetup firstPageNumber="4" useFirstPageNumber="1" fitToHeight="1" fitToWidth="1" horizontalDpi="600" verticalDpi="600" orientation="portrait" paperSize="9" scale="90" r:id="rId2"/>
  <headerFooter alignWithMargins="0">
    <oddFooter>&amp;C- &amp;P -</oddFooter>
  </headerFooter>
  <drawing r:id="rId1"/>
</worksheet>
</file>

<file path=xl/worksheets/sheet5.xml><?xml version="1.0" encoding="utf-8"?>
<worksheet xmlns="http://schemas.openxmlformats.org/spreadsheetml/2006/main" xmlns:r="http://schemas.openxmlformats.org/officeDocument/2006/relationships">
  <dimension ref="A6:V156"/>
  <sheetViews>
    <sheetView showGridLines="0" workbookViewId="0" topLeftCell="A1">
      <selection activeCell="A1" sqref="A1"/>
    </sheetView>
  </sheetViews>
  <sheetFormatPr defaultColWidth="9.140625" defaultRowHeight="12.75" customHeight="1"/>
  <cols>
    <col min="1" max="1" width="2.7109375" style="60" customWidth="1"/>
    <col min="2" max="2" width="3.28125" style="26" customWidth="1"/>
    <col min="3" max="3" width="3.57421875" style="26" customWidth="1"/>
    <col min="4" max="4" width="4.140625" style="26" customWidth="1"/>
    <col min="5" max="5" width="6.8515625" style="26" customWidth="1"/>
    <col min="6" max="6" width="7.8515625" style="26" customWidth="1"/>
    <col min="7" max="7" width="8.28125" style="26" customWidth="1"/>
    <col min="8" max="8" width="11.28125" style="26" customWidth="1"/>
    <col min="9" max="9" width="10.57421875" style="26" customWidth="1"/>
    <col min="10" max="10" width="10.140625" style="26" customWidth="1"/>
    <col min="11" max="11" width="11.00390625" style="26" customWidth="1"/>
    <col min="12" max="12" width="11.8515625" style="26" customWidth="1"/>
    <col min="13" max="13" width="9.57421875" style="26" bestFit="1" customWidth="1"/>
    <col min="14" max="14" width="4.7109375" style="26" customWidth="1"/>
    <col min="15" max="15" width="9.28125" style="26" customWidth="1"/>
    <col min="16" max="16384" width="9.140625" style="26" customWidth="1"/>
  </cols>
  <sheetData>
    <row r="5" ht="9" customHeight="1"/>
    <row r="6" spans="1:4" s="29" customFormat="1" ht="15" customHeight="1">
      <c r="A6" s="107"/>
      <c r="B6" s="47" t="s">
        <v>163</v>
      </c>
      <c r="C6" s="47"/>
      <c r="D6" s="47"/>
    </row>
    <row r="7" ht="7.5" customHeight="1"/>
    <row r="8" spans="1:4" ht="12.75" customHeight="1">
      <c r="A8" s="60">
        <v>1</v>
      </c>
      <c r="B8" s="61" t="s">
        <v>120</v>
      </c>
      <c r="C8" s="61"/>
      <c r="D8" s="61"/>
    </row>
    <row r="9" ht="7.5" customHeight="1"/>
    <row r="10" spans="1:12" s="109" customFormat="1" ht="27.75" customHeight="1">
      <c r="A10" s="108"/>
      <c r="B10" s="188" t="s">
        <v>218</v>
      </c>
      <c r="C10" s="188"/>
      <c r="D10" s="188"/>
      <c r="E10" s="188"/>
      <c r="F10" s="188"/>
      <c r="G10" s="188"/>
      <c r="H10" s="188"/>
      <c r="I10" s="188"/>
      <c r="J10" s="188"/>
      <c r="K10" s="188"/>
      <c r="L10" s="188"/>
    </row>
    <row r="11" ht="6" customHeight="1"/>
    <row r="12" spans="1:12" s="77" customFormat="1" ht="40.5" customHeight="1">
      <c r="A12" s="86"/>
      <c r="B12" s="206" t="s">
        <v>217</v>
      </c>
      <c r="C12" s="206"/>
      <c r="D12" s="206"/>
      <c r="E12" s="206"/>
      <c r="F12" s="206"/>
      <c r="G12" s="206"/>
      <c r="H12" s="206"/>
      <c r="I12" s="206"/>
      <c r="J12" s="206"/>
      <c r="K12" s="206"/>
      <c r="L12" s="206"/>
    </row>
    <row r="13" ht="7.5" customHeight="1"/>
    <row r="14" spans="1:4" ht="12.75" customHeight="1">
      <c r="A14" s="60">
        <v>2</v>
      </c>
      <c r="B14" s="61" t="s">
        <v>28</v>
      </c>
      <c r="C14" s="61"/>
      <c r="D14" s="61"/>
    </row>
    <row r="15" ht="7.5" customHeight="1"/>
    <row r="16" spans="1:12" s="76" customFormat="1" ht="25.5" customHeight="1">
      <c r="A16" s="67"/>
      <c r="B16" s="206" t="s">
        <v>219</v>
      </c>
      <c r="C16" s="206"/>
      <c r="D16" s="206"/>
      <c r="E16" s="206"/>
      <c r="F16" s="206"/>
      <c r="G16" s="206"/>
      <c r="H16" s="206"/>
      <c r="I16" s="206"/>
      <c r="J16" s="206"/>
      <c r="K16" s="206"/>
      <c r="L16" s="206"/>
    </row>
    <row r="17" ht="7.5" customHeight="1"/>
    <row r="18" spans="1:4" ht="12.75" customHeight="1">
      <c r="A18" s="60">
        <v>3</v>
      </c>
      <c r="B18" s="61" t="s">
        <v>95</v>
      </c>
      <c r="C18" s="61"/>
      <c r="D18" s="61"/>
    </row>
    <row r="19" ht="7.5" customHeight="1"/>
    <row r="20" spans="1:12" s="109" customFormat="1" ht="27.75" customHeight="1">
      <c r="A20" s="108"/>
      <c r="B20" s="188" t="s">
        <v>169</v>
      </c>
      <c r="C20" s="188"/>
      <c r="D20" s="188"/>
      <c r="E20" s="188"/>
      <c r="F20" s="188"/>
      <c r="G20" s="188"/>
      <c r="H20" s="188"/>
      <c r="I20" s="188"/>
      <c r="J20" s="188"/>
      <c r="K20" s="188"/>
      <c r="L20" s="188"/>
    </row>
    <row r="21" ht="6" customHeight="1"/>
    <row r="22" spans="1:12" s="88" customFormat="1" ht="37.5" customHeight="1">
      <c r="A22" s="63"/>
      <c r="B22" s="88" t="s">
        <v>70</v>
      </c>
      <c r="C22" s="206" t="s">
        <v>170</v>
      </c>
      <c r="D22" s="206"/>
      <c r="E22" s="206"/>
      <c r="F22" s="206"/>
      <c r="G22" s="206"/>
      <c r="H22" s="206"/>
      <c r="I22" s="206"/>
      <c r="J22" s="206"/>
      <c r="K22" s="206"/>
      <c r="L22" s="206"/>
    </row>
    <row r="23" ht="6" customHeight="1"/>
    <row r="24" spans="1:12" s="88" customFormat="1" ht="39" customHeight="1">
      <c r="A24" s="63"/>
      <c r="B24" s="88" t="s">
        <v>71</v>
      </c>
      <c r="C24" s="206" t="s">
        <v>297</v>
      </c>
      <c r="D24" s="206"/>
      <c r="E24" s="206"/>
      <c r="F24" s="206"/>
      <c r="G24" s="206"/>
      <c r="H24" s="206"/>
      <c r="I24" s="206"/>
      <c r="J24" s="206"/>
      <c r="K24" s="206"/>
      <c r="L24" s="206"/>
    </row>
    <row r="25" spans="2:4" ht="6" customHeight="1">
      <c r="B25" s="61"/>
      <c r="C25" s="61"/>
      <c r="D25" s="61"/>
    </row>
    <row r="26" spans="1:12" s="88" customFormat="1" ht="39.75" customHeight="1">
      <c r="A26" s="63"/>
      <c r="B26" s="88" t="s">
        <v>76</v>
      </c>
      <c r="C26" s="206" t="s">
        <v>186</v>
      </c>
      <c r="D26" s="206"/>
      <c r="E26" s="206"/>
      <c r="F26" s="206"/>
      <c r="G26" s="206"/>
      <c r="H26" s="206"/>
      <c r="I26" s="206"/>
      <c r="J26" s="206"/>
      <c r="K26" s="206"/>
      <c r="L26" s="206"/>
    </row>
    <row r="27" ht="7.5" customHeight="1"/>
    <row r="28" spans="1:4" ht="12.75" customHeight="1">
      <c r="A28" s="60">
        <v>4</v>
      </c>
      <c r="B28" s="61" t="s">
        <v>174</v>
      </c>
      <c r="C28" s="61"/>
      <c r="D28" s="61"/>
    </row>
    <row r="29" ht="7.5" customHeight="1"/>
    <row r="30" spans="2:12" s="77" customFormat="1" ht="27.75" customHeight="1">
      <c r="B30" s="206" t="s">
        <v>22</v>
      </c>
      <c r="C30" s="206"/>
      <c r="D30" s="206"/>
      <c r="E30" s="206"/>
      <c r="F30" s="206"/>
      <c r="G30" s="206"/>
      <c r="H30" s="206"/>
      <c r="I30" s="206"/>
      <c r="J30" s="206"/>
      <c r="K30" s="206"/>
      <c r="L30" s="206"/>
    </row>
    <row r="31" ht="7.5" customHeight="1"/>
    <row r="32" spans="1:4" ht="12.75" customHeight="1">
      <c r="A32" s="60">
        <v>5</v>
      </c>
      <c r="B32" s="61" t="s">
        <v>45</v>
      </c>
      <c r="C32" s="61"/>
      <c r="D32" s="61"/>
    </row>
    <row r="33" spans="2:4" ht="7.5" customHeight="1">
      <c r="B33" s="61"/>
      <c r="C33" s="61"/>
      <c r="D33" s="61"/>
    </row>
    <row r="34" spans="1:2" s="104" customFormat="1" ht="12.75" customHeight="1">
      <c r="A34" s="110"/>
      <c r="B34" s="26" t="s">
        <v>198</v>
      </c>
    </row>
    <row r="35" spans="6:12" s="104" customFormat="1" ht="12.75" customHeight="1">
      <c r="F35" s="112"/>
      <c r="G35" s="112"/>
      <c r="H35" s="112"/>
      <c r="I35" s="211" t="str">
        <f>+Income!F16</f>
        <v>THIRD QUARTER</v>
      </c>
      <c r="J35" s="211"/>
      <c r="K35" s="209" t="s">
        <v>309</v>
      </c>
      <c r="L35" s="210"/>
    </row>
    <row r="36" spans="6:12" s="104" customFormat="1" ht="12.75" customHeight="1">
      <c r="F36" s="113"/>
      <c r="G36" s="113"/>
      <c r="H36" s="113"/>
      <c r="I36" s="114">
        <f>+Income!F18</f>
        <v>38625</v>
      </c>
      <c r="J36" s="114">
        <f>+Income!H18</f>
        <v>38260</v>
      </c>
      <c r="K36" s="114">
        <f>+I36</f>
        <v>38625</v>
      </c>
      <c r="L36" s="114">
        <f>+J36</f>
        <v>38260</v>
      </c>
    </row>
    <row r="37" spans="6:12" s="104" customFormat="1" ht="3.75" customHeight="1">
      <c r="F37" s="113"/>
      <c r="G37" s="113"/>
      <c r="H37" s="113"/>
      <c r="I37" s="112"/>
      <c r="J37" s="112"/>
      <c r="K37" s="112"/>
      <c r="L37" s="112"/>
    </row>
    <row r="38" spans="6:12" s="104" customFormat="1" ht="12" customHeight="1">
      <c r="F38" s="113"/>
      <c r="G38" s="113"/>
      <c r="H38" s="113"/>
      <c r="I38" s="115" t="s">
        <v>65</v>
      </c>
      <c r="J38" s="115" t="s">
        <v>65</v>
      </c>
      <c r="K38" s="115" t="s">
        <v>65</v>
      </c>
      <c r="L38" s="115" t="s">
        <v>65</v>
      </c>
    </row>
    <row r="39" spans="6:12" s="104" customFormat="1" ht="3.75" customHeight="1">
      <c r="F39" s="113"/>
      <c r="G39" s="113"/>
      <c r="H39" s="113"/>
      <c r="I39" s="115"/>
      <c r="J39" s="115"/>
      <c r="K39" s="115"/>
      <c r="L39" s="115"/>
    </row>
    <row r="40" spans="1:12" s="104" customFormat="1" ht="12.75" customHeight="1">
      <c r="A40" s="110"/>
      <c r="I40" s="117"/>
      <c r="J40" s="117"/>
      <c r="K40" s="117"/>
      <c r="L40" s="117"/>
    </row>
    <row r="41" spans="1:12" s="104" customFormat="1" ht="12.75" customHeight="1">
      <c r="A41" s="110"/>
      <c r="C41" s="175" t="s">
        <v>275</v>
      </c>
      <c r="I41" s="117">
        <v>19154</v>
      </c>
      <c r="J41" s="117">
        <v>-10162</v>
      </c>
      <c r="K41" s="117">
        <v>62190</v>
      </c>
      <c r="L41" s="117">
        <v>-6355</v>
      </c>
    </row>
    <row r="42" spans="1:12" s="104" customFormat="1" ht="12.75" customHeight="1">
      <c r="A42" s="110"/>
      <c r="C42" s="175" t="s">
        <v>250</v>
      </c>
      <c r="I42" s="117">
        <v>0</v>
      </c>
      <c r="J42" s="117">
        <v>0</v>
      </c>
      <c r="K42" s="117">
        <v>0</v>
      </c>
      <c r="L42" s="117">
        <v>25000</v>
      </c>
    </row>
    <row r="43" spans="1:12" s="104" customFormat="1" ht="12.75" customHeight="1">
      <c r="A43" s="110"/>
      <c r="C43" s="175" t="s">
        <v>277</v>
      </c>
      <c r="I43" s="117">
        <v>0</v>
      </c>
      <c r="J43" s="117">
        <v>3727</v>
      </c>
      <c r="K43" s="117">
        <v>0</v>
      </c>
      <c r="L43" s="117">
        <v>3727</v>
      </c>
    </row>
    <row r="44" spans="1:12" s="104" customFormat="1" ht="12.75" customHeight="1">
      <c r="A44" s="110"/>
      <c r="C44" s="116" t="s">
        <v>288</v>
      </c>
      <c r="I44" s="117">
        <v>93</v>
      </c>
      <c r="J44" s="117">
        <v>0</v>
      </c>
      <c r="K44" s="117">
        <v>81</v>
      </c>
      <c r="L44" s="117">
        <v>0</v>
      </c>
    </row>
    <row r="45" spans="1:12" s="104" customFormat="1" ht="12.75" customHeight="1">
      <c r="A45" s="110"/>
      <c r="C45" s="116" t="s">
        <v>280</v>
      </c>
      <c r="I45" s="117">
        <v>51</v>
      </c>
      <c r="J45" s="117">
        <v>-7627</v>
      </c>
      <c r="K45" s="117">
        <v>51</v>
      </c>
      <c r="L45" s="117">
        <v>-7627</v>
      </c>
    </row>
    <row r="46" spans="1:12" s="104" customFormat="1" ht="12.75" customHeight="1">
      <c r="A46" s="110"/>
      <c r="C46" s="176" t="s">
        <v>247</v>
      </c>
      <c r="I46" s="117">
        <v>-798</v>
      </c>
      <c r="J46" s="117">
        <v>0</v>
      </c>
      <c r="K46" s="117">
        <v>37736</v>
      </c>
      <c r="L46" s="117">
        <v>0</v>
      </c>
    </row>
    <row r="47" spans="1:12" s="104" customFormat="1" ht="12.75" customHeight="1">
      <c r="A47" s="110"/>
      <c r="C47" s="118" t="s">
        <v>224</v>
      </c>
      <c r="I47" s="117">
        <v>-11079</v>
      </c>
      <c r="J47" s="117">
        <v>-8056</v>
      </c>
      <c r="K47" s="117">
        <v>-31242</v>
      </c>
      <c r="L47" s="117">
        <v>9394</v>
      </c>
    </row>
    <row r="48" spans="1:12" s="104" customFormat="1" ht="12.75" customHeight="1">
      <c r="A48" s="110"/>
      <c r="C48" s="116" t="s">
        <v>244</v>
      </c>
      <c r="I48" s="117">
        <v>0</v>
      </c>
      <c r="J48" s="117">
        <v>0</v>
      </c>
      <c r="K48" s="117">
        <v>0</v>
      </c>
      <c r="L48" s="117">
        <v>-642</v>
      </c>
    </row>
    <row r="49" spans="1:12" s="104" customFormat="1" ht="12.75" customHeight="1">
      <c r="A49" s="110"/>
      <c r="C49" s="173" t="s">
        <v>254</v>
      </c>
      <c r="I49" s="117"/>
      <c r="J49" s="117"/>
      <c r="K49" s="117"/>
      <c r="L49" s="117"/>
    </row>
    <row r="50" spans="1:12" s="104" customFormat="1" ht="12.75" customHeight="1">
      <c r="A50" s="110"/>
      <c r="D50" s="118" t="s">
        <v>243</v>
      </c>
      <c r="I50" s="117">
        <v>-96</v>
      </c>
      <c r="J50" s="117">
        <v>-2</v>
      </c>
      <c r="K50" s="117">
        <v>-96</v>
      </c>
      <c r="L50" s="117">
        <v>-639</v>
      </c>
    </row>
    <row r="51" spans="1:12" s="104" customFormat="1" ht="12.75" customHeight="1">
      <c r="A51" s="110"/>
      <c r="C51" s="173" t="s">
        <v>279</v>
      </c>
      <c r="D51" s="118"/>
      <c r="I51" s="117">
        <v>7</v>
      </c>
      <c r="J51" s="117">
        <v>310</v>
      </c>
      <c r="K51" s="117">
        <v>7</v>
      </c>
      <c r="L51" s="117">
        <v>310</v>
      </c>
    </row>
    <row r="52" spans="1:12" s="104" customFormat="1" ht="12.75" customHeight="1">
      <c r="A52" s="110"/>
      <c r="C52" s="116" t="s">
        <v>246</v>
      </c>
      <c r="D52" s="118"/>
      <c r="I52" s="117">
        <v>90</v>
      </c>
      <c r="J52" s="117">
        <v>593</v>
      </c>
      <c r="K52" s="117">
        <v>6378</v>
      </c>
      <c r="L52" s="117">
        <v>593</v>
      </c>
    </row>
    <row r="53" spans="1:12" s="104" customFormat="1" ht="12.75" customHeight="1">
      <c r="A53" s="110"/>
      <c r="C53" s="111" t="s">
        <v>245</v>
      </c>
      <c r="I53" s="117">
        <v>0</v>
      </c>
      <c r="J53" s="117">
        <v>0</v>
      </c>
      <c r="K53" s="117">
        <v>-808</v>
      </c>
      <c r="L53" s="117">
        <v>0</v>
      </c>
    </row>
    <row r="54" spans="1:12" s="104" customFormat="1" ht="12.75" customHeight="1">
      <c r="A54" s="110"/>
      <c r="C54" s="111" t="s">
        <v>278</v>
      </c>
      <c r="I54" s="117">
        <v>0</v>
      </c>
      <c r="J54" s="117">
        <v>-328</v>
      </c>
      <c r="K54" s="117">
        <v>0</v>
      </c>
      <c r="L54" s="117">
        <v>-328</v>
      </c>
    </row>
    <row r="55" spans="1:12" s="104" customFormat="1" ht="12.75" customHeight="1">
      <c r="A55" s="110"/>
      <c r="C55" s="111" t="s">
        <v>23</v>
      </c>
      <c r="I55" s="117"/>
      <c r="J55" s="117"/>
      <c r="K55" s="117"/>
      <c r="L55" s="117"/>
    </row>
    <row r="56" spans="1:12" s="104" customFormat="1" ht="12.75" customHeight="1">
      <c r="A56" s="110"/>
      <c r="D56" s="118" t="s">
        <v>24</v>
      </c>
      <c r="I56" s="117">
        <v>0</v>
      </c>
      <c r="J56" s="117">
        <v>0</v>
      </c>
      <c r="K56" s="117">
        <v>0</v>
      </c>
      <c r="L56" s="117">
        <v>1141</v>
      </c>
    </row>
    <row r="57" spans="1:12" s="104" customFormat="1" ht="12.75" customHeight="1">
      <c r="A57" s="110"/>
      <c r="C57" s="104" t="s">
        <v>276</v>
      </c>
      <c r="D57" s="118"/>
      <c r="I57" s="117">
        <v>0</v>
      </c>
      <c r="J57" s="117">
        <v>4305</v>
      </c>
      <c r="K57" s="117">
        <v>0</v>
      </c>
      <c r="L57" s="117">
        <v>4305</v>
      </c>
    </row>
    <row r="58" spans="1:12" s="104" customFormat="1" ht="3.75" customHeight="1">
      <c r="A58" s="110"/>
      <c r="I58" s="116"/>
      <c r="J58" s="116"/>
      <c r="K58" s="116"/>
      <c r="L58" s="116"/>
    </row>
    <row r="59" spans="6:12" s="104" customFormat="1" ht="3.75" customHeight="1">
      <c r="F59" s="113"/>
      <c r="G59" s="113"/>
      <c r="H59" s="113"/>
      <c r="I59" s="119"/>
      <c r="J59" s="119"/>
      <c r="K59" s="119"/>
      <c r="L59" s="119"/>
    </row>
    <row r="60" spans="1:15" s="104" customFormat="1" ht="12.75" customHeight="1" thickBot="1">
      <c r="A60" s="110"/>
      <c r="H60" s="121"/>
      <c r="I60" s="120">
        <f>SUM(I40:I57)</f>
        <v>7422</v>
      </c>
      <c r="J60" s="120">
        <f>SUM(J40:J57)</f>
        <v>-17240</v>
      </c>
      <c r="K60" s="120">
        <f>SUM(K40:K57)</f>
        <v>74297</v>
      </c>
      <c r="L60" s="120">
        <f>SUM(L40:L57)</f>
        <v>28879</v>
      </c>
      <c r="M60" s="121"/>
      <c r="N60" s="121"/>
      <c r="O60" s="121"/>
    </row>
    <row r="61" spans="9:15" ht="6" customHeight="1">
      <c r="I61" s="16"/>
      <c r="J61" s="124"/>
      <c r="K61" s="16"/>
      <c r="L61" s="16"/>
      <c r="M61" s="16"/>
      <c r="N61" s="54"/>
      <c r="O61" s="54"/>
    </row>
    <row r="62" spans="1:12" s="64" customFormat="1" ht="6" customHeight="1">
      <c r="A62" s="63"/>
      <c r="B62" s="150"/>
      <c r="C62" s="50"/>
      <c r="D62" s="50"/>
      <c r="E62" s="50"/>
      <c r="F62" s="50"/>
      <c r="G62" s="50"/>
      <c r="H62" s="50"/>
      <c r="I62" s="50"/>
      <c r="J62" s="50"/>
      <c r="K62" s="50"/>
      <c r="L62" s="50"/>
    </row>
    <row r="63" spans="1:12" ht="12.75" customHeight="1">
      <c r="A63" s="60">
        <v>6</v>
      </c>
      <c r="B63" s="61" t="s">
        <v>78</v>
      </c>
      <c r="C63" s="61"/>
      <c r="D63" s="61"/>
      <c r="I63" s="54"/>
      <c r="K63" s="54"/>
      <c r="L63" s="54"/>
    </row>
    <row r="64" ht="7.5" customHeight="1"/>
    <row r="65" spans="1:12" s="88" customFormat="1" ht="65.25" customHeight="1">
      <c r="A65" s="63"/>
      <c r="B65" s="206" t="s">
        <v>310</v>
      </c>
      <c r="C65" s="206"/>
      <c r="D65" s="206"/>
      <c r="E65" s="206"/>
      <c r="F65" s="206"/>
      <c r="G65" s="206"/>
      <c r="H65" s="206"/>
      <c r="I65" s="206"/>
      <c r="J65" s="206"/>
      <c r="K65" s="206"/>
      <c r="L65" s="206"/>
    </row>
    <row r="66" ht="7.5" customHeight="1"/>
    <row r="67" spans="1:12" s="88" customFormat="1" ht="39" customHeight="1">
      <c r="A67" s="63"/>
      <c r="B67" s="206" t="s">
        <v>281</v>
      </c>
      <c r="C67" s="206"/>
      <c r="D67" s="206"/>
      <c r="E67" s="206"/>
      <c r="F67" s="206"/>
      <c r="G67" s="206"/>
      <c r="H67" s="206"/>
      <c r="I67" s="206"/>
      <c r="J67" s="206"/>
      <c r="K67" s="206"/>
      <c r="L67" s="206"/>
    </row>
    <row r="68" ht="7.5" customHeight="1"/>
    <row r="69" spans="1:4" ht="12.75" customHeight="1">
      <c r="A69" s="60">
        <v>7</v>
      </c>
      <c r="B69" s="61" t="s">
        <v>124</v>
      </c>
      <c r="C69" s="61"/>
      <c r="D69" s="61"/>
    </row>
    <row r="70" spans="2:4" ht="7.5" customHeight="1">
      <c r="B70" s="61"/>
      <c r="C70" s="61"/>
      <c r="D70" s="61"/>
    </row>
    <row r="71" spans="1:13" s="76" customFormat="1" ht="28.5" customHeight="1">
      <c r="A71" s="96"/>
      <c r="B71" s="212" t="s">
        <v>298</v>
      </c>
      <c r="C71" s="212"/>
      <c r="D71" s="212"/>
      <c r="E71" s="212"/>
      <c r="F71" s="212"/>
      <c r="G71" s="212"/>
      <c r="H71" s="212"/>
      <c r="I71" s="212"/>
      <c r="J71" s="212"/>
      <c r="K71" s="212"/>
      <c r="L71" s="212"/>
      <c r="M71"/>
    </row>
    <row r="72" spans="2:4" ht="7.5" customHeight="1">
      <c r="B72" s="61"/>
      <c r="C72" s="61"/>
      <c r="D72" s="61"/>
    </row>
    <row r="73" spans="1:2" ht="12.75" customHeight="1">
      <c r="A73" s="60">
        <v>8</v>
      </c>
      <c r="B73" s="61" t="s">
        <v>122</v>
      </c>
    </row>
    <row r="74" ht="7.5" customHeight="1">
      <c r="B74" s="61"/>
    </row>
    <row r="75" spans="1:12" s="76" customFormat="1" ht="13.5" customHeight="1">
      <c r="A75" s="67"/>
      <c r="B75" s="206" t="s">
        <v>311</v>
      </c>
      <c r="C75" s="206"/>
      <c r="D75" s="206"/>
      <c r="E75" s="206"/>
      <c r="F75" s="206"/>
      <c r="G75" s="206"/>
      <c r="H75" s="206"/>
      <c r="I75" s="206"/>
      <c r="J75" s="206"/>
      <c r="K75" s="206"/>
      <c r="L75" s="206"/>
    </row>
    <row r="76" ht="7.5" customHeight="1"/>
    <row r="77" spans="8:12" s="122" customFormat="1" ht="12.75" customHeight="1">
      <c r="H77" s="122" t="s">
        <v>147</v>
      </c>
      <c r="I77" s="122" t="s">
        <v>148</v>
      </c>
      <c r="K77" s="122" t="s">
        <v>149</v>
      </c>
      <c r="L77" s="122" t="s">
        <v>150</v>
      </c>
    </row>
    <row r="78" spans="6:13" s="122" customFormat="1" ht="12.75" customHeight="1">
      <c r="F78" s="122" t="s">
        <v>34</v>
      </c>
      <c r="G78" s="122" t="s">
        <v>121</v>
      </c>
      <c r="H78" s="122" t="s">
        <v>151</v>
      </c>
      <c r="I78" s="122" t="s">
        <v>152</v>
      </c>
      <c r="J78" s="122" t="s">
        <v>123</v>
      </c>
      <c r="K78" s="122" t="s">
        <v>153</v>
      </c>
      <c r="L78" s="122" t="s">
        <v>164</v>
      </c>
      <c r="M78" s="122" t="s">
        <v>83</v>
      </c>
    </row>
    <row r="79" spans="2:13" s="122" customFormat="1" ht="12.75" customHeight="1">
      <c r="B79" s="123" t="s">
        <v>154</v>
      </c>
      <c r="F79" s="122" t="s">
        <v>65</v>
      </c>
      <c r="G79" s="122" t="s">
        <v>65</v>
      </c>
      <c r="H79" s="122" t="s">
        <v>65</v>
      </c>
      <c r="I79" s="122" t="s">
        <v>65</v>
      </c>
      <c r="J79" s="122" t="s">
        <v>65</v>
      </c>
      <c r="K79" s="122" t="s">
        <v>65</v>
      </c>
      <c r="L79" s="122" t="s">
        <v>65</v>
      </c>
      <c r="M79" s="122" t="s">
        <v>65</v>
      </c>
    </row>
    <row r="80" spans="2:22" s="124" customFormat="1" ht="12.75" customHeight="1">
      <c r="B80" s="125"/>
      <c r="F80" s="126"/>
      <c r="G80" s="126"/>
      <c r="H80" s="126"/>
      <c r="I80" s="126"/>
      <c r="J80" s="126"/>
      <c r="K80" s="126"/>
      <c r="L80" s="127"/>
      <c r="M80" s="126"/>
      <c r="N80" s="126"/>
      <c r="P80" s="126"/>
      <c r="R80" s="126"/>
      <c r="T80" s="126"/>
      <c r="V80" s="126"/>
    </row>
    <row r="81" spans="2:22" s="124" customFormat="1" ht="12.75" customHeight="1">
      <c r="B81" s="125" t="s">
        <v>188</v>
      </c>
      <c r="C81" s="125"/>
      <c r="D81" s="125"/>
      <c r="F81" s="126">
        <v>322161</v>
      </c>
      <c r="G81" s="177">
        <v>567878</v>
      </c>
      <c r="H81" s="126">
        <v>245172</v>
      </c>
      <c r="I81" s="126">
        <v>114568</v>
      </c>
      <c r="J81" s="126">
        <v>23026</v>
      </c>
      <c r="K81" s="126">
        <v>33261</v>
      </c>
      <c r="L81" s="127">
        <v>79165</v>
      </c>
      <c r="M81" s="126">
        <f>SUM(F81:L81)</f>
        <v>1385231</v>
      </c>
      <c r="N81" s="126"/>
      <c r="P81" s="126"/>
      <c r="R81" s="126"/>
      <c r="T81" s="126"/>
      <c r="V81" s="126"/>
    </row>
    <row r="82" spans="2:22" s="124" customFormat="1" ht="12.75" customHeight="1">
      <c r="B82" s="125" t="s">
        <v>189</v>
      </c>
      <c r="C82" s="125"/>
      <c r="D82" s="125"/>
      <c r="F82" s="126">
        <v>0</v>
      </c>
      <c r="G82" s="126">
        <v>-32</v>
      </c>
      <c r="H82" s="126">
        <v>0</v>
      </c>
      <c r="I82" s="126">
        <v>-997</v>
      </c>
      <c r="J82" s="126">
        <v>0</v>
      </c>
      <c r="K82" s="126">
        <v>-3142</v>
      </c>
      <c r="L82" s="127">
        <v>-75</v>
      </c>
      <c r="M82" s="126">
        <f>SUM(F82:L82)</f>
        <v>-4246</v>
      </c>
      <c r="N82" s="126"/>
      <c r="P82" s="126"/>
      <c r="R82" s="126"/>
      <c r="T82" s="126"/>
      <c r="V82" s="126"/>
    </row>
    <row r="83" spans="2:22" s="124" customFormat="1" ht="3.75" customHeight="1">
      <c r="B83" s="125"/>
      <c r="F83" s="126"/>
      <c r="G83" s="126"/>
      <c r="H83" s="126"/>
      <c r="I83" s="126"/>
      <c r="J83" s="126"/>
      <c r="K83" s="126"/>
      <c r="L83" s="127"/>
      <c r="M83" s="126"/>
      <c r="N83" s="126"/>
      <c r="P83" s="126"/>
      <c r="R83" s="126"/>
      <c r="T83" s="126"/>
      <c r="V83" s="126"/>
    </row>
    <row r="84" spans="2:22" s="124" customFormat="1" ht="3.75" customHeight="1">
      <c r="B84" s="125"/>
      <c r="F84" s="128"/>
      <c r="G84" s="128"/>
      <c r="H84" s="128"/>
      <c r="I84" s="128"/>
      <c r="J84" s="128"/>
      <c r="K84" s="128"/>
      <c r="L84" s="129"/>
      <c r="M84" s="128"/>
      <c r="N84" s="126"/>
      <c r="P84" s="126"/>
      <c r="R84" s="126"/>
      <c r="T84" s="126"/>
      <c r="V84" s="126"/>
    </row>
    <row r="85" spans="2:20" s="124" customFormat="1" ht="12.75" customHeight="1">
      <c r="B85" s="125" t="s">
        <v>177</v>
      </c>
      <c r="F85" s="124">
        <f aca="true" t="shared" si="0" ref="F85:L85">SUM(F81:F84)</f>
        <v>322161</v>
      </c>
      <c r="G85" s="124">
        <f t="shared" si="0"/>
        <v>567846</v>
      </c>
      <c r="H85" s="124">
        <f t="shared" si="0"/>
        <v>245172</v>
      </c>
      <c r="I85" s="124">
        <f t="shared" si="0"/>
        <v>113571</v>
      </c>
      <c r="J85" s="124">
        <f t="shared" si="0"/>
        <v>23026</v>
      </c>
      <c r="K85" s="124">
        <f t="shared" si="0"/>
        <v>30119</v>
      </c>
      <c r="L85" s="127">
        <f t="shared" si="0"/>
        <v>79090</v>
      </c>
      <c r="M85" s="124">
        <f>SUM(M81:M84)</f>
        <v>1380985</v>
      </c>
      <c r="T85" s="126"/>
    </row>
    <row r="86" spans="6:20" s="124" customFormat="1" ht="3.75" customHeight="1" thickBot="1">
      <c r="F86" s="130"/>
      <c r="G86" s="130"/>
      <c r="H86" s="130"/>
      <c r="I86" s="130"/>
      <c r="J86" s="130"/>
      <c r="K86" s="130"/>
      <c r="L86" s="131"/>
      <c r="T86" s="126"/>
    </row>
    <row r="87" spans="12:20" s="124" customFormat="1" ht="3.75" customHeight="1">
      <c r="L87" s="127"/>
      <c r="T87" s="126"/>
    </row>
    <row r="88" spans="2:20" s="124" customFormat="1" ht="12.75" customHeight="1">
      <c r="B88" s="125" t="s">
        <v>203</v>
      </c>
      <c r="M88" s="124">
        <v>-428413</v>
      </c>
      <c r="S88" s="127"/>
      <c r="T88" s="126"/>
    </row>
    <row r="89" spans="19:20" s="16" customFormat="1" ht="3.75" customHeight="1">
      <c r="S89" s="132"/>
      <c r="T89" s="133"/>
    </row>
    <row r="90" spans="13:20" s="16" customFormat="1" ht="3.75" customHeight="1">
      <c r="M90" s="9"/>
      <c r="S90" s="132"/>
      <c r="T90" s="133"/>
    </row>
    <row r="91" spans="13:20" s="124" customFormat="1" ht="12.75" customHeight="1">
      <c r="M91" s="124">
        <f>SUM(M85:M88)</f>
        <v>952572</v>
      </c>
      <c r="S91" s="127"/>
      <c r="T91" s="126"/>
    </row>
    <row r="92" spans="13:20" s="16" customFormat="1" ht="3.75" customHeight="1" thickBot="1">
      <c r="M92" s="18"/>
      <c r="S92" s="132"/>
      <c r="T92" s="133"/>
    </row>
    <row r="93" spans="2:20" s="124" customFormat="1" ht="12.75" customHeight="1">
      <c r="B93" s="123" t="s">
        <v>155</v>
      </c>
      <c r="S93" s="127"/>
      <c r="T93" s="126"/>
    </row>
    <row r="94" spans="2:20" s="124" customFormat="1" ht="12.75" customHeight="1">
      <c r="B94" s="125" t="s">
        <v>187</v>
      </c>
      <c r="C94" s="125"/>
      <c r="D94" s="125"/>
      <c r="F94" s="124">
        <v>0</v>
      </c>
      <c r="G94" s="124">
        <v>40603</v>
      </c>
      <c r="H94" s="124">
        <v>-2354</v>
      </c>
      <c r="I94" s="124">
        <v>-5499</v>
      </c>
      <c r="J94" s="124">
        <v>1181</v>
      </c>
      <c r="K94" s="124">
        <v>-2925</v>
      </c>
      <c r="L94" s="127">
        <v>-525</v>
      </c>
      <c r="M94" s="124">
        <f>SUM(F94:L94)</f>
        <v>30481</v>
      </c>
      <c r="T94" s="126"/>
    </row>
    <row r="95" spans="2:20" s="124" customFormat="1" ht="12.75" customHeight="1">
      <c r="B95" s="125" t="s">
        <v>137</v>
      </c>
      <c r="F95" s="124">
        <v>0</v>
      </c>
      <c r="G95" s="124">
        <v>17334</v>
      </c>
      <c r="H95" s="124">
        <v>859</v>
      </c>
      <c r="I95" s="124">
        <v>3920</v>
      </c>
      <c r="J95" s="124">
        <v>40</v>
      </c>
      <c r="K95" s="124">
        <v>11</v>
      </c>
      <c r="L95" s="127">
        <f>9023</f>
        <v>9023</v>
      </c>
      <c r="M95" s="124">
        <f>SUM(F95:L95)</f>
        <v>31187</v>
      </c>
      <c r="T95" s="126"/>
    </row>
    <row r="96" spans="2:20" s="124" customFormat="1" ht="3.75" customHeight="1">
      <c r="B96" s="125"/>
      <c r="F96" s="134"/>
      <c r="G96" s="134"/>
      <c r="H96" s="134"/>
      <c r="I96" s="134"/>
      <c r="J96" s="134"/>
      <c r="K96" s="134"/>
      <c r="L96" s="134"/>
      <c r="M96" s="134"/>
      <c r="T96" s="126"/>
    </row>
    <row r="97" spans="2:20" s="124" customFormat="1" ht="3.75" customHeight="1">
      <c r="B97" s="125"/>
      <c r="L97" s="127"/>
      <c r="T97" s="126"/>
    </row>
    <row r="98" spans="2:20" s="124" customFormat="1" ht="12.75" customHeight="1">
      <c r="B98" s="125" t="s">
        <v>191</v>
      </c>
      <c r="T98" s="126"/>
    </row>
    <row r="99" spans="2:20" s="124" customFormat="1" ht="12.75" customHeight="1">
      <c r="B99" s="125" t="s">
        <v>192</v>
      </c>
      <c r="F99" s="124">
        <f aca="true" t="shared" si="1" ref="F99:M99">SUM(F94:F97)</f>
        <v>0</v>
      </c>
      <c r="G99" s="124">
        <f t="shared" si="1"/>
        <v>57937</v>
      </c>
      <c r="H99" s="124">
        <f t="shared" si="1"/>
        <v>-1495</v>
      </c>
      <c r="I99" s="124">
        <f t="shared" si="1"/>
        <v>-1579</v>
      </c>
      <c r="J99" s="124">
        <f t="shared" si="1"/>
        <v>1221</v>
      </c>
      <c r="K99" s="124">
        <f t="shared" si="1"/>
        <v>-2914</v>
      </c>
      <c r="L99" s="124">
        <f t="shared" si="1"/>
        <v>8498</v>
      </c>
      <c r="M99" s="124">
        <f t="shared" si="1"/>
        <v>61668</v>
      </c>
      <c r="T99" s="126"/>
    </row>
    <row r="100" spans="2:20" s="124" customFormat="1" ht="12.75" customHeight="1">
      <c r="B100" s="125" t="s">
        <v>45</v>
      </c>
      <c r="F100" s="124">
        <v>0</v>
      </c>
      <c r="G100" s="124">
        <v>95525</v>
      </c>
      <c r="H100" s="124">
        <v>0</v>
      </c>
      <c r="I100" s="124">
        <v>7</v>
      </c>
      <c r="J100" s="124">
        <v>0</v>
      </c>
      <c r="K100" s="124">
        <v>0</v>
      </c>
      <c r="L100" s="127">
        <v>-21235</v>
      </c>
      <c r="M100" s="124">
        <f>SUM(F100:L100)</f>
        <v>74297</v>
      </c>
      <c r="T100" s="126"/>
    </row>
    <row r="101" spans="2:20" s="124" customFormat="1" ht="12.75" customHeight="1">
      <c r="B101" s="125" t="s">
        <v>156</v>
      </c>
      <c r="F101" s="124">
        <v>0</v>
      </c>
      <c r="G101" s="124">
        <v>-107124</v>
      </c>
      <c r="H101" s="124">
        <v>-1794</v>
      </c>
      <c r="I101" s="124">
        <v>0</v>
      </c>
      <c r="J101" s="124">
        <v>-265</v>
      </c>
      <c r="K101" s="124">
        <v>-17</v>
      </c>
      <c r="L101" s="127">
        <v>-66137</v>
      </c>
      <c r="M101" s="124">
        <f>SUM(F101:L101)</f>
        <v>-175337</v>
      </c>
      <c r="T101" s="126"/>
    </row>
    <row r="102" spans="2:20" s="124" customFormat="1" ht="12.75" customHeight="1">
      <c r="B102" s="125" t="s">
        <v>158</v>
      </c>
      <c r="L102" s="127"/>
      <c r="T102" s="126"/>
    </row>
    <row r="103" spans="2:20" s="124" customFormat="1" ht="12.75" customHeight="1">
      <c r="B103" s="125" t="s">
        <v>184</v>
      </c>
      <c r="L103" s="127"/>
      <c r="T103" s="126"/>
    </row>
    <row r="104" spans="2:20" s="124" customFormat="1" ht="12.75" customHeight="1">
      <c r="B104" s="125" t="s">
        <v>204</v>
      </c>
      <c r="F104" s="135">
        <v>1960</v>
      </c>
      <c r="G104" s="124">
        <v>-885</v>
      </c>
      <c r="H104" s="124">
        <v>0</v>
      </c>
      <c r="I104" s="124">
        <v>-8916</v>
      </c>
      <c r="J104" s="124">
        <v>-113</v>
      </c>
      <c r="K104" s="124">
        <v>777</v>
      </c>
      <c r="L104" s="127">
        <v>-9006</v>
      </c>
      <c r="M104" s="124">
        <f>SUM(F104:L104)</f>
        <v>-16183</v>
      </c>
      <c r="T104" s="126"/>
    </row>
    <row r="105" spans="2:20" s="124" customFormat="1" ht="3.75" customHeight="1">
      <c r="B105" s="125"/>
      <c r="F105" s="134"/>
      <c r="G105" s="134"/>
      <c r="H105" s="134"/>
      <c r="I105" s="134"/>
      <c r="J105" s="134"/>
      <c r="K105" s="134"/>
      <c r="L105" s="136"/>
      <c r="M105" s="134"/>
      <c r="T105" s="126"/>
    </row>
    <row r="106" spans="2:20" s="124" customFormat="1" ht="12.75" customHeight="1">
      <c r="B106" s="125" t="s">
        <v>35</v>
      </c>
      <c r="T106" s="126"/>
    </row>
    <row r="107" spans="2:20" s="124" customFormat="1" ht="12.75" customHeight="1">
      <c r="B107" s="125" t="s">
        <v>36</v>
      </c>
      <c r="F107" s="143">
        <f aca="true" t="shared" si="2" ref="F107:M107">SUM(F99:F104)</f>
        <v>1960</v>
      </c>
      <c r="G107" s="124">
        <f t="shared" si="2"/>
        <v>45453</v>
      </c>
      <c r="H107" s="124">
        <f t="shared" si="2"/>
        <v>-3289</v>
      </c>
      <c r="I107" s="124">
        <f t="shared" si="2"/>
        <v>-10488</v>
      </c>
      <c r="J107" s="124">
        <f t="shared" si="2"/>
        <v>843</v>
      </c>
      <c r="K107" s="124">
        <f t="shared" si="2"/>
        <v>-2154</v>
      </c>
      <c r="L107" s="124">
        <f t="shared" si="2"/>
        <v>-87880</v>
      </c>
      <c r="M107" s="124">
        <f t="shared" si="2"/>
        <v>-55555</v>
      </c>
      <c r="T107" s="126"/>
    </row>
    <row r="108" spans="6:20" s="124" customFormat="1" ht="3.75" customHeight="1" thickBot="1">
      <c r="F108" s="130"/>
      <c r="G108" s="130"/>
      <c r="H108" s="130"/>
      <c r="I108" s="130"/>
      <c r="J108" s="130"/>
      <c r="K108" s="130"/>
      <c r="L108" s="131"/>
      <c r="M108" s="131"/>
      <c r="T108" s="126"/>
    </row>
    <row r="109" spans="12:20" s="124" customFormat="1" ht="3.75" customHeight="1">
      <c r="L109" s="127"/>
      <c r="T109" s="126"/>
    </row>
    <row r="110" spans="2:13" ht="12.75" customHeight="1">
      <c r="B110" s="22" t="s">
        <v>30</v>
      </c>
      <c r="K110" s="137"/>
      <c r="L110" s="137"/>
      <c r="M110" s="137"/>
    </row>
    <row r="111" spans="11:13" ht="7.5" customHeight="1">
      <c r="K111" s="137"/>
      <c r="L111" s="137"/>
      <c r="M111" s="137"/>
    </row>
    <row r="112" spans="1:4" ht="12.75" customHeight="1">
      <c r="A112" s="60">
        <v>9</v>
      </c>
      <c r="B112" s="61" t="s">
        <v>46</v>
      </c>
      <c r="C112" s="61"/>
      <c r="D112" s="61"/>
    </row>
    <row r="113" ht="7.5" customHeight="1"/>
    <row r="114" spans="1:12" s="76" customFormat="1" ht="27.75" customHeight="1">
      <c r="A114" s="67"/>
      <c r="B114" s="206" t="s">
        <v>171</v>
      </c>
      <c r="C114" s="206"/>
      <c r="D114" s="206"/>
      <c r="E114" s="206"/>
      <c r="F114" s="206"/>
      <c r="G114" s="206"/>
      <c r="H114" s="206"/>
      <c r="I114" s="206"/>
      <c r="J114" s="206"/>
      <c r="K114" s="206"/>
      <c r="L114" s="206"/>
    </row>
    <row r="115" ht="7.5" customHeight="1"/>
    <row r="116" spans="1:10" ht="12.75" customHeight="1">
      <c r="A116" s="60">
        <v>10</v>
      </c>
      <c r="B116" s="207" t="s">
        <v>157</v>
      </c>
      <c r="C116" s="207"/>
      <c r="D116" s="207"/>
      <c r="E116" s="207"/>
      <c r="F116" s="207"/>
      <c r="G116" s="207"/>
      <c r="H116" s="207"/>
      <c r="I116" s="207"/>
      <c r="J116" s="207"/>
    </row>
    <row r="117" ht="7.5" customHeight="1"/>
    <row r="118" spans="1:12" s="77" customFormat="1" ht="27" customHeight="1">
      <c r="A118" s="86"/>
      <c r="B118" s="206" t="s">
        <v>282</v>
      </c>
      <c r="C118" s="206"/>
      <c r="D118" s="206"/>
      <c r="E118" s="206"/>
      <c r="F118" s="206"/>
      <c r="G118" s="206"/>
      <c r="H118" s="206"/>
      <c r="I118" s="206"/>
      <c r="J118" s="206"/>
      <c r="K118" s="206"/>
      <c r="L118" s="206"/>
    </row>
    <row r="119" ht="7.5" customHeight="1"/>
    <row r="120" spans="1:4" ht="12.75" customHeight="1">
      <c r="A120" s="60">
        <v>11</v>
      </c>
      <c r="B120" s="61" t="s">
        <v>75</v>
      </c>
      <c r="C120" s="61"/>
      <c r="D120" s="61"/>
    </row>
    <row r="121" spans="2:4" ht="7.5" customHeight="1">
      <c r="B121" s="61"/>
      <c r="C121" s="61"/>
      <c r="D121" s="61"/>
    </row>
    <row r="122" spans="1:13" s="146" customFormat="1" ht="13.5" customHeight="1">
      <c r="A122" s="67"/>
      <c r="B122" s="208" t="s">
        <v>283</v>
      </c>
      <c r="C122" s="208"/>
      <c r="D122" s="208"/>
      <c r="E122" s="208"/>
      <c r="F122" s="208"/>
      <c r="G122" s="208"/>
      <c r="H122" s="208"/>
      <c r="I122" s="208"/>
      <c r="J122" s="208"/>
      <c r="K122" s="208"/>
      <c r="L122" s="208"/>
      <c r="M122" s="208"/>
    </row>
    <row r="123" spans="1:7" ht="3.75" customHeight="1">
      <c r="A123" s="26"/>
      <c r="B123" s="163"/>
      <c r="D123" s="164"/>
      <c r="G123" s="1"/>
    </row>
    <row r="124" spans="1:12" s="77" customFormat="1" ht="51" customHeight="1">
      <c r="A124" s="86"/>
      <c r="B124" s="77" t="s">
        <v>101</v>
      </c>
      <c r="C124" s="206" t="s">
        <v>240</v>
      </c>
      <c r="D124" s="206"/>
      <c r="E124" s="206"/>
      <c r="F124" s="206"/>
      <c r="G124" s="206"/>
      <c r="H124" s="206"/>
      <c r="I124" s="206"/>
      <c r="J124" s="206"/>
      <c r="K124" s="206"/>
      <c r="L124" s="206"/>
    </row>
    <row r="125" s="147" customFormat="1" ht="6" customHeight="1">
      <c r="A125" s="60"/>
    </row>
    <row r="126" spans="1:12" s="77" customFormat="1" ht="51" customHeight="1">
      <c r="A126" s="86"/>
      <c r="B126" s="77" t="s">
        <v>27</v>
      </c>
      <c r="C126" s="206" t="s">
        <v>241</v>
      </c>
      <c r="D126" s="206"/>
      <c r="E126" s="206"/>
      <c r="F126" s="206"/>
      <c r="G126" s="206"/>
      <c r="H126" s="206"/>
      <c r="I126" s="206"/>
      <c r="J126" s="206"/>
      <c r="K126" s="206"/>
      <c r="L126" s="206"/>
    </row>
    <row r="127" s="147" customFormat="1" ht="6" customHeight="1">
      <c r="A127" s="60"/>
    </row>
    <row r="128" spans="1:12" s="76" customFormat="1" ht="51.75" customHeight="1">
      <c r="A128" s="67"/>
      <c r="B128" s="76" t="s">
        <v>237</v>
      </c>
      <c r="C128" s="206" t="s">
        <v>312</v>
      </c>
      <c r="D128" s="206"/>
      <c r="E128" s="206"/>
      <c r="F128" s="206"/>
      <c r="G128" s="206"/>
      <c r="H128" s="206"/>
      <c r="I128" s="206"/>
      <c r="J128" s="206"/>
      <c r="K128" s="206"/>
      <c r="L128" s="206"/>
    </row>
    <row r="129" ht="7.5" customHeight="1"/>
    <row r="130" spans="2:4" ht="12.75" customHeight="1" hidden="1">
      <c r="B130" s="61"/>
      <c r="C130" s="61"/>
      <c r="D130" s="61"/>
    </row>
    <row r="131" spans="2:4" ht="7.5" customHeight="1" hidden="1">
      <c r="B131" s="61"/>
      <c r="C131" s="61"/>
      <c r="D131" s="61"/>
    </row>
    <row r="132" spans="1:12" s="88" customFormat="1" ht="93" customHeight="1" hidden="1">
      <c r="A132" s="63"/>
      <c r="B132" s="206"/>
      <c r="C132" s="206"/>
      <c r="D132" s="206"/>
      <c r="E132" s="206"/>
      <c r="F132" s="206"/>
      <c r="G132" s="206"/>
      <c r="H132" s="206"/>
      <c r="I132" s="206"/>
      <c r="J132" s="206"/>
      <c r="K132" s="206"/>
      <c r="L132" s="206"/>
    </row>
    <row r="133" ht="3.75" customHeight="1"/>
    <row r="134" spans="1:4" ht="12.75" customHeight="1">
      <c r="A134" s="60">
        <v>12</v>
      </c>
      <c r="B134" s="61" t="s">
        <v>125</v>
      </c>
      <c r="C134" s="138"/>
      <c r="D134" s="138"/>
    </row>
    <row r="135" ht="7.5" customHeight="1">
      <c r="A135" s="28"/>
    </row>
    <row r="136" spans="2:12" ht="12.75" customHeight="1">
      <c r="B136" s="206" t="s">
        <v>255</v>
      </c>
      <c r="C136" s="206"/>
      <c r="D136" s="206"/>
      <c r="E136" s="206"/>
      <c r="F136" s="206"/>
      <c r="G136" s="206"/>
      <c r="H136" s="206"/>
      <c r="I136" s="206"/>
      <c r="J136" s="206"/>
      <c r="K136" s="206"/>
      <c r="L136" s="206"/>
    </row>
    <row r="156" ht="12.75" customHeight="1">
      <c r="A156" s="38"/>
    </row>
  </sheetData>
  <mergeCells count="23">
    <mergeCell ref="B114:L114"/>
    <mergeCell ref="B30:L30"/>
    <mergeCell ref="B75:L75"/>
    <mergeCell ref="B67:L67"/>
    <mergeCell ref="B65:L65"/>
    <mergeCell ref="B71:L71"/>
    <mergeCell ref="B10:L10"/>
    <mergeCell ref="B12:L12"/>
    <mergeCell ref="B16:L16"/>
    <mergeCell ref="B20:L20"/>
    <mergeCell ref="C22:L22"/>
    <mergeCell ref="C24:L24"/>
    <mergeCell ref="C26:L26"/>
    <mergeCell ref="K35:L35"/>
    <mergeCell ref="I35:J35"/>
    <mergeCell ref="B136:L136"/>
    <mergeCell ref="B116:J116"/>
    <mergeCell ref="B132:L132"/>
    <mergeCell ref="B118:L118"/>
    <mergeCell ref="C128:L128"/>
    <mergeCell ref="C126:L126"/>
    <mergeCell ref="C124:L124"/>
    <mergeCell ref="B122:M122"/>
  </mergeCells>
  <printOptions horizontalCentered="1"/>
  <pageMargins left="0.6" right="0.3" top="0.71" bottom="0.54" header="0.2" footer="0.2"/>
  <pageSetup firstPageNumber="5" useFirstPageNumber="1" fitToHeight="4" fitToWidth="5" horizontalDpi="600" verticalDpi="600" orientation="portrait" paperSize="9" scale="88" r:id="rId2"/>
  <headerFooter alignWithMargins="0">
    <oddFooter>&amp;C- &amp;P -</oddFooter>
  </headerFooter>
  <rowBreaks count="2" manualBreakCount="2">
    <brk id="61" max="12" man="1"/>
    <brk id="119" max="12" man="1"/>
  </rowBreaks>
  <drawing r:id="rId1"/>
</worksheet>
</file>

<file path=xl/worksheets/sheet6.xml><?xml version="1.0" encoding="utf-8"?>
<worksheet xmlns="http://schemas.openxmlformats.org/spreadsheetml/2006/main" xmlns:r="http://schemas.openxmlformats.org/officeDocument/2006/relationships">
  <dimension ref="A6:M194"/>
  <sheetViews>
    <sheetView showGridLines="0" workbookViewId="0" topLeftCell="A1">
      <selection activeCell="A1" sqref="A1"/>
    </sheetView>
  </sheetViews>
  <sheetFormatPr defaultColWidth="9.140625" defaultRowHeight="12.75" customHeight="1"/>
  <cols>
    <col min="1" max="1" width="3.140625" style="62" customWidth="1"/>
    <col min="2" max="2" width="3.28125" style="62" customWidth="1"/>
    <col min="3" max="3" width="2.8515625" style="62" customWidth="1"/>
    <col min="4" max="4" width="3.140625" style="62" customWidth="1"/>
    <col min="5" max="5" width="6.8515625" style="62" customWidth="1"/>
    <col min="6" max="6" width="11.28125" style="62" customWidth="1"/>
    <col min="7" max="7" width="12.8515625" style="62" customWidth="1"/>
    <col min="8" max="8" width="11.57421875" style="62" customWidth="1"/>
    <col min="9" max="9" width="11.8515625" style="62" customWidth="1"/>
    <col min="10" max="10" width="11.140625" style="62" customWidth="1"/>
    <col min="11" max="11" width="11.00390625" style="62" customWidth="1"/>
    <col min="12" max="12" width="4.7109375" style="62" customWidth="1"/>
    <col min="13" max="16384" width="9.140625" style="62" customWidth="1"/>
  </cols>
  <sheetData>
    <row r="6" spans="1:4" ht="12.75" customHeight="1">
      <c r="A6" s="60"/>
      <c r="B6" s="61" t="s">
        <v>206</v>
      </c>
      <c r="C6" s="61"/>
      <c r="D6" s="61"/>
    </row>
    <row r="7" ht="6" customHeight="1"/>
    <row r="8" spans="1:4" ht="12.75" customHeight="1">
      <c r="A8" s="60">
        <v>1</v>
      </c>
      <c r="B8" s="61" t="s">
        <v>94</v>
      </c>
      <c r="C8" s="61"/>
      <c r="D8" s="61"/>
    </row>
    <row r="9" spans="1:4" ht="6" customHeight="1">
      <c r="A9" s="60"/>
      <c r="B9" s="61"/>
      <c r="C9" s="61"/>
      <c r="D9" s="61"/>
    </row>
    <row r="10" spans="1:11" s="64" customFormat="1" ht="156.75" customHeight="1">
      <c r="A10" s="63"/>
      <c r="B10" s="206" t="s">
        <v>5</v>
      </c>
      <c r="C10" s="206"/>
      <c r="D10" s="206"/>
      <c r="E10" s="206"/>
      <c r="F10" s="206"/>
      <c r="G10" s="206"/>
      <c r="H10" s="206"/>
      <c r="I10" s="206"/>
      <c r="J10" s="206"/>
      <c r="K10" s="206"/>
    </row>
    <row r="11" spans="1:4" ht="2.25" customHeight="1">
      <c r="A11" s="60"/>
      <c r="B11" s="61"/>
      <c r="C11" s="61"/>
      <c r="D11" s="61"/>
    </row>
    <row r="12" spans="1:11" s="64" customFormat="1" ht="91.5" customHeight="1">
      <c r="A12" s="63"/>
      <c r="B12" s="206" t="s">
        <v>12</v>
      </c>
      <c r="C12" s="206"/>
      <c r="D12" s="206"/>
      <c r="E12" s="206"/>
      <c r="F12" s="206"/>
      <c r="G12" s="206"/>
      <c r="H12" s="206"/>
      <c r="I12" s="206"/>
      <c r="J12" s="206"/>
      <c r="K12" s="206"/>
    </row>
    <row r="13" spans="1:4" ht="2.25" customHeight="1">
      <c r="A13" s="60"/>
      <c r="B13" s="61"/>
      <c r="C13" s="61"/>
      <c r="D13" s="61"/>
    </row>
    <row r="14" spans="1:11" s="64" customFormat="1" ht="79.5" customHeight="1">
      <c r="A14" s="63"/>
      <c r="B14" s="183"/>
      <c r="C14" s="183"/>
      <c r="D14" s="183"/>
      <c r="E14" s="183"/>
      <c r="F14" s="183"/>
      <c r="G14" s="183"/>
      <c r="H14" s="183"/>
      <c r="I14" s="183"/>
      <c r="J14" s="183"/>
      <c r="K14" s="183"/>
    </row>
    <row r="15" spans="1:11" s="64" customFormat="1" ht="24.75" customHeight="1">
      <c r="A15" s="63"/>
      <c r="B15" s="155"/>
      <c r="C15" s="155"/>
      <c r="D15" s="155"/>
      <c r="E15" s="155"/>
      <c r="F15" s="155"/>
      <c r="G15" s="155"/>
      <c r="H15" s="155"/>
      <c r="I15" s="155"/>
      <c r="J15" s="155"/>
      <c r="K15" s="155"/>
    </row>
    <row r="16" spans="1:11" s="64" customFormat="1" ht="50.25" customHeight="1">
      <c r="A16" s="63"/>
      <c r="B16" s="155"/>
      <c r="C16" s="155"/>
      <c r="D16" s="155"/>
      <c r="E16" s="155"/>
      <c r="F16" s="155"/>
      <c r="G16" s="155"/>
      <c r="H16" s="155"/>
      <c r="I16" s="155"/>
      <c r="J16" s="155"/>
      <c r="K16" s="155"/>
    </row>
    <row r="17" spans="1:4" ht="1.5" customHeight="1">
      <c r="A17" s="60"/>
      <c r="B17" s="61"/>
      <c r="C17" s="61"/>
      <c r="D17" s="61"/>
    </row>
    <row r="18" spans="1:11" s="66" customFormat="1" ht="66" customHeight="1">
      <c r="A18" s="65"/>
      <c r="B18" s="206" t="s">
        <v>313</v>
      </c>
      <c r="C18" s="206"/>
      <c r="D18" s="206"/>
      <c r="E18" s="206"/>
      <c r="F18" s="206"/>
      <c r="G18" s="206"/>
      <c r="H18" s="206"/>
      <c r="I18" s="206"/>
      <c r="J18" s="206"/>
      <c r="K18" s="206"/>
    </row>
    <row r="19" ht="1.5" customHeight="1">
      <c r="A19" s="60"/>
    </row>
    <row r="20" spans="1:11" s="68" customFormat="1" ht="26.25" customHeight="1">
      <c r="A20" s="67"/>
      <c r="B20" s="206" t="s">
        <v>239</v>
      </c>
      <c r="C20" s="206"/>
      <c r="D20" s="206"/>
      <c r="E20" s="206"/>
      <c r="F20" s="206"/>
      <c r="G20" s="206"/>
      <c r="H20" s="206"/>
      <c r="I20" s="206"/>
      <c r="J20" s="206"/>
      <c r="K20" s="206"/>
    </row>
    <row r="21" ht="6" customHeight="1">
      <c r="A21" s="60"/>
    </row>
    <row r="22" spans="1:11" s="68" customFormat="1" ht="31.5" customHeight="1">
      <c r="A22" s="67"/>
      <c r="B22" s="206" t="s">
        <v>9</v>
      </c>
      <c r="C22" s="206"/>
      <c r="D22" s="206"/>
      <c r="E22" s="206"/>
      <c r="F22" s="206"/>
      <c r="G22" s="206"/>
      <c r="H22" s="206"/>
      <c r="I22" s="206"/>
      <c r="J22" s="206"/>
      <c r="K22" s="206"/>
    </row>
    <row r="23" ht="6" customHeight="1">
      <c r="A23" s="60"/>
    </row>
    <row r="24" spans="1:12" s="68" customFormat="1" ht="30" customHeight="1">
      <c r="A24" s="67"/>
      <c r="B24" s="185" t="s">
        <v>253</v>
      </c>
      <c r="C24" s="185"/>
      <c r="D24" s="185"/>
      <c r="E24" s="185"/>
      <c r="F24" s="185"/>
      <c r="G24" s="185"/>
      <c r="H24" s="185"/>
      <c r="I24" s="185"/>
      <c r="J24" s="185"/>
      <c r="K24" s="185"/>
      <c r="L24"/>
    </row>
    <row r="25" ht="7.5" customHeight="1">
      <c r="A25" s="60"/>
    </row>
    <row r="26" spans="1:2" ht="12.75" customHeight="1">
      <c r="A26" s="60">
        <v>2</v>
      </c>
      <c r="B26" s="61" t="s">
        <v>93</v>
      </c>
    </row>
    <row r="27" spans="3:4" ht="6" customHeight="1">
      <c r="C27" s="61"/>
      <c r="D27" s="61"/>
    </row>
    <row r="28" spans="1:11" s="68" customFormat="1" ht="69.75" customHeight="1">
      <c r="A28" s="67"/>
      <c r="B28" s="206" t="s">
        <v>314</v>
      </c>
      <c r="C28" s="206"/>
      <c r="D28" s="206"/>
      <c r="E28" s="206"/>
      <c r="F28" s="206"/>
      <c r="G28" s="206"/>
      <c r="H28" s="206"/>
      <c r="I28" s="206"/>
      <c r="J28" s="206"/>
      <c r="K28" s="206"/>
    </row>
    <row r="29" ht="7.5" customHeight="1">
      <c r="A29" s="60"/>
    </row>
    <row r="30" spans="1:4" ht="12.75" customHeight="1">
      <c r="A30" s="60">
        <v>3</v>
      </c>
      <c r="B30" s="61" t="s">
        <v>96</v>
      </c>
      <c r="C30" s="61"/>
      <c r="D30" s="61"/>
    </row>
    <row r="31" ht="6" customHeight="1">
      <c r="A31" s="60"/>
    </row>
    <row r="32" spans="1:11" s="68" customFormat="1" ht="102" customHeight="1">
      <c r="A32" s="67"/>
      <c r="B32" s="206" t="s">
        <v>315</v>
      </c>
      <c r="C32" s="206"/>
      <c r="D32" s="206"/>
      <c r="E32" s="206"/>
      <c r="F32" s="206"/>
      <c r="G32" s="206"/>
      <c r="H32" s="206"/>
      <c r="I32" s="206"/>
      <c r="J32" s="206"/>
      <c r="K32" s="206"/>
    </row>
    <row r="33" ht="7.5" customHeight="1">
      <c r="A33" s="60"/>
    </row>
    <row r="34" spans="1:4" ht="12.75" customHeight="1">
      <c r="A34" s="60">
        <v>4</v>
      </c>
      <c r="B34" s="61" t="s">
        <v>97</v>
      </c>
      <c r="C34" s="61"/>
      <c r="D34" s="61"/>
    </row>
    <row r="35" spans="1:4" ht="6" customHeight="1">
      <c r="A35" s="28"/>
      <c r="B35" s="26"/>
      <c r="C35" s="26"/>
      <c r="D35" s="26"/>
    </row>
    <row r="36" spans="1:4" ht="12.75" customHeight="1">
      <c r="A36" s="28"/>
      <c r="B36" s="26" t="s">
        <v>172</v>
      </c>
      <c r="C36" s="26"/>
      <c r="D36" s="26"/>
    </row>
    <row r="37" spans="1:4" ht="12.75" customHeight="1">
      <c r="A37" s="28"/>
      <c r="B37" s="26"/>
      <c r="C37" s="26"/>
      <c r="D37" s="26"/>
    </row>
    <row r="38" spans="1:11" ht="12.75" customHeight="1">
      <c r="A38" s="60">
        <v>5</v>
      </c>
      <c r="B38" s="61" t="s">
        <v>66</v>
      </c>
      <c r="C38" s="61"/>
      <c r="D38" s="61"/>
      <c r="K38" s="69"/>
    </row>
    <row r="39" spans="1:4" ht="6" customHeight="1">
      <c r="A39" s="60"/>
      <c r="B39" s="61"/>
      <c r="C39" s="61"/>
      <c r="D39" s="61"/>
    </row>
    <row r="40" spans="1:4" ht="12.75" customHeight="1">
      <c r="A40" s="60"/>
      <c r="B40" s="26" t="s">
        <v>67</v>
      </c>
      <c r="C40" s="26"/>
      <c r="D40" s="26"/>
    </row>
    <row r="41" spans="1:12" ht="12.75" customHeight="1">
      <c r="A41" s="60"/>
      <c r="B41" s="26"/>
      <c r="C41" s="26"/>
      <c r="D41" s="26"/>
      <c r="H41" s="196" t="str">
        <f>+Income!F16</f>
        <v>THIRD QUARTER</v>
      </c>
      <c r="I41" s="196"/>
      <c r="J41" s="182" t="str">
        <f>+Income!J16</f>
        <v>CUMULATIVE 9 MONTHS</v>
      </c>
      <c r="K41" s="182"/>
      <c r="L41" s="144"/>
    </row>
    <row r="42" spans="1:11" ht="12.75" customHeight="1">
      <c r="A42" s="60"/>
      <c r="H42" s="114">
        <f>+Income!F18</f>
        <v>38625</v>
      </c>
      <c r="I42" s="114">
        <f>+Income!H18</f>
        <v>38260</v>
      </c>
      <c r="J42" s="114">
        <f>+H42</f>
        <v>38625</v>
      </c>
      <c r="K42" s="114">
        <f>+I42</f>
        <v>38260</v>
      </c>
    </row>
    <row r="43" spans="1:11" ht="12.75" customHeight="1">
      <c r="A43" s="60"/>
      <c r="H43" s="145" t="s">
        <v>65</v>
      </c>
      <c r="I43" s="145" t="s">
        <v>65</v>
      </c>
      <c r="J43" s="145" t="s">
        <v>65</v>
      </c>
      <c r="K43" s="145" t="s">
        <v>65</v>
      </c>
    </row>
    <row r="44" spans="1:11" ht="12.75" customHeight="1">
      <c r="A44" s="60"/>
      <c r="B44" s="62" t="s">
        <v>165</v>
      </c>
      <c r="F44" s="70" t="s">
        <v>167</v>
      </c>
      <c r="H44" s="71">
        <v>1384</v>
      </c>
      <c r="I44" s="151">
        <v>2191</v>
      </c>
      <c r="J44" s="71">
        <v>3327</v>
      </c>
      <c r="K44" s="151">
        <v>114</v>
      </c>
    </row>
    <row r="45" spans="1:11" ht="12.75" customHeight="1">
      <c r="A45" s="60"/>
      <c r="F45" s="70" t="s">
        <v>166</v>
      </c>
      <c r="H45" s="71">
        <v>7125</v>
      </c>
      <c r="I45" s="151">
        <v>783</v>
      </c>
      <c r="J45" s="71">
        <v>23900</v>
      </c>
      <c r="K45" s="151">
        <v>2218</v>
      </c>
    </row>
    <row r="46" spans="1:11" ht="12.75" customHeight="1">
      <c r="A46" s="60"/>
      <c r="B46" s="62" t="s">
        <v>179</v>
      </c>
      <c r="F46" s="70"/>
      <c r="H46" s="71"/>
      <c r="I46" s="151"/>
      <c r="J46" s="71"/>
      <c r="K46" s="151"/>
    </row>
    <row r="47" spans="1:11" ht="12.75" customHeight="1">
      <c r="A47" s="60"/>
      <c r="B47" s="62" t="s">
        <v>205</v>
      </c>
      <c r="H47" s="72">
        <v>393</v>
      </c>
      <c r="I47" s="152">
        <v>1013</v>
      </c>
      <c r="J47" s="71">
        <v>-923</v>
      </c>
      <c r="K47" s="152">
        <v>3444</v>
      </c>
    </row>
    <row r="48" spans="1:11" ht="12.75" customHeight="1">
      <c r="A48" s="60"/>
      <c r="B48" s="62" t="s">
        <v>39</v>
      </c>
      <c r="H48" s="73">
        <v>-7096</v>
      </c>
      <c r="I48" s="153">
        <v>309</v>
      </c>
      <c r="J48" s="73">
        <v>-13532</v>
      </c>
      <c r="K48" s="153">
        <v>-14891</v>
      </c>
    </row>
    <row r="49" spans="1:11" ht="12.75" customHeight="1">
      <c r="A49" s="60"/>
      <c r="H49" s="71">
        <f>SUM(H44:H48)</f>
        <v>1806</v>
      </c>
      <c r="I49" s="151">
        <f>SUM(I44:I48)</f>
        <v>4296</v>
      </c>
      <c r="J49" s="71">
        <f>SUM(J44:J48)</f>
        <v>12772</v>
      </c>
      <c r="K49" s="151">
        <f>SUM(K44:K48)</f>
        <v>-9115</v>
      </c>
    </row>
    <row r="50" spans="1:11" ht="12.75" customHeight="1">
      <c r="A50" s="60"/>
      <c r="B50" s="62" t="s">
        <v>208</v>
      </c>
      <c r="H50" s="71"/>
      <c r="I50" s="151"/>
      <c r="J50" s="71"/>
      <c r="K50" s="151"/>
    </row>
    <row r="51" spans="1:11" ht="12.75" customHeight="1">
      <c r="A51" s="60"/>
      <c r="C51" s="62" t="s">
        <v>200</v>
      </c>
      <c r="H51" s="71">
        <v>3</v>
      </c>
      <c r="I51" s="151">
        <v>2514</v>
      </c>
      <c r="J51" s="71">
        <v>-240</v>
      </c>
      <c r="K51" s="151">
        <v>1231</v>
      </c>
    </row>
    <row r="52" spans="1:13" ht="16.5" customHeight="1" thickBot="1">
      <c r="A52" s="60"/>
      <c r="H52" s="74">
        <f>SUM(H49:H51)</f>
        <v>1809</v>
      </c>
      <c r="I52" s="154">
        <f>SUM(I49:I51)</f>
        <v>6810</v>
      </c>
      <c r="J52" s="74">
        <f>SUM(J49:J51)</f>
        <v>12532</v>
      </c>
      <c r="K52" s="154">
        <f>SUM(K49:K51)</f>
        <v>-7884</v>
      </c>
      <c r="M52" s="72"/>
    </row>
    <row r="53" spans="1:11" ht="9.75" customHeight="1">
      <c r="A53" s="60"/>
      <c r="H53" s="71"/>
      <c r="I53" s="72"/>
      <c r="J53" s="72"/>
      <c r="K53" s="72"/>
    </row>
    <row r="54" spans="1:11" s="68" customFormat="1" ht="26.25" customHeight="1">
      <c r="A54" s="67"/>
      <c r="B54" s="181" t="s">
        <v>285</v>
      </c>
      <c r="C54" s="181"/>
      <c r="D54" s="181"/>
      <c r="E54" s="181"/>
      <c r="F54" s="181"/>
      <c r="G54" s="181"/>
      <c r="H54" s="181"/>
      <c r="I54" s="181"/>
      <c r="J54" s="181"/>
      <c r="K54" s="181"/>
    </row>
    <row r="55" spans="1:11" ht="12.75" customHeight="1">
      <c r="A55" s="60"/>
      <c r="I55" s="72"/>
      <c r="J55" s="72"/>
      <c r="K55" s="72"/>
    </row>
    <row r="56" spans="1:4" ht="12.75" customHeight="1">
      <c r="A56" s="60">
        <v>6</v>
      </c>
      <c r="B56" s="61" t="s">
        <v>68</v>
      </c>
      <c r="C56" s="61"/>
      <c r="D56" s="61"/>
    </row>
    <row r="57" ht="9.75" customHeight="1">
      <c r="A57" s="60"/>
    </row>
    <row r="58" spans="1:11" s="66" customFormat="1" ht="26.25" customHeight="1">
      <c r="A58" s="65"/>
      <c r="B58" s="181" t="s">
        <v>286</v>
      </c>
      <c r="C58" s="181"/>
      <c r="D58" s="181"/>
      <c r="E58" s="181"/>
      <c r="F58" s="181"/>
      <c r="G58" s="181"/>
      <c r="H58" s="181"/>
      <c r="I58" s="181"/>
      <c r="J58" s="181"/>
      <c r="K58" s="181"/>
    </row>
    <row r="59" ht="12.75" customHeight="1">
      <c r="A59" s="60"/>
    </row>
    <row r="60" spans="1:4" ht="12.75" customHeight="1">
      <c r="A60" s="60">
        <v>7</v>
      </c>
      <c r="B60" s="61" t="s">
        <v>69</v>
      </c>
      <c r="C60" s="61"/>
      <c r="D60" s="61"/>
    </row>
    <row r="61" ht="9.75" customHeight="1">
      <c r="A61" s="60"/>
    </row>
    <row r="62" spans="1:11" s="149" customFormat="1" ht="27.75" customHeight="1">
      <c r="A62" s="148"/>
      <c r="B62" s="149" t="s">
        <v>70</v>
      </c>
      <c r="C62" s="208" t="s">
        <v>0</v>
      </c>
      <c r="D62" s="208"/>
      <c r="E62" s="208"/>
      <c r="F62" s="208"/>
      <c r="G62" s="208"/>
      <c r="H62" s="208"/>
      <c r="I62" s="208"/>
      <c r="J62" s="208"/>
      <c r="K62" s="208"/>
    </row>
    <row r="63" s="147" customFormat="1" ht="12.75" customHeight="1">
      <c r="A63" s="60"/>
    </row>
    <row r="64" spans="1:11" s="147" customFormat="1" ht="12.75" customHeight="1">
      <c r="A64" s="60"/>
      <c r="J64" s="7" t="s">
        <v>65</v>
      </c>
      <c r="K64" s="7"/>
    </row>
    <row r="65" s="147" customFormat="1" ht="3.75" customHeight="1">
      <c r="A65" s="60"/>
    </row>
    <row r="66" spans="1:11" s="147" customFormat="1" ht="12.75" customHeight="1">
      <c r="A66" s="60"/>
      <c r="C66" s="166" t="s">
        <v>101</v>
      </c>
      <c r="D66" s="167" t="s">
        <v>225</v>
      </c>
      <c r="J66" s="168">
        <v>0</v>
      </c>
      <c r="K66" s="168"/>
    </row>
    <row r="67" spans="1:11" s="147" customFormat="1" ht="12.75" customHeight="1">
      <c r="A67" s="60"/>
      <c r="C67" s="166" t="s">
        <v>226</v>
      </c>
      <c r="D67" s="167" t="s">
        <v>227</v>
      </c>
      <c r="J67" s="168">
        <v>-97</v>
      </c>
      <c r="K67" s="168"/>
    </row>
    <row r="68" spans="1:11" s="147" customFormat="1" ht="12.75" customHeight="1">
      <c r="A68" s="60"/>
      <c r="D68" s="167" t="s">
        <v>289</v>
      </c>
      <c r="J68" s="169">
        <v>81</v>
      </c>
      <c r="K68" s="168"/>
    </row>
    <row r="69" spans="1:7" s="147" customFormat="1" ht="12.75" customHeight="1">
      <c r="A69" s="60"/>
      <c r="G69" s="168"/>
    </row>
    <row r="70" ht="9.75" customHeight="1">
      <c r="A70" s="60"/>
    </row>
    <row r="71" spans="1:11" s="78" customFormat="1" ht="27.75" customHeight="1">
      <c r="A71" s="77"/>
      <c r="B71" s="78" t="s">
        <v>71</v>
      </c>
      <c r="C71" s="181" t="s">
        <v>287</v>
      </c>
      <c r="D71" s="181"/>
      <c r="E71" s="181"/>
      <c r="F71" s="181"/>
      <c r="G71" s="181"/>
      <c r="H71" s="181"/>
      <c r="I71" s="181"/>
      <c r="J71" s="181"/>
      <c r="K71" s="181"/>
    </row>
    <row r="72" ht="9.75" customHeight="1">
      <c r="A72" s="28"/>
    </row>
    <row r="73" spans="1:10" ht="12.75" customHeight="1">
      <c r="A73" s="28"/>
      <c r="J73" s="5" t="s">
        <v>65</v>
      </c>
    </row>
    <row r="74" spans="1:10" ht="12.75" customHeight="1">
      <c r="A74" s="28"/>
      <c r="E74" s="62" t="s">
        <v>72</v>
      </c>
      <c r="J74" s="69">
        <v>340635</v>
      </c>
    </row>
    <row r="75" spans="1:10" ht="12.75" customHeight="1">
      <c r="A75" s="28"/>
      <c r="E75" s="62" t="s">
        <v>190</v>
      </c>
      <c r="J75" s="69">
        <v>172783</v>
      </c>
    </row>
    <row r="76" spans="1:10" ht="15.75" customHeight="1" thickBot="1">
      <c r="A76" s="28"/>
      <c r="E76" s="62" t="s">
        <v>73</v>
      </c>
      <c r="J76" s="79">
        <f>+J74-J75</f>
        <v>167852</v>
      </c>
    </row>
    <row r="77" spans="1:10" ht="12.75" customHeight="1">
      <c r="A77" s="60"/>
      <c r="J77" s="69"/>
    </row>
    <row r="78" spans="1:10" ht="12.75" customHeight="1" thickBot="1">
      <c r="A78" s="60"/>
      <c r="E78" s="62" t="s">
        <v>74</v>
      </c>
      <c r="J78" s="80">
        <v>121887</v>
      </c>
    </row>
    <row r="79" ht="12.75" customHeight="1">
      <c r="A79" s="60"/>
    </row>
    <row r="80" spans="1:4" ht="12.75" customHeight="1">
      <c r="A80" s="60">
        <v>8</v>
      </c>
      <c r="B80" s="61" t="s">
        <v>77</v>
      </c>
      <c r="C80" s="61"/>
      <c r="D80" s="61"/>
    </row>
    <row r="81" spans="1:4" ht="9.75" customHeight="1">
      <c r="A81" s="60"/>
      <c r="B81" s="61"/>
      <c r="C81" s="61"/>
      <c r="D81" s="61"/>
    </row>
    <row r="82" spans="1:4" ht="12.75" customHeight="1">
      <c r="A82" s="60" t="s">
        <v>70</v>
      </c>
      <c r="B82" s="81" t="s">
        <v>196</v>
      </c>
      <c r="C82" s="61"/>
      <c r="D82" s="61"/>
    </row>
    <row r="83" spans="1:4" ht="6" customHeight="1">
      <c r="A83" s="60"/>
      <c r="B83" s="61"/>
      <c r="C83" s="61"/>
      <c r="D83" s="61"/>
    </row>
    <row r="84" spans="1:11" s="68" customFormat="1" ht="90" customHeight="1">
      <c r="A84" s="67"/>
      <c r="B84" s="68" t="s">
        <v>101</v>
      </c>
      <c r="C84" s="206" t="s">
        <v>242</v>
      </c>
      <c r="D84" s="206"/>
      <c r="E84" s="206"/>
      <c r="F84" s="206"/>
      <c r="G84" s="206"/>
      <c r="H84" s="206"/>
      <c r="I84" s="206"/>
      <c r="J84" s="206"/>
      <c r="K84" s="206"/>
    </row>
    <row r="85" spans="1:4" ht="6" customHeight="1">
      <c r="A85" s="60"/>
      <c r="B85" s="61"/>
      <c r="C85" s="61"/>
      <c r="D85" s="61"/>
    </row>
    <row r="86" spans="1:12" s="68" customFormat="1" ht="65.25" customHeight="1">
      <c r="A86" s="67"/>
      <c r="C86" s="206" t="s">
        <v>14</v>
      </c>
      <c r="D86" s="206"/>
      <c r="E86" s="206"/>
      <c r="F86" s="206"/>
      <c r="G86" s="206"/>
      <c r="H86" s="206"/>
      <c r="I86" s="206"/>
      <c r="J86" s="206"/>
      <c r="K86" s="206"/>
      <c r="L86" s="76"/>
    </row>
    <row r="87" spans="2:12" s="156" customFormat="1" ht="6" customHeight="1">
      <c r="B87" s="163"/>
      <c r="C87" s="26"/>
      <c r="D87" s="164"/>
      <c r="E87" s="26"/>
      <c r="F87" s="26"/>
      <c r="G87" s="1"/>
      <c r="H87" s="26"/>
      <c r="I87" s="26"/>
      <c r="J87" s="26"/>
      <c r="K87" s="26"/>
      <c r="L87" s="26"/>
    </row>
    <row r="88" spans="1:12" s="158" customFormat="1" ht="63.75" customHeight="1">
      <c r="A88" s="157"/>
      <c r="C88" s="206" t="s">
        <v>17</v>
      </c>
      <c r="D88" s="206"/>
      <c r="E88" s="206"/>
      <c r="F88" s="206"/>
      <c r="G88" s="206"/>
      <c r="H88" s="206"/>
      <c r="I88" s="206"/>
      <c r="J88" s="206"/>
      <c r="K88" s="206"/>
      <c r="L88" s="50"/>
    </row>
    <row r="89" spans="1:12" s="156" customFormat="1" ht="8.25" customHeight="1">
      <c r="A89" s="159"/>
      <c r="B89" s="26"/>
      <c r="C89" s="186"/>
      <c r="D89" s="186"/>
      <c r="E89" s="186"/>
      <c r="F89" s="186"/>
      <c r="G89" s="186"/>
      <c r="H89" s="186"/>
      <c r="I89" s="186"/>
      <c r="J89" s="186"/>
      <c r="K89" s="186"/>
      <c r="L89" s="186"/>
    </row>
    <row r="90" spans="1:12" s="158" customFormat="1" ht="40.5" customHeight="1">
      <c r="A90" s="157"/>
      <c r="C90" s="206" t="s">
        <v>220</v>
      </c>
      <c r="D90" s="206"/>
      <c r="E90" s="206"/>
      <c r="F90" s="206"/>
      <c r="G90" s="206"/>
      <c r="H90" s="206"/>
      <c r="I90" s="206"/>
      <c r="J90" s="206"/>
      <c r="K90" s="206"/>
      <c r="L90" s="50"/>
    </row>
    <row r="91" spans="2:12" s="156" customFormat="1" ht="6.75" customHeight="1">
      <c r="B91" s="26"/>
      <c r="C91" s="26"/>
      <c r="D91" s="26"/>
      <c r="E91" s="26"/>
      <c r="F91" s="26"/>
      <c r="G91" s="26"/>
      <c r="H91" s="165"/>
      <c r="I91" s="26"/>
      <c r="J91" s="26"/>
      <c r="K91" s="26"/>
      <c r="L91" s="26"/>
    </row>
    <row r="92" spans="3:12" s="160" customFormat="1" ht="27" customHeight="1">
      <c r="C92" s="206" t="s">
        <v>221</v>
      </c>
      <c r="D92" s="206"/>
      <c r="E92" s="206"/>
      <c r="F92" s="206"/>
      <c r="G92" s="206"/>
      <c r="H92" s="206"/>
      <c r="I92" s="206"/>
      <c r="J92" s="206"/>
      <c r="K92" s="206"/>
      <c r="L92" s="50"/>
    </row>
    <row r="93" spans="1:4" ht="6" customHeight="1">
      <c r="A93" s="60"/>
      <c r="B93" s="61"/>
      <c r="C93" s="61"/>
      <c r="D93" s="61"/>
    </row>
    <row r="94" spans="1:11" s="68" customFormat="1" ht="63" customHeight="1">
      <c r="A94" s="67"/>
      <c r="B94" s="68" t="s">
        <v>27</v>
      </c>
      <c r="C94" s="206" t="s">
        <v>238</v>
      </c>
      <c r="D94" s="206"/>
      <c r="E94" s="206"/>
      <c r="F94" s="206"/>
      <c r="G94" s="206"/>
      <c r="H94" s="206"/>
      <c r="I94" s="206"/>
      <c r="J94" s="206"/>
      <c r="K94" s="206"/>
    </row>
    <row r="95" spans="1:4" ht="6" customHeight="1">
      <c r="A95" s="60"/>
      <c r="B95" s="61"/>
      <c r="C95" s="61"/>
      <c r="D95" s="61"/>
    </row>
    <row r="96" spans="1:11" ht="56.25" customHeight="1">
      <c r="A96" s="60"/>
      <c r="B96" s="77" t="s">
        <v>237</v>
      </c>
      <c r="C96" s="206" t="s">
        <v>260</v>
      </c>
      <c r="D96" s="206"/>
      <c r="E96" s="206"/>
      <c r="F96" s="206"/>
      <c r="G96" s="206"/>
      <c r="H96" s="206"/>
      <c r="I96" s="206"/>
      <c r="J96" s="206"/>
      <c r="K96" s="206"/>
    </row>
    <row r="97" spans="1:4" ht="6" customHeight="1">
      <c r="A97" s="60"/>
      <c r="B97" s="61"/>
      <c r="C97" s="61"/>
      <c r="D97" s="61"/>
    </row>
    <row r="98" spans="1:11" ht="66" customHeight="1">
      <c r="A98" s="60"/>
      <c r="B98" s="50" t="s">
        <v>249</v>
      </c>
      <c r="C98" s="206" t="s">
        <v>259</v>
      </c>
      <c r="D98" s="206"/>
      <c r="E98" s="206"/>
      <c r="F98" s="206"/>
      <c r="G98" s="206"/>
      <c r="H98" s="206"/>
      <c r="I98" s="206"/>
      <c r="J98" s="206"/>
      <c r="K98" s="206"/>
    </row>
    <row r="99" spans="1:4" ht="6" customHeight="1">
      <c r="A99" s="60"/>
      <c r="B99" s="61"/>
      <c r="C99" s="61"/>
      <c r="D99" s="61"/>
    </row>
    <row r="100" spans="1:11" ht="103.5" customHeight="1">
      <c r="A100" s="60"/>
      <c r="B100" s="50" t="s">
        <v>257</v>
      </c>
      <c r="C100" s="206" t="s">
        <v>6</v>
      </c>
      <c r="D100" s="206"/>
      <c r="E100" s="206"/>
      <c r="F100" s="206"/>
      <c r="G100" s="206"/>
      <c r="H100" s="206"/>
      <c r="I100" s="206"/>
      <c r="J100" s="206"/>
      <c r="K100" s="206"/>
    </row>
    <row r="101" spans="1:4" ht="3" customHeight="1">
      <c r="A101" s="60"/>
      <c r="B101" s="61"/>
      <c r="C101" s="61"/>
      <c r="D101" s="61"/>
    </row>
    <row r="102" spans="1:11" ht="54" customHeight="1">
      <c r="A102" s="60"/>
      <c r="B102" s="174" t="s">
        <v>258</v>
      </c>
      <c r="C102" s="206" t="s">
        <v>7</v>
      </c>
      <c r="D102" s="206"/>
      <c r="E102" s="206"/>
      <c r="F102" s="206"/>
      <c r="G102" s="206"/>
      <c r="H102" s="206"/>
      <c r="I102" s="206"/>
      <c r="J102" s="206"/>
      <c r="K102" s="206"/>
    </row>
    <row r="103" spans="1:12" ht="6" customHeight="1">
      <c r="A103" s="60"/>
      <c r="C103" s="61"/>
      <c r="D103" s="61"/>
      <c r="E103" s="26"/>
      <c r="F103" s="26"/>
      <c r="G103" s="26"/>
      <c r="H103" s="26"/>
      <c r="I103" s="26"/>
      <c r="J103" s="26"/>
      <c r="K103" s="26"/>
      <c r="L103" s="26"/>
    </row>
    <row r="104" spans="1:12" ht="68.25" customHeight="1">
      <c r="A104" s="60"/>
      <c r="B104" s="174" t="s">
        <v>11</v>
      </c>
      <c r="C104" s="206" t="s">
        <v>295</v>
      </c>
      <c r="D104" s="206"/>
      <c r="E104" s="206"/>
      <c r="F104" s="206"/>
      <c r="G104" s="206"/>
      <c r="H104" s="206"/>
      <c r="I104" s="206"/>
      <c r="J104" s="206"/>
      <c r="K104" s="206"/>
      <c r="L104" s="26"/>
    </row>
    <row r="105" spans="1:12" ht="6" customHeight="1">
      <c r="A105" s="60"/>
      <c r="B105" s="61"/>
      <c r="C105" s="61"/>
      <c r="D105" s="61"/>
      <c r="E105" s="26"/>
      <c r="F105" s="26"/>
      <c r="G105" s="26"/>
      <c r="H105" s="26"/>
      <c r="I105" s="26"/>
      <c r="J105" s="26"/>
      <c r="K105" s="26"/>
      <c r="L105" s="26"/>
    </row>
    <row r="106" spans="1:12" ht="6" customHeight="1">
      <c r="A106" s="60"/>
      <c r="B106" s="61"/>
      <c r="C106" s="61"/>
      <c r="D106" s="61"/>
      <c r="E106" s="26"/>
      <c r="F106" s="26"/>
      <c r="G106" s="26"/>
      <c r="H106" s="26"/>
      <c r="I106" s="26"/>
      <c r="J106" s="26"/>
      <c r="K106" s="26"/>
      <c r="L106" s="26"/>
    </row>
    <row r="107" spans="1:12" s="83" customFormat="1" ht="12.75" customHeight="1">
      <c r="A107" s="60" t="s">
        <v>71</v>
      </c>
      <c r="B107" s="81" t="s">
        <v>210</v>
      </c>
      <c r="C107" s="81"/>
      <c r="D107" s="81"/>
      <c r="E107" s="26"/>
      <c r="F107" s="26"/>
      <c r="G107" s="26"/>
      <c r="H107" s="26"/>
      <c r="I107" s="26"/>
      <c r="J107" s="26"/>
      <c r="K107" s="26"/>
      <c r="L107" s="26"/>
    </row>
    <row r="108" spans="1:12" s="85" customFormat="1" ht="3" customHeight="1">
      <c r="A108" s="60"/>
      <c r="B108" s="84"/>
      <c r="C108" s="84"/>
      <c r="D108" s="84"/>
      <c r="E108" s="26"/>
      <c r="F108" s="26"/>
      <c r="G108" s="26"/>
      <c r="H108" s="26"/>
      <c r="I108" s="26"/>
      <c r="J108" s="26"/>
      <c r="K108" s="26"/>
      <c r="L108" s="26"/>
    </row>
    <row r="109" spans="1:11" s="78" customFormat="1" ht="65.25" customHeight="1">
      <c r="A109" s="86"/>
      <c r="B109" s="78" t="s">
        <v>101</v>
      </c>
      <c r="C109" s="206" t="s">
        <v>256</v>
      </c>
      <c r="D109" s="206"/>
      <c r="E109" s="206"/>
      <c r="F109" s="206"/>
      <c r="G109" s="206"/>
      <c r="H109" s="206"/>
      <c r="I109" s="206"/>
      <c r="J109" s="206"/>
      <c r="K109" s="206"/>
    </row>
    <row r="110" spans="1:11" s="78" customFormat="1" ht="6" customHeight="1">
      <c r="A110" s="86"/>
      <c r="C110" s="50"/>
      <c r="D110" s="50"/>
      <c r="E110" s="50"/>
      <c r="F110" s="50"/>
      <c r="G110" s="50"/>
      <c r="H110" s="50"/>
      <c r="I110" s="50"/>
      <c r="J110" s="50"/>
      <c r="K110" s="50"/>
    </row>
    <row r="111" spans="1:11" s="78" customFormat="1" ht="68.25" customHeight="1">
      <c r="A111" s="86"/>
      <c r="B111" s="78" t="s">
        <v>27</v>
      </c>
      <c r="C111" s="206" t="s">
        <v>13</v>
      </c>
      <c r="D111" s="206"/>
      <c r="E111" s="206"/>
      <c r="F111" s="206"/>
      <c r="G111" s="206"/>
      <c r="H111" s="206"/>
      <c r="I111" s="206"/>
      <c r="J111" s="206"/>
      <c r="K111" s="206"/>
    </row>
    <row r="112" spans="1:4" s="85" customFormat="1" ht="6" customHeight="1">
      <c r="A112" s="60"/>
      <c r="B112" s="84"/>
      <c r="C112" s="84"/>
      <c r="D112" s="84"/>
    </row>
    <row r="113" spans="1:11" s="85" customFormat="1" ht="92.25" customHeight="1">
      <c r="A113" s="60"/>
      <c r="B113" s="77" t="s">
        <v>237</v>
      </c>
      <c r="C113" s="206" t="s">
        <v>10</v>
      </c>
      <c r="D113" s="206"/>
      <c r="E113" s="206"/>
      <c r="F113" s="206"/>
      <c r="G113" s="206"/>
      <c r="H113" s="206"/>
      <c r="I113" s="206"/>
      <c r="J113" s="206"/>
      <c r="K113" s="206"/>
    </row>
    <row r="114" spans="1:4" s="85" customFormat="1" ht="6" customHeight="1">
      <c r="A114" s="60"/>
      <c r="B114" s="84"/>
      <c r="C114" s="84"/>
      <c r="D114" s="84"/>
    </row>
    <row r="115" spans="1:11" s="85" customFormat="1" ht="54" customHeight="1">
      <c r="A115" s="60"/>
      <c r="B115" s="50" t="s">
        <v>249</v>
      </c>
      <c r="C115" s="206" t="s">
        <v>8</v>
      </c>
      <c r="D115" s="206"/>
      <c r="E115" s="206"/>
      <c r="F115" s="206"/>
      <c r="G115" s="206"/>
      <c r="H115" s="206"/>
      <c r="I115" s="206"/>
      <c r="J115" s="206"/>
      <c r="K115" s="206"/>
    </row>
    <row r="116" spans="1:11" s="85" customFormat="1" ht="1.5" customHeight="1">
      <c r="A116" s="60"/>
      <c r="B116" s="84"/>
      <c r="D116"/>
      <c r="E116"/>
      <c r="F116"/>
      <c r="G116"/>
      <c r="H116"/>
      <c r="I116"/>
      <c r="J116"/>
      <c r="K116"/>
    </row>
    <row r="117" spans="1:11" s="85" customFormat="1" ht="51" customHeight="1">
      <c r="A117" s="60"/>
      <c r="B117" s="179" t="s">
        <v>257</v>
      </c>
      <c r="C117" s="185" t="s">
        <v>2</v>
      </c>
      <c r="D117" s="185"/>
      <c r="E117" s="185"/>
      <c r="F117" s="185"/>
      <c r="G117" s="185"/>
      <c r="H117" s="185"/>
      <c r="I117" s="185"/>
      <c r="J117" s="185"/>
      <c r="K117" s="185"/>
    </row>
    <row r="118" spans="1:11" s="85" customFormat="1" ht="3" customHeight="1">
      <c r="A118" s="60"/>
      <c r="B118" s="84"/>
      <c r="C118" s="50"/>
      <c r="D118" s="50"/>
      <c r="E118" s="50"/>
      <c r="F118" s="50"/>
      <c r="G118" s="50"/>
      <c r="H118" s="50"/>
      <c r="I118" s="50"/>
      <c r="J118" s="50"/>
      <c r="K118" s="50"/>
    </row>
    <row r="119" spans="1:11" s="85" customFormat="1" ht="41.25" customHeight="1">
      <c r="A119" s="60"/>
      <c r="B119" s="179" t="s">
        <v>258</v>
      </c>
      <c r="C119" s="206" t="s">
        <v>1</v>
      </c>
      <c r="D119" s="206"/>
      <c r="E119" s="206"/>
      <c r="F119" s="206"/>
      <c r="G119" s="206"/>
      <c r="H119" s="206"/>
      <c r="I119" s="206"/>
      <c r="J119" s="206"/>
      <c r="K119" s="206"/>
    </row>
    <row r="120" spans="1:4" s="85" customFormat="1" ht="6" customHeight="1">
      <c r="A120" s="60"/>
      <c r="B120" s="84"/>
      <c r="C120" s="84"/>
      <c r="D120" s="84"/>
    </row>
    <row r="121" spans="1:4" s="83" customFormat="1" ht="12.75" customHeight="1">
      <c r="A121" s="60" t="s">
        <v>76</v>
      </c>
      <c r="B121" s="82" t="s">
        <v>195</v>
      </c>
      <c r="C121" s="82"/>
      <c r="D121" s="82"/>
    </row>
    <row r="122" spans="1:4" s="85" customFormat="1" ht="3" customHeight="1">
      <c r="A122" s="60"/>
      <c r="B122" s="84"/>
      <c r="C122" s="84"/>
      <c r="D122" s="84"/>
    </row>
    <row r="123" spans="1:11" s="77" customFormat="1" ht="90" customHeight="1">
      <c r="A123" s="86"/>
      <c r="B123" s="77" t="s">
        <v>101</v>
      </c>
      <c r="C123" s="206" t="s">
        <v>252</v>
      </c>
      <c r="D123" s="206"/>
      <c r="E123" s="206"/>
      <c r="F123" s="206"/>
      <c r="G123" s="206"/>
      <c r="H123" s="206"/>
      <c r="I123" s="206"/>
      <c r="J123" s="206"/>
      <c r="K123" s="206"/>
    </row>
    <row r="124" spans="1:12" s="77" customFormat="1" ht="3" customHeight="1">
      <c r="A124" s="86"/>
      <c r="C124" s="50"/>
      <c r="D124" s="50"/>
      <c r="E124" s="50"/>
      <c r="F124" s="50"/>
      <c r="G124" s="50"/>
      <c r="H124" s="50"/>
      <c r="I124" s="50"/>
      <c r="J124" s="50"/>
      <c r="K124" s="50"/>
      <c r="L124" s="50"/>
    </row>
    <row r="125" spans="1:12" s="77" customFormat="1" ht="66.75" customHeight="1">
      <c r="A125" s="86"/>
      <c r="B125" s="77" t="s">
        <v>27</v>
      </c>
      <c r="C125" s="206" t="s">
        <v>15</v>
      </c>
      <c r="D125" s="206"/>
      <c r="E125" s="206"/>
      <c r="F125" s="206"/>
      <c r="G125" s="206"/>
      <c r="H125" s="206"/>
      <c r="I125" s="206"/>
      <c r="J125" s="206"/>
      <c r="K125" s="206"/>
      <c r="L125" s="50"/>
    </row>
    <row r="126" spans="1:12" s="77" customFormat="1" ht="4.5" customHeight="1">
      <c r="A126" s="86"/>
      <c r="C126" s="50"/>
      <c r="D126" s="50"/>
      <c r="E126" s="50"/>
      <c r="F126" s="50"/>
      <c r="G126" s="50"/>
      <c r="H126" s="50"/>
      <c r="I126" s="50"/>
      <c r="J126" s="50"/>
      <c r="K126" s="50"/>
      <c r="L126" s="50"/>
    </row>
    <row r="127" spans="1:12" s="77" customFormat="1" ht="91.5" customHeight="1">
      <c r="A127" s="86"/>
      <c r="B127" s="77" t="s">
        <v>237</v>
      </c>
      <c r="C127" s="206" t="s">
        <v>3</v>
      </c>
      <c r="D127" s="206"/>
      <c r="E127" s="206"/>
      <c r="F127" s="206"/>
      <c r="G127" s="206"/>
      <c r="H127" s="206"/>
      <c r="I127" s="206"/>
      <c r="J127" s="206"/>
      <c r="K127" s="206"/>
      <c r="L127" s="50"/>
    </row>
    <row r="128" spans="1:11" s="85" customFormat="1" ht="28.5" customHeight="1">
      <c r="A128" s="60"/>
      <c r="B128" s="84"/>
      <c r="C128" s="50" t="s">
        <v>70</v>
      </c>
      <c r="D128" s="206" t="s">
        <v>302</v>
      </c>
      <c r="E128" s="206"/>
      <c r="F128" s="206"/>
      <c r="G128" s="206"/>
      <c r="H128" s="206"/>
      <c r="I128" s="206"/>
      <c r="J128" s="206"/>
      <c r="K128" s="206"/>
    </row>
    <row r="129" spans="1:11" s="85" customFormat="1" ht="25.5" customHeight="1">
      <c r="A129" s="60"/>
      <c r="B129" s="84"/>
      <c r="C129" s="50" t="s">
        <v>71</v>
      </c>
      <c r="D129" s="206" t="s">
        <v>303</v>
      </c>
      <c r="E129" s="206"/>
      <c r="F129" s="206"/>
      <c r="G129" s="206"/>
      <c r="H129" s="206"/>
      <c r="I129" s="206"/>
      <c r="J129" s="206"/>
      <c r="K129" s="206"/>
    </row>
    <row r="130" spans="1:11" s="85" customFormat="1" ht="3" customHeight="1">
      <c r="A130" s="60"/>
      <c r="B130" s="84"/>
      <c r="C130" s="50"/>
      <c r="D130" s="50"/>
      <c r="E130" s="50"/>
      <c r="F130" s="50"/>
      <c r="G130" s="50"/>
      <c r="H130" s="50"/>
      <c r="I130" s="50"/>
      <c r="J130" s="50"/>
      <c r="K130" s="50"/>
    </row>
    <row r="131" spans="1:11" s="85" customFormat="1" ht="52.5" customHeight="1">
      <c r="A131" s="60"/>
      <c r="B131" s="84"/>
      <c r="C131" s="206" t="s">
        <v>4</v>
      </c>
      <c r="D131" s="206"/>
      <c r="E131" s="206"/>
      <c r="F131" s="206"/>
      <c r="G131" s="206"/>
      <c r="H131" s="206"/>
      <c r="I131" s="206"/>
      <c r="J131" s="206"/>
      <c r="K131" s="206"/>
    </row>
    <row r="132" spans="1:11" s="85" customFormat="1" ht="6.75" customHeight="1">
      <c r="A132" s="60"/>
      <c r="B132" s="84"/>
      <c r="C132" s="50"/>
      <c r="D132" s="50"/>
      <c r="E132" s="50"/>
      <c r="F132" s="50"/>
      <c r="G132" s="50"/>
      <c r="H132" s="50"/>
      <c r="I132" s="50"/>
      <c r="J132" s="50"/>
      <c r="K132" s="50"/>
    </row>
    <row r="133" spans="1:4" ht="12.75" customHeight="1">
      <c r="A133" s="60">
        <v>9</v>
      </c>
      <c r="B133" s="61" t="s">
        <v>79</v>
      </c>
      <c r="C133" s="61"/>
      <c r="D133" s="61"/>
    </row>
    <row r="134" ht="3.75" customHeight="1">
      <c r="A134" s="60"/>
    </row>
    <row r="135" spans="1:11" ht="12.75" customHeight="1">
      <c r="A135" s="28"/>
      <c r="B135" s="62" t="s">
        <v>70</v>
      </c>
      <c r="C135" s="187" t="s">
        <v>292</v>
      </c>
      <c r="D135" s="187"/>
      <c r="E135" s="187"/>
      <c r="F135" s="187"/>
      <c r="G135" s="187"/>
      <c r="H135" s="187"/>
      <c r="I135" s="187"/>
      <c r="J135" s="187"/>
      <c r="K135" s="187"/>
    </row>
    <row r="136" spans="10:11" ht="12.75" customHeight="1">
      <c r="J136" s="38" t="s">
        <v>80</v>
      </c>
      <c r="K136" s="38"/>
    </row>
    <row r="137" spans="1:5" s="90" customFormat="1" ht="12.75" customHeight="1">
      <c r="A137" s="60"/>
      <c r="B137" s="62"/>
      <c r="C137" s="62"/>
      <c r="D137" s="62"/>
      <c r="E137" s="89" t="s">
        <v>63</v>
      </c>
    </row>
    <row r="138" spans="1:10" ht="12.75" customHeight="1">
      <c r="A138" s="60"/>
      <c r="E138" s="62" t="s">
        <v>81</v>
      </c>
      <c r="J138" s="69">
        <v>1517260</v>
      </c>
    </row>
    <row r="139" spans="1:11" ht="12.75" customHeight="1">
      <c r="A139" s="60"/>
      <c r="E139" s="62" t="s">
        <v>82</v>
      </c>
      <c r="I139" s="91"/>
      <c r="J139" s="69">
        <v>19889</v>
      </c>
      <c r="K139" s="91"/>
    </row>
    <row r="140" spans="1:11" ht="14.25" customHeight="1" thickBot="1">
      <c r="A140" s="60"/>
      <c r="I140" s="92" t="s">
        <v>83</v>
      </c>
      <c r="J140" s="79">
        <f>SUM(J138:J139)</f>
        <v>1537149</v>
      </c>
      <c r="K140" s="93"/>
    </row>
    <row r="141" spans="1:5" s="90" customFormat="1" ht="12.75" customHeight="1">
      <c r="A141" s="60"/>
      <c r="B141" s="62"/>
      <c r="C141" s="62"/>
      <c r="D141" s="62"/>
      <c r="E141" s="89" t="s">
        <v>84</v>
      </c>
    </row>
    <row r="142" spans="1:10" ht="12.75" customHeight="1">
      <c r="A142" s="60"/>
      <c r="E142" s="62" t="s">
        <v>81</v>
      </c>
      <c r="J142" s="69">
        <v>161630</v>
      </c>
    </row>
    <row r="143" spans="1:10" ht="12.75" customHeight="1">
      <c r="A143" s="60"/>
      <c r="E143" s="62" t="s">
        <v>82</v>
      </c>
      <c r="J143" s="69">
        <v>970717</v>
      </c>
    </row>
    <row r="144" spans="1:11" ht="15" customHeight="1" thickBot="1">
      <c r="A144" s="60"/>
      <c r="I144" s="92" t="s">
        <v>83</v>
      </c>
      <c r="J144" s="79">
        <f>SUM(J142:J143)</f>
        <v>1132347</v>
      </c>
      <c r="K144" s="93"/>
    </row>
    <row r="145" spans="1:11" ht="6" customHeight="1">
      <c r="A145" s="60"/>
      <c r="I145" s="91"/>
      <c r="J145" s="75"/>
      <c r="K145" s="93"/>
    </row>
    <row r="146" spans="1:11" s="68" customFormat="1" ht="28.5" customHeight="1">
      <c r="A146" s="96"/>
      <c r="B146" s="68" t="s">
        <v>71</v>
      </c>
      <c r="C146" s="181" t="s">
        <v>293</v>
      </c>
      <c r="D146" s="181"/>
      <c r="E146" s="181"/>
      <c r="F146" s="181"/>
      <c r="G146" s="181"/>
      <c r="H146" s="181"/>
      <c r="I146" s="181"/>
      <c r="J146" s="181"/>
      <c r="K146" s="181"/>
    </row>
    <row r="147" ht="6" customHeight="1">
      <c r="A147" s="28"/>
    </row>
    <row r="148" spans="1:10" ht="12.75" customHeight="1">
      <c r="A148" s="60"/>
      <c r="E148" s="94" t="s">
        <v>85</v>
      </c>
      <c r="F148" s="95"/>
      <c r="G148" s="95"/>
      <c r="H148" s="95"/>
      <c r="I148" s="95"/>
      <c r="J148" s="38" t="s">
        <v>86</v>
      </c>
    </row>
    <row r="149" spans="1:10" ht="12.75" customHeight="1">
      <c r="A149" s="60"/>
      <c r="E149" s="62" t="s">
        <v>88</v>
      </c>
      <c r="J149" s="69">
        <v>1214865</v>
      </c>
    </row>
    <row r="150" spans="1:10" ht="12.75" customHeight="1">
      <c r="A150" s="60"/>
      <c r="E150" s="62" t="s">
        <v>89</v>
      </c>
      <c r="J150" s="75">
        <v>342827</v>
      </c>
    </row>
    <row r="151" spans="1:10" ht="12.75" customHeight="1">
      <c r="A151" s="60"/>
      <c r="E151" s="62" t="s">
        <v>87</v>
      </c>
      <c r="J151" s="69">
        <v>30331</v>
      </c>
    </row>
    <row r="152" spans="1:10" ht="12.75" customHeight="1">
      <c r="A152" s="60"/>
      <c r="E152" s="62" t="s">
        <v>90</v>
      </c>
      <c r="J152" s="75">
        <v>948</v>
      </c>
    </row>
    <row r="153" spans="1:10" ht="12.75" customHeight="1" thickBot="1">
      <c r="A153" s="60"/>
      <c r="E153" s="62" t="s">
        <v>25</v>
      </c>
      <c r="J153" s="80">
        <v>676</v>
      </c>
    </row>
    <row r="154" ht="6" customHeight="1">
      <c r="A154" s="60"/>
    </row>
    <row r="155" spans="1:11" s="68" customFormat="1" ht="12.75" customHeight="1">
      <c r="A155" s="67"/>
      <c r="C155" s="181" t="s">
        <v>32</v>
      </c>
      <c r="D155" s="181"/>
      <c r="E155" s="181"/>
      <c r="F155" s="181"/>
      <c r="G155" s="181"/>
      <c r="H155" s="181"/>
      <c r="I155" s="181"/>
      <c r="J155" s="181"/>
      <c r="K155" s="181"/>
    </row>
    <row r="156" ht="12.75" customHeight="1">
      <c r="A156" s="60"/>
    </row>
    <row r="157" spans="1:4" ht="12.75" customHeight="1">
      <c r="A157" s="60">
        <v>10</v>
      </c>
      <c r="B157" s="61" t="s">
        <v>91</v>
      </c>
      <c r="C157" s="61"/>
      <c r="D157" s="61"/>
    </row>
    <row r="158" ht="6" customHeight="1">
      <c r="A158" s="60"/>
    </row>
    <row r="159" spans="1:11" s="68" customFormat="1" ht="103.5" customHeight="1">
      <c r="A159" s="67"/>
      <c r="B159" s="181"/>
      <c r="C159" s="181"/>
      <c r="D159" s="181"/>
      <c r="E159" s="181"/>
      <c r="F159" s="181"/>
      <c r="G159" s="181"/>
      <c r="H159" s="181"/>
      <c r="I159" s="181"/>
      <c r="J159" s="181"/>
      <c r="K159" s="181"/>
    </row>
    <row r="160" spans="1:11" s="68" customFormat="1" ht="11.25" customHeight="1">
      <c r="A160" s="67"/>
      <c r="B160" s="181"/>
      <c r="C160" s="181"/>
      <c r="D160" s="181"/>
      <c r="E160" s="181"/>
      <c r="F160" s="181"/>
      <c r="G160" s="181"/>
      <c r="H160" s="181"/>
      <c r="I160" s="181"/>
      <c r="J160" s="181"/>
      <c r="K160" s="181"/>
    </row>
    <row r="161" ht="6" customHeight="1">
      <c r="A161" s="60"/>
    </row>
    <row r="162" spans="1:11" s="68" customFormat="1" ht="25.5" customHeight="1">
      <c r="A162" s="67"/>
      <c r="B162" s="181" t="s">
        <v>180</v>
      </c>
      <c r="C162" s="181"/>
      <c r="D162" s="181"/>
      <c r="E162" s="181"/>
      <c r="F162" s="181"/>
      <c r="G162" s="181"/>
      <c r="H162" s="181"/>
      <c r="I162" s="181"/>
      <c r="J162" s="181"/>
      <c r="K162" s="181"/>
    </row>
    <row r="163" ht="6" customHeight="1">
      <c r="A163" s="60"/>
    </row>
    <row r="164" spans="1:4" ht="12.75" customHeight="1">
      <c r="A164" s="60">
        <v>11</v>
      </c>
      <c r="B164" s="61" t="s">
        <v>92</v>
      </c>
      <c r="C164" s="61"/>
      <c r="D164" s="61"/>
    </row>
    <row r="165" spans="1:4" ht="6" customHeight="1">
      <c r="A165" s="60"/>
      <c r="B165" s="61"/>
      <c r="C165" s="61"/>
      <c r="D165" s="61"/>
    </row>
    <row r="166" spans="1:11" ht="12.75" customHeight="1">
      <c r="A166" s="60"/>
      <c r="B166" s="184" t="s">
        <v>304</v>
      </c>
      <c r="C166" s="184"/>
      <c r="D166" s="184"/>
      <c r="E166" s="184"/>
      <c r="F166" s="184"/>
      <c r="G166" s="184"/>
      <c r="H166" s="184"/>
      <c r="I166" s="184"/>
      <c r="J166" s="184"/>
      <c r="K166" s="184"/>
    </row>
    <row r="167" spans="1:4" ht="9.75" customHeight="1">
      <c r="A167" s="60"/>
      <c r="B167" s="61"/>
      <c r="C167" s="61"/>
      <c r="D167" s="61"/>
    </row>
    <row r="168" spans="1:11" s="68" customFormat="1" ht="90.75" customHeight="1">
      <c r="A168" s="96"/>
      <c r="B168" s="76" t="s">
        <v>70</v>
      </c>
      <c r="C168" s="206" t="s">
        <v>294</v>
      </c>
      <c r="D168" s="206"/>
      <c r="E168" s="206"/>
      <c r="F168" s="206"/>
      <c r="G168" s="206"/>
      <c r="H168" s="206"/>
      <c r="I168" s="206"/>
      <c r="J168" s="206"/>
      <c r="K168" s="206"/>
    </row>
    <row r="169" spans="1:11" s="156" customFormat="1" ht="3.75" customHeight="1">
      <c r="A169" s="161"/>
      <c r="B169" s="26"/>
      <c r="C169" s="61"/>
      <c r="D169" s="98"/>
      <c r="E169" s="98"/>
      <c r="F169" s="98"/>
      <c r="G169" s="98"/>
      <c r="H169" s="162"/>
      <c r="I169" s="98"/>
      <c r="J169" s="98"/>
      <c r="K169" s="1"/>
    </row>
    <row r="170" spans="1:4" ht="12.75" customHeight="1">
      <c r="A170" s="60">
        <v>12</v>
      </c>
      <c r="B170" s="61" t="s">
        <v>98</v>
      </c>
      <c r="C170" s="61"/>
      <c r="D170" s="61"/>
    </row>
    <row r="171" spans="1:4" ht="6" customHeight="1">
      <c r="A171" s="60"/>
      <c r="B171" s="61"/>
      <c r="C171" s="61"/>
      <c r="D171" s="61"/>
    </row>
    <row r="172" spans="1:11" s="68" customFormat="1" ht="27" customHeight="1">
      <c r="A172" s="96"/>
      <c r="B172" s="206" t="s">
        <v>291</v>
      </c>
      <c r="C172" s="206"/>
      <c r="D172" s="206"/>
      <c r="E172" s="206"/>
      <c r="F172" s="206"/>
      <c r="G172" s="206"/>
      <c r="H172" s="206"/>
      <c r="I172" s="206"/>
      <c r="J172" s="206"/>
      <c r="K172" s="206"/>
    </row>
    <row r="173" spans="1:4" ht="6" customHeight="1">
      <c r="A173" s="60"/>
      <c r="B173" s="61"/>
      <c r="C173" s="61"/>
      <c r="D173" s="61"/>
    </row>
    <row r="174" spans="1:11" s="26" customFormat="1" ht="12.75" customHeight="1">
      <c r="A174" s="61">
        <v>13</v>
      </c>
      <c r="B174" s="61" t="s">
        <v>19</v>
      </c>
      <c r="H174" s="97"/>
      <c r="I174" s="1"/>
      <c r="J174" s="98"/>
      <c r="K174" s="1"/>
    </row>
    <row r="175" spans="8:11" s="26" customFormat="1" ht="6" customHeight="1">
      <c r="H175" s="98"/>
      <c r="I175" s="1"/>
      <c r="J175" s="98"/>
      <c r="K175" s="1"/>
    </row>
    <row r="176" spans="2:11" s="26" customFormat="1" ht="12.75" customHeight="1">
      <c r="B176" s="26" t="s">
        <v>70</v>
      </c>
      <c r="C176" s="26" t="s">
        <v>18</v>
      </c>
      <c r="H176" s="98"/>
      <c r="I176" s="1"/>
      <c r="J176" s="98"/>
      <c r="K176" s="1"/>
    </row>
    <row r="177" spans="8:11" s="26" customFormat="1" ht="6" customHeight="1">
      <c r="H177" s="98"/>
      <c r="I177" s="1"/>
      <c r="J177" s="98"/>
      <c r="K177" s="1"/>
    </row>
    <row r="178" spans="3:11" s="76" customFormat="1" ht="27.75" customHeight="1">
      <c r="C178" s="206" t="s">
        <v>207</v>
      </c>
      <c r="D178" s="206"/>
      <c r="E178" s="206"/>
      <c r="F178" s="206"/>
      <c r="G178" s="206"/>
      <c r="H178" s="206"/>
      <c r="I178" s="206"/>
      <c r="J178" s="206"/>
      <c r="K178" s="206"/>
    </row>
    <row r="179" spans="8:11" s="26" customFormat="1" ht="6" customHeight="1">
      <c r="H179" s="98"/>
      <c r="I179" s="1"/>
      <c r="J179" s="98"/>
      <c r="K179" s="1"/>
    </row>
    <row r="180" spans="2:11" s="26" customFormat="1" ht="12.75" customHeight="1">
      <c r="B180" s="26" t="s">
        <v>71</v>
      </c>
      <c r="C180" s="26" t="s">
        <v>228</v>
      </c>
      <c r="H180" s="98"/>
      <c r="I180" s="1"/>
      <c r="J180" s="98"/>
      <c r="K180" s="1"/>
    </row>
    <row r="181" spans="8:11" s="26" customFormat="1" ht="6" customHeight="1">
      <c r="H181" s="98"/>
      <c r="I181" s="1"/>
      <c r="J181" s="98"/>
      <c r="K181" s="1"/>
    </row>
    <row r="182" spans="3:11" s="76" customFormat="1" ht="13.5" customHeight="1">
      <c r="C182" s="206" t="s">
        <v>16</v>
      </c>
      <c r="D182" s="206"/>
      <c r="E182" s="206"/>
      <c r="F182" s="206"/>
      <c r="G182" s="206"/>
      <c r="H182" s="206"/>
      <c r="I182" s="206"/>
      <c r="J182" s="206"/>
      <c r="K182" s="206"/>
    </row>
    <row r="183" spans="8:11" s="26" customFormat="1" ht="6" customHeight="1">
      <c r="H183" s="98"/>
      <c r="I183" s="1"/>
      <c r="J183" s="98"/>
      <c r="K183" s="1"/>
    </row>
    <row r="184" spans="8:11" s="26" customFormat="1" ht="14.25" customHeight="1">
      <c r="H184" s="98"/>
      <c r="I184" s="1"/>
      <c r="J184" s="98"/>
      <c r="K184" s="1"/>
    </row>
    <row r="185" ht="12.75" customHeight="1">
      <c r="A185" s="60" t="s">
        <v>99</v>
      </c>
    </row>
    <row r="186" ht="12.75" customHeight="1">
      <c r="A186" s="60" t="s">
        <v>41</v>
      </c>
    </row>
    <row r="187" ht="12.75" customHeight="1">
      <c r="A187" s="60"/>
    </row>
    <row r="188" ht="12.75" customHeight="1">
      <c r="A188" s="60"/>
    </row>
    <row r="189" ht="7.5" customHeight="1">
      <c r="A189" s="60"/>
    </row>
    <row r="190" ht="12.75" customHeight="1">
      <c r="A190" s="60"/>
    </row>
    <row r="191" ht="12.75" customHeight="1">
      <c r="A191" s="60" t="s">
        <v>248</v>
      </c>
    </row>
    <row r="192" ht="12.75" customHeight="1">
      <c r="A192" s="60" t="s">
        <v>20</v>
      </c>
    </row>
    <row r="193" ht="7.5" customHeight="1">
      <c r="A193" s="60"/>
    </row>
    <row r="194" spans="1:4" ht="12.75" customHeight="1">
      <c r="A194" s="60" t="s">
        <v>290</v>
      </c>
      <c r="B194" s="99"/>
      <c r="C194" s="99"/>
      <c r="D194" s="99"/>
    </row>
  </sheetData>
  <mergeCells count="50">
    <mergeCell ref="C117:K117"/>
    <mergeCell ref="B10:K10"/>
    <mergeCell ref="C135:K135"/>
    <mergeCell ref="C109:K109"/>
    <mergeCell ref="B18:K18"/>
    <mergeCell ref="B20:K20"/>
    <mergeCell ref="B28:K28"/>
    <mergeCell ref="B32:K32"/>
    <mergeCell ref="B22:K22"/>
    <mergeCell ref="H41:I41"/>
    <mergeCell ref="B24:K24"/>
    <mergeCell ref="B172:K172"/>
    <mergeCell ref="C125:K125"/>
    <mergeCell ref="C86:K86"/>
    <mergeCell ref="C88:K88"/>
    <mergeCell ref="C90:K90"/>
    <mergeCell ref="C92:K92"/>
    <mergeCell ref="C89:L89"/>
    <mergeCell ref="C168:K168"/>
    <mergeCell ref="C96:K96"/>
    <mergeCell ref="C98:K98"/>
    <mergeCell ref="C84:K84"/>
    <mergeCell ref="C146:K146"/>
    <mergeCell ref="C100:K100"/>
    <mergeCell ref="C102:K102"/>
    <mergeCell ref="C104:K104"/>
    <mergeCell ref="C123:K123"/>
    <mergeCell ref="C119:K119"/>
    <mergeCell ref="C127:K127"/>
    <mergeCell ref="D128:K128"/>
    <mergeCell ref="D129:K129"/>
    <mergeCell ref="B162:K162"/>
    <mergeCell ref="B166:K166"/>
    <mergeCell ref="C111:K111"/>
    <mergeCell ref="C113:K113"/>
    <mergeCell ref="C115:K115"/>
    <mergeCell ref="B160:K160"/>
    <mergeCell ref="C155:K155"/>
    <mergeCell ref="B159:K159"/>
    <mergeCell ref="C131:K131"/>
    <mergeCell ref="C182:K182"/>
    <mergeCell ref="B12:K12"/>
    <mergeCell ref="C62:K62"/>
    <mergeCell ref="B54:K54"/>
    <mergeCell ref="B58:K58"/>
    <mergeCell ref="C71:K71"/>
    <mergeCell ref="J41:K41"/>
    <mergeCell ref="B14:K14"/>
    <mergeCell ref="C94:K94"/>
    <mergeCell ref="C178:K178"/>
  </mergeCells>
  <printOptions horizontalCentered="1"/>
  <pageMargins left="0.5905511811023623" right="0.5905511811023623" top="0.5905511811023623" bottom="0.5905511811023623" header="0.1968503937007874" footer="0.1968503937007874"/>
  <pageSetup firstPageNumber="8" useFirstPageNumber="1" horizontalDpi="600" verticalDpi="600" orientation="portrait" paperSize="9" scale="88" r:id="rId2"/>
  <headerFooter alignWithMargins="0">
    <oddFooter>&amp;C - &amp;P -</oddFooter>
  </headerFooter>
  <rowBreaks count="5" manualBreakCount="5">
    <brk id="28" max="11" man="1"/>
    <brk id="79" max="11" man="1"/>
    <brk id="102" max="11" man="1"/>
    <brk id="125" max="11" man="1"/>
    <brk id="162"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Malayan United Industries Berhad</dc:title>
  <dc:subject>Bursa Securities Quarterly Announcement</dc:subject>
  <dc:creator>MUI Group</dc:creator>
  <cp:keywords>MUIB</cp:keywords>
  <dc:description>Strictly Private &amp; Confidential before announcement</dc:description>
  <cp:lastModifiedBy>mpbste</cp:lastModifiedBy>
  <cp:lastPrinted>2005-11-19T07:31:54Z</cp:lastPrinted>
  <dcterms:created xsi:type="dcterms:W3CDTF">2002-02-25T08:33:19Z</dcterms:created>
  <dcterms:modified xsi:type="dcterms:W3CDTF">2005-11-19T07:35:13Z</dcterms:modified>
  <cp:category>Financial data</cp:category>
  <cp:version/>
  <cp:contentType/>
  <cp:contentStatus/>
</cp:coreProperties>
</file>

<file path=docProps/custom.xml><?xml version="1.0" encoding="utf-8"?>
<Properties xmlns="http://schemas.openxmlformats.org/officeDocument/2006/custom-properties" xmlns:vt="http://schemas.openxmlformats.org/officeDocument/2006/docPropsVTypes"/>
</file>