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per Bursa Securities LR" sheetId="6" r:id="rId6"/>
  </sheets>
  <definedNames>
    <definedName name="_xlnm.Print_Area" localSheetId="1">'BS'!$B$1:$G$84</definedName>
    <definedName name="_xlnm.Print_Area" localSheetId="3">'Cash Flow'!$A$1:$J$82</definedName>
    <definedName name="_xlnm.Print_Area" localSheetId="2">'Equity'!$A$1:$M$79</definedName>
    <definedName name="_xlnm.Print_Area" localSheetId="0">'Income'!$A$1:$M$78</definedName>
    <definedName name="_xlnm.Print_Area" localSheetId="5">'Notes per Bursa Securities LR'!$A$1:$L$181</definedName>
    <definedName name="_xlnm.Print_Area" localSheetId="4">'Notes to Int. Fin. Report'!$A$1:$M$131</definedName>
    <definedName name="_xlnm.Print_Titles" localSheetId="5">'Notes per Bursa Securities LR'!$1:$5</definedName>
    <definedName name="_xlnm.Print_Titles" localSheetId="4">'Notes to Int. Fin. Report'!$1:$5</definedName>
    <definedName name="Z_4098D3AA_A201_4207_B88D_A7EBF7DFFF6D_.wvu.PrintArea" localSheetId="1" hidden="1">'BS'!$B$1:$G$84</definedName>
    <definedName name="Z_4098D3AA_A201_4207_B88D_A7EBF7DFFF6D_.wvu.PrintArea" localSheetId="3" hidden="1">'Cash Flow'!$A$1:$J$82</definedName>
    <definedName name="Z_4098D3AA_A201_4207_B88D_A7EBF7DFFF6D_.wvu.PrintArea" localSheetId="2" hidden="1">'Equity'!$A$1:$M$79</definedName>
    <definedName name="Z_4098D3AA_A201_4207_B88D_A7EBF7DFFF6D_.wvu.PrintArea" localSheetId="0" hidden="1">'Income'!$A$1:$M$78</definedName>
    <definedName name="Z_4098D3AA_A201_4207_B88D_A7EBF7DFFF6D_.wvu.PrintArea" localSheetId="5" hidden="1">'Notes per Bursa Securities LR'!$A$1:$L$181</definedName>
    <definedName name="Z_4098D3AA_A201_4207_B88D_A7EBF7DFFF6D_.wvu.PrintArea" localSheetId="4" hidden="1">'Notes to Int. Fin. Report'!$A$1:$M$131</definedName>
    <definedName name="Z_4098D3AA_A201_4207_B88D_A7EBF7DFFF6D_.wvu.PrintTitles" localSheetId="5" hidden="1">'Notes per Bursa Securities LR'!$1:$5</definedName>
    <definedName name="Z_4098D3AA_A201_4207_B88D_A7EBF7DFFF6D_.wvu.PrintTitles" localSheetId="4" hidden="1">'Notes to Int. Fin. Report'!$1:$5</definedName>
    <definedName name="Z_4098D3AA_A201_4207_B88D_A7EBF7DFFF6D_.wvu.Rows" localSheetId="5" hidden="1">'Notes per Bursa Securities LR'!#REF!</definedName>
  </definedNames>
  <calcPr fullCalcOnLoad="1"/>
</workbook>
</file>

<file path=xl/sharedStrings.xml><?xml version="1.0" encoding="utf-8"?>
<sst xmlns="http://schemas.openxmlformats.org/spreadsheetml/2006/main" count="373" uniqueCount="295">
  <si>
    <t xml:space="preserve">On 8 June 2005, Dirnavy Pty Limited, a wholly-owned subsidiary of MPB, entered into a sale and purchase agreement with NRMA Treasury Pty Limited and the Trust Company of Australia Limited as custodian for Tucker Box Hotel Trust for the disposal of freehold properties located in Sydney, Australia, together with a hotel known as Corus hotel Sydney for a cash consideration of A$50.0 million (RM145.0 million). The disposal was completed on 30 June 2005.  </t>
  </si>
  <si>
    <t>Date:  29 August 2005</t>
  </si>
  <si>
    <t xml:space="preserve">Under the financial services division, the insurance operation performed satisfactorily whilst the stockbroking division is affected by the decline in the value of market transactions on Bursa Securities and higher allowance for doubtful debts. </t>
  </si>
  <si>
    <t>At 30 June 2004</t>
  </si>
  <si>
    <t>Gain on disposal of properties</t>
  </si>
  <si>
    <t>The details of the Settlement are contained in the Company's Circular to Shareholders dated 15 September 2004. Pursuant to the Settlement, on 30 December 2004, the Company issued RM670.4 million and RM1,285.0 million nominal value of Class A1 and Class A2, 8-year ICULS  to Resona Resources Berhad ("RRB"), a subsidiary of MPB, and  Syahdu Pinta Berhad ("SPB"), a subsidiary of PMC, to settle the inter-company amounts owing respectively.</t>
  </si>
  <si>
    <t>On 7 January 2005, Lembaran Megah Sdn Bhd ("LMSB"), a wholly-owned subsidiary of PMC, disposed of its entire shareholding of 82,303,000 ordinary shares of RM1.00 each representing 21.8% of the issued and paid-up share capital of Chemical Company of Malaysia Berhad ("CCM") as at 31 December 2004 for a total gross consideration of RM193.4 million. With the disposal, CCM ceased to be an associated company of the Group.</t>
  </si>
  <si>
    <t>The diluted loss per ordinary share is not disclosed as it is antidilutive.</t>
  </si>
  <si>
    <t>On 31 January 2005, RRB and SPB were placed under members' voluntary winding-up. The members' voluntary winding ups of RRB and SPB constituted part of the process under the arrangement of the Settlement to distribute the ICULS to the shareholders of RRB and SPB at no cost to them. The shareholders of RRB and SPB comprised substantially entitled shareholders of MPB and PMC. The ICULS were distributed on 28 February 2005.</t>
  </si>
  <si>
    <t>Basic loss per share</t>
  </si>
  <si>
    <t>Loss Per Share</t>
  </si>
  <si>
    <t>The changes in material litigation of the Group as at the date of this report is as follows:-</t>
  </si>
  <si>
    <t>Company Secretary</t>
  </si>
  <si>
    <t>At 1 January 2004</t>
  </si>
  <si>
    <t>There were no significant changes in estimates of the amounts reported in prior financial years which have a material effect in the current financial period.</t>
  </si>
  <si>
    <t>Provision for corporate guarantees no longer</t>
  </si>
  <si>
    <t>required</t>
  </si>
  <si>
    <t>US Dollars</t>
  </si>
  <si>
    <t>Net loss for the financial period</t>
  </si>
  <si>
    <t>(ii)</t>
  </si>
  <si>
    <t xml:space="preserve">Auditors' Report </t>
  </si>
  <si>
    <t>Deferred Tax Assets</t>
  </si>
  <si>
    <r>
      <t xml:space="preserve">  * </t>
    </r>
    <r>
      <rPr>
        <i/>
        <sz val="8"/>
        <rFont val="Arial"/>
        <family val="2"/>
      </rPr>
      <t>Based on estimated results</t>
    </r>
  </si>
  <si>
    <t>(Audited)</t>
  </si>
  <si>
    <t>The foreign borrowings above are taken by the foreign subsidiaries of the Group.</t>
  </si>
  <si>
    <t xml:space="preserve">     Provisions</t>
  </si>
  <si>
    <t>Retailing</t>
  </si>
  <si>
    <t xml:space="preserve">Profit/(Loss) before </t>
  </si>
  <si>
    <t xml:space="preserve">  taxation</t>
  </si>
  <si>
    <t>Net adjustments</t>
  </si>
  <si>
    <t xml:space="preserve">INTERIM FINANCIAL REPORT </t>
  </si>
  <si>
    <t>Deferred taxation</t>
  </si>
  <si>
    <t>Proceeds from issue of shares to minority shareholders</t>
  </si>
  <si>
    <t>MALAYAN UNITED INDUSTRIES BERHAD</t>
  </si>
  <si>
    <t>Revenue</t>
  </si>
  <si>
    <t>Finance cost</t>
  </si>
  <si>
    <t>associated companies</t>
  </si>
  <si>
    <t>Exceptional items</t>
  </si>
  <si>
    <t>Property, Plant and Equipment</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</si>
  <si>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</si>
  <si>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</si>
  <si>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</si>
  <si>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</si>
  <si>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</si>
  <si>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</si>
  <si>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</si>
  <si>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</si>
  <si>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</si>
  <si>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</si>
  <si>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</si>
  <si>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</si>
  <si>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</si>
  <si>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</si>
  <si>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</si>
  <si>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</si>
  <si>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</si>
  <si>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</si>
  <si>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</si>
  <si>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</si>
  <si>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</si>
  <si>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</si>
  <si>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</si>
  <si>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</si>
  <si>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</si>
  <si>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</si>
  <si>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</si>
  <si>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</si>
  <si>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</si>
  <si>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</si>
  <si>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</si>
  <si>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</si>
  <si>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</si>
  <si>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</si>
  <si>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</si>
  <si>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</si>
  <si>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</si>
  <si>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</si>
  <si>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</si>
  <si>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</si>
  <si>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</si>
  <si>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</si>
  <si>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Hong Kong Dollars</t>
  </si>
  <si>
    <t>Singapore Dollars</t>
  </si>
  <si>
    <t>Contingent Liabilities</t>
  </si>
  <si>
    <t>Off Balance Sheet Financial Instruments</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</si>
  <si>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</si>
  <si>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</si>
  <si>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</si>
  <si>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</si>
  <si>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</si>
  <si>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</si>
  <si>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</si>
  <si>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</si>
  <si>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N/A</t>
  </si>
  <si>
    <t>(i)</t>
  </si>
  <si>
    <t>Other operating income</t>
  </si>
  <si>
    <t>Profit from operations</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</si>
  <si>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</si>
  <si>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</si>
  <si>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</si>
  <si>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</si>
  <si>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</si>
  <si>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</si>
  <si>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</si>
  <si>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</si>
  <si>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</si>
  <si>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</si>
  <si>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</si>
  <si>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</si>
  <si>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</si>
  <si>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</si>
  <si>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</si>
  <si>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</si>
  <si>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</si>
  <si>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</si>
  <si>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</si>
  <si>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</si>
  <si>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</si>
  <si>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</si>
  <si>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Capital Commitments</t>
  </si>
  <si>
    <t xml:space="preserve">     Trade and other receivables</t>
  </si>
  <si>
    <t xml:space="preserve">     Government securities and bonds</t>
  </si>
  <si>
    <t xml:space="preserve">     Trade and other payables</t>
  </si>
  <si>
    <t>Investments</t>
  </si>
  <si>
    <t>Operating profit before working capital changes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</si>
  <si>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</si>
  <si>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</si>
  <si>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</si>
  <si>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</si>
  <si>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</si>
  <si>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</si>
  <si>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</si>
  <si>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</si>
  <si>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</si>
  <si>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</si>
  <si>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</si>
  <si>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</si>
  <si>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</si>
  <si>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</si>
  <si>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</si>
  <si>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</si>
  <si>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</si>
  <si>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</si>
  <si>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</si>
  <si>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</si>
  <si>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</si>
  <si>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</si>
  <si>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</si>
  <si>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</si>
  <si>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</si>
  <si>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</si>
  <si>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t>Events Subsequent to the End of the Interim Reporting Period</t>
  </si>
  <si>
    <t>Share of results of</t>
  </si>
  <si>
    <t>CONDENSED CONSOLIDATED INCOME STATEMENTS</t>
  </si>
  <si>
    <t>Company No: 3809-W</t>
  </si>
  <si>
    <t>(Incorporated in Malaysia)</t>
  </si>
  <si>
    <t>Deferred and Long Term Liabilities</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</si>
  <si>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</si>
  <si>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</si>
  <si>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</si>
  <si>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</si>
  <si>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</si>
  <si>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</si>
  <si>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</si>
  <si>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</si>
  <si>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</si>
  <si>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Not applicable.</t>
  </si>
  <si>
    <t>Operating expenses</t>
  </si>
  <si>
    <t>Changes in estimates</t>
  </si>
  <si>
    <t>(The figures are unaudited)</t>
  </si>
  <si>
    <t>Net profit not recognised</t>
  </si>
  <si>
    <t>Net</t>
  </si>
  <si>
    <t>Share of  results of associated companies</t>
  </si>
  <si>
    <t xml:space="preserve">Group's share of taxation of associated </t>
  </si>
  <si>
    <t>Other than the above, the Group does not have any material financial instruments with off balance sheet risk as at the date of this report.</t>
  </si>
  <si>
    <t>Net cash generated from investing activities</t>
  </si>
  <si>
    <t>Net cash used in financing activities</t>
  </si>
  <si>
    <t>As restated</t>
  </si>
  <si>
    <t xml:space="preserve">  associated companies</t>
  </si>
  <si>
    <t>Repayment of bank borrowings (net)</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</si>
  <si>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</si>
  <si>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</si>
  <si>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</si>
  <si>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</si>
  <si>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Inter-segment revenue</t>
  </si>
  <si>
    <t>Less: Allowance for diminution in value</t>
  </si>
  <si>
    <t xml:space="preserve">Profit/(Loss) from </t>
  </si>
  <si>
    <t xml:space="preserve">  operations</t>
  </si>
  <si>
    <t>Purchase of investments</t>
  </si>
  <si>
    <t>Dividends paid to minority shareholders of subsidiaries</t>
  </si>
  <si>
    <t>Pan Malaysia Corporation Berhad ("PMC")</t>
  </si>
  <si>
    <t>Malayan United Industries Berhad ("MUIB")</t>
  </si>
  <si>
    <t>in subsidiaries</t>
  </si>
  <si>
    <t>Exceptional items comprise:-</t>
  </si>
  <si>
    <t xml:space="preserve">Cash and cash equivalents at 1 January </t>
  </si>
  <si>
    <t>prior years</t>
  </si>
  <si>
    <t>Joint Venture</t>
  </si>
  <si>
    <t>Share of  results of joint venture</t>
  </si>
  <si>
    <t>Less: Group's share of associated companies' and joint venture's revenue</t>
  </si>
  <si>
    <t xml:space="preserve">  and joint venture</t>
  </si>
  <si>
    <t xml:space="preserve">   companies and joint venture</t>
  </si>
  <si>
    <t>NOTES PER BURSA SECURITIES LISTING REQUIREMENTS</t>
  </si>
  <si>
    <t>Basic loss per share of the Group is calculated by dividing the net loss for the financial period by the number of ordinary shares in issue during the said financial period.</t>
  </si>
  <si>
    <t>Under / (Over) provision in respect of</t>
  </si>
  <si>
    <t>Reserve realised on disposal of</t>
  </si>
  <si>
    <t>MUI Properties Berhad  ("MPB")</t>
  </si>
  <si>
    <t>Loss before taxation</t>
  </si>
  <si>
    <t>The Condensed Consolidated Income Statements should be read in conjunction with the Annual Financial Report for the financial year ended 31 December 2004</t>
  </si>
  <si>
    <t>ICULS</t>
  </si>
  <si>
    <t>The Condensed Consolidated Statement Of Changes In Equity should be read in conjunction with the Annual Financial Report for the financial year ended 31 December 2004</t>
  </si>
  <si>
    <t>The Condensed Consolidated Balance Sheet should be read in conjunction with the Annual Financial Report for the financial year ended 31 December 2004</t>
  </si>
  <si>
    <t>At 1 January 2005</t>
  </si>
  <si>
    <t>The accounting policies, methods of computation and basis of consolidation adopted by the Group in this interim financial report are consistent with those used in the preparation of the audited financial statements for the financial year ended 31 December 2004.</t>
  </si>
  <si>
    <t>The interim financial report of the Group is unaudited and has been prepared in accordance with FRS 134 "Interim Financial Reporting".</t>
  </si>
  <si>
    <t>The auditors' report on the financial statements for the financial year ended 31 December 2004 was not qualified.</t>
  </si>
  <si>
    <t>MUIB and its wholly-owned subsidiaries, being shareholders of both RRB and SPB, received in aggregate up to RM1,068,066,410 nominal value of Class A1 and Class A2, 8-year ICULS. Upon receipt of the said ICULS, MUIB cancelled the ICULS.</t>
  </si>
  <si>
    <t>The balance of RM887,324,060 nominal value of Class A1 and Class A2, 8-year ICULS were listed on Bursa Securities on 8 March 2005.</t>
  </si>
  <si>
    <t>Placement of cash deposits in sinking funds</t>
  </si>
  <si>
    <t>Purchase of property, plant and equipment</t>
  </si>
  <si>
    <t>Net increase in cash and cash equivalents</t>
  </si>
  <si>
    <t>(Loss) / Gain in foreign exchange</t>
  </si>
  <si>
    <t>Loss on disposal of investments</t>
  </si>
  <si>
    <t>Total purchases</t>
  </si>
  <si>
    <t xml:space="preserve">(ii) </t>
  </si>
  <si>
    <t>Total disposals</t>
  </si>
  <si>
    <t>Total loss on disposals</t>
  </si>
  <si>
    <t>Total purchases and disposals of quoted securities of the Group for the financial periods under review, other than those of insurance subsidiary, are as follows:-</t>
  </si>
  <si>
    <t>Diluted loss per share</t>
  </si>
  <si>
    <t>(Loss) / Profit after taxation</t>
  </si>
  <si>
    <t xml:space="preserve">(Loss) / Earnings per share </t>
  </si>
  <si>
    <t>Net loss not recognised</t>
  </si>
  <si>
    <t>shareholders of subsidiaries **</t>
  </si>
  <si>
    <t>ICULS refers to Class A1 and Class A2, 8-year Irredeemable Convertible Unsecured Loan Stocks stated net of discount.</t>
  </si>
  <si>
    <t>**</t>
  </si>
  <si>
    <t>ICULS refers to Class A1 and Class A2, 8-year Irredeemable Convertible Unsecured Loan Stocks stated net of discount</t>
  </si>
  <si>
    <t xml:space="preserve"> ICULS distributed to minority </t>
  </si>
  <si>
    <t>The ICULS issued by the Company to its subsidiaries, Resona Resources Berhad ("RRB") and Syahdu Pinta Berhad ("SPB"), pursuant to the Settlement as mentioned in Note 8 (a) of the Notes Per Bursa Securities Requirement, were distributed on 28 February 2005 to the shareholders of RRB and SPB who comprised substantially the entitled shareholders of MUI Properties Berhad and Pan Malaysia Corporation Berhad respectively. The distributions by RRB and SPB were in conjunction with the members' voluntary winding-up of RRB and SPB which constituted part of the process under the arrangement of the Settlement.</t>
  </si>
  <si>
    <t>The Condensed Consolidated Cash Flow Statement should be read in conjunction with the Annual Financial Report for the financial year ended 31 December 2004</t>
  </si>
  <si>
    <t>Share buy back by subsidiaries</t>
  </si>
  <si>
    <t>(iii)</t>
  </si>
  <si>
    <t>On 21 January 2005, Patrolmake Limited, a wholly-owned subsidiary of Corus Hotels plc, entered into a sale and purchase agreement with Leverguide Limited for the disposal of its entire shareholding of 500 ordinary shares representing 50% of the issued share capital of Elmville Limited for a cash consideration of £5.5 million (RM39.8 million). With the disposal, Elmville Limited ceased to be a joint venture of the Group.</t>
  </si>
  <si>
    <t>The performance of the food and confectionery division was affected by the soft markets and the increased prices of raw materials and fuel.</t>
  </si>
  <si>
    <t>On 1 March 2005, the Company cancelled RM1,068,066,410 nominal value of Class A1 and Class A2, 8-year ICULS upon receipt of the said ICULS by the Company and its wholly-owned subsidiaries in conjunction with the members' voluntary winding-ups of Resona Resources Berhad and Syahdu Pinta Berhad pursuant to the arrangement under the Settlement as mentioned in Note 8 (a) of the Notes Per Bursa Securities Listing Requirements.</t>
  </si>
  <si>
    <t>On 7 January 2005, Lembaran Megah Sdn Bhd ("LMSB"), a wholly-owned subsidiary of PMC, disposed of its entire shareholding of 82,303,000 ordinary shares of RM1.00 each representing 21.8% of the issued and paid-up share capital of Chemical Company of Malaysia Berhad ("CCM") as at 31 December 2004. With the disposal, CCM ceased to be an associated company of the Group.</t>
  </si>
  <si>
    <t>On 21 January 2005, Patrolmake Limited, a wholly-owned subsidiary of Corus Hotels plc, entered into a sale and purchase agreement for the disposal of its entire shareholding of 500 ordinary shares representing 50% of the issued share capital of Elmville Limited. With the disposal, Elmville Limited ceased to be a joint venture of the Group.</t>
  </si>
  <si>
    <t>On 31 January 2005, Resona Resources Berhad ("RRB") and Syahdu Pinta Berhad ("SPB") were placed under members' voluntary winding-up. The members' voluntary winding ups of RRB and SPB constituted part of the process under the arrangement of the Settlement as mentioned in Note 8 (a) of the Notes Per Bursa Securities Listing Requirements.</t>
  </si>
  <si>
    <t>On 16 January 2004, the Company entered into two settlement agreements with MUI Properties Berhad  ("MPB") and Pan Malaysia Corporation Berhad ("PMC") respectively whereby the Company proposed to settle the inter-company amounts owing to MPB Group and PMC Group amounting to RM556.4 million and RM1,066.5 million respectively as at 31 December 2003 by the issuance of Irredeemable Convertible Unsecured Loan Stocks ("ICULS") on the basis of RM1.00 nominal value of Class A1 and Class A2, 8-year ICULS for every RM0.83 of inter-company amounts owing ("Settlement").</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</si>
  <si>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28 October 2005. The Group's solicitors are of the opinion, based on the documents available, that LDSB's chance of success on the claim is good.  </t>
  </si>
  <si>
    <t>SECOND FINANCIAL QUARTER ENDED 30 JUNE 2005</t>
  </si>
  <si>
    <t xml:space="preserve"> FOR THE FINANCIAL PERIOD ENDED 30 JUNE 2005</t>
  </si>
  <si>
    <t>SECOND QUARTER</t>
  </si>
  <si>
    <t>CUMULATIVE 6 MONTHS</t>
  </si>
  <si>
    <t>of long term investments</t>
  </si>
  <si>
    <t>Loss on dilution of interests in associated company</t>
  </si>
  <si>
    <t>Impairment of property, plant &amp; equipment</t>
  </si>
  <si>
    <r>
      <t>Writeback of doubtful debts</t>
    </r>
    <r>
      <rPr>
        <sz val="10"/>
        <rFont val="Arial"/>
        <family val="2"/>
      </rPr>
      <t xml:space="preserve"> </t>
    </r>
  </si>
  <si>
    <t>(Loss) / Gain on disposal of joint venture</t>
  </si>
  <si>
    <t>Other than the above, there were no issuances and repayments of debt and equity securities, share buy-backs, share cancellations, shares held as treasury shares and resale of treasury shares by the Company for the financial period ended 30 June 2005.</t>
  </si>
  <si>
    <t>No dividend has been paid by the Company for the financial period ended 30 June 2005 (30 June 2004 : Nil).</t>
  </si>
  <si>
    <t>The analysis of the Group operations for the financial year ended 30 June 2005 is as follows:-</t>
  </si>
  <si>
    <t>There were no profits on sale of investments and/or properties for the financial period ended 30 June 2005 other than as disclosed in Note 5 of the Notes to the interim financial report.</t>
  </si>
  <si>
    <t>Total investments in quoted securities by the Group as at 30 June 2005, other than those by the insurance subsidiary, are as follows:-</t>
  </si>
  <si>
    <t>Total Group borrowings as at 30 June 2005 are as follows:-</t>
  </si>
  <si>
    <t>Foreign borrowings in Ringgit equivalent as at 30 June 2005 included in (a) above are as follows:-</t>
  </si>
  <si>
    <t>No dividend has been recommended by the Board for the financial period ended 30 June 2005 (30 June 2004 : Nil).</t>
  </si>
  <si>
    <t>Leong Park Yip</t>
  </si>
  <si>
    <t>On 2 August 2005, MPB entered into a sale and purchase agreement with Pan Malaysia Capital Berhad for the disposal of 500,000 ordinary shares of RM1.00 par value representing the entire issued and paid-up capital of Miranex Sdn Bhd for a cash consideration of RM240,000. The disposal was completed on 2 August 2005.</t>
  </si>
  <si>
    <t>(iv)</t>
  </si>
  <si>
    <t>There are no material events subsequent to the end of the financial period ended 30 June 2005 that have not been reflected in the financial statements for the said period as at the date of this report.</t>
  </si>
  <si>
    <t>Gain on disposal of investment property</t>
  </si>
  <si>
    <t>Net (Loss) / Profit for the financial period</t>
  </si>
  <si>
    <t>Net cash generated from operating activities</t>
  </si>
  <si>
    <t xml:space="preserve">  CUMULATIVE 6 MONTHS</t>
  </si>
  <si>
    <t>The changes in the composition of the Group during the financial period ended 30 June 2005 are as follows:-</t>
  </si>
  <si>
    <t>London Vista Hotel Limited ("LVH"), a subsidiary company, has an Inland Revenue ("IR") enquiry in the United Kingdom which is unresolved. The enquiry relates to interest payments by LVH and the IR has suggested tax up to £2.1 million (RM14.6 million) is due in respect of previous years. This has not been accepted by LVH. It is likely to be some time before this matter is resolved. The eventual outcome is uncertain. As advised by tax adviser, the Directors are of the opinion that they have valid grounds to defend the claim made by IR and accordingly, no additional provision for tax liability is provided in the financial statements.</t>
  </si>
  <si>
    <t>The tax provision of the Group for the financial period ended 30 June 2005 is mainly due to taxable profits of certain subsidiaries and the absence of group relief on losses incurred by other subsidiaries.</t>
  </si>
  <si>
    <t>On 21 June 2005, County Hotels Limited, Delaquest Limited, Echostand Limited and Flamepro Limited, all wholly-owned subsidiaries of Corus Hotels plc, entered into a sale and purchase agreement with Swallow Hotels Limited for the disposal of eight (8) hotels all of which located in the United Kingdom for a total cash consideration of £32.8 million (RM227.3 million). The eight (8) hotels are The Rose &amp; Crown Hotel, The Telford Golf &amp; Country Club, The Chequers Hotel, The Roman Way Hotel, The Stone House Hotel, Plough &amp; Harrow Hotel, The Chiltern Hotel Luton and The Beverly Arms Hotel. The disposal of six (6) out of eight (8) hotels were completed on 26 July 2005. The remaining two (2) hotels, namely The Telford Golf &amp; Country Club and the Plough &amp; Harrow Hotel, are pending the consents of third parties.</t>
  </si>
  <si>
    <t xml:space="preserve">On 1 July 2004, PMC proposed to undertake a private placement of up to 81,345,000 new ordinary shares of RM0.50 each in PMC representing 10% of the existing issued and paid-up share capital of PMC ("Private Placement"). The SC, vide its letter dated 28 July 2004, approved the Private Placement.  The approved period by the SC for the implementation of the Private Placement has lapsed. During the approved period, PMC has placed out a total of 26,560,000 new ordinary shares of RM0.50 each at placement price of RM0.50 per ordinary share pursuant to the Private Placement. </t>
  </si>
  <si>
    <t>The rationalisation exercise undertaken by the Group continued to progress well in the financial period under review with the disposals of several more hotels in UK and Australia, and sale of investments in an associated company and a joint venture. Proceeds from disposals during the financial period amounted to RM440.4 million resulting in bank borrowings being reduced by RM162.4 million and cash balances increased by RM227.0 million at 30 June 2005. These are in addition to the proceeds from disposals of RM488.1 million and reduction in bank borrowings of RM391.8 million in the previous financial year.</t>
  </si>
  <si>
    <t>The property development project, Bandar Springhill, in Lukut, Negeri Sembilan continued to progress satisfactorily.</t>
  </si>
  <si>
    <t>The various operating divisions of the Group are anticipated to perform better in the remaining periods of the current financial year as business normally picks up towards the year end. However, higher fuel and input costs will continue to pose challenges to the Group’s operations. The streamlining and rationalisation exercise of the Group has been progressing well. The Group will continue this exercise to dispose of non-core and low-income generating assets to substantially reduce the overall borrowings of the Group and to channel additional cash raised towards the expansion of the core businesses of the Group, therefore putting the Group in a financially much stronger position upon completion of the rationalisation exercise.</t>
  </si>
  <si>
    <t>Cash and cash equivalent at 30 June</t>
  </si>
  <si>
    <t xml:space="preserve">Allowance for diminution in value </t>
  </si>
  <si>
    <t>The Group's hotel operations in Malaysia and Australia continued to perform well. The hotel operations in UK continued with its exercise to streamline its hotel portfolio and were affected by the timing of the impacts as mentioned above. The completion of the disposal of Corus hotel Sydney in Australia as mentioned in Note 8 (b)(ii) resulted in a significant gain on disposal.</t>
  </si>
  <si>
    <t>On 28 July 2005, Patrolmake Limited, a wholly-owned subsidiary of Corus Hotels plc, entered into a sale and purchase agreement with Supreme Touch Limited ("Supreme") to acquire 10,780,000 class A ordinary shares of £1.00 each representing 49% equity interest in Plaza On Hyde Park Limited from Supreme, for cash consideration of £12.06 million (RM78.77 million).</t>
  </si>
  <si>
    <t>There are no material capital commitments as at the date of this report.</t>
  </si>
  <si>
    <t>For the financial period under review, the Group recorded revenue of RM650.1 million and pre-tax loss of RM36.9 million compared to RM696.3 million and RM3.5 million respectively in the previous year corresponding financial period.  The on-going rationalisation exercise, which saw the disposals of assets that included several hotel assets in United Kingdom ("UK"), MUI Plaza and investment in associated company, have some effects on the financial results of the Group for the time being due to the timing of the impact on revenue with the corresponding impact on expenses. The results of the stockbroking operations were equity accounted for in the financial period under review as Pan Malaysia Capital Berhad became an associated company of the Group upon the conversion of its irredeemable convertible preference shares into ordinary shares on 29 December 2004. The Group posted some significant exchange losses mainly due to drop in exchange rate of Pound Sterling. Efforts are on-going to reduce interest expense. The above effects were mitigated by substantial gains on disposal of a hotel joint venture in UK and hotel property in Australia during the period under review.</t>
  </si>
  <si>
    <t>The Group recorded revenue of RM331.2 million and loss before tax of RM3.8 million for the current quarter compared to revenue of RM318.9 million and loss before tax of RM33.0 million in the preceding quarter. The higher revenue in the current quarter was mainly contributed by hotel division. The lower loss in current quarter was mainly due to gain on disposal of Corus hotel Sydney in Australia as mentioned in Note 8 (b)(ii).</t>
  </si>
  <si>
    <t>On 5 May 2005, Mecomas Pty Limited, a wholly-owned subsidiary of MPB, entered into a sale and purchase agreement with Lanco Hobart Holdings Pty Limited for the disposal of a piece of freehold property located at 156 Bathurst Street, Hobart, Tasmania, Australia together with a hotel known as Corus hotel Hobart for a cash consideration of A$11.6 million (RM34.2 million). The disposal was completed on 4 July 2005.</t>
  </si>
  <si>
    <t>On 1 August 2005, CSB Holdings Sdn Bhd, a wholly-owned subsidiary of MPB, executed a Memorandum of Sale for the acquisition through a public auction of four pieces of freehold land held under Title No. GRN 10486 Lot No. 1925, GRN 39060 Lot No. 1926, GRN 38756 Lot No. 1927 and GRN 11502 Lot No. 2166, all in the Town and District of Seremban, measuring in total approximately 19,534 square metres, for a cash consideration of RM27.4 million. The acquisition is pending approval from the Foreign Investment Committee and completion.</t>
  </si>
  <si>
    <t>(v)</t>
  </si>
  <si>
    <t>(vi)</t>
  </si>
  <si>
    <t>(Loss) / Profit before taxation</t>
  </si>
  <si>
    <t>On 22 April 2005, Delaquest Limited, a wholly-owned subsidiary of Corus Hotels plc, entered into a sale and purchase agreement with Swallow Hotels Limited for the disposal of two (2) pieces of freehold properties located in the United Kingdom together with two (2) hotels known as Larkfield Priory Hotel and The Falstaff Hotel for a total cash consideration of £5.75 million (RM41.7 million). The disposal was completed on 20 May 2005.</t>
  </si>
  <si>
    <t>On 18 April 2005, Delaquest Limited, a wholly-owned subsidiary of Corus Hotels plc, entered into a sale and purchase agreement with West Retford Hotel Limited for the disposal of a piece of freehold property located in the United Kingdom together with a hotel known as The West Retford Hotel for a cash consideration of £2.7million (RM19.4 million).</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</si>
</sst>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 numFmtId="205" formatCode="_(* #,##0\ \ \ _);_(* \(#,##0\);_(* &quot;-&quot;??_);_(@_)"/>
    <numFmt numFmtId="206" formatCode="_(* #,##0\ \ _);_(* \(#,##0\);_(* &quot;-&quot;??_);_(@_)"/>
    <numFmt numFmtId="207" formatCode="_(* #,##0\ _);_(* \(#,##0\);_(* &quot;-&quot;??_);_(@_)"/>
    <numFmt numFmtId="208" formatCode="&quot; At&quot;\ dd\ mmmm\ yyyy"/>
    <numFmt numFmtId="209" formatCode="&quot; Cash and cash equivalents at&quot;\ dd\ mmmm\ yyyy"/>
    <numFmt numFmtId="210" formatCode="&quot;Cash and cash equivalents at&quot;\ dd\ mmmm\ yyyy"/>
    <numFmt numFmtId="211" formatCode="_(\ #,##0_);_(\ \(#,##0\);_(\ &quot;-&quot;??_);_(@_)"/>
  </numFmts>
  <fonts count="20">
    <font>
      <sz val="10"/>
      <name val="Arial"/>
      <family val="0"/>
    </font>
    <font>
      <b/>
      <sz val="8"/>
      <name val="Arial"/>
      <family val="2"/>
    </font>
    <font>
      <b/>
      <sz val="10"/>
      <name val="Arial"/>
      <family val="2"/>
    </font>
    <font>
      <b/>
      <sz val="9"/>
      <name val="Arial"/>
      <family val="2"/>
    </font>
    <font>
      <b/>
      <sz val="11"/>
      <name val="Arial"/>
      <family val="2"/>
    </font>
    <font>
      <sz val="11"/>
      <name val="Arial"/>
      <family val="2"/>
    </font>
    <font>
      <sz val="9"/>
      <name val="Arial"/>
      <family val="2"/>
    </font>
    <font>
      <sz val="9.5"/>
      <name val="Arial"/>
      <family val="2"/>
    </font>
    <font>
      <sz val="8"/>
      <name val="Arial"/>
      <family val="2"/>
    </font>
    <font>
      <b/>
      <sz val="12"/>
      <name val="Arial"/>
      <family val="2"/>
    </font>
    <font>
      <b/>
      <sz val="9.5"/>
      <name val="Arial"/>
      <family val="2"/>
    </font>
    <font>
      <b/>
      <i/>
      <sz val="10"/>
      <name val="Arial"/>
      <family val="2"/>
    </font>
    <font>
      <b/>
      <u val="single"/>
      <sz val="10"/>
      <name val="Arial"/>
      <family val="2"/>
    </font>
    <font>
      <i/>
      <sz val="10"/>
      <name val="Arial"/>
      <family val="2"/>
    </font>
    <font>
      <i/>
      <sz val="8"/>
      <name val="Arial"/>
      <family val="2"/>
    </font>
    <font>
      <b/>
      <i/>
      <u val="single"/>
      <sz val="10"/>
      <name val="Arial"/>
      <family val="2"/>
    </font>
    <font>
      <sz val="11"/>
      <name val="Times New Roman"/>
      <family val="1"/>
    </font>
    <font>
      <b/>
      <sz val="11"/>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181" fontId="0" fillId="2" borderId="0" xfId="15" applyNumberFormat="1" applyFont="1" applyFill="1" applyAlignment="1">
      <alignment/>
    </xf>
    <xf numFmtId="49" fontId="4" fillId="2" borderId="0" xfId="15" applyNumberFormat="1" applyFont="1" applyFill="1" applyAlignment="1">
      <alignment/>
    </xf>
    <xf numFmtId="49" fontId="5" fillId="2" borderId="0" xfId="15" applyNumberFormat="1" applyFont="1" applyFill="1" applyAlignment="1">
      <alignment/>
    </xf>
    <xf numFmtId="49" fontId="6" fillId="2" borderId="0" xfId="15" applyNumberFormat="1" applyFont="1" applyFill="1" applyAlignment="1">
      <alignment/>
    </xf>
    <xf numFmtId="181" fontId="2" fillId="2" borderId="0" xfId="15" applyNumberFormat="1" applyFont="1" applyFill="1" applyAlignment="1">
      <alignment horizontal="right"/>
    </xf>
    <xf numFmtId="181" fontId="2" fillId="2" borderId="0" xfId="15" applyNumberFormat="1" applyFont="1" applyFill="1" applyBorder="1" applyAlignment="1">
      <alignment horizontal="right"/>
    </xf>
    <xf numFmtId="171" fontId="2" fillId="2" borderId="0" xfId="15" applyFont="1" applyFill="1" applyAlignment="1">
      <alignment horizontal="right"/>
    </xf>
    <xf numFmtId="181" fontId="0" fillId="2" borderId="1" xfId="15" applyNumberFormat="1" applyFont="1" applyFill="1" applyBorder="1" applyAlignment="1">
      <alignment/>
    </xf>
    <xf numFmtId="181" fontId="0" fillId="2" borderId="2" xfId="15" applyNumberFormat="1" applyFont="1" applyFill="1" applyBorder="1" applyAlignment="1">
      <alignmen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0" fontId="0" fillId="2" borderId="0" xfId="15" applyNumberFormat="1" applyFont="1" applyFill="1" applyAlignment="1">
      <alignment/>
    </xf>
    <xf numFmtId="181" fontId="0" fillId="2" borderId="7" xfId="15" applyNumberFormat="1" applyFont="1" applyFill="1" applyBorder="1" applyAlignment="1">
      <alignment/>
    </xf>
    <xf numFmtId="181" fontId="0" fillId="2" borderId="0" xfId="15" applyNumberFormat="1" applyFont="1" applyFill="1" applyBorder="1" applyAlignment="1">
      <alignment/>
    </xf>
    <xf numFmtId="181" fontId="0" fillId="2" borderId="8" xfId="15" applyNumberFormat="1" applyFont="1" applyFill="1" applyBorder="1" applyAlignment="1">
      <alignment/>
    </xf>
    <xf numFmtId="181" fontId="0" fillId="2" borderId="9" xfId="15" applyNumberFormat="1" applyFont="1" applyFill="1" applyBorder="1" applyAlignment="1">
      <alignment/>
    </xf>
    <xf numFmtId="0" fontId="7" fillId="2" borderId="0" xfId="0" applyFont="1" applyFill="1" applyAlignment="1" quotePrefix="1">
      <alignment horizontal="left"/>
    </xf>
    <xf numFmtId="0" fontId="7" fillId="2" borderId="0" xfId="0" applyFont="1" applyFill="1" applyAlignment="1">
      <alignment/>
    </xf>
    <xf numFmtId="171" fontId="7" fillId="2" borderId="0" xfId="15" applyNumberFormat="1" applyFont="1" applyFill="1" applyAlignment="1">
      <alignment/>
    </xf>
    <xf numFmtId="0" fontId="8" fillId="2" borderId="0" xfId="0" applyFont="1" applyFill="1" applyAlignment="1">
      <alignment/>
    </xf>
    <xf numFmtId="0" fontId="0" fillId="2" borderId="0" xfId="0" applyFont="1" applyFill="1" applyAlignment="1">
      <alignment horizontal="justify" wrapText="1"/>
    </xf>
    <xf numFmtId="0" fontId="8" fillId="2" borderId="0" xfId="0" applyFont="1" applyFill="1" applyAlignment="1">
      <alignment horizontal="justify"/>
    </xf>
    <xf numFmtId="0" fontId="9" fillId="2" borderId="0" xfId="0" applyFont="1" applyFill="1" applyAlignment="1">
      <alignment horizontal="center"/>
    </xf>
    <xf numFmtId="0" fontId="0" fillId="2" borderId="0" xfId="0" applyFont="1" applyFill="1" applyAlignment="1">
      <alignment/>
    </xf>
    <xf numFmtId="0" fontId="9" fillId="2" borderId="0" xfId="0" applyFont="1" applyFill="1" applyAlignment="1">
      <alignment/>
    </xf>
    <xf numFmtId="0" fontId="0" fillId="2" borderId="0" xfId="0" applyFont="1" applyFill="1" applyAlignment="1">
      <alignment horizontal="center"/>
    </xf>
    <xf numFmtId="0" fontId="5" fillId="2" borderId="0" xfId="0" applyFont="1" applyFill="1" applyAlignment="1">
      <alignment/>
    </xf>
    <xf numFmtId="49" fontId="3" fillId="2" borderId="0" xfId="0" applyNumberFormat="1" applyFont="1" applyFill="1" applyAlignment="1">
      <alignment/>
    </xf>
    <xf numFmtId="0" fontId="2" fillId="2" borderId="0" xfId="0" applyFont="1" applyFill="1" applyBorder="1" applyAlignment="1">
      <alignment horizontal="center"/>
    </xf>
    <xf numFmtId="0" fontId="1" fillId="2" borderId="0" xfId="0" applyFont="1" applyFill="1" applyAlignment="1">
      <alignment horizontal="center"/>
    </xf>
    <xf numFmtId="0" fontId="8"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center"/>
    </xf>
    <xf numFmtId="198" fontId="2" fillId="2" borderId="0" xfId="0" applyNumberFormat="1" applyFont="1" applyFill="1" applyBorder="1" applyAlignment="1">
      <alignment/>
    </xf>
    <xf numFmtId="0" fontId="0" fillId="2" borderId="0" xfId="0" applyFont="1" applyFill="1" applyBorder="1" applyAlignment="1">
      <alignment/>
    </xf>
    <xf numFmtId="0" fontId="2" fillId="2" borderId="0" xfId="0" applyFont="1" applyFill="1" applyAlignment="1">
      <alignment horizontal="center"/>
    </xf>
    <xf numFmtId="0" fontId="0" fillId="2" borderId="0" xfId="0" applyFont="1" applyFill="1" applyBorder="1" applyAlignment="1">
      <alignment horizontal="center"/>
    </xf>
    <xf numFmtId="181" fontId="8" fillId="2" borderId="0" xfId="0" applyNumberFormat="1" applyFont="1" applyFill="1" applyAlignment="1">
      <alignment/>
    </xf>
    <xf numFmtId="0" fontId="0" fillId="2" borderId="0" xfId="0" applyFont="1" applyFill="1" applyAlignment="1" quotePrefix="1">
      <alignment/>
    </xf>
    <xf numFmtId="181" fontId="0" fillId="2" borderId="0" xfId="15" applyNumberFormat="1" applyFont="1" applyFill="1" applyBorder="1" applyAlignment="1">
      <alignment/>
    </xf>
    <xf numFmtId="181" fontId="0" fillId="2" borderId="0" xfId="15" applyNumberFormat="1" applyFont="1" applyFill="1" applyAlignment="1">
      <alignment/>
    </xf>
    <xf numFmtId="0" fontId="0" fillId="2" borderId="9" xfId="0" applyFont="1" applyFill="1" applyBorder="1" applyAlignment="1">
      <alignment horizontal="center"/>
    </xf>
    <xf numFmtId="171" fontId="0" fillId="2" borderId="0" xfId="15" applyNumberFormat="1" applyFont="1" applyFill="1" applyAlignment="1">
      <alignment/>
    </xf>
    <xf numFmtId="181" fontId="0" fillId="2" borderId="0" xfId="15" applyNumberFormat="1" applyFont="1" applyFill="1" applyAlignment="1">
      <alignment horizontal="right"/>
    </xf>
    <xf numFmtId="0" fontId="4" fillId="2" borderId="0" xfId="0" applyFont="1" applyFill="1" applyAlignment="1">
      <alignment/>
    </xf>
    <xf numFmtId="181" fontId="8" fillId="2" borderId="0" xfId="15" applyNumberFormat="1" applyFont="1" applyFill="1" applyAlignment="1">
      <alignment/>
    </xf>
    <xf numFmtId="0" fontId="8" fillId="2" borderId="0" xfId="0" applyFont="1" applyFill="1" applyAlignment="1">
      <alignment horizontal="center"/>
    </xf>
    <xf numFmtId="0" fontId="0" fillId="2" borderId="0" xfId="0" applyFont="1" applyFill="1" applyAlignment="1">
      <alignment horizontal="justify" vertical="top" wrapText="1"/>
    </xf>
    <xf numFmtId="0" fontId="3" fillId="2" borderId="0" xfId="0" applyFont="1" applyFill="1" applyAlignment="1">
      <alignment horizontal="centerContinuous"/>
    </xf>
    <xf numFmtId="0" fontId="10" fillId="2" borderId="0" xfId="0" applyFont="1" applyFill="1" applyAlignment="1">
      <alignment/>
    </xf>
    <xf numFmtId="0" fontId="2" fillId="2" borderId="0" xfId="0" applyFont="1" applyFill="1" applyBorder="1" applyAlignment="1">
      <alignment horizontal="right"/>
    </xf>
    <xf numFmtId="181" fontId="0" fillId="2" borderId="0" xfId="0" applyNumberFormat="1" applyFont="1" applyFill="1" applyAlignment="1">
      <alignment/>
    </xf>
    <xf numFmtId="181" fontId="0" fillId="2" borderId="10" xfId="15" applyNumberFormat="1" applyFont="1" applyFill="1" applyBorder="1" applyAlignment="1">
      <alignment/>
    </xf>
    <xf numFmtId="181" fontId="0" fillId="2" borderId="11" xfId="15" applyNumberFormat="1" applyFont="1" applyFill="1" applyBorder="1" applyAlignment="1">
      <alignment/>
    </xf>
    <xf numFmtId="181" fontId="0" fillId="2" borderId="12" xfId="15" applyNumberFormat="1" applyFont="1" applyFill="1" applyBorder="1" applyAlignment="1">
      <alignment/>
    </xf>
    <xf numFmtId="171" fontId="0" fillId="2" borderId="0" xfId="15" applyNumberFormat="1" applyFont="1" applyFill="1" applyAlignment="1">
      <alignment/>
    </xf>
    <xf numFmtId="171" fontId="0" fillId="2" borderId="0" xfId="15" applyNumberFormat="1" applyFont="1" applyFill="1" applyBorder="1" applyAlignment="1">
      <alignment/>
    </xf>
    <xf numFmtId="0" fontId="2" fillId="2" borderId="0" xfId="0" applyFont="1" applyFill="1" applyAlignment="1">
      <alignment horizontal="left"/>
    </xf>
    <xf numFmtId="0" fontId="2" fillId="2" borderId="0" xfId="0" applyFont="1" applyFill="1" applyAlignment="1">
      <alignment/>
    </xf>
    <xf numFmtId="0" fontId="0" fillId="2" borderId="0" xfId="0" applyFont="1" applyFill="1" applyAlignment="1">
      <alignment/>
    </xf>
    <xf numFmtId="0" fontId="2" fillId="2" borderId="0" xfId="0" applyFont="1" applyFill="1" applyAlignment="1">
      <alignment horizontal="left" vertical="top"/>
    </xf>
    <xf numFmtId="0" fontId="0" fillId="2" borderId="0" xfId="0" applyFont="1" applyFill="1" applyAlignment="1">
      <alignment vertical="top"/>
    </xf>
    <xf numFmtId="0" fontId="2" fillId="2" borderId="0" xfId="0" applyFont="1" applyFill="1" applyAlignment="1">
      <alignment horizontal="justify" vertical="top" wrapText="1"/>
    </xf>
    <xf numFmtId="0" fontId="0" fillId="2" borderId="0" xfId="0" applyFont="1" applyFill="1" applyAlignment="1">
      <alignment horizontal="justify" vertical="top" wrapText="1"/>
    </xf>
    <xf numFmtId="0" fontId="2" fillId="2" borderId="0" xfId="0" applyFont="1" applyFill="1" applyAlignment="1">
      <alignment horizontal="left" vertical="top" wrapText="1"/>
    </xf>
    <xf numFmtId="0" fontId="0" fillId="2" borderId="0" xfId="0" applyFont="1" applyFill="1" applyAlignment="1">
      <alignment vertical="top" wrapText="1"/>
    </xf>
    <xf numFmtId="181" fontId="0" fillId="2" borderId="0" xfId="15" applyNumberFormat="1" applyFont="1" applyFill="1" applyAlignment="1">
      <alignment/>
    </xf>
    <xf numFmtId="0" fontId="0" fillId="2" borderId="0" xfId="0" applyFont="1" applyFill="1" applyAlignment="1" quotePrefix="1">
      <alignment/>
    </xf>
    <xf numFmtId="169" fontId="0" fillId="2" borderId="0" xfId="0" applyNumberFormat="1" applyFont="1" applyFill="1" applyAlignment="1">
      <alignment/>
    </xf>
    <xf numFmtId="169" fontId="0" fillId="2" borderId="0" xfId="0" applyNumberFormat="1" applyFont="1" applyFill="1" applyBorder="1" applyAlignment="1">
      <alignment/>
    </xf>
    <xf numFmtId="169" fontId="0" fillId="2" borderId="5" xfId="0" applyNumberFormat="1" applyFont="1" applyFill="1" applyBorder="1" applyAlignment="1">
      <alignment/>
    </xf>
    <xf numFmtId="169" fontId="0" fillId="2" borderId="13" xfId="0" applyNumberFormat="1" applyFont="1" applyFill="1" applyBorder="1" applyAlignment="1">
      <alignment/>
    </xf>
    <xf numFmtId="181" fontId="0" fillId="2" borderId="0" xfId="15" applyNumberFormat="1" applyFont="1" applyFill="1" applyBorder="1" applyAlignment="1">
      <alignment/>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xf>
    <xf numFmtId="181" fontId="0" fillId="2" borderId="13" xfId="15" applyNumberFormat="1" applyFont="1" applyFill="1" applyBorder="1" applyAlignment="1">
      <alignment/>
    </xf>
    <xf numFmtId="181" fontId="0" fillId="2" borderId="9" xfId="15" applyNumberFormat="1" applyFont="1" applyFill="1" applyBorder="1" applyAlignment="1">
      <alignment/>
    </xf>
    <xf numFmtId="0" fontId="11" fillId="2" borderId="0" xfId="0" applyFont="1" applyFill="1" applyAlignment="1">
      <alignment/>
    </xf>
    <xf numFmtId="0" fontId="11" fillId="2" borderId="0" xfId="0" applyFont="1" applyFill="1" applyAlignment="1">
      <alignment/>
    </xf>
    <xf numFmtId="0" fontId="0" fillId="2" borderId="0" xfId="0" applyFont="1" applyFill="1" applyAlignment="1">
      <alignment/>
    </xf>
    <xf numFmtId="0" fontId="12" fillId="2" borderId="0" xfId="0" applyFont="1" applyFill="1" applyAlignment="1">
      <alignment/>
    </xf>
    <xf numFmtId="0" fontId="0" fillId="2" borderId="0" xfId="0" applyFont="1" applyFill="1" applyAlignment="1">
      <alignment/>
    </xf>
    <xf numFmtId="0" fontId="2" fillId="2" borderId="0" xfId="0" applyFont="1" applyFill="1" applyAlignment="1">
      <alignment horizontal="justify" vertical="top"/>
    </xf>
    <xf numFmtId="0" fontId="0" fillId="2" borderId="0" xfId="0" applyFont="1" applyFill="1" applyAlignment="1">
      <alignment horizontal="left"/>
    </xf>
    <xf numFmtId="0" fontId="0" fillId="2" borderId="0" xfId="0" applyFont="1" applyFill="1" applyAlignment="1">
      <alignment vertical="top"/>
    </xf>
    <xf numFmtId="0" fontId="13"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0" fontId="2"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vertical="top" wrapText="1"/>
    </xf>
    <xf numFmtId="171" fontId="2" fillId="2" borderId="0" xfId="15" applyFont="1" applyFill="1" applyAlignment="1">
      <alignment/>
    </xf>
    <xf numFmtId="181" fontId="2" fillId="2" borderId="0" xfId="15" applyNumberFormat="1" applyFont="1" applyFill="1" applyAlignment="1">
      <alignment/>
    </xf>
    <xf numFmtId="0" fontId="2" fillId="2" borderId="0" xfId="0" applyFont="1" applyFill="1" applyAlignment="1" quotePrefix="1">
      <alignment/>
    </xf>
    <xf numFmtId="0" fontId="2" fillId="2" borderId="0" xfId="0" applyFont="1" applyFill="1" applyAlignment="1">
      <alignment horizontal="centerContinuous"/>
    </xf>
    <xf numFmtId="181" fontId="2" fillId="2" borderId="0" xfId="15" applyNumberFormat="1" applyFont="1" applyFill="1" applyAlignment="1">
      <alignment horizontal="centerContinuous"/>
    </xf>
    <xf numFmtId="181" fontId="5" fillId="2" borderId="0" xfId="15" applyNumberFormat="1" applyFont="1" applyFill="1" applyAlignment="1">
      <alignment/>
    </xf>
    <xf numFmtId="0" fontId="3" fillId="2" borderId="0" xfId="0" applyFont="1" applyFill="1" applyAlignment="1">
      <alignment/>
    </xf>
    <xf numFmtId="0" fontId="6" fillId="2" borderId="0" xfId="0" applyFont="1" applyFill="1" applyAlignment="1">
      <alignment/>
    </xf>
    <xf numFmtId="0" fontId="2" fillId="2" borderId="0" xfId="0" applyFont="1" applyFill="1" applyAlignment="1">
      <alignment/>
    </xf>
    <xf numFmtId="0" fontId="0" fillId="2" borderId="0" xfId="0" applyNumberFormat="1" applyFont="1" applyFill="1" applyAlignment="1">
      <alignment/>
    </xf>
    <xf numFmtId="0" fontId="4" fillId="2" borderId="0" xfId="0" applyFont="1" applyFill="1" applyAlignment="1">
      <alignment horizontal="left"/>
    </xf>
    <xf numFmtId="0" fontId="2" fillId="2" borderId="0" xfId="0" applyFont="1" applyFill="1" applyAlignment="1">
      <alignment horizontal="justify"/>
    </xf>
    <xf numFmtId="0" fontId="0" fillId="2" borderId="0" xfId="0" applyFont="1" applyFill="1" applyAlignment="1">
      <alignment horizontal="justify"/>
    </xf>
    <xf numFmtId="0" fontId="3" fillId="2" borderId="0" xfId="0" applyFont="1" applyFill="1" applyAlignment="1">
      <alignment horizontal="left"/>
    </xf>
    <xf numFmtId="171" fontId="6" fillId="2" borderId="0" xfId="15" applyFont="1" applyFill="1" applyAlignment="1">
      <alignment/>
    </xf>
    <xf numFmtId="0" fontId="3" fillId="2" borderId="0" xfId="0" applyFont="1" applyFill="1" applyBorder="1" applyAlignment="1">
      <alignment horizontal="center"/>
    </xf>
    <xf numFmtId="0" fontId="6" fillId="2" borderId="0" xfId="0" applyFont="1" applyFill="1" applyBorder="1" applyAlignment="1">
      <alignment/>
    </xf>
    <xf numFmtId="198" fontId="3" fillId="2" borderId="0" xfId="0" applyNumberFormat="1" applyFont="1" applyFill="1" applyBorder="1" applyAlignment="1">
      <alignment/>
    </xf>
    <xf numFmtId="181" fontId="3" fillId="2" borderId="0" xfId="15" applyNumberFormat="1" applyFont="1" applyFill="1" applyBorder="1" applyAlignment="1">
      <alignment horizontal="right"/>
    </xf>
    <xf numFmtId="181" fontId="6" fillId="2" borderId="0" xfId="15" applyNumberFormat="1" applyFont="1" applyFill="1" applyAlignment="1">
      <alignment/>
    </xf>
    <xf numFmtId="181" fontId="6" fillId="2" borderId="0" xfId="15" applyNumberFormat="1" applyFont="1" applyFill="1" applyBorder="1" applyAlignment="1">
      <alignment/>
    </xf>
    <xf numFmtId="0" fontId="6" fillId="2" borderId="0" xfId="15" applyNumberFormat="1" applyFont="1" applyFill="1" applyAlignment="1">
      <alignment/>
    </xf>
    <xf numFmtId="181" fontId="3" fillId="2" borderId="2" xfId="15" applyNumberFormat="1" applyFont="1" applyFill="1" applyBorder="1" applyAlignment="1">
      <alignment horizontal="right"/>
    </xf>
    <xf numFmtId="181" fontId="6" fillId="2" borderId="9" xfId="15" applyNumberFormat="1" applyFont="1" applyFill="1" applyBorder="1" applyAlignment="1">
      <alignment/>
    </xf>
    <xf numFmtId="181" fontId="6" fillId="2" borderId="0" xfId="0" applyNumberFormat="1" applyFont="1" applyFill="1" applyAlignment="1">
      <alignment/>
    </xf>
    <xf numFmtId="181" fontId="1" fillId="2" borderId="0" xfId="15" applyNumberFormat="1" applyFont="1" applyFill="1" applyBorder="1" applyAlignment="1">
      <alignment horizontal="right"/>
    </xf>
    <xf numFmtId="0" fontId="1" fillId="2" borderId="0" xfId="15" applyNumberFormat="1" applyFont="1" applyFill="1" applyBorder="1" applyAlignment="1">
      <alignment/>
    </xf>
    <xf numFmtId="181" fontId="8" fillId="2" borderId="0" xfId="15" applyNumberFormat="1" applyFont="1" applyFill="1" applyBorder="1" applyAlignment="1">
      <alignment/>
    </xf>
    <xf numFmtId="0" fontId="8" fillId="2" borderId="0" xfId="15" applyNumberFormat="1" applyFont="1" applyFill="1" applyBorder="1" applyAlignment="1">
      <alignment/>
    </xf>
    <xf numFmtId="181" fontId="8" fillId="2" borderId="0" xfId="15" applyNumberFormat="1" applyFont="1" applyFill="1" applyBorder="1" applyAlignment="1">
      <alignment horizontal="center"/>
    </xf>
    <xf numFmtId="181" fontId="8" fillId="2" borderId="0" xfId="15" applyNumberFormat="1" applyFont="1" applyFill="1" applyBorder="1" applyAlignment="1">
      <alignment horizontal="right"/>
    </xf>
    <xf numFmtId="181" fontId="8" fillId="2" borderId="2" xfId="15" applyNumberFormat="1" applyFont="1" applyFill="1" applyBorder="1" applyAlignment="1">
      <alignment horizontal="center"/>
    </xf>
    <xf numFmtId="181" fontId="8" fillId="2" borderId="2" xfId="15" applyNumberFormat="1" applyFont="1" applyFill="1" applyBorder="1" applyAlignment="1">
      <alignment horizontal="right"/>
    </xf>
    <xf numFmtId="181" fontId="8" fillId="2" borderId="9" xfId="15" applyNumberFormat="1" applyFont="1" applyFill="1" applyBorder="1" applyAlignment="1">
      <alignment/>
    </xf>
    <xf numFmtId="181" fontId="8" fillId="2" borderId="9" xfId="15" applyNumberFormat="1" applyFont="1" applyFill="1" applyBorder="1" applyAlignment="1">
      <alignment horizontal="right"/>
    </xf>
    <xf numFmtId="181" fontId="0" fillId="2" borderId="0" xfId="15" applyNumberFormat="1" applyFont="1" applyFill="1" applyBorder="1" applyAlignment="1">
      <alignment horizontal="right"/>
    </xf>
    <xf numFmtId="181" fontId="0" fillId="2" borderId="0" xfId="15" applyNumberFormat="1" applyFont="1" applyFill="1" applyBorder="1" applyAlignment="1">
      <alignment horizontal="center"/>
    </xf>
    <xf numFmtId="181" fontId="8" fillId="2" borderId="5" xfId="15" applyNumberFormat="1" applyFont="1" applyFill="1" applyBorder="1" applyAlignment="1">
      <alignment/>
    </xf>
    <xf numFmtId="199" fontId="8" fillId="2" borderId="0" xfId="15" applyNumberFormat="1" applyFont="1" applyFill="1" applyBorder="1" applyAlignment="1">
      <alignment/>
    </xf>
    <xf numFmtId="181" fontId="8" fillId="2" borderId="5" xfId="15" applyNumberFormat="1" applyFont="1" applyFill="1" applyBorder="1" applyAlignment="1">
      <alignment horizontal="right"/>
    </xf>
    <xf numFmtId="181" fontId="0" fillId="2" borderId="0" xfId="0" applyNumberFormat="1" applyFont="1" applyFill="1" applyBorder="1" applyAlignment="1">
      <alignment/>
    </xf>
    <xf numFmtId="0" fontId="15" fillId="2" borderId="0" xfId="0" applyFont="1" applyFill="1" applyAlignment="1">
      <alignment/>
    </xf>
    <xf numFmtId="0" fontId="9" fillId="2" borderId="0" xfId="0" applyNumberFormat="1" applyFont="1" applyFill="1" applyAlignment="1">
      <alignment horizontal="left"/>
    </xf>
    <xf numFmtId="0" fontId="0" fillId="2" borderId="0" xfId="0" applyNumberFormat="1" applyFont="1" applyFill="1" applyAlignment="1">
      <alignment horizontal="left"/>
    </xf>
    <xf numFmtId="0" fontId="4" fillId="2" borderId="0" xfId="0" applyNumberFormat="1" applyFont="1" applyFill="1" applyAlignment="1">
      <alignment horizontal="left"/>
    </xf>
    <xf numFmtId="0" fontId="8" fillId="2" borderId="0" xfId="0" applyNumberFormat="1" applyFont="1" applyFill="1" applyAlignment="1">
      <alignment horizontal="left"/>
    </xf>
    <xf numFmtId="207" fontId="8" fillId="2" borderId="0" xfId="15" applyNumberFormat="1" applyFont="1" applyFill="1" applyBorder="1" applyAlignment="1">
      <alignment/>
    </xf>
    <xf numFmtId="0" fontId="2" fillId="2" borderId="0" xfId="15" applyNumberFormat="1" applyFont="1" applyFill="1" applyAlignment="1">
      <alignment horizontal="justify"/>
    </xf>
    <xf numFmtId="171" fontId="3" fillId="2" borderId="0" xfId="15" applyFont="1" applyFill="1" applyBorder="1" applyAlignment="1">
      <alignment horizontal="right"/>
    </xf>
    <xf numFmtId="0" fontId="0" fillId="2" borderId="0" xfId="0" applyFont="1" applyFill="1" applyAlignment="1">
      <alignment vertical="top" wrapText="1"/>
    </xf>
    <xf numFmtId="0" fontId="0" fillId="2" borderId="0" xfId="0" applyFont="1" applyFill="1" applyAlignment="1">
      <alignment/>
    </xf>
    <xf numFmtId="0" fontId="0" fillId="2" borderId="0" xfId="0" applyFont="1" applyFill="1" applyAlignment="1" quotePrefix="1">
      <alignment horizontal="center" vertical="top"/>
    </xf>
    <xf numFmtId="0" fontId="0" fillId="2" borderId="0" xfId="0" applyFont="1" applyFill="1" applyAlignment="1">
      <alignment vertical="top"/>
    </xf>
    <xf numFmtId="195" fontId="0" fillId="2" borderId="0" xfId="0" applyNumberFormat="1" applyFont="1" applyFill="1" applyAlignment="1">
      <alignment vertical="top"/>
    </xf>
    <xf numFmtId="169" fontId="0" fillId="2" borderId="0" xfId="0" applyNumberFormat="1" applyFont="1" applyFill="1" applyAlignment="1">
      <alignment/>
    </xf>
    <xf numFmtId="169" fontId="0" fillId="2" borderId="0" xfId="0" applyNumberFormat="1" applyFont="1" applyFill="1" applyBorder="1" applyAlignment="1">
      <alignment/>
    </xf>
    <xf numFmtId="169" fontId="0" fillId="2" borderId="5" xfId="0" applyNumberFormat="1" applyFont="1" applyFill="1" applyBorder="1" applyAlignment="1">
      <alignment/>
    </xf>
    <xf numFmtId="169" fontId="0" fillId="2" borderId="13" xfId="0" applyNumberFormat="1" applyFont="1" applyFill="1" applyBorder="1" applyAlignment="1">
      <alignment/>
    </xf>
    <xf numFmtId="0" fontId="0" fillId="2" borderId="0" xfId="0" applyFont="1" applyFill="1" applyBorder="1" applyAlignment="1">
      <alignment horizontal="justify" vertical="top" wrapText="1"/>
    </xf>
    <xf numFmtId="0" fontId="16" fillId="2" borderId="0" xfId="0" applyFont="1" applyFill="1" applyAlignment="1">
      <alignment/>
    </xf>
    <xf numFmtId="0" fontId="17" fillId="2" borderId="0" xfId="0" applyFont="1" applyFill="1" applyAlignment="1">
      <alignment horizontal="left" vertical="top" wrapText="1"/>
    </xf>
    <xf numFmtId="0" fontId="16" fillId="2" borderId="0" xfId="0" applyFont="1" applyFill="1" applyAlignment="1">
      <alignment vertical="top" wrapText="1"/>
    </xf>
    <xf numFmtId="0" fontId="17" fillId="2" borderId="0" xfId="0" applyFont="1" applyFill="1" applyAlignment="1">
      <alignment horizontal="left"/>
    </xf>
    <xf numFmtId="0" fontId="16" fillId="2" borderId="0" xfId="0" applyFont="1" applyFill="1" applyAlignment="1">
      <alignment horizontal="justify" vertical="top"/>
    </xf>
    <xf numFmtId="195" fontId="17" fillId="2" borderId="0" xfId="0" applyNumberFormat="1" applyFont="1" applyFill="1" applyAlignment="1">
      <alignment/>
    </xf>
    <xf numFmtId="3" fontId="2" fillId="2" borderId="0" xfId="15" applyNumberFormat="1" applyFont="1" applyFill="1" applyAlignment="1">
      <alignment/>
    </xf>
    <xf numFmtId="195" fontId="0" fillId="2" borderId="0" xfId="0" applyNumberFormat="1" applyFont="1" applyFill="1" applyAlignment="1">
      <alignment/>
    </xf>
    <xf numFmtId="195" fontId="0" fillId="2" borderId="0" xfId="0" applyNumberFormat="1" applyFont="1" applyFill="1" applyAlignment="1">
      <alignment horizontal="right"/>
    </xf>
    <xf numFmtId="3" fontId="0" fillId="2" borderId="0" xfId="0" applyNumberFormat="1" applyFont="1" applyFill="1" applyAlignment="1">
      <alignment/>
    </xf>
    <xf numFmtId="0" fontId="0" fillId="2" borderId="0" xfId="0" applyFont="1" applyFill="1" applyAlignment="1">
      <alignment/>
    </xf>
    <xf numFmtId="0" fontId="0" fillId="2" borderId="0" xfId="15" applyNumberFormat="1"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171" fontId="0" fillId="2" borderId="0" xfId="15" applyFont="1" applyFill="1" applyAlignment="1">
      <alignment/>
    </xf>
    <xf numFmtId="0" fontId="7" fillId="2" borderId="0" xfId="0" applyFont="1" applyFill="1" applyAlignment="1">
      <alignment horizontal="right" vertical="top" wrapText="1"/>
    </xf>
    <xf numFmtId="0" fontId="8" fillId="2" borderId="0" xfId="0" applyFont="1" applyFill="1" applyAlignment="1">
      <alignment vertical="top" wrapText="1"/>
    </xf>
    <xf numFmtId="181" fontId="6" fillId="2" borderId="0" xfId="15" applyNumberFormat="1" applyFont="1" applyFill="1" applyAlignment="1">
      <alignment/>
    </xf>
    <xf numFmtId="0" fontId="0" fillId="2" borderId="0" xfId="0" applyFont="1" applyFill="1" applyAlignment="1">
      <alignment horizontal="fill" vertical="top" wrapText="1"/>
    </xf>
    <xf numFmtId="171" fontId="6" fillId="2" borderId="0" xfId="15" applyFont="1" applyFill="1" applyAlignment="1">
      <alignment/>
    </xf>
    <xf numFmtId="0" fontId="6" fillId="0" borderId="0" xfId="0" applyFont="1" applyAlignment="1">
      <alignment/>
    </xf>
    <xf numFmtId="3" fontId="8" fillId="0" borderId="0" xfId="15" applyNumberFormat="1" applyFont="1" applyFill="1" applyAlignment="1">
      <alignment/>
    </xf>
    <xf numFmtId="0" fontId="0" fillId="2" borderId="0" xfId="0" applyFont="1" applyFill="1" applyAlignment="1">
      <alignment/>
    </xf>
    <xf numFmtId="0" fontId="0" fillId="2" borderId="0" xfId="0" applyFont="1" applyFill="1" applyAlignment="1">
      <alignment horizontal="justify" wrapText="1"/>
    </xf>
    <xf numFmtId="0" fontId="4" fillId="2" borderId="0" xfId="0" applyFont="1" applyFill="1" applyAlignment="1">
      <alignment horizontal="center"/>
    </xf>
    <xf numFmtId="49" fontId="4" fillId="2" borderId="0" xfId="0" applyNumberFormat="1" applyFont="1" applyFill="1" applyAlignment="1">
      <alignment/>
    </xf>
    <xf numFmtId="49" fontId="3" fillId="2" borderId="0" xfId="0" applyNumberFormat="1" applyFont="1" applyFill="1" applyAlignment="1">
      <alignment/>
    </xf>
    <xf numFmtId="171" fontId="2" fillId="2" borderId="0" xfId="15" applyFont="1" applyFill="1" applyBorder="1" applyAlignment="1">
      <alignment horizontal="center"/>
    </xf>
    <xf numFmtId="0" fontId="2" fillId="2" borderId="0" xfId="0" applyFont="1" applyFill="1" applyBorder="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3" fillId="2" borderId="0" xfId="0" applyFont="1" applyFill="1" applyAlignment="1">
      <alignment horizontal="center"/>
    </xf>
    <xf numFmtId="0" fontId="9" fillId="2" borderId="0" xfId="0" applyFont="1" applyFill="1" applyAlignment="1">
      <alignment/>
    </xf>
    <xf numFmtId="0" fontId="4" fillId="2" borderId="0" xfId="0" applyFont="1" applyFill="1" applyAlignment="1">
      <alignment/>
    </xf>
    <xf numFmtId="204" fontId="3" fillId="2" borderId="0" xfId="0" applyNumberFormat="1" applyFont="1" applyFill="1" applyAlignment="1">
      <alignment horizontal="left"/>
    </xf>
    <xf numFmtId="0" fontId="13" fillId="2" borderId="0" xfId="15" applyNumberFormat="1" applyFont="1" applyFill="1" applyAlignment="1">
      <alignment vertical="top" wrapText="1"/>
    </xf>
    <xf numFmtId="49" fontId="3" fillId="2" borderId="0" xfId="15" applyNumberFormat="1" applyFont="1" applyFill="1" applyAlignment="1">
      <alignment/>
    </xf>
    <xf numFmtId="0" fontId="3" fillId="2" borderId="0" xfId="15" applyNumberFormat="1" applyFont="1" applyFill="1" applyAlignment="1">
      <alignment/>
    </xf>
    <xf numFmtId="208" fontId="0" fillId="2" borderId="0" xfId="15" applyNumberFormat="1" applyFont="1" applyFill="1" applyAlignment="1">
      <alignment horizontal="left"/>
    </xf>
    <xf numFmtId="0" fontId="7" fillId="2" borderId="0" xfId="0" applyFont="1" applyFill="1" applyAlignment="1">
      <alignment horizontal="justify" vertical="top" wrapText="1"/>
    </xf>
    <xf numFmtId="210" fontId="0" fillId="2" borderId="0" xfId="0" applyNumberFormat="1" applyFont="1" applyFill="1" applyAlignment="1">
      <alignment horizontal="left"/>
    </xf>
    <xf numFmtId="0" fontId="0" fillId="2" borderId="0" xfId="0" applyFont="1" applyFill="1" applyAlignment="1">
      <alignment horizontal="justify" vertical="top" wrapText="1"/>
    </xf>
    <xf numFmtId="0" fontId="2" fillId="2" borderId="0" xfId="0" applyFont="1" applyFill="1" applyAlignment="1">
      <alignment/>
    </xf>
    <xf numFmtId="0" fontId="0" fillId="2" borderId="0" xfId="0" applyFont="1" applyFill="1" applyAlignment="1">
      <alignment horizontal="justify" vertical="top" wrapText="1"/>
    </xf>
    <xf numFmtId="171" fontId="3" fillId="2" borderId="0" xfId="15" applyNumberFormat="1" applyFont="1" applyFill="1" applyBorder="1" applyAlignment="1">
      <alignment/>
    </xf>
    <xf numFmtId="0" fontId="3" fillId="2" borderId="0" xfId="15" applyNumberFormat="1" applyFont="1" applyFill="1" applyBorder="1" applyAlignment="1">
      <alignment/>
    </xf>
    <xf numFmtId="0" fontId="3" fillId="2" borderId="0" xfId="0" applyFont="1" applyFill="1" applyBorder="1" applyAlignment="1">
      <alignment horizontal="center"/>
    </xf>
    <xf numFmtId="0" fontId="0" fillId="2" borderId="0" xfId="0" applyFont="1" applyFill="1" applyAlignment="1">
      <alignment horizontal="justify" vertical="top" wrapText="1"/>
    </xf>
    <xf numFmtId="171" fontId="3" fillId="2" borderId="0" xfId="15" applyNumberFormat="1" applyFont="1" applyFill="1" applyAlignment="1">
      <alignment horizontal="right"/>
    </xf>
    <xf numFmtId="0" fontId="0" fillId="2" borderId="0" xfId="0" applyFont="1" applyFill="1" applyBorder="1" applyAlignment="1">
      <alignment horizontal="justify" vertical="top" wrapText="1"/>
    </xf>
    <xf numFmtId="0" fontId="0" fillId="2" borderId="0" xfId="0" applyFont="1" applyFill="1" applyAlignment="1">
      <alignment/>
    </xf>
    <xf numFmtId="0" fontId="0" fillId="0" borderId="0" xfId="0" applyAlignment="1">
      <alignment horizontal="justify" vertical="top" wrapText="1"/>
    </xf>
    <xf numFmtId="0" fontId="2"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E1FF"/>
      <rgbColor rgb="00FFFFFF"/>
      <rgbColor rgb="00FF0000"/>
      <rgbColor rgb="0000FF00"/>
      <rgbColor rgb="000000FF"/>
      <rgbColor rgb="00FFFF00"/>
      <rgbColor rgb="00FF00FF"/>
      <rgbColor rgb="0000FFFF"/>
      <rgbColor rgb="00FFC9C9"/>
      <rgbColor rgb="00EBFFEB"/>
      <rgbColor rgb="00E1E1FF"/>
      <rgbColor rgb="00FBE9FB"/>
      <rgbColor rgb="00800080"/>
      <rgbColor rgb="00E5FFFF"/>
      <rgbColor rgb="00C0C0C0"/>
      <rgbColor rgb="00F4F4F4"/>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EDE1"/>
      <rgbColor rgb="00666699"/>
      <rgbColor rgb="00969696"/>
      <rgbColor rgb="00E1F0FF"/>
      <rgbColor rgb="00339966"/>
      <rgbColor rgb="00DDFFDD"/>
      <rgbColor rgb="00FFFFD5"/>
      <rgbColor rgb="00FFE6D9"/>
      <rgbColor rgb="00993366"/>
      <rgbColor rgb="00010000"/>
      <rgbColor rgb="00DEFEF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twoCellAnchor>
    <xdr:from>
      <xdr:col>1</xdr:col>
      <xdr:colOff>371475</xdr:colOff>
      <xdr:row>57</xdr:row>
      <xdr:rowOff>19050</xdr:rowOff>
    </xdr:from>
    <xdr:to>
      <xdr:col>1</xdr:col>
      <xdr:colOff>504825</xdr:colOff>
      <xdr:row>58</xdr:row>
      <xdr:rowOff>114300</xdr:rowOff>
    </xdr:to>
    <xdr:sp>
      <xdr:nvSpPr>
        <xdr:cNvPr id="2" name="TextBox 19"/>
        <xdr:cNvSpPr txBox="1">
          <a:spLocks noChangeArrowheads="1"/>
        </xdr:cNvSpPr>
      </xdr:nvSpPr>
      <xdr:spPr>
        <a:xfrm>
          <a:off x="552450" y="6800850"/>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95250</xdr:colOff>
      <xdr:row>78</xdr:row>
      <xdr:rowOff>133350</xdr:rowOff>
    </xdr:from>
    <xdr:to>
      <xdr:col>1</xdr:col>
      <xdr:colOff>19050</xdr:colOff>
      <xdr:row>79</xdr:row>
      <xdr:rowOff>104775</xdr:rowOff>
    </xdr:to>
    <xdr:sp>
      <xdr:nvSpPr>
        <xdr:cNvPr id="3" name="TextBox 20"/>
        <xdr:cNvSpPr txBox="1">
          <a:spLocks noChangeArrowheads="1"/>
        </xdr:cNvSpPr>
      </xdr:nvSpPr>
      <xdr:spPr>
        <a:xfrm>
          <a:off x="95250" y="8924925"/>
          <a:ext cx="1047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371475</xdr:colOff>
      <xdr:row>0</xdr:row>
      <xdr:rowOff>0</xdr:rowOff>
    </xdr:from>
    <xdr:to>
      <xdr:col>12</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6038850" y="0"/>
          <a:ext cx="1181100" cy="695325"/>
        </a:xfrm>
        <a:prstGeom prst="rect">
          <a:avLst/>
        </a:prstGeom>
        <a:noFill/>
        <a:ln w="9525" cmpd="sng">
          <a:noFill/>
        </a:ln>
      </xdr:spPr>
    </xdr:pic>
    <xdr:clientData/>
  </xdr:twoCellAnchor>
  <xdr:twoCellAnchor>
    <xdr:from>
      <xdr:col>6</xdr:col>
      <xdr:colOff>742950</xdr:colOff>
      <xdr:row>10</xdr:row>
      <xdr:rowOff>123825</xdr:rowOff>
    </xdr:from>
    <xdr:to>
      <xdr:col>7</xdr:col>
      <xdr:colOff>47625</xdr:colOff>
      <xdr:row>11</xdr:row>
      <xdr:rowOff>104775</xdr:rowOff>
    </xdr:to>
    <xdr:sp>
      <xdr:nvSpPr>
        <xdr:cNvPr id="2" name="TextBox 9"/>
        <xdr:cNvSpPr txBox="1">
          <a:spLocks noChangeArrowheads="1"/>
        </xdr:cNvSpPr>
      </xdr:nvSpPr>
      <xdr:spPr>
        <a:xfrm>
          <a:off x="3790950" y="14192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114300</xdr:colOff>
      <xdr:row>62</xdr:row>
      <xdr:rowOff>28575</xdr:rowOff>
    </xdr:from>
    <xdr:to>
      <xdr:col>1</xdr:col>
      <xdr:colOff>57150</xdr:colOff>
      <xdr:row>63</xdr:row>
      <xdr:rowOff>123825</xdr:rowOff>
    </xdr:to>
    <xdr:sp>
      <xdr:nvSpPr>
        <xdr:cNvPr id="3" name="TextBox 10"/>
        <xdr:cNvSpPr txBox="1">
          <a:spLocks noChangeArrowheads="1"/>
        </xdr:cNvSpPr>
      </xdr:nvSpPr>
      <xdr:spPr>
        <a:xfrm>
          <a:off x="114300" y="7629525"/>
          <a:ext cx="1333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593407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447675</xdr:colOff>
      <xdr:row>0</xdr:row>
      <xdr:rowOff>0</xdr:rowOff>
    </xdr:from>
    <xdr:to>
      <xdr:col>9</xdr:col>
      <xdr:colOff>66675</xdr:colOff>
      <xdr:row>4</xdr:row>
      <xdr:rowOff>133350</xdr:rowOff>
    </xdr:to>
    <xdr:pic>
      <xdr:nvPicPr>
        <xdr:cNvPr id="2" name="Picture 9"/>
        <xdr:cNvPicPr preferRelativeResize="1">
          <a:picLocks noChangeAspect="1"/>
        </xdr:cNvPicPr>
      </xdr:nvPicPr>
      <xdr:blipFill>
        <a:blip r:embed="rId1"/>
        <a:stretch>
          <a:fillRect/>
        </a:stretch>
      </xdr:blipFill>
      <xdr:spPr>
        <a:xfrm>
          <a:off x="4676775" y="0"/>
          <a:ext cx="1323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130</xdr:row>
      <xdr:rowOff>0</xdr:rowOff>
    </xdr:from>
    <xdr:to>
      <xdr:col>13</xdr:col>
      <xdr:colOff>0</xdr:colOff>
      <xdr:row>130</xdr:row>
      <xdr:rowOff>0</xdr:rowOff>
    </xdr:to>
    <xdr:sp>
      <xdr:nvSpPr>
        <xdr:cNvPr id="1" name="Text 3"/>
        <xdr:cNvSpPr txBox="1">
          <a:spLocks noChangeArrowheads="1"/>
        </xdr:cNvSpPr>
      </xdr:nvSpPr>
      <xdr:spPr>
        <a:xfrm>
          <a:off x="180975" y="2248852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130</xdr:row>
      <xdr:rowOff>0</xdr:rowOff>
    </xdr:from>
    <xdr:to>
      <xdr:col>13</xdr:col>
      <xdr:colOff>0</xdr:colOff>
      <xdr:row>130</xdr:row>
      <xdr:rowOff>0</xdr:rowOff>
    </xdr:to>
    <xdr:sp>
      <xdr:nvSpPr>
        <xdr:cNvPr id="2" name="Text 8"/>
        <xdr:cNvSpPr txBox="1">
          <a:spLocks noChangeArrowheads="1"/>
        </xdr:cNvSpPr>
      </xdr:nvSpPr>
      <xdr:spPr>
        <a:xfrm>
          <a:off x="200025" y="224885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150</xdr:row>
      <xdr:rowOff>0</xdr:rowOff>
    </xdr:from>
    <xdr:to>
      <xdr:col>13</xdr:col>
      <xdr:colOff>0</xdr:colOff>
      <xdr:row>150</xdr:row>
      <xdr:rowOff>0</xdr:rowOff>
    </xdr:to>
    <xdr:sp>
      <xdr:nvSpPr>
        <xdr:cNvPr id="3" name="Text 32"/>
        <xdr:cNvSpPr txBox="1">
          <a:spLocks noChangeArrowheads="1"/>
        </xdr:cNvSpPr>
      </xdr:nvSpPr>
      <xdr:spPr>
        <a:xfrm>
          <a:off x="190500" y="257270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56</xdr:row>
      <xdr:rowOff>0</xdr:rowOff>
    </xdr:from>
    <xdr:to>
      <xdr:col>10</xdr:col>
      <xdr:colOff>590550</xdr:colOff>
      <xdr:row>56</xdr:row>
      <xdr:rowOff>0</xdr:rowOff>
    </xdr:to>
    <xdr:sp>
      <xdr:nvSpPr>
        <xdr:cNvPr id="4" name="Text 70"/>
        <xdr:cNvSpPr txBox="1">
          <a:spLocks noChangeArrowheads="1"/>
        </xdr:cNvSpPr>
      </xdr:nvSpPr>
      <xdr:spPr>
        <a:xfrm>
          <a:off x="923925" y="9563100"/>
          <a:ext cx="4248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150</xdr:row>
      <xdr:rowOff>0</xdr:rowOff>
    </xdr:from>
    <xdr:to>
      <xdr:col>13</xdr:col>
      <xdr:colOff>0</xdr:colOff>
      <xdr:row>150</xdr:row>
      <xdr:rowOff>0</xdr:rowOff>
    </xdr:to>
    <xdr:sp>
      <xdr:nvSpPr>
        <xdr:cNvPr id="5" name="Text 71"/>
        <xdr:cNvSpPr txBox="1">
          <a:spLocks noChangeArrowheads="1"/>
        </xdr:cNvSpPr>
      </xdr:nvSpPr>
      <xdr:spPr>
        <a:xfrm>
          <a:off x="6743700" y="257270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150</xdr:row>
      <xdr:rowOff>0</xdr:rowOff>
    </xdr:from>
    <xdr:to>
      <xdr:col>13</xdr:col>
      <xdr:colOff>0</xdr:colOff>
      <xdr:row>150</xdr:row>
      <xdr:rowOff>0</xdr:rowOff>
    </xdr:to>
    <xdr:sp>
      <xdr:nvSpPr>
        <xdr:cNvPr id="6" name="Text 72"/>
        <xdr:cNvSpPr txBox="1">
          <a:spLocks noChangeArrowheads="1"/>
        </xdr:cNvSpPr>
      </xdr:nvSpPr>
      <xdr:spPr>
        <a:xfrm>
          <a:off x="6743700" y="25727025"/>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150</xdr:row>
      <xdr:rowOff>0</xdr:rowOff>
    </xdr:from>
    <xdr:to>
      <xdr:col>13</xdr:col>
      <xdr:colOff>0</xdr:colOff>
      <xdr:row>150</xdr:row>
      <xdr:rowOff>0</xdr:rowOff>
    </xdr:to>
    <xdr:sp>
      <xdr:nvSpPr>
        <xdr:cNvPr id="7" name="Text 82"/>
        <xdr:cNvSpPr txBox="1">
          <a:spLocks noChangeArrowheads="1"/>
        </xdr:cNvSpPr>
      </xdr:nvSpPr>
      <xdr:spPr>
        <a:xfrm>
          <a:off x="6315075" y="25727025"/>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150</xdr:row>
      <xdr:rowOff>0</xdr:rowOff>
    </xdr:from>
    <xdr:to>
      <xdr:col>13</xdr:col>
      <xdr:colOff>0</xdr:colOff>
      <xdr:row>150</xdr:row>
      <xdr:rowOff>0</xdr:rowOff>
    </xdr:to>
    <xdr:sp>
      <xdr:nvSpPr>
        <xdr:cNvPr id="8" name="Text 94"/>
        <xdr:cNvSpPr txBox="1">
          <a:spLocks noChangeArrowheads="1"/>
        </xdr:cNvSpPr>
      </xdr:nvSpPr>
      <xdr:spPr>
        <a:xfrm>
          <a:off x="6743700" y="257270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150</xdr:row>
      <xdr:rowOff>0</xdr:rowOff>
    </xdr:from>
    <xdr:to>
      <xdr:col>13</xdr:col>
      <xdr:colOff>0</xdr:colOff>
      <xdr:row>150</xdr:row>
      <xdr:rowOff>0</xdr:rowOff>
    </xdr:to>
    <xdr:sp>
      <xdr:nvSpPr>
        <xdr:cNvPr id="9" name="Text 95"/>
        <xdr:cNvSpPr txBox="1">
          <a:spLocks noChangeArrowheads="1"/>
        </xdr:cNvSpPr>
      </xdr:nvSpPr>
      <xdr:spPr>
        <a:xfrm>
          <a:off x="6743700" y="25727025"/>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219075</xdr:colOff>
      <xdr:row>130</xdr:row>
      <xdr:rowOff>0</xdr:rowOff>
    </xdr:from>
    <xdr:to>
      <xdr:col>13</xdr:col>
      <xdr:colOff>0</xdr:colOff>
      <xdr:row>130</xdr:row>
      <xdr:rowOff>0</xdr:rowOff>
    </xdr:to>
    <xdr:sp>
      <xdr:nvSpPr>
        <xdr:cNvPr id="10" name="Text 103"/>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130</xdr:row>
      <xdr:rowOff>0</xdr:rowOff>
    </xdr:from>
    <xdr:to>
      <xdr:col>13</xdr:col>
      <xdr:colOff>0</xdr:colOff>
      <xdr:row>130</xdr:row>
      <xdr:rowOff>0</xdr:rowOff>
    </xdr:to>
    <xdr:sp>
      <xdr:nvSpPr>
        <xdr:cNvPr id="11" name="Text 105"/>
        <xdr:cNvSpPr txBox="1">
          <a:spLocks noChangeArrowheads="1"/>
        </xdr:cNvSpPr>
      </xdr:nvSpPr>
      <xdr:spPr>
        <a:xfrm>
          <a:off x="180975" y="2248852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130</xdr:row>
      <xdr:rowOff>0</xdr:rowOff>
    </xdr:from>
    <xdr:to>
      <xdr:col>13</xdr:col>
      <xdr:colOff>0</xdr:colOff>
      <xdr:row>130</xdr:row>
      <xdr:rowOff>0</xdr:rowOff>
    </xdr:to>
    <xdr:sp>
      <xdr:nvSpPr>
        <xdr:cNvPr id="12" name="Text 118"/>
        <xdr:cNvSpPr txBox="1">
          <a:spLocks noChangeArrowheads="1"/>
        </xdr:cNvSpPr>
      </xdr:nvSpPr>
      <xdr:spPr>
        <a:xfrm>
          <a:off x="209550" y="224885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130</xdr:row>
      <xdr:rowOff>0</xdr:rowOff>
    </xdr:from>
    <xdr:to>
      <xdr:col>13</xdr:col>
      <xdr:colOff>0</xdr:colOff>
      <xdr:row>130</xdr:row>
      <xdr:rowOff>0</xdr:rowOff>
    </xdr:to>
    <xdr:sp>
      <xdr:nvSpPr>
        <xdr:cNvPr id="13" name="Text 129"/>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130</xdr:row>
      <xdr:rowOff>0</xdr:rowOff>
    </xdr:from>
    <xdr:to>
      <xdr:col>13</xdr:col>
      <xdr:colOff>0</xdr:colOff>
      <xdr:row>130</xdr:row>
      <xdr:rowOff>0</xdr:rowOff>
    </xdr:to>
    <xdr:sp>
      <xdr:nvSpPr>
        <xdr:cNvPr id="14" name="Text 130"/>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219075</xdr:colOff>
      <xdr:row>130</xdr:row>
      <xdr:rowOff>0</xdr:rowOff>
    </xdr:from>
    <xdr:to>
      <xdr:col>13</xdr:col>
      <xdr:colOff>0</xdr:colOff>
      <xdr:row>130</xdr:row>
      <xdr:rowOff>0</xdr:rowOff>
    </xdr:to>
    <xdr:sp>
      <xdr:nvSpPr>
        <xdr:cNvPr id="15" name="Text 142"/>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219075</xdr:colOff>
      <xdr:row>130</xdr:row>
      <xdr:rowOff>0</xdr:rowOff>
    </xdr:from>
    <xdr:to>
      <xdr:col>13</xdr:col>
      <xdr:colOff>0</xdr:colOff>
      <xdr:row>130</xdr:row>
      <xdr:rowOff>0</xdr:rowOff>
    </xdr:to>
    <xdr:sp>
      <xdr:nvSpPr>
        <xdr:cNvPr id="16" name="Text 152"/>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219075</xdr:colOff>
      <xdr:row>130</xdr:row>
      <xdr:rowOff>0</xdr:rowOff>
    </xdr:from>
    <xdr:to>
      <xdr:col>13</xdr:col>
      <xdr:colOff>0</xdr:colOff>
      <xdr:row>130</xdr:row>
      <xdr:rowOff>0</xdr:rowOff>
    </xdr:to>
    <xdr:sp>
      <xdr:nvSpPr>
        <xdr:cNvPr id="17" name="Text 153"/>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219075</xdr:colOff>
      <xdr:row>130</xdr:row>
      <xdr:rowOff>0</xdr:rowOff>
    </xdr:from>
    <xdr:to>
      <xdr:col>13</xdr:col>
      <xdr:colOff>0</xdr:colOff>
      <xdr:row>130</xdr:row>
      <xdr:rowOff>0</xdr:rowOff>
    </xdr:to>
    <xdr:sp>
      <xdr:nvSpPr>
        <xdr:cNvPr id="18" name="Text 154"/>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219075</xdr:colOff>
      <xdr:row>130</xdr:row>
      <xdr:rowOff>0</xdr:rowOff>
    </xdr:from>
    <xdr:to>
      <xdr:col>13</xdr:col>
      <xdr:colOff>0</xdr:colOff>
      <xdr:row>130</xdr:row>
      <xdr:rowOff>0</xdr:rowOff>
    </xdr:to>
    <xdr:sp>
      <xdr:nvSpPr>
        <xdr:cNvPr id="19" name="Text 155"/>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219075</xdr:colOff>
      <xdr:row>130</xdr:row>
      <xdr:rowOff>0</xdr:rowOff>
    </xdr:from>
    <xdr:to>
      <xdr:col>13</xdr:col>
      <xdr:colOff>0</xdr:colOff>
      <xdr:row>130</xdr:row>
      <xdr:rowOff>0</xdr:rowOff>
    </xdr:to>
    <xdr:sp>
      <xdr:nvSpPr>
        <xdr:cNvPr id="20" name="Text 153"/>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219075</xdr:colOff>
      <xdr:row>130</xdr:row>
      <xdr:rowOff>0</xdr:rowOff>
    </xdr:from>
    <xdr:to>
      <xdr:col>13</xdr:col>
      <xdr:colOff>0</xdr:colOff>
      <xdr:row>130</xdr:row>
      <xdr:rowOff>0</xdr:rowOff>
    </xdr:to>
    <xdr:sp>
      <xdr:nvSpPr>
        <xdr:cNvPr id="21" name="Text 155"/>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130</xdr:row>
      <xdr:rowOff>0</xdr:rowOff>
    </xdr:from>
    <xdr:to>
      <xdr:col>13</xdr:col>
      <xdr:colOff>0</xdr:colOff>
      <xdr:row>130</xdr:row>
      <xdr:rowOff>0</xdr:rowOff>
    </xdr:to>
    <xdr:sp>
      <xdr:nvSpPr>
        <xdr:cNvPr id="22" name="Text 40"/>
        <xdr:cNvSpPr txBox="1">
          <a:spLocks noChangeArrowheads="1"/>
        </xdr:cNvSpPr>
      </xdr:nvSpPr>
      <xdr:spPr>
        <a:xfrm>
          <a:off x="209550" y="224885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130</xdr:row>
      <xdr:rowOff>0</xdr:rowOff>
    </xdr:from>
    <xdr:to>
      <xdr:col>13</xdr:col>
      <xdr:colOff>0</xdr:colOff>
      <xdr:row>130</xdr:row>
      <xdr:rowOff>0</xdr:rowOff>
    </xdr:to>
    <xdr:sp>
      <xdr:nvSpPr>
        <xdr:cNvPr id="23" name="Text 3"/>
        <xdr:cNvSpPr txBox="1">
          <a:spLocks noChangeArrowheads="1"/>
        </xdr:cNvSpPr>
      </xdr:nvSpPr>
      <xdr:spPr>
        <a:xfrm>
          <a:off x="180975" y="2248852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130</xdr:row>
      <xdr:rowOff>0</xdr:rowOff>
    </xdr:from>
    <xdr:to>
      <xdr:col>13</xdr:col>
      <xdr:colOff>0</xdr:colOff>
      <xdr:row>130</xdr:row>
      <xdr:rowOff>0</xdr:rowOff>
    </xdr:to>
    <xdr:sp>
      <xdr:nvSpPr>
        <xdr:cNvPr id="24" name="Text 129"/>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130</xdr:row>
      <xdr:rowOff>0</xdr:rowOff>
    </xdr:from>
    <xdr:to>
      <xdr:col>13</xdr:col>
      <xdr:colOff>0</xdr:colOff>
      <xdr:row>130</xdr:row>
      <xdr:rowOff>0</xdr:rowOff>
    </xdr:to>
    <xdr:sp>
      <xdr:nvSpPr>
        <xdr:cNvPr id="25" name="Text 130"/>
        <xdr:cNvSpPr txBox="1">
          <a:spLocks noChangeArrowheads="1"/>
        </xdr:cNvSpPr>
      </xdr:nvSpPr>
      <xdr:spPr>
        <a:xfrm>
          <a:off x="400050" y="224885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104</xdr:row>
      <xdr:rowOff>0</xdr:rowOff>
    </xdr:from>
    <xdr:to>
      <xdr:col>12</xdr:col>
      <xdr:colOff>0</xdr:colOff>
      <xdr:row>104</xdr:row>
      <xdr:rowOff>0</xdr:rowOff>
    </xdr:to>
    <xdr:sp>
      <xdr:nvSpPr>
        <xdr:cNvPr id="26" name="Text 94"/>
        <xdr:cNvSpPr txBox="1">
          <a:spLocks noChangeArrowheads="1"/>
        </xdr:cNvSpPr>
      </xdr:nvSpPr>
      <xdr:spPr>
        <a:xfrm>
          <a:off x="6105525" y="1641157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104</xdr:row>
      <xdr:rowOff>0</xdr:rowOff>
    </xdr:from>
    <xdr:to>
      <xdr:col>12</xdr:col>
      <xdr:colOff>0</xdr:colOff>
      <xdr:row>104</xdr:row>
      <xdr:rowOff>0</xdr:rowOff>
    </xdr:to>
    <xdr:sp>
      <xdr:nvSpPr>
        <xdr:cNvPr id="27" name="Text 95"/>
        <xdr:cNvSpPr txBox="1">
          <a:spLocks noChangeArrowheads="1"/>
        </xdr:cNvSpPr>
      </xdr:nvSpPr>
      <xdr:spPr>
        <a:xfrm>
          <a:off x="6105525" y="1641157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113</xdr:row>
      <xdr:rowOff>0</xdr:rowOff>
    </xdr:from>
    <xdr:to>
      <xdr:col>13</xdr:col>
      <xdr:colOff>0</xdr:colOff>
      <xdr:row>113</xdr:row>
      <xdr:rowOff>0</xdr:rowOff>
    </xdr:to>
    <xdr:sp>
      <xdr:nvSpPr>
        <xdr:cNvPr id="28" name="Text 7"/>
        <xdr:cNvSpPr txBox="1">
          <a:spLocks noChangeArrowheads="1"/>
        </xdr:cNvSpPr>
      </xdr:nvSpPr>
      <xdr:spPr>
        <a:xfrm>
          <a:off x="180975" y="17973675"/>
          <a:ext cx="6562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113</xdr:row>
      <xdr:rowOff>0</xdr:rowOff>
    </xdr:from>
    <xdr:to>
      <xdr:col>13</xdr:col>
      <xdr:colOff>0</xdr:colOff>
      <xdr:row>113</xdr:row>
      <xdr:rowOff>0</xdr:rowOff>
    </xdr:to>
    <xdr:sp>
      <xdr:nvSpPr>
        <xdr:cNvPr id="29" name="Text 7"/>
        <xdr:cNvSpPr txBox="1">
          <a:spLocks noChangeArrowheads="1"/>
        </xdr:cNvSpPr>
      </xdr:nvSpPr>
      <xdr:spPr>
        <a:xfrm>
          <a:off x="180975" y="17973675"/>
          <a:ext cx="6562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122</xdr:row>
      <xdr:rowOff>0</xdr:rowOff>
    </xdr:from>
    <xdr:to>
      <xdr:col>13</xdr:col>
      <xdr:colOff>0</xdr:colOff>
      <xdr:row>122</xdr:row>
      <xdr:rowOff>0</xdr:rowOff>
    </xdr:to>
    <xdr:sp>
      <xdr:nvSpPr>
        <xdr:cNvPr id="30"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31"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32"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122</xdr:row>
      <xdr:rowOff>0</xdr:rowOff>
    </xdr:from>
    <xdr:to>
      <xdr:col>13</xdr:col>
      <xdr:colOff>0</xdr:colOff>
      <xdr:row>122</xdr:row>
      <xdr:rowOff>0</xdr:rowOff>
    </xdr:to>
    <xdr:sp>
      <xdr:nvSpPr>
        <xdr:cNvPr id="33" name="Text 129"/>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219075</xdr:colOff>
      <xdr:row>122</xdr:row>
      <xdr:rowOff>0</xdr:rowOff>
    </xdr:from>
    <xdr:to>
      <xdr:col>13</xdr:col>
      <xdr:colOff>0</xdr:colOff>
      <xdr:row>122</xdr:row>
      <xdr:rowOff>0</xdr:rowOff>
    </xdr:to>
    <xdr:sp>
      <xdr:nvSpPr>
        <xdr:cNvPr id="34"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122</xdr:row>
      <xdr:rowOff>0</xdr:rowOff>
    </xdr:from>
    <xdr:to>
      <xdr:col>13</xdr:col>
      <xdr:colOff>0</xdr:colOff>
      <xdr:row>122</xdr:row>
      <xdr:rowOff>0</xdr:rowOff>
    </xdr:to>
    <xdr:sp>
      <xdr:nvSpPr>
        <xdr:cNvPr id="35"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36"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127</xdr:row>
      <xdr:rowOff>0</xdr:rowOff>
    </xdr:from>
    <xdr:to>
      <xdr:col>13</xdr:col>
      <xdr:colOff>0</xdr:colOff>
      <xdr:row>127</xdr:row>
      <xdr:rowOff>0</xdr:rowOff>
    </xdr:to>
    <xdr:sp>
      <xdr:nvSpPr>
        <xdr:cNvPr id="37" name="Text 8"/>
        <xdr:cNvSpPr txBox="1">
          <a:spLocks noChangeArrowheads="1"/>
        </xdr:cNvSpPr>
      </xdr:nvSpPr>
      <xdr:spPr>
        <a:xfrm>
          <a:off x="200025" y="221837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130</xdr:row>
      <xdr:rowOff>0</xdr:rowOff>
    </xdr:from>
    <xdr:to>
      <xdr:col>13</xdr:col>
      <xdr:colOff>0</xdr:colOff>
      <xdr:row>130</xdr:row>
      <xdr:rowOff>0</xdr:rowOff>
    </xdr:to>
    <xdr:sp>
      <xdr:nvSpPr>
        <xdr:cNvPr id="38" name="Text 40"/>
        <xdr:cNvSpPr txBox="1">
          <a:spLocks noChangeArrowheads="1"/>
        </xdr:cNvSpPr>
      </xdr:nvSpPr>
      <xdr:spPr>
        <a:xfrm>
          <a:off x="209550" y="2248852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122</xdr:row>
      <xdr:rowOff>0</xdr:rowOff>
    </xdr:from>
    <xdr:to>
      <xdr:col>13</xdr:col>
      <xdr:colOff>0</xdr:colOff>
      <xdr:row>122</xdr:row>
      <xdr:rowOff>0</xdr:rowOff>
    </xdr:to>
    <xdr:sp>
      <xdr:nvSpPr>
        <xdr:cNvPr id="39"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0"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104</xdr:row>
      <xdr:rowOff>0</xdr:rowOff>
    </xdr:from>
    <xdr:to>
      <xdr:col>12</xdr:col>
      <xdr:colOff>0</xdr:colOff>
      <xdr:row>104</xdr:row>
      <xdr:rowOff>0</xdr:rowOff>
    </xdr:to>
    <xdr:sp>
      <xdr:nvSpPr>
        <xdr:cNvPr id="41" name="Text 94"/>
        <xdr:cNvSpPr txBox="1">
          <a:spLocks noChangeArrowheads="1"/>
        </xdr:cNvSpPr>
      </xdr:nvSpPr>
      <xdr:spPr>
        <a:xfrm>
          <a:off x="6029325" y="1641157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104</xdr:row>
      <xdr:rowOff>0</xdr:rowOff>
    </xdr:from>
    <xdr:to>
      <xdr:col>12</xdr:col>
      <xdr:colOff>0</xdr:colOff>
      <xdr:row>104</xdr:row>
      <xdr:rowOff>0</xdr:rowOff>
    </xdr:to>
    <xdr:sp>
      <xdr:nvSpPr>
        <xdr:cNvPr id="42" name="Text 95"/>
        <xdr:cNvSpPr txBox="1">
          <a:spLocks noChangeArrowheads="1"/>
        </xdr:cNvSpPr>
      </xdr:nvSpPr>
      <xdr:spPr>
        <a:xfrm>
          <a:off x="6105525" y="16411575"/>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104</xdr:row>
      <xdr:rowOff>0</xdr:rowOff>
    </xdr:from>
    <xdr:to>
      <xdr:col>12</xdr:col>
      <xdr:colOff>0</xdr:colOff>
      <xdr:row>104</xdr:row>
      <xdr:rowOff>0</xdr:rowOff>
    </xdr:to>
    <xdr:sp>
      <xdr:nvSpPr>
        <xdr:cNvPr id="43" name="Text 94"/>
        <xdr:cNvSpPr txBox="1">
          <a:spLocks noChangeArrowheads="1"/>
        </xdr:cNvSpPr>
      </xdr:nvSpPr>
      <xdr:spPr>
        <a:xfrm>
          <a:off x="6029325" y="16411575"/>
          <a:ext cx="762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4943475" y="0"/>
          <a:ext cx="1181100" cy="714375"/>
        </a:xfrm>
        <a:prstGeom prst="rect">
          <a:avLst/>
        </a:prstGeom>
        <a:noFill/>
        <a:ln w="9525" cmpd="sng">
          <a:noFill/>
        </a:ln>
      </xdr:spPr>
    </xdr:pic>
    <xdr:clientData/>
  </xdr:twoCellAnchor>
  <xdr:twoCellAnchor>
    <xdr:from>
      <xdr:col>13</xdr:col>
      <xdr:colOff>0</xdr:colOff>
      <xdr:row>122</xdr:row>
      <xdr:rowOff>0</xdr:rowOff>
    </xdr:from>
    <xdr:to>
      <xdr:col>13</xdr:col>
      <xdr:colOff>0</xdr:colOff>
      <xdr:row>122</xdr:row>
      <xdr:rowOff>0</xdr:rowOff>
    </xdr:to>
    <xdr:sp>
      <xdr:nvSpPr>
        <xdr:cNvPr id="45"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6"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7"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122</xdr:row>
      <xdr:rowOff>0</xdr:rowOff>
    </xdr:from>
    <xdr:to>
      <xdr:col>13</xdr:col>
      <xdr:colOff>0</xdr:colOff>
      <xdr:row>122</xdr:row>
      <xdr:rowOff>0</xdr:rowOff>
    </xdr:to>
    <xdr:sp>
      <xdr:nvSpPr>
        <xdr:cNvPr id="48" name="Text 49"/>
        <xdr:cNvSpPr txBox="1">
          <a:spLocks noChangeArrowheads="1"/>
        </xdr:cNvSpPr>
      </xdr:nvSpPr>
      <xdr:spPr>
        <a:xfrm>
          <a:off x="6743700" y="1999297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457200</xdr:colOff>
      <xdr:row>75</xdr:row>
      <xdr:rowOff>9525</xdr:rowOff>
    </xdr:from>
    <xdr:to>
      <xdr:col>6</xdr:col>
      <xdr:colOff>66675</xdr:colOff>
      <xdr:row>75</xdr:row>
      <xdr:rowOff>114300</xdr:rowOff>
    </xdr:to>
    <xdr:sp>
      <xdr:nvSpPr>
        <xdr:cNvPr id="49" name="TextBox 142"/>
        <xdr:cNvSpPr txBox="1">
          <a:spLocks noChangeArrowheads="1"/>
        </xdr:cNvSpPr>
      </xdr:nvSpPr>
      <xdr:spPr>
        <a:xfrm>
          <a:off x="1828800" y="13096875"/>
          <a:ext cx="133350"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oneCellAnchor>
    <xdr:from>
      <xdr:col>4</xdr:col>
      <xdr:colOff>238125</xdr:colOff>
      <xdr:row>39</xdr:row>
      <xdr:rowOff>76200</xdr:rowOff>
    </xdr:from>
    <xdr:ext cx="76200" cy="200025"/>
    <xdr:sp>
      <xdr:nvSpPr>
        <xdr:cNvPr id="50" name="TextBox 153"/>
        <xdr:cNvSpPr txBox="1">
          <a:spLocks noChangeArrowheads="1"/>
        </xdr:cNvSpPr>
      </xdr:nvSpPr>
      <xdr:spPr>
        <a:xfrm>
          <a:off x="1152525" y="720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122</xdr:row>
      <xdr:rowOff>0</xdr:rowOff>
    </xdr:from>
    <xdr:to>
      <xdr:col>13</xdr:col>
      <xdr:colOff>0</xdr:colOff>
      <xdr:row>122</xdr:row>
      <xdr:rowOff>0</xdr:rowOff>
    </xdr:to>
    <xdr:sp>
      <xdr:nvSpPr>
        <xdr:cNvPr id="51"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52"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53"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54"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122</xdr:row>
      <xdr:rowOff>0</xdr:rowOff>
    </xdr:from>
    <xdr:to>
      <xdr:col>13</xdr:col>
      <xdr:colOff>0</xdr:colOff>
      <xdr:row>122</xdr:row>
      <xdr:rowOff>0</xdr:rowOff>
    </xdr:to>
    <xdr:sp>
      <xdr:nvSpPr>
        <xdr:cNvPr id="55"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56"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57"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58"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122</xdr:row>
      <xdr:rowOff>0</xdr:rowOff>
    </xdr:from>
    <xdr:to>
      <xdr:col>13</xdr:col>
      <xdr:colOff>0</xdr:colOff>
      <xdr:row>122</xdr:row>
      <xdr:rowOff>0</xdr:rowOff>
    </xdr:to>
    <xdr:sp>
      <xdr:nvSpPr>
        <xdr:cNvPr id="59"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60"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61"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62"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122</xdr:row>
      <xdr:rowOff>0</xdr:rowOff>
    </xdr:from>
    <xdr:to>
      <xdr:col>13</xdr:col>
      <xdr:colOff>0</xdr:colOff>
      <xdr:row>122</xdr:row>
      <xdr:rowOff>0</xdr:rowOff>
    </xdr:to>
    <xdr:sp>
      <xdr:nvSpPr>
        <xdr:cNvPr id="63"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64"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65"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66"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122</xdr:row>
      <xdr:rowOff>0</xdr:rowOff>
    </xdr:from>
    <xdr:to>
      <xdr:col>13</xdr:col>
      <xdr:colOff>0</xdr:colOff>
      <xdr:row>122</xdr:row>
      <xdr:rowOff>0</xdr:rowOff>
    </xdr:to>
    <xdr:sp>
      <xdr:nvSpPr>
        <xdr:cNvPr id="67"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68"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69"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70"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122</xdr:row>
      <xdr:rowOff>0</xdr:rowOff>
    </xdr:from>
    <xdr:to>
      <xdr:col>13</xdr:col>
      <xdr:colOff>0</xdr:colOff>
      <xdr:row>122</xdr:row>
      <xdr:rowOff>0</xdr:rowOff>
    </xdr:to>
    <xdr:sp>
      <xdr:nvSpPr>
        <xdr:cNvPr id="71"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72"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73"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74"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122</xdr:row>
      <xdr:rowOff>0</xdr:rowOff>
    </xdr:from>
    <xdr:to>
      <xdr:col>13</xdr:col>
      <xdr:colOff>0</xdr:colOff>
      <xdr:row>122</xdr:row>
      <xdr:rowOff>0</xdr:rowOff>
    </xdr:to>
    <xdr:sp>
      <xdr:nvSpPr>
        <xdr:cNvPr id="75"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76"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77"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78"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0</xdr:colOff>
      <xdr:row>122</xdr:row>
      <xdr:rowOff>0</xdr:rowOff>
    </xdr:from>
    <xdr:to>
      <xdr:col>13</xdr:col>
      <xdr:colOff>0</xdr:colOff>
      <xdr:row>122</xdr:row>
      <xdr:rowOff>0</xdr:rowOff>
    </xdr:to>
    <xdr:sp>
      <xdr:nvSpPr>
        <xdr:cNvPr id="79" name="Text 3"/>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219075</xdr:colOff>
      <xdr:row>122</xdr:row>
      <xdr:rowOff>0</xdr:rowOff>
    </xdr:from>
    <xdr:to>
      <xdr:col>13</xdr:col>
      <xdr:colOff>0</xdr:colOff>
      <xdr:row>122</xdr:row>
      <xdr:rowOff>0</xdr:rowOff>
    </xdr:to>
    <xdr:sp>
      <xdr:nvSpPr>
        <xdr:cNvPr id="80" name="Text 103"/>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122</xdr:row>
      <xdr:rowOff>0</xdr:rowOff>
    </xdr:from>
    <xdr:to>
      <xdr:col>13</xdr:col>
      <xdr:colOff>0</xdr:colOff>
      <xdr:row>122</xdr:row>
      <xdr:rowOff>0</xdr:rowOff>
    </xdr:to>
    <xdr:sp>
      <xdr:nvSpPr>
        <xdr:cNvPr id="81" name="Text 105"/>
        <xdr:cNvSpPr txBox="1">
          <a:spLocks noChangeArrowheads="1"/>
        </xdr:cNvSpPr>
      </xdr:nvSpPr>
      <xdr:spPr>
        <a:xfrm>
          <a:off x="180975" y="199929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219075</xdr:colOff>
      <xdr:row>122</xdr:row>
      <xdr:rowOff>0</xdr:rowOff>
    </xdr:from>
    <xdr:to>
      <xdr:col>13</xdr:col>
      <xdr:colOff>0</xdr:colOff>
      <xdr:row>122</xdr:row>
      <xdr:rowOff>0</xdr:rowOff>
    </xdr:to>
    <xdr:sp>
      <xdr:nvSpPr>
        <xdr:cNvPr id="82" name="Text 142"/>
        <xdr:cNvSpPr txBox="1">
          <a:spLocks noChangeArrowheads="1"/>
        </xdr:cNvSpPr>
      </xdr:nvSpPr>
      <xdr:spPr>
        <a:xfrm>
          <a:off x="400050" y="1999297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160</xdr:row>
      <xdr:rowOff>0</xdr:rowOff>
    </xdr:from>
    <xdr:to>
      <xdr:col>10</xdr:col>
      <xdr:colOff>733425</xdr:colOff>
      <xdr:row>160</xdr:row>
      <xdr:rowOff>0</xdr:rowOff>
    </xdr:to>
    <xdr:sp>
      <xdr:nvSpPr>
        <xdr:cNvPr id="1" name="Text 28"/>
        <xdr:cNvSpPr txBox="1">
          <a:spLocks noChangeArrowheads="1"/>
        </xdr:cNvSpPr>
      </xdr:nvSpPr>
      <xdr:spPr>
        <a:xfrm>
          <a:off x="209550" y="4258627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156</xdr:row>
      <xdr:rowOff>0</xdr:rowOff>
    </xdr:from>
    <xdr:to>
      <xdr:col>10</xdr:col>
      <xdr:colOff>571500</xdr:colOff>
      <xdr:row>156</xdr:row>
      <xdr:rowOff>0</xdr:rowOff>
    </xdr:to>
    <xdr:sp>
      <xdr:nvSpPr>
        <xdr:cNvPr id="2" name="Text 33"/>
        <xdr:cNvSpPr txBox="1">
          <a:spLocks noChangeArrowheads="1"/>
        </xdr:cNvSpPr>
      </xdr:nvSpPr>
      <xdr:spPr>
        <a:xfrm>
          <a:off x="209550" y="419290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156</xdr:row>
      <xdr:rowOff>0</xdr:rowOff>
    </xdr:from>
    <xdr:to>
      <xdr:col>11</xdr:col>
      <xdr:colOff>0</xdr:colOff>
      <xdr:row>156</xdr:row>
      <xdr:rowOff>0</xdr:rowOff>
    </xdr:to>
    <xdr:sp>
      <xdr:nvSpPr>
        <xdr:cNvPr id="3" name="Text 30"/>
        <xdr:cNvSpPr txBox="1">
          <a:spLocks noChangeArrowheads="1"/>
        </xdr:cNvSpPr>
      </xdr:nvSpPr>
      <xdr:spPr>
        <a:xfrm>
          <a:off x="228600" y="41929050"/>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156</xdr:row>
      <xdr:rowOff>0</xdr:rowOff>
    </xdr:from>
    <xdr:to>
      <xdr:col>11</xdr:col>
      <xdr:colOff>0</xdr:colOff>
      <xdr:row>156</xdr:row>
      <xdr:rowOff>0</xdr:rowOff>
    </xdr:to>
    <xdr:sp>
      <xdr:nvSpPr>
        <xdr:cNvPr id="4" name="Text 42"/>
        <xdr:cNvSpPr txBox="1">
          <a:spLocks noChangeArrowheads="1"/>
        </xdr:cNvSpPr>
      </xdr:nvSpPr>
      <xdr:spPr>
        <a:xfrm>
          <a:off x="428625" y="419290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156</xdr:row>
      <xdr:rowOff>0</xdr:rowOff>
    </xdr:from>
    <xdr:to>
      <xdr:col>11</xdr:col>
      <xdr:colOff>0</xdr:colOff>
      <xdr:row>156</xdr:row>
      <xdr:rowOff>0</xdr:rowOff>
    </xdr:to>
    <xdr:sp>
      <xdr:nvSpPr>
        <xdr:cNvPr id="5" name="Text 43"/>
        <xdr:cNvSpPr txBox="1">
          <a:spLocks noChangeArrowheads="1"/>
        </xdr:cNvSpPr>
      </xdr:nvSpPr>
      <xdr:spPr>
        <a:xfrm>
          <a:off x="428625" y="419290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156</xdr:row>
      <xdr:rowOff>0</xdr:rowOff>
    </xdr:from>
    <xdr:to>
      <xdr:col>11</xdr:col>
      <xdr:colOff>0</xdr:colOff>
      <xdr:row>156</xdr:row>
      <xdr:rowOff>0</xdr:rowOff>
    </xdr:to>
    <xdr:sp>
      <xdr:nvSpPr>
        <xdr:cNvPr id="6" name="Text 140"/>
        <xdr:cNvSpPr txBox="1">
          <a:spLocks noChangeArrowheads="1"/>
        </xdr:cNvSpPr>
      </xdr:nvSpPr>
      <xdr:spPr>
        <a:xfrm>
          <a:off x="228600" y="41929050"/>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156</xdr:row>
      <xdr:rowOff>0</xdr:rowOff>
    </xdr:from>
    <xdr:to>
      <xdr:col>11</xdr:col>
      <xdr:colOff>0</xdr:colOff>
      <xdr:row>156</xdr:row>
      <xdr:rowOff>0</xdr:rowOff>
    </xdr:to>
    <xdr:sp>
      <xdr:nvSpPr>
        <xdr:cNvPr id="7" name="Text 44"/>
        <xdr:cNvSpPr txBox="1">
          <a:spLocks noChangeArrowheads="1"/>
        </xdr:cNvSpPr>
      </xdr:nvSpPr>
      <xdr:spPr>
        <a:xfrm>
          <a:off x="428625" y="419290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156</xdr:row>
      <xdr:rowOff>0</xdr:rowOff>
    </xdr:from>
    <xdr:to>
      <xdr:col>11</xdr:col>
      <xdr:colOff>0</xdr:colOff>
      <xdr:row>156</xdr:row>
      <xdr:rowOff>0</xdr:rowOff>
    </xdr:to>
    <xdr:sp>
      <xdr:nvSpPr>
        <xdr:cNvPr id="8" name="Text 45"/>
        <xdr:cNvSpPr txBox="1">
          <a:spLocks noChangeArrowheads="1"/>
        </xdr:cNvSpPr>
      </xdr:nvSpPr>
      <xdr:spPr>
        <a:xfrm>
          <a:off x="428625" y="41929050"/>
          <a:ext cx="5505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39</xdr:row>
      <xdr:rowOff>0</xdr:rowOff>
    </xdr:from>
    <xdr:to>
      <xdr:col>8</xdr:col>
      <xdr:colOff>104775</xdr:colOff>
      <xdr:row>39</xdr:row>
      <xdr:rowOff>0</xdr:rowOff>
    </xdr:to>
    <xdr:sp>
      <xdr:nvSpPr>
        <xdr:cNvPr id="9" name="Text 50"/>
        <xdr:cNvSpPr txBox="1">
          <a:spLocks noChangeArrowheads="1"/>
        </xdr:cNvSpPr>
      </xdr:nvSpPr>
      <xdr:spPr>
        <a:xfrm>
          <a:off x="3105150" y="11963400"/>
          <a:ext cx="66675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84</xdr:row>
      <xdr:rowOff>0</xdr:rowOff>
    </xdr:from>
    <xdr:to>
      <xdr:col>11</xdr:col>
      <xdr:colOff>0</xdr:colOff>
      <xdr:row>84</xdr:row>
      <xdr:rowOff>0</xdr:rowOff>
    </xdr:to>
    <xdr:sp>
      <xdr:nvSpPr>
        <xdr:cNvPr id="10" name="Text 22"/>
        <xdr:cNvSpPr txBox="1">
          <a:spLocks noChangeArrowheads="1"/>
        </xdr:cNvSpPr>
      </xdr:nvSpPr>
      <xdr:spPr>
        <a:xfrm>
          <a:off x="219075" y="205263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143</xdr:row>
      <xdr:rowOff>0</xdr:rowOff>
    </xdr:from>
    <xdr:to>
      <xdr:col>10</xdr:col>
      <xdr:colOff>723900</xdr:colOff>
      <xdr:row>143</xdr:row>
      <xdr:rowOff>0</xdr:rowOff>
    </xdr:to>
    <xdr:sp>
      <xdr:nvSpPr>
        <xdr:cNvPr id="11" name="Text 84"/>
        <xdr:cNvSpPr txBox="1">
          <a:spLocks noChangeArrowheads="1"/>
        </xdr:cNvSpPr>
      </xdr:nvSpPr>
      <xdr:spPr>
        <a:xfrm>
          <a:off x="428625" y="38033325"/>
          <a:ext cx="549592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145</xdr:row>
      <xdr:rowOff>0</xdr:rowOff>
    </xdr:from>
    <xdr:to>
      <xdr:col>10</xdr:col>
      <xdr:colOff>733425</xdr:colOff>
      <xdr:row>145</xdr:row>
      <xdr:rowOff>0</xdr:rowOff>
    </xdr:to>
    <xdr:sp>
      <xdr:nvSpPr>
        <xdr:cNvPr id="12" name="Text 55"/>
        <xdr:cNvSpPr txBox="1">
          <a:spLocks noChangeArrowheads="1"/>
        </xdr:cNvSpPr>
      </xdr:nvSpPr>
      <xdr:spPr>
        <a:xfrm>
          <a:off x="428625" y="38271450"/>
          <a:ext cx="5505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145</xdr:row>
      <xdr:rowOff>0</xdr:rowOff>
    </xdr:from>
    <xdr:to>
      <xdr:col>9</xdr:col>
      <xdr:colOff>381000</xdr:colOff>
      <xdr:row>145</xdr:row>
      <xdr:rowOff>0</xdr:rowOff>
    </xdr:to>
    <xdr:sp>
      <xdr:nvSpPr>
        <xdr:cNvPr id="13" name="Text 63"/>
        <xdr:cNvSpPr txBox="1">
          <a:spLocks noChangeArrowheads="1"/>
        </xdr:cNvSpPr>
      </xdr:nvSpPr>
      <xdr:spPr>
        <a:xfrm>
          <a:off x="3448050" y="38271450"/>
          <a:ext cx="13906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145</xdr:row>
      <xdr:rowOff>0</xdr:rowOff>
    </xdr:from>
    <xdr:to>
      <xdr:col>11</xdr:col>
      <xdr:colOff>152400</xdr:colOff>
      <xdr:row>145</xdr:row>
      <xdr:rowOff>0</xdr:rowOff>
    </xdr:to>
    <xdr:sp>
      <xdr:nvSpPr>
        <xdr:cNvPr id="14" name="Text 65"/>
        <xdr:cNvSpPr txBox="1">
          <a:spLocks noChangeArrowheads="1"/>
        </xdr:cNvSpPr>
      </xdr:nvSpPr>
      <xdr:spPr>
        <a:xfrm>
          <a:off x="5238750" y="38271450"/>
          <a:ext cx="847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145</xdr:row>
      <xdr:rowOff>0</xdr:rowOff>
    </xdr:from>
    <xdr:to>
      <xdr:col>7</xdr:col>
      <xdr:colOff>180975</xdr:colOff>
      <xdr:row>145</xdr:row>
      <xdr:rowOff>0</xdr:rowOff>
    </xdr:to>
    <xdr:sp>
      <xdr:nvSpPr>
        <xdr:cNvPr id="15" name="Text 73"/>
        <xdr:cNvSpPr txBox="1">
          <a:spLocks noChangeArrowheads="1"/>
        </xdr:cNvSpPr>
      </xdr:nvSpPr>
      <xdr:spPr>
        <a:xfrm>
          <a:off x="2047875" y="38271450"/>
          <a:ext cx="10287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39</xdr:row>
      <xdr:rowOff>0</xdr:rowOff>
    </xdr:from>
    <xdr:to>
      <xdr:col>5</xdr:col>
      <xdr:colOff>76200</xdr:colOff>
      <xdr:row>39</xdr:row>
      <xdr:rowOff>0</xdr:rowOff>
    </xdr:to>
    <xdr:sp>
      <xdr:nvSpPr>
        <xdr:cNvPr id="16" name="Text 1"/>
        <xdr:cNvSpPr txBox="1">
          <a:spLocks noChangeArrowheads="1"/>
        </xdr:cNvSpPr>
      </xdr:nvSpPr>
      <xdr:spPr>
        <a:xfrm>
          <a:off x="962025" y="11963400"/>
          <a:ext cx="400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39</xdr:row>
      <xdr:rowOff>0</xdr:rowOff>
    </xdr:from>
    <xdr:to>
      <xdr:col>9</xdr:col>
      <xdr:colOff>85725</xdr:colOff>
      <xdr:row>39</xdr:row>
      <xdr:rowOff>0</xdr:rowOff>
    </xdr:to>
    <xdr:sp>
      <xdr:nvSpPr>
        <xdr:cNvPr id="17" name="Text 2"/>
        <xdr:cNvSpPr txBox="1">
          <a:spLocks noChangeArrowheads="1"/>
        </xdr:cNvSpPr>
      </xdr:nvSpPr>
      <xdr:spPr>
        <a:xfrm>
          <a:off x="3810000" y="11963400"/>
          <a:ext cx="7334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39</xdr:row>
      <xdr:rowOff>0</xdr:rowOff>
    </xdr:from>
    <xdr:to>
      <xdr:col>8</xdr:col>
      <xdr:colOff>104775</xdr:colOff>
      <xdr:row>39</xdr:row>
      <xdr:rowOff>0</xdr:rowOff>
    </xdr:to>
    <xdr:sp>
      <xdr:nvSpPr>
        <xdr:cNvPr id="18" name="Text 3"/>
        <xdr:cNvSpPr txBox="1">
          <a:spLocks noChangeArrowheads="1"/>
        </xdr:cNvSpPr>
      </xdr:nvSpPr>
      <xdr:spPr>
        <a:xfrm>
          <a:off x="2047875" y="11963400"/>
          <a:ext cx="17240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39</xdr:row>
      <xdr:rowOff>0</xdr:rowOff>
    </xdr:from>
    <xdr:to>
      <xdr:col>11</xdr:col>
      <xdr:colOff>247650</xdr:colOff>
      <xdr:row>39</xdr:row>
      <xdr:rowOff>0</xdr:rowOff>
    </xdr:to>
    <xdr:sp>
      <xdr:nvSpPr>
        <xdr:cNvPr id="19" name="Text 4"/>
        <xdr:cNvSpPr txBox="1">
          <a:spLocks noChangeArrowheads="1"/>
        </xdr:cNvSpPr>
      </xdr:nvSpPr>
      <xdr:spPr>
        <a:xfrm>
          <a:off x="5210175" y="11963400"/>
          <a:ext cx="9715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428625</xdr:colOff>
      <xdr:row>0</xdr:row>
      <xdr:rowOff>76200</xdr:rowOff>
    </xdr:from>
    <xdr:to>
      <xdr:col>11</xdr:col>
      <xdr:colOff>66675</xdr:colOff>
      <xdr:row>4</xdr:row>
      <xdr:rowOff>142875</xdr:rowOff>
    </xdr:to>
    <xdr:pic>
      <xdr:nvPicPr>
        <xdr:cNvPr id="20" name="Picture 83"/>
        <xdr:cNvPicPr preferRelativeResize="1">
          <a:picLocks noChangeAspect="1"/>
        </xdr:cNvPicPr>
      </xdr:nvPicPr>
      <xdr:blipFill>
        <a:blip r:embed="rId1"/>
        <a:stretch>
          <a:fillRect/>
        </a:stretch>
      </xdr:blipFill>
      <xdr:spPr>
        <a:xfrm>
          <a:off x="4886325" y="76200"/>
          <a:ext cx="1114425" cy="714375"/>
        </a:xfrm>
        <a:prstGeom prst="rect">
          <a:avLst/>
        </a:prstGeom>
        <a:noFill/>
        <a:ln w="9525" cmpd="sng">
          <a:noFill/>
        </a:ln>
      </xdr:spPr>
    </xdr:pic>
    <xdr:clientData/>
  </xdr:twoCellAnchor>
  <xdr:twoCellAnchor>
    <xdr:from>
      <xdr:col>1</xdr:col>
      <xdr:colOff>9525</xdr:colOff>
      <xdr:row>108</xdr:row>
      <xdr:rowOff>0</xdr:rowOff>
    </xdr:from>
    <xdr:to>
      <xdr:col>11</xdr:col>
      <xdr:colOff>0</xdr:colOff>
      <xdr:row>108</xdr:row>
      <xdr:rowOff>0</xdr:rowOff>
    </xdr:to>
    <xdr:sp>
      <xdr:nvSpPr>
        <xdr:cNvPr id="21" name="Text 22"/>
        <xdr:cNvSpPr txBox="1">
          <a:spLocks noChangeArrowheads="1"/>
        </xdr:cNvSpPr>
      </xdr:nvSpPr>
      <xdr:spPr>
        <a:xfrm>
          <a:off x="219075" y="302133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115</xdr:row>
      <xdr:rowOff>0</xdr:rowOff>
    </xdr:from>
    <xdr:to>
      <xdr:col>11</xdr:col>
      <xdr:colOff>0</xdr:colOff>
      <xdr:row>115</xdr:row>
      <xdr:rowOff>0</xdr:rowOff>
    </xdr:to>
    <xdr:sp>
      <xdr:nvSpPr>
        <xdr:cNvPr id="22" name="Text 22"/>
        <xdr:cNvSpPr txBox="1">
          <a:spLocks noChangeArrowheads="1"/>
        </xdr:cNvSpPr>
      </xdr:nvSpPr>
      <xdr:spPr>
        <a:xfrm>
          <a:off x="219075" y="323754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108</xdr:row>
      <xdr:rowOff>0</xdr:rowOff>
    </xdr:from>
    <xdr:to>
      <xdr:col>11</xdr:col>
      <xdr:colOff>28575</xdr:colOff>
      <xdr:row>108</xdr:row>
      <xdr:rowOff>0</xdr:rowOff>
    </xdr:to>
    <xdr:sp>
      <xdr:nvSpPr>
        <xdr:cNvPr id="23" name="TextBox 99"/>
        <xdr:cNvSpPr txBox="1">
          <a:spLocks noChangeArrowheads="1"/>
        </xdr:cNvSpPr>
      </xdr:nvSpPr>
      <xdr:spPr>
        <a:xfrm>
          <a:off x="419100" y="3021330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On 23 October 2002, the SC approved the Proposed Share Issue. On 13 January 2004, the SC approved an extension of 6 months to 22 April 2004 for the Company to implement the Proposed Share Issue.</a:t>
          </a:r>
        </a:p>
      </xdr:txBody>
    </xdr:sp>
    <xdr:clientData/>
  </xdr:twoCellAnchor>
  <xdr:twoCellAnchor>
    <xdr:from>
      <xdr:col>1</xdr:col>
      <xdr:colOff>9525</xdr:colOff>
      <xdr:row>119</xdr:row>
      <xdr:rowOff>0</xdr:rowOff>
    </xdr:from>
    <xdr:to>
      <xdr:col>11</xdr:col>
      <xdr:colOff>0</xdr:colOff>
      <xdr:row>119</xdr:row>
      <xdr:rowOff>0</xdr:rowOff>
    </xdr:to>
    <xdr:sp>
      <xdr:nvSpPr>
        <xdr:cNvPr id="24" name="Text 22"/>
        <xdr:cNvSpPr txBox="1">
          <a:spLocks noChangeArrowheads="1"/>
        </xdr:cNvSpPr>
      </xdr:nvSpPr>
      <xdr:spPr>
        <a:xfrm>
          <a:off x="219075" y="344519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83</xdr:row>
      <xdr:rowOff>0</xdr:rowOff>
    </xdr:from>
    <xdr:to>
      <xdr:col>11</xdr:col>
      <xdr:colOff>0</xdr:colOff>
      <xdr:row>83</xdr:row>
      <xdr:rowOff>0</xdr:rowOff>
    </xdr:to>
    <xdr:sp>
      <xdr:nvSpPr>
        <xdr:cNvPr id="25" name="Text 22"/>
        <xdr:cNvSpPr txBox="1">
          <a:spLocks noChangeArrowheads="1"/>
        </xdr:cNvSpPr>
      </xdr:nvSpPr>
      <xdr:spPr>
        <a:xfrm>
          <a:off x="219075" y="204501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84</xdr:row>
      <xdr:rowOff>0</xdr:rowOff>
    </xdr:from>
    <xdr:to>
      <xdr:col>11</xdr:col>
      <xdr:colOff>0</xdr:colOff>
      <xdr:row>84</xdr:row>
      <xdr:rowOff>0</xdr:rowOff>
    </xdr:to>
    <xdr:sp>
      <xdr:nvSpPr>
        <xdr:cNvPr id="26" name="Text 22"/>
        <xdr:cNvSpPr txBox="1">
          <a:spLocks noChangeArrowheads="1"/>
        </xdr:cNvSpPr>
      </xdr:nvSpPr>
      <xdr:spPr>
        <a:xfrm>
          <a:off x="219075" y="205263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84</xdr:row>
      <xdr:rowOff>0</xdr:rowOff>
    </xdr:from>
    <xdr:to>
      <xdr:col>11</xdr:col>
      <xdr:colOff>0</xdr:colOff>
      <xdr:row>84</xdr:row>
      <xdr:rowOff>0</xdr:rowOff>
    </xdr:to>
    <xdr:sp>
      <xdr:nvSpPr>
        <xdr:cNvPr id="27" name="Text 22"/>
        <xdr:cNvSpPr txBox="1">
          <a:spLocks noChangeArrowheads="1"/>
        </xdr:cNvSpPr>
      </xdr:nvSpPr>
      <xdr:spPr>
        <a:xfrm>
          <a:off x="219075" y="205263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119</xdr:row>
      <xdr:rowOff>0</xdr:rowOff>
    </xdr:from>
    <xdr:to>
      <xdr:col>11</xdr:col>
      <xdr:colOff>0</xdr:colOff>
      <xdr:row>119</xdr:row>
      <xdr:rowOff>0</xdr:rowOff>
    </xdr:to>
    <xdr:sp>
      <xdr:nvSpPr>
        <xdr:cNvPr id="28" name="Text 22"/>
        <xdr:cNvSpPr txBox="1">
          <a:spLocks noChangeArrowheads="1"/>
        </xdr:cNvSpPr>
      </xdr:nvSpPr>
      <xdr:spPr>
        <a:xfrm>
          <a:off x="219075" y="344519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13</xdr:row>
      <xdr:rowOff>19050</xdr:rowOff>
    </xdr:from>
    <xdr:to>
      <xdr:col>11</xdr:col>
      <xdr:colOff>19050</xdr:colOff>
      <xdr:row>14</xdr:row>
      <xdr:rowOff>314325</xdr:rowOff>
    </xdr:to>
    <xdr:sp>
      <xdr:nvSpPr>
        <xdr:cNvPr id="29" name="TextBox 107"/>
        <xdr:cNvSpPr txBox="1">
          <a:spLocks noChangeArrowheads="1"/>
        </xdr:cNvSpPr>
      </xdr:nvSpPr>
      <xdr:spPr>
        <a:xfrm>
          <a:off x="219075" y="4572000"/>
          <a:ext cx="5734050" cy="1304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recorded  improved profits for its financial year ended 29 January 2005 which was the result of management's focus on improving gross margins and reducing costs in all areas of business. The closure and franchising out most of the Continental European stores as well as the downsizing of the fashion division saw some reduction in turnover. The mail order business for fashion was discontinued in the said financial year but homes division continued to show improvement. However, fashion is still offered on the internet. Laura Ashley increased its online sales by 20% in its said financial year and built up its internet customer base to more than 240,000 registered members.</a:t>
          </a:r>
        </a:p>
      </xdr:txBody>
    </xdr:sp>
    <xdr:clientData/>
  </xdr:twoCellAnchor>
  <xdr:twoCellAnchor>
    <xdr:from>
      <xdr:col>2</xdr:col>
      <xdr:colOff>0</xdr:colOff>
      <xdr:row>104</xdr:row>
      <xdr:rowOff>0</xdr:rowOff>
    </xdr:from>
    <xdr:to>
      <xdr:col>11</xdr:col>
      <xdr:colOff>57150</xdr:colOff>
      <xdr:row>104</xdr:row>
      <xdr:rowOff>0</xdr:rowOff>
    </xdr:to>
    <xdr:sp>
      <xdr:nvSpPr>
        <xdr:cNvPr id="30" name="TextBox 108"/>
        <xdr:cNvSpPr txBox="1">
          <a:spLocks noChangeArrowheads="1"/>
        </xdr:cNvSpPr>
      </xdr:nvSpPr>
      <xdr:spPr>
        <a:xfrm>
          <a:off x="428625" y="283654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MPB,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prevailing market conditions. On 21 July 2004, SC had vide its letter approved a further extension of time to 31 December 2004 to fully complete the special issue. As the prevailing market conditions has remained the same, MPB decided not to seek further extension.</a:t>
          </a:r>
        </a:p>
      </xdr:txBody>
    </xdr:sp>
    <xdr:clientData/>
  </xdr:twoCellAnchor>
  <xdr:twoCellAnchor>
    <xdr:from>
      <xdr:col>2</xdr:col>
      <xdr:colOff>9525</xdr:colOff>
      <xdr:row>156</xdr:row>
      <xdr:rowOff>0</xdr:rowOff>
    </xdr:from>
    <xdr:to>
      <xdr:col>11</xdr:col>
      <xdr:colOff>47625</xdr:colOff>
      <xdr:row>156</xdr:row>
      <xdr:rowOff>0</xdr:rowOff>
    </xdr:to>
    <xdr:sp>
      <xdr:nvSpPr>
        <xdr:cNvPr id="31" name="TextBox 110"/>
        <xdr:cNvSpPr txBox="1">
          <a:spLocks noChangeArrowheads="1"/>
        </xdr:cNvSpPr>
      </xdr:nvSpPr>
      <xdr:spPr>
        <a:xfrm>
          <a:off x="438150" y="4192905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17 November 2004, these two subsidiaries have filed claims against various clients and debtors in aggregate sums of RM842.9 million together with interest and costs. As at the same date, counterclaims have been filed against these two subsidiaries claiming amount of RM134.7million  together with interest, cost and other general unspecified damages. The requisite defences have been filed accordingly.</a:t>
          </a:r>
        </a:p>
      </xdr:txBody>
    </xdr:sp>
    <xdr:clientData/>
  </xdr:twoCellAnchor>
  <xdr:twoCellAnchor>
    <xdr:from>
      <xdr:col>1</xdr:col>
      <xdr:colOff>19050</xdr:colOff>
      <xdr:row>144</xdr:row>
      <xdr:rowOff>66675</xdr:rowOff>
    </xdr:from>
    <xdr:to>
      <xdr:col>10</xdr:col>
      <xdr:colOff>723900</xdr:colOff>
      <xdr:row>146</xdr:row>
      <xdr:rowOff>142875</xdr:rowOff>
    </xdr:to>
    <xdr:sp>
      <xdr:nvSpPr>
        <xdr:cNvPr id="32" name="TextBox 111"/>
        <xdr:cNvSpPr txBox="1">
          <a:spLocks noChangeArrowheads="1"/>
        </xdr:cNvSpPr>
      </xdr:nvSpPr>
      <xdr:spPr>
        <a:xfrm>
          <a:off x="228600" y="38261925"/>
          <a:ext cx="5695950" cy="1466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Currently, LDSB has outstanding put options on 30,756,619 New Shares. LDSB is in the process of finalising new arrangements on the put option matters with the said creditors.</a:t>
          </a:r>
        </a:p>
      </xdr:txBody>
    </xdr:sp>
    <xdr:clientData/>
  </xdr:twoCellAnchor>
  <xdr:twoCellAnchor>
    <xdr:from>
      <xdr:col>1</xdr:col>
      <xdr:colOff>9525</xdr:colOff>
      <xdr:row>115</xdr:row>
      <xdr:rowOff>0</xdr:rowOff>
    </xdr:from>
    <xdr:to>
      <xdr:col>11</xdr:col>
      <xdr:colOff>0</xdr:colOff>
      <xdr:row>115</xdr:row>
      <xdr:rowOff>0</xdr:rowOff>
    </xdr:to>
    <xdr:sp>
      <xdr:nvSpPr>
        <xdr:cNvPr id="33" name="Text 22"/>
        <xdr:cNvSpPr txBox="1">
          <a:spLocks noChangeArrowheads="1"/>
        </xdr:cNvSpPr>
      </xdr:nvSpPr>
      <xdr:spPr>
        <a:xfrm>
          <a:off x="219075" y="3237547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93</xdr:row>
      <xdr:rowOff>0</xdr:rowOff>
    </xdr:from>
    <xdr:to>
      <xdr:col>11</xdr:col>
      <xdr:colOff>0</xdr:colOff>
      <xdr:row>93</xdr:row>
      <xdr:rowOff>0</xdr:rowOff>
    </xdr:to>
    <xdr:sp>
      <xdr:nvSpPr>
        <xdr:cNvPr id="34" name="Text 22"/>
        <xdr:cNvSpPr txBox="1">
          <a:spLocks noChangeArrowheads="1"/>
        </xdr:cNvSpPr>
      </xdr:nvSpPr>
      <xdr:spPr>
        <a:xfrm>
          <a:off x="219075" y="24041100"/>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7"/>
  <sheetViews>
    <sheetView showGridLines="0" tabSelected="1" workbookViewId="0" topLeftCell="A1">
      <selection activeCell="A1" sqref="A1"/>
    </sheetView>
  </sheetViews>
  <sheetFormatPr defaultColWidth="9.140625" defaultRowHeight="12.75"/>
  <cols>
    <col min="1" max="1" width="3.28125" style="26" customWidth="1"/>
    <col min="2" max="2" width="2.8515625" style="26" customWidth="1"/>
    <col min="3" max="3" width="25.140625" style="26" customWidth="1"/>
    <col min="4" max="4" width="9.421875" style="26" customWidth="1"/>
    <col min="5" max="5" width="7.140625" style="26" customWidth="1"/>
    <col min="6" max="6" width="11.28125" style="26" customWidth="1"/>
    <col min="7" max="7" width="1.8515625" style="26" customWidth="1"/>
    <col min="8" max="8" width="11.8515625" style="28" customWidth="1"/>
    <col min="9" max="9" width="2.28125" style="28" customWidth="1"/>
    <col min="10" max="10" width="11.140625" style="26" customWidth="1"/>
    <col min="11" max="11" width="1.421875" style="26" customWidth="1"/>
    <col min="12" max="12" width="10.8515625" style="26" customWidth="1"/>
    <col min="13" max="13" width="1.421875" style="140" customWidth="1"/>
    <col min="14" max="16384" width="9.140625" style="26" customWidth="1"/>
  </cols>
  <sheetData>
    <row r="1" spans="1:13" ht="15.75">
      <c r="A1" s="25"/>
      <c r="B1" s="25"/>
      <c r="C1" s="25"/>
      <c r="D1" s="25"/>
      <c r="E1" s="25"/>
      <c r="F1" s="25"/>
      <c r="G1" s="25"/>
      <c r="H1" s="25"/>
      <c r="I1" s="25"/>
      <c r="J1" s="25"/>
      <c r="K1" s="25"/>
      <c r="L1" s="25"/>
      <c r="M1" s="139"/>
    </row>
    <row r="2" spans="1:13" ht="15.75">
      <c r="A2" s="25"/>
      <c r="B2" s="25"/>
      <c r="C2" s="25"/>
      <c r="D2" s="25"/>
      <c r="E2" s="25"/>
      <c r="F2" s="25"/>
      <c r="G2" s="25"/>
      <c r="H2" s="25"/>
      <c r="I2" s="25"/>
      <c r="J2" s="25"/>
      <c r="K2" s="25"/>
      <c r="L2" s="25"/>
      <c r="M2" s="139"/>
    </row>
    <row r="3" spans="1:13" ht="15.75">
      <c r="A3" s="25"/>
      <c r="B3" s="25"/>
      <c r="C3" s="25"/>
      <c r="D3" s="25"/>
      <c r="E3" s="25"/>
      <c r="F3" s="25"/>
      <c r="G3" s="25"/>
      <c r="H3" s="25"/>
      <c r="I3" s="25"/>
      <c r="J3" s="25"/>
      <c r="K3" s="25"/>
      <c r="L3" s="25"/>
      <c r="M3" s="139"/>
    </row>
    <row r="4" spans="1:13" ht="15.75">
      <c r="A4" s="186" t="s">
        <v>33</v>
      </c>
      <c r="B4" s="186"/>
      <c r="C4" s="186"/>
      <c r="D4" s="186"/>
      <c r="E4" s="186"/>
      <c r="F4" s="186"/>
      <c r="G4" s="186"/>
      <c r="H4" s="186"/>
      <c r="I4" s="186"/>
      <c r="J4" s="186"/>
      <c r="K4" s="186"/>
      <c r="L4" s="186"/>
      <c r="M4" s="186"/>
    </row>
    <row r="5" spans="1:13" ht="13.5" customHeight="1">
      <c r="A5" s="187" t="s">
        <v>154</v>
      </c>
      <c r="B5" s="187"/>
      <c r="C5" s="187"/>
      <c r="D5" s="187"/>
      <c r="E5" s="187"/>
      <c r="F5" s="187"/>
      <c r="G5" s="187"/>
      <c r="H5" s="187"/>
      <c r="I5" s="187"/>
      <c r="J5" s="187"/>
      <c r="K5" s="187"/>
      <c r="L5" s="187"/>
      <c r="M5" s="187"/>
    </row>
    <row r="6" spans="1:13" ht="13.5" customHeight="1">
      <c r="A6" s="187" t="s">
        <v>155</v>
      </c>
      <c r="B6" s="187"/>
      <c r="C6" s="187"/>
      <c r="D6" s="187"/>
      <c r="E6" s="187"/>
      <c r="F6" s="187"/>
      <c r="G6" s="187"/>
      <c r="H6" s="187"/>
      <c r="I6" s="187"/>
      <c r="J6" s="187"/>
      <c r="K6" s="187"/>
      <c r="L6" s="187"/>
      <c r="M6" s="187"/>
    </row>
    <row r="7" spans="1:13" ht="6.75" customHeight="1">
      <c r="A7" s="188"/>
      <c r="B7" s="188"/>
      <c r="C7" s="188"/>
      <c r="D7" s="188"/>
      <c r="E7" s="188"/>
      <c r="F7" s="188"/>
      <c r="G7" s="188"/>
      <c r="H7" s="188"/>
      <c r="I7" s="188"/>
      <c r="J7" s="188"/>
      <c r="K7" s="188"/>
      <c r="L7" s="188"/>
      <c r="M7" s="188"/>
    </row>
    <row r="8" spans="1:13" ht="15">
      <c r="A8" s="180" t="s">
        <v>30</v>
      </c>
      <c r="B8" s="180"/>
      <c r="C8" s="180"/>
      <c r="D8" s="180"/>
      <c r="E8" s="180"/>
      <c r="F8" s="180"/>
      <c r="G8" s="180"/>
      <c r="H8" s="180"/>
      <c r="I8" s="180"/>
      <c r="J8" s="180"/>
      <c r="K8" s="180"/>
      <c r="L8" s="180"/>
      <c r="M8" s="180"/>
    </row>
    <row r="9" spans="1:13" ht="15">
      <c r="A9" s="180" t="s">
        <v>248</v>
      </c>
      <c r="B9" s="180"/>
      <c r="C9" s="180"/>
      <c r="D9" s="180"/>
      <c r="E9" s="180"/>
      <c r="F9" s="180"/>
      <c r="G9" s="180"/>
      <c r="H9" s="180"/>
      <c r="I9" s="180"/>
      <c r="J9" s="180"/>
      <c r="K9" s="180"/>
      <c r="L9" s="180"/>
      <c r="M9" s="180"/>
    </row>
    <row r="10" spans="1:13" ht="12.75">
      <c r="A10" s="185" t="s">
        <v>169</v>
      </c>
      <c r="B10" s="185"/>
      <c r="C10" s="185"/>
      <c r="D10" s="185"/>
      <c r="E10" s="185"/>
      <c r="F10" s="185"/>
      <c r="G10" s="185"/>
      <c r="H10" s="185"/>
      <c r="I10" s="185"/>
      <c r="J10" s="185"/>
      <c r="K10" s="185"/>
      <c r="L10" s="185"/>
      <c r="M10" s="185"/>
    </row>
    <row r="11" spans="1:12" ht="12.75">
      <c r="A11" s="28"/>
      <c r="B11" s="28"/>
      <c r="C11" s="28"/>
      <c r="D11" s="28"/>
      <c r="E11" s="28"/>
      <c r="F11" s="28"/>
      <c r="G11" s="28"/>
      <c r="J11" s="28"/>
      <c r="K11" s="28"/>
      <c r="L11" s="28"/>
    </row>
    <row r="12" spans="2:13" s="29" customFormat="1" ht="15">
      <c r="B12" s="181" t="s">
        <v>153</v>
      </c>
      <c r="C12" s="181"/>
      <c r="D12" s="181"/>
      <c r="E12" s="181"/>
      <c r="F12" s="181"/>
      <c r="G12" s="181"/>
      <c r="H12" s="181"/>
      <c r="I12" s="181"/>
      <c r="J12" s="181"/>
      <c r="K12" s="181"/>
      <c r="L12" s="181"/>
      <c r="M12" s="141"/>
    </row>
    <row r="13" spans="2:13" ht="13.5" customHeight="1">
      <c r="B13" s="182" t="s">
        <v>249</v>
      </c>
      <c r="C13" s="182"/>
      <c r="D13" s="182"/>
      <c r="E13" s="182"/>
      <c r="F13" s="182"/>
      <c r="G13" s="182"/>
      <c r="H13" s="182"/>
      <c r="I13" s="182"/>
      <c r="J13" s="182"/>
      <c r="K13" s="182"/>
      <c r="L13" s="182"/>
      <c r="M13" s="141"/>
    </row>
    <row r="14" spans="2:13" ht="13.5" customHeight="1">
      <c r="B14" s="30"/>
      <c r="C14" s="30"/>
      <c r="D14" s="30"/>
      <c r="E14" s="30"/>
      <c r="F14" s="30"/>
      <c r="G14" s="30"/>
      <c r="H14" s="30"/>
      <c r="I14" s="30"/>
      <c r="J14" s="30"/>
      <c r="K14" s="30"/>
      <c r="L14" s="30"/>
      <c r="M14" s="141"/>
    </row>
    <row r="15" ht="3.75" customHeight="1"/>
    <row r="16" spans="6:13" s="22" customFormat="1" ht="12.75" customHeight="1">
      <c r="F16" s="184" t="s">
        <v>250</v>
      </c>
      <c r="G16" s="184"/>
      <c r="H16" s="184"/>
      <c r="I16" s="32"/>
      <c r="J16" s="183" t="s">
        <v>251</v>
      </c>
      <c r="K16" s="183"/>
      <c r="L16" s="183"/>
      <c r="M16" s="142"/>
    </row>
    <row r="17" spans="6:13" s="22" customFormat="1" ht="3.75" customHeight="1">
      <c r="F17" s="33"/>
      <c r="G17" s="34"/>
      <c r="H17" s="35"/>
      <c r="I17" s="32"/>
      <c r="J17" s="33"/>
      <c r="K17" s="34"/>
      <c r="L17" s="34"/>
      <c r="M17" s="142"/>
    </row>
    <row r="18" spans="6:12" ht="12.75" customHeight="1">
      <c r="F18" s="36">
        <v>38533</v>
      </c>
      <c r="G18" s="37"/>
      <c r="H18" s="36">
        <v>38168</v>
      </c>
      <c r="I18" s="38"/>
      <c r="J18" s="36">
        <f>+F18</f>
        <v>38533</v>
      </c>
      <c r="K18" s="37"/>
      <c r="L18" s="36">
        <f>+H18</f>
        <v>38168</v>
      </c>
    </row>
    <row r="19" spans="6:12" ht="3.75" customHeight="1">
      <c r="F19" s="31"/>
      <c r="G19" s="37"/>
      <c r="H19" s="31"/>
      <c r="I19" s="38"/>
      <c r="J19" s="31"/>
      <c r="K19" s="37"/>
      <c r="L19" s="31"/>
    </row>
    <row r="20" spans="1:13" s="22" customFormat="1" ht="12" customHeight="1">
      <c r="A20" s="26"/>
      <c r="B20" s="26"/>
      <c r="C20" s="26"/>
      <c r="D20" s="26"/>
      <c r="E20" s="6"/>
      <c r="F20" s="6" t="s">
        <v>57</v>
      </c>
      <c r="G20" s="37"/>
      <c r="H20" s="6" t="s">
        <v>57</v>
      </c>
      <c r="I20" s="38"/>
      <c r="J20" s="6" t="s">
        <v>57</v>
      </c>
      <c r="K20" s="37"/>
      <c r="L20" s="6" t="s">
        <v>57</v>
      </c>
      <c r="M20" s="142"/>
    </row>
    <row r="21" spans="1:13" s="22" customFormat="1" ht="5.25" customHeight="1">
      <c r="A21" s="26"/>
      <c r="B21" s="26"/>
      <c r="C21" s="26"/>
      <c r="D21" s="26"/>
      <c r="E21" s="26"/>
      <c r="F21" s="26"/>
      <c r="G21" s="26"/>
      <c r="H21" s="28"/>
      <c r="I21" s="28"/>
      <c r="J21" s="26"/>
      <c r="K21" s="26"/>
      <c r="L21" s="26"/>
      <c r="M21" s="142"/>
    </row>
    <row r="22" spans="1:13" s="22" customFormat="1" ht="15.75" customHeight="1">
      <c r="A22" s="26"/>
      <c r="B22" s="170" t="s">
        <v>34</v>
      </c>
      <c r="D22" s="26"/>
      <c r="E22" s="26"/>
      <c r="F22" s="16">
        <v>331218</v>
      </c>
      <c r="G22" s="37"/>
      <c r="H22" s="16">
        <v>351642</v>
      </c>
      <c r="I22" s="39"/>
      <c r="J22" s="16">
        <v>650140</v>
      </c>
      <c r="K22" s="37"/>
      <c r="L22" s="16">
        <v>696277</v>
      </c>
      <c r="M22" s="142"/>
    </row>
    <row r="23" spans="1:13" s="22" customFormat="1" ht="4.5" customHeight="1">
      <c r="A23" s="26"/>
      <c r="B23" s="26"/>
      <c r="C23" s="26"/>
      <c r="D23" s="26"/>
      <c r="E23" s="26"/>
      <c r="F23" s="1"/>
      <c r="G23" s="26"/>
      <c r="H23" s="1"/>
      <c r="I23" s="28"/>
      <c r="J23" s="16"/>
      <c r="K23" s="26"/>
      <c r="L23" s="16"/>
      <c r="M23" s="142"/>
    </row>
    <row r="24" spans="1:13" s="22" customFormat="1" ht="12.75">
      <c r="A24" s="26"/>
      <c r="B24" s="170" t="s">
        <v>167</v>
      </c>
      <c r="D24" s="26"/>
      <c r="E24" s="26"/>
      <c r="F24" s="16">
        <v>-315964</v>
      </c>
      <c r="G24" s="37"/>
      <c r="H24" s="16">
        <v>-335846</v>
      </c>
      <c r="I24" s="39"/>
      <c r="J24" s="16">
        <v>-643184</v>
      </c>
      <c r="K24" s="37"/>
      <c r="L24" s="16">
        <v>-672546</v>
      </c>
      <c r="M24" s="142"/>
    </row>
    <row r="25" spans="1:13" s="22" customFormat="1" ht="4.5" customHeight="1">
      <c r="A25" s="26"/>
      <c r="B25" s="26"/>
      <c r="C25" s="26"/>
      <c r="D25" s="26"/>
      <c r="E25" s="26"/>
      <c r="F25" s="1"/>
      <c r="G25" s="26"/>
      <c r="H25" s="1"/>
      <c r="I25" s="28"/>
      <c r="J25" s="16"/>
      <c r="K25" s="26"/>
      <c r="L25" s="16"/>
      <c r="M25" s="142"/>
    </row>
    <row r="26" spans="1:13" s="22" customFormat="1" ht="12.75">
      <c r="A26" s="26"/>
      <c r="B26" s="170" t="s">
        <v>95</v>
      </c>
      <c r="D26" s="26"/>
      <c r="E26" s="26"/>
      <c r="F26" s="16">
        <v>10314</v>
      </c>
      <c r="G26" s="37"/>
      <c r="H26" s="16">
        <v>14810</v>
      </c>
      <c r="I26" s="39"/>
      <c r="J26" s="16">
        <v>21244</v>
      </c>
      <c r="K26" s="37"/>
      <c r="L26" s="16">
        <v>27070</v>
      </c>
      <c r="M26" s="142"/>
    </row>
    <row r="27" spans="1:13" s="22" customFormat="1" ht="4.5" customHeight="1">
      <c r="A27" s="26"/>
      <c r="B27" s="26"/>
      <c r="C27" s="26"/>
      <c r="D27" s="26"/>
      <c r="E27" s="26"/>
      <c r="F27" s="12"/>
      <c r="G27" s="26"/>
      <c r="H27" s="12"/>
      <c r="I27" s="28"/>
      <c r="J27" s="12"/>
      <c r="K27" s="26"/>
      <c r="L27" s="12"/>
      <c r="M27" s="142"/>
    </row>
    <row r="28" spans="1:13" s="22" customFormat="1" ht="4.5" customHeight="1">
      <c r="A28" s="26"/>
      <c r="B28" s="26"/>
      <c r="C28" s="26"/>
      <c r="D28" s="26"/>
      <c r="E28" s="26"/>
      <c r="F28" s="1"/>
      <c r="G28" s="26"/>
      <c r="H28" s="1"/>
      <c r="I28" s="28"/>
      <c r="J28" s="1"/>
      <c r="K28" s="26"/>
      <c r="L28" s="1"/>
      <c r="M28" s="142"/>
    </row>
    <row r="29" spans="1:13" s="22" customFormat="1" ht="12.75">
      <c r="A29" s="26"/>
      <c r="B29" s="170" t="s">
        <v>96</v>
      </c>
      <c r="D29" s="26"/>
      <c r="E29" s="26"/>
      <c r="F29" s="1">
        <f>SUM(F22:F26)</f>
        <v>25568</v>
      </c>
      <c r="G29" s="26"/>
      <c r="H29" s="1">
        <f>SUM(H22:H26)</f>
        <v>30606</v>
      </c>
      <c r="I29" s="28"/>
      <c r="J29" s="1">
        <f>SUM(J22:J26)</f>
        <v>28200</v>
      </c>
      <c r="K29" s="26"/>
      <c r="L29" s="1">
        <f>SUM(L22:L26)</f>
        <v>50801</v>
      </c>
      <c r="M29" s="142"/>
    </row>
    <row r="30" spans="1:13" s="22" customFormat="1" ht="4.5" customHeight="1">
      <c r="A30" s="26"/>
      <c r="B30" s="26"/>
      <c r="C30" s="26"/>
      <c r="D30" s="26"/>
      <c r="E30" s="26"/>
      <c r="F30" s="1"/>
      <c r="G30" s="26"/>
      <c r="H30" s="1"/>
      <c r="I30" s="28"/>
      <c r="J30" s="1"/>
      <c r="K30" s="26"/>
      <c r="L30" s="1"/>
      <c r="M30" s="142"/>
    </row>
    <row r="31" spans="1:13" s="22" customFormat="1" ht="12.75">
      <c r="A31" s="26"/>
      <c r="B31" s="170" t="s">
        <v>37</v>
      </c>
      <c r="D31" s="26"/>
      <c r="E31" s="38"/>
      <c r="F31" s="16">
        <v>39229</v>
      </c>
      <c r="G31" s="37"/>
      <c r="H31" s="16">
        <v>30255</v>
      </c>
      <c r="I31" s="16"/>
      <c r="J31" s="16">
        <v>66875</v>
      </c>
      <c r="K31" s="16" t="e">
        <v>#REF!</v>
      </c>
      <c r="L31" s="16">
        <v>46119</v>
      </c>
      <c r="M31" s="142"/>
    </row>
    <row r="32" spans="1:13" s="22" customFormat="1" ht="4.5" customHeight="1">
      <c r="A32" s="26"/>
      <c r="B32" s="26"/>
      <c r="C32" s="26"/>
      <c r="D32" s="26"/>
      <c r="E32" s="26"/>
      <c r="F32" s="1"/>
      <c r="G32" s="26"/>
      <c r="H32" s="1"/>
      <c r="I32" s="28"/>
      <c r="J32" s="1"/>
      <c r="K32" s="26"/>
      <c r="L32" s="1"/>
      <c r="M32" s="142"/>
    </row>
    <row r="33" spans="1:13" s="22" customFormat="1" ht="12.75">
      <c r="A33" s="26"/>
      <c r="B33" s="170" t="s">
        <v>35</v>
      </c>
      <c r="D33" s="26"/>
      <c r="E33" s="26"/>
      <c r="F33" s="1">
        <v>-55908</v>
      </c>
      <c r="G33" s="26"/>
      <c r="H33" s="1">
        <v>-65122</v>
      </c>
      <c r="I33" s="28"/>
      <c r="J33" s="16">
        <v>-120390</v>
      </c>
      <c r="K33" s="26"/>
      <c r="L33" s="1">
        <v>-122963</v>
      </c>
      <c r="M33" s="142"/>
    </row>
    <row r="34" spans="1:13" s="22" customFormat="1" ht="4.5" customHeight="1">
      <c r="A34" s="26"/>
      <c r="B34" s="26"/>
      <c r="C34" s="26"/>
      <c r="D34" s="26"/>
      <c r="E34" s="26"/>
      <c r="F34" s="1"/>
      <c r="G34" s="26"/>
      <c r="H34" s="1"/>
      <c r="I34" s="28"/>
      <c r="J34" s="1"/>
      <c r="K34" s="26"/>
      <c r="L34" s="1"/>
      <c r="M34" s="142"/>
    </row>
    <row r="35" spans="1:13" s="22" customFormat="1" ht="12.75">
      <c r="A35" s="26"/>
      <c r="B35" s="170" t="s">
        <v>172</v>
      </c>
      <c r="D35" s="26"/>
      <c r="E35" s="38"/>
      <c r="F35" s="16">
        <v>-12711</v>
      </c>
      <c r="G35" s="37"/>
      <c r="H35" s="16">
        <v>4346</v>
      </c>
      <c r="I35" s="16"/>
      <c r="J35" s="16">
        <v>-10639</v>
      </c>
      <c r="K35" s="16" t="e">
        <v>#REF!</v>
      </c>
      <c r="L35" s="16">
        <v>21254</v>
      </c>
      <c r="M35" s="142"/>
    </row>
    <row r="36" spans="1:13" s="22" customFormat="1" ht="3.75" customHeight="1">
      <c r="A36" s="26"/>
      <c r="B36" s="26"/>
      <c r="D36" s="26"/>
      <c r="E36" s="26"/>
      <c r="F36" s="1"/>
      <c r="G36" s="26"/>
      <c r="H36" s="1"/>
      <c r="I36" s="28"/>
      <c r="J36" s="16"/>
      <c r="K36" s="26"/>
      <c r="L36" s="16"/>
      <c r="M36" s="142"/>
    </row>
    <row r="37" spans="1:13" s="22" customFormat="1" ht="12.75">
      <c r="A37" s="26"/>
      <c r="B37" s="170" t="s">
        <v>197</v>
      </c>
      <c r="C37" s="26"/>
      <c r="D37" s="26"/>
      <c r="E37" s="26"/>
      <c r="F37" s="16">
        <v>11</v>
      </c>
      <c r="G37" s="26"/>
      <c r="H37" s="16">
        <v>2425</v>
      </c>
      <c r="I37" s="28"/>
      <c r="J37" s="16">
        <v>-932</v>
      </c>
      <c r="K37" s="26"/>
      <c r="L37" s="16">
        <v>1326</v>
      </c>
      <c r="M37" s="142"/>
    </row>
    <row r="38" spans="1:13" s="22" customFormat="1" ht="4.5" customHeight="1">
      <c r="A38" s="26"/>
      <c r="B38" s="26"/>
      <c r="C38" s="26"/>
      <c r="D38" s="26"/>
      <c r="E38" s="26"/>
      <c r="F38" s="12"/>
      <c r="G38" s="26"/>
      <c r="H38" s="12"/>
      <c r="I38" s="28"/>
      <c r="J38" s="12"/>
      <c r="K38" s="26"/>
      <c r="L38" s="12"/>
      <c r="M38" s="142"/>
    </row>
    <row r="39" spans="1:13" s="22" customFormat="1" ht="4.5" customHeight="1">
      <c r="A39" s="26"/>
      <c r="B39" s="26"/>
      <c r="C39" s="26"/>
      <c r="D39" s="26"/>
      <c r="E39" s="26"/>
      <c r="F39" s="1"/>
      <c r="G39" s="26"/>
      <c r="H39" s="1"/>
      <c r="I39" s="28"/>
      <c r="J39" s="1"/>
      <c r="K39" s="26"/>
      <c r="L39" s="1"/>
      <c r="M39" s="142"/>
    </row>
    <row r="40" spans="1:13" s="22" customFormat="1" ht="12.75">
      <c r="A40" s="26"/>
      <c r="B40" s="26" t="s">
        <v>292</v>
      </c>
      <c r="D40" s="26"/>
      <c r="E40" s="26"/>
      <c r="F40" s="1">
        <f>+F29+F31+F33+F35+F37</f>
        <v>-3811</v>
      </c>
      <c r="G40" s="1"/>
      <c r="H40" s="1">
        <f>+H29+H31+H33+H35+H37</f>
        <v>2510</v>
      </c>
      <c r="I40" s="1"/>
      <c r="J40" s="1">
        <f>+J29+J31+J33+J35+J37</f>
        <v>-36886</v>
      </c>
      <c r="K40" s="26"/>
      <c r="L40" s="1">
        <f>+L29+L31+L33+L35+L37</f>
        <v>-3463</v>
      </c>
      <c r="M40" s="142"/>
    </row>
    <row r="41" spans="1:13" s="22" customFormat="1" ht="4.5" customHeight="1">
      <c r="A41" s="26"/>
      <c r="B41" s="26"/>
      <c r="C41" s="26"/>
      <c r="D41" s="26"/>
      <c r="E41" s="26"/>
      <c r="F41" s="1"/>
      <c r="G41" s="26"/>
      <c r="H41" s="1"/>
      <c r="I41" s="28"/>
      <c r="J41" s="1"/>
      <c r="K41" s="26"/>
      <c r="L41" s="1"/>
      <c r="M41" s="142"/>
    </row>
    <row r="42" spans="1:13" s="22" customFormat="1" ht="12.75">
      <c r="A42" s="26"/>
      <c r="B42" s="170" t="s">
        <v>58</v>
      </c>
      <c r="D42" s="26"/>
      <c r="E42" s="26"/>
      <c r="F42" s="42">
        <v>-14827</v>
      </c>
      <c r="G42" s="26"/>
      <c r="H42" s="42">
        <v>1271</v>
      </c>
      <c r="I42" s="28"/>
      <c r="J42" s="16">
        <v>-10723</v>
      </c>
      <c r="K42" s="26"/>
      <c r="L42" s="16">
        <v>14694</v>
      </c>
      <c r="M42" s="142"/>
    </row>
    <row r="43" spans="1:13" s="22" customFormat="1" ht="4.5" customHeight="1">
      <c r="A43" s="26"/>
      <c r="B43" s="26"/>
      <c r="C43" s="26"/>
      <c r="D43" s="26"/>
      <c r="E43" s="26"/>
      <c r="F43" s="12"/>
      <c r="G43" s="37"/>
      <c r="H43" s="12"/>
      <c r="I43" s="39"/>
      <c r="J43" s="12"/>
      <c r="K43" s="37"/>
      <c r="L43" s="12"/>
      <c r="M43" s="142"/>
    </row>
    <row r="44" spans="1:13" s="22" customFormat="1" ht="4.5" customHeight="1">
      <c r="A44" s="26"/>
      <c r="B44" s="26"/>
      <c r="C44" s="26"/>
      <c r="D44" s="26"/>
      <c r="E44" s="26"/>
      <c r="F44" s="1"/>
      <c r="G44" s="26"/>
      <c r="H44" s="1"/>
      <c r="I44" s="28"/>
      <c r="J44" s="1"/>
      <c r="K44" s="26"/>
      <c r="L44" s="1"/>
      <c r="M44" s="142"/>
    </row>
    <row r="45" spans="1:13" s="22" customFormat="1" ht="12.75">
      <c r="A45" s="26"/>
      <c r="B45" s="26" t="s">
        <v>228</v>
      </c>
      <c r="D45" s="26"/>
      <c r="E45" s="26"/>
      <c r="F45" s="1">
        <f>SUM(F40:F42)</f>
        <v>-18638</v>
      </c>
      <c r="G45" s="26"/>
      <c r="H45" s="1">
        <f>SUM(H40:H42)</f>
        <v>3781</v>
      </c>
      <c r="I45" s="28"/>
      <c r="J45" s="43">
        <f>SUM(J40:J42)</f>
        <v>-47609</v>
      </c>
      <c r="K45" s="26"/>
      <c r="L45" s="1">
        <f>SUM(L40:L42)</f>
        <v>11231</v>
      </c>
      <c r="M45" s="142"/>
    </row>
    <row r="46" spans="1:13" s="22" customFormat="1" ht="4.5" customHeight="1">
      <c r="A46" s="26"/>
      <c r="B46" s="26"/>
      <c r="C46" s="26"/>
      <c r="D46" s="26"/>
      <c r="E46" s="26"/>
      <c r="F46" s="1"/>
      <c r="G46" s="26"/>
      <c r="H46" s="1"/>
      <c r="I46" s="28"/>
      <c r="J46" s="1"/>
      <c r="K46" s="26"/>
      <c r="L46" s="1"/>
      <c r="M46" s="142"/>
    </row>
    <row r="47" spans="1:13" s="22" customFormat="1" ht="12.75">
      <c r="A47" s="26"/>
      <c r="B47" s="170" t="s">
        <v>132</v>
      </c>
      <c r="D47" s="26"/>
      <c r="E47" s="26"/>
      <c r="F47" s="16">
        <v>-4603</v>
      </c>
      <c r="G47" s="26"/>
      <c r="H47" s="16">
        <v>-3632</v>
      </c>
      <c r="I47" s="28"/>
      <c r="J47" s="16">
        <v>-7534</v>
      </c>
      <c r="K47" s="26"/>
      <c r="L47" s="16">
        <v>-9490</v>
      </c>
      <c r="M47" s="142"/>
    </row>
    <row r="48" spans="1:13" s="22" customFormat="1" ht="4.5" customHeight="1">
      <c r="A48" s="26"/>
      <c r="B48" s="26"/>
      <c r="C48" s="26"/>
      <c r="D48" s="26"/>
      <c r="E48" s="26"/>
      <c r="F48" s="12"/>
      <c r="G48" s="26"/>
      <c r="H48" s="12"/>
      <c r="I48" s="28"/>
      <c r="J48" s="12"/>
      <c r="K48" s="26"/>
      <c r="L48" s="12"/>
      <c r="M48" s="142"/>
    </row>
    <row r="49" spans="1:13" s="22" customFormat="1" ht="4.5" customHeight="1">
      <c r="A49" s="26"/>
      <c r="B49" s="26"/>
      <c r="C49" s="26"/>
      <c r="D49" s="26"/>
      <c r="E49" s="26"/>
      <c r="F49" s="1"/>
      <c r="G49" s="26"/>
      <c r="H49" s="1"/>
      <c r="I49" s="28"/>
      <c r="J49" s="1"/>
      <c r="K49" s="26"/>
      <c r="L49" s="1"/>
      <c r="M49" s="142"/>
    </row>
    <row r="50" spans="1:14" s="22" customFormat="1" ht="12.75">
      <c r="A50" s="26"/>
      <c r="B50" s="170" t="s">
        <v>270</v>
      </c>
      <c r="C50" s="26"/>
      <c r="D50" s="26"/>
      <c r="E50" s="26"/>
      <c r="F50" s="16">
        <f>SUM(F45:F47)</f>
        <v>-23241</v>
      </c>
      <c r="G50" s="26"/>
      <c r="H50" s="16">
        <f>SUM(H45:H47)</f>
        <v>149</v>
      </c>
      <c r="I50" s="28"/>
      <c r="J50" s="16">
        <f>SUM(J45:J47)</f>
        <v>-55143</v>
      </c>
      <c r="K50" s="26"/>
      <c r="L50" s="16">
        <f>SUM(L45:L47)</f>
        <v>1741</v>
      </c>
      <c r="M50" s="142"/>
      <c r="N50" s="40"/>
    </row>
    <row r="51" spans="1:13" s="22" customFormat="1" ht="4.5" customHeight="1" thickBot="1">
      <c r="A51" s="26"/>
      <c r="B51" s="26"/>
      <c r="C51" s="26"/>
      <c r="D51" s="26"/>
      <c r="E51" s="26"/>
      <c r="F51" s="18"/>
      <c r="G51" s="26"/>
      <c r="H51" s="44"/>
      <c r="I51" s="28"/>
      <c r="J51" s="18"/>
      <c r="K51" s="26"/>
      <c r="L51" s="44"/>
      <c r="M51" s="142"/>
    </row>
    <row r="52" spans="1:13" s="22" customFormat="1" ht="4.5" customHeight="1">
      <c r="A52" s="26"/>
      <c r="B52" s="26"/>
      <c r="C52" s="26"/>
      <c r="D52" s="26"/>
      <c r="E52" s="26"/>
      <c r="F52" s="1"/>
      <c r="G52" s="26"/>
      <c r="H52" s="28"/>
      <c r="I52" s="28"/>
      <c r="J52" s="1"/>
      <c r="K52" s="26"/>
      <c r="L52" s="28"/>
      <c r="M52" s="142"/>
    </row>
    <row r="53" spans="1:13" s="22" customFormat="1" ht="12.75" customHeight="1">
      <c r="A53" s="26"/>
      <c r="B53" s="26" t="s">
        <v>229</v>
      </c>
      <c r="D53" s="26"/>
      <c r="E53" s="26"/>
      <c r="F53" s="1"/>
      <c r="G53" s="26"/>
      <c r="H53" s="28"/>
      <c r="I53" s="28"/>
      <c r="J53" s="1"/>
      <c r="K53" s="26"/>
      <c r="L53" s="28"/>
      <c r="M53" s="142"/>
    </row>
    <row r="54" spans="1:13" s="22" customFormat="1" ht="7.5" customHeight="1">
      <c r="A54" s="26"/>
      <c r="B54" s="26"/>
      <c r="D54" s="26"/>
      <c r="E54" s="26"/>
      <c r="F54" s="1"/>
      <c r="G54" s="26"/>
      <c r="H54" s="28"/>
      <c r="I54" s="28"/>
      <c r="J54" s="1"/>
      <c r="K54" s="26"/>
      <c r="L54" s="28"/>
      <c r="M54" s="142"/>
    </row>
    <row r="55" spans="3:13" s="22" customFormat="1" ht="12.75" customHeight="1">
      <c r="C55" s="26" t="s">
        <v>134</v>
      </c>
      <c r="F55" s="45">
        <f>F50/1940532*100</f>
        <v>-1.1976612599019238</v>
      </c>
      <c r="G55" s="26"/>
      <c r="H55" s="45">
        <f>H50/1940532*100</f>
        <v>0.007678306773606413</v>
      </c>
      <c r="I55" s="28"/>
      <c r="J55" s="45">
        <f>J50/1940532*100</f>
        <v>-2.841643425617305</v>
      </c>
      <c r="K55" s="26"/>
      <c r="L55" s="45">
        <f>L50/1940532*100</f>
        <v>0.08971766505267627</v>
      </c>
      <c r="M55" s="142"/>
    </row>
    <row r="56" spans="3:13" s="22" customFormat="1" ht="4.5" customHeight="1">
      <c r="C56" s="26"/>
      <c r="F56" s="1"/>
      <c r="G56" s="26"/>
      <c r="H56" s="28"/>
      <c r="I56" s="28"/>
      <c r="J56" s="1"/>
      <c r="K56" s="26"/>
      <c r="L56" s="28"/>
      <c r="M56" s="142"/>
    </row>
    <row r="57" spans="3:13" s="22" customFormat="1" ht="12.75" customHeight="1">
      <c r="C57" s="26" t="s">
        <v>133</v>
      </c>
      <c r="F57" s="46" t="s">
        <v>93</v>
      </c>
      <c r="G57" s="26"/>
      <c r="H57" s="46" t="s">
        <v>93</v>
      </c>
      <c r="I57" s="28"/>
      <c r="J57" s="46" t="s">
        <v>93</v>
      </c>
      <c r="K57" s="26"/>
      <c r="L57" s="46" t="s">
        <v>93</v>
      </c>
      <c r="M57" s="142"/>
    </row>
    <row r="58" spans="3:13" s="22" customFormat="1" ht="7.5" customHeight="1">
      <c r="C58" s="26"/>
      <c r="F58" s="48"/>
      <c r="H58" s="49"/>
      <c r="I58" s="49"/>
      <c r="J58" s="48"/>
      <c r="L58" s="49"/>
      <c r="M58" s="142"/>
    </row>
    <row r="59" spans="2:13" s="22" customFormat="1" ht="9" customHeight="1">
      <c r="B59" s="43"/>
      <c r="C59" s="26"/>
      <c r="F59" s="48"/>
      <c r="H59" s="49"/>
      <c r="I59" s="49"/>
      <c r="J59" s="48"/>
      <c r="L59" s="48"/>
      <c r="M59" s="142"/>
    </row>
    <row r="60" spans="2:13" s="22" customFormat="1" ht="9" customHeight="1">
      <c r="B60" s="43"/>
      <c r="C60" s="26"/>
      <c r="F60" s="48"/>
      <c r="H60" s="49"/>
      <c r="I60" s="49"/>
      <c r="J60" s="48"/>
      <c r="L60" s="48"/>
      <c r="M60" s="142"/>
    </row>
    <row r="61" spans="2:13" s="22" customFormat="1" ht="12.75" customHeight="1">
      <c r="B61" s="43" t="s">
        <v>162</v>
      </c>
      <c r="C61" s="26"/>
      <c r="F61" s="48"/>
      <c r="H61" s="49"/>
      <c r="I61" s="49"/>
      <c r="J61" s="48"/>
      <c r="L61" s="48"/>
      <c r="M61" s="142"/>
    </row>
    <row r="62" spans="2:13" s="22" customFormat="1" ht="12.75" customHeight="1">
      <c r="B62" s="43"/>
      <c r="C62" s="26"/>
      <c r="F62" s="48"/>
      <c r="H62" s="49"/>
      <c r="I62" s="49"/>
      <c r="J62" s="48"/>
      <c r="L62" s="48"/>
      <c r="M62" s="142"/>
    </row>
    <row r="63" spans="2:13" s="22" customFormat="1" ht="12.75" customHeight="1">
      <c r="B63" s="43"/>
      <c r="C63" s="26"/>
      <c r="F63" s="48"/>
      <c r="H63" s="49"/>
      <c r="I63" s="49"/>
      <c r="J63" s="48"/>
      <c r="L63" s="48"/>
      <c r="M63" s="142"/>
    </row>
    <row r="64" spans="2:13" s="22" customFormat="1" ht="12.75" customHeight="1">
      <c r="B64" s="43"/>
      <c r="C64" s="26"/>
      <c r="F64" s="48"/>
      <c r="H64" s="49"/>
      <c r="I64" s="49"/>
      <c r="J64" s="48"/>
      <c r="L64" s="48"/>
      <c r="M64" s="142"/>
    </row>
    <row r="65" spans="2:13" s="22" customFormat="1" ht="12.75" customHeight="1">
      <c r="B65" s="43"/>
      <c r="C65" s="26"/>
      <c r="F65" s="48"/>
      <c r="H65" s="49"/>
      <c r="I65" s="49"/>
      <c r="J65" s="48"/>
      <c r="L65" s="48"/>
      <c r="M65" s="142"/>
    </row>
    <row r="66" spans="1:4" s="62" customFormat="1" ht="6" customHeight="1">
      <c r="A66" s="60"/>
      <c r="B66" s="61"/>
      <c r="C66" s="61"/>
      <c r="D66" s="61"/>
    </row>
    <row r="67" spans="2:13" s="22" customFormat="1" ht="12.75" customHeight="1">
      <c r="B67" s="43"/>
      <c r="C67" s="26"/>
      <c r="F67" s="48"/>
      <c r="H67" s="49"/>
      <c r="I67" s="49"/>
      <c r="J67" s="48"/>
      <c r="L67" s="48"/>
      <c r="M67" s="142"/>
    </row>
    <row r="68" spans="2:13" s="22" customFormat="1" ht="12.75" customHeight="1">
      <c r="B68" s="43"/>
      <c r="C68" s="26"/>
      <c r="F68" s="48"/>
      <c r="H68" s="49"/>
      <c r="I68" s="49"/>
      <c r="J68" s="48"/>
      <c r="L68" s="48"/>
      <c r="M68" s="142"/>
    </row>
    <row r="69" spans="2:13" s="22" customFormat="1" ht="12.75" customHeight="1">
      <c r="B69" s="43"/>
      <c r="C69" s="26"/>
      <c r="F69" s="48"/>
      <c r="H69" s="49"/>
      <c r="I69" s="49"/>
      <c r="J69" s="48"/>
      <c r="L69" s="48"/>
      <c r="M69" s="142"/>
    </row>
    <row r="70" spans="2:13" s="22" customFormat="1" ht="12.75" customHeight="1">
      <c r="B70" s="43"/>
      <c r="C70" s="26"/>
      <c r="F70" s="48"/>
      <c r="H70" s="49"/>
      <c r="I70" s="49"/>
      <c r="J70" s="48"/>
      <c r="L70" s="48"/>
      <c r="M70" s="142"/>
    </row>
    <row r="71" spans="2:13" s="22" customFormat="1" ht="12.75" customHeight="1">
      <c r="B71" s="43"/>
      <c r="C71" s="26"/>
      <c r="F71" s="48"/>
      <c r="H71" s="49"/>
      <c r="I71" s="49"/>
      <c r="J71" s="48"/>
      <c r="L71" s="48"/>
      <c r="M71" s="142"/>
    </row>
    <row r="72" spans="2:13" s="22" customFormat="1" ht="12.75" customHeight="1">
      <c r="B72" s="43"/>
      <c r="C72" s="26"/>
      <c r="F72" s="48"/>
      <c r="H72" s="49"/>
      <c r="I72" s="49"/>
      <c r="J72" s="48"/>
      <c r="L72" s="48"/>
      <c r="M72" s="142"/>
    </row>
    <row r="73" spans="2:13" s="22" customFormat="1" ht="12.75" customHeight="1">
      <c r="B73" s="43"/>
      <c r="C73" s="26"/>
      <c r="F73" s="48"/>
      <c r="H73" s="49"/>
      <c r="I73" s="49"/>
      <c r="J73" s="48"/>
      <c r="L73" s="48"/>
      <c r="M73" s="142"/>
    </row>
    <row r="74" spans="2:13" s="22" customFormat="1" ht="12.75" customHeight="1">
      <c r="B74" s="43"/>
      <c r="C74" s="26"/>
      <c r="F74" s="48"/>
      <c r="H74" s="49"/>
      <c r="I74" s="49"/>
      <c r="J74" s="48"/>
      <c r="L74" s="48"/>
      <c r="M74" s="142"/>
    </row>
    <row r="75" spans="2:13" s="22" customFormat="1" ht="12.75" customHeight="1">
      <c r="B75" s="43"/>
      <c r="C75" s="26"/>
      <c r="F75" s="48"/>
      <c r="H75" s="49"/>
      <c r="I75" s="49"/>
      <c r="J75" s="48"/>
      <c r="L75" s="48"/>
      <c r="M75" s="142"/>
    </row>
    <row r="76" spans="2:13" s="22" customFormat="1" ht="12.75" customHeight="1">
      <c r="B76" s="43"/>
      <c r="C76" s="26"/>
      <c r="F76" s="48"/>
      <c r="H76" s="49"/>
      <c r="I76" s="49"/>
      <c r="J76" s="48"/>
      <c r="L76" s="48"/>
      <c r="M76" s="142"/>
    </row>
    <row r="77" spans="2:13" s="22" customFormat="1" ht="9" customHeight="1">
      <c r="B77" s="43"/>
      <c r="C77" s="26"/>
      <c r="F77" s="48"/>
      <c r="H77" s="49"/>
      <c r="I77" s="49"/>
      <c r="J77" s="48"/>
      <c r="L77" s="48"/>
      <c r="M77" s="142"/>
    </row>
    <row r="78" spans="2:13" s="22" customFormat="1" ht="24.75" customHeight="1">
      <c r="B78" s="179" t="s">
        <v>207</v>
      </c>
      <c r="C78" s="179"/>
      <c r="D78" s="179"/>
      <c r="E78" s="179"/>
      <c r="F78" s="179"/>
      <c r="G78" s="179"/>
      <c r="H78" s="179"/>
      <c r="I78" s="179"/>
      <c r="J78" s="179"/>
      <c r="K78" s="179"/>
      <c r="L78" s="179"/>
      <c r="M78" s="142"/>
    </row>
    <row r="79" spans="6:13" s="22" customFormat="1" ht="11.25">
      <c r="F79" s="48"/>
      <c r="H79" s="49"/>
      <c r="I79" s="49"/>
      <c r="J79" s="48"/>
      <c r="M79" s="142"/>
    </row>
    <row r="80" spans="6:13" s="22" customFormat="1" ht="11.25">
      <c r="F80" s="48"/>
      <c r="H80" s="49"/>
      <c r="I80" s="49"/>
      <c r="J80" s="48"/>
      <c r="M80" s="142"/>
    </row>
    <row r="81" spans="6:13" s="22" customFormat="1" ht="11.25">
      <c r="F81" s="48"/>
      <c r="H81" s="49"/>
      <c r="I81" s="49"/>
      <c r="J81" s="48"/>
      <c r="M81" s="142"/>
    </row>
    <row r="82" spans="6:13" s="22" customFormat="1" ht="11.25">
      <c r="F82" s="48"/>
      <c r="H82" s="49"/>
      <c r="I82" s="49"/>
      <c r="J82" s="48"/>
      <c r="M82" s="142"/>
    </row>
    <row r="83" spans="8:13" s="22" customFormat="1" ht="11.25">
      <c r="H83" s="49"/>
      <c r="I83" s="49"/>
      <c r="M83" s="142"/>
    </row>
    <row r="84" spans="8:13" s="22" customFormat="1" ht="11.25">
      <c r="H84" s="49"/>
      <c r="I84" s="49"/>
      <c r="M84" s="142"/>
    </row>
    <row r="85" spans="8:13" s="22" customFormat="1" ht="11.25">
      <c r="H85" s="49"/>
      <c r="I85" s="49"/>
      <c r="M85" s="142"/>
    </row>
    <row r="86" spans="8:13" s="22" customFormat="1" ht="11.25">
      <c r="H86" s="49"/>
      <c r="I86" s="49"/>
      <c r="M86" s="142"/>
    </row>
    <row r="87" spans="8:13" s="22" customFormat="1" ht="11.25">
      <c r="H87" s="49"/>
      <c r="I87" s="49"/>
      <c r="M87" s="142"/>
    </row>
    <row r="88" spans="8:13" s="22" customFormat="1" ht="11.25">
      <c r="H88" s="49"/>
      <c r="I88" s="49"/>
      <c r="M88" s="142"/>
    </row>
    <row r="89" spans="8:13" s="22" customFormat="1" ht="11.25">
      <c r="H89" s="49"/>
      <c r="I89" s="49"/>
      <c r="M89" s="142"/>
    </row>
    <row r="90" spans="8:13" s="22" customFormat="1" ht="11.25">
      <c r="H90" s="49"/>
      <c r="I90" s="49"/>
      <c r="M90" s="142"/>
    </row>
    <row r="91" spans="8:13" s="22" customFormat="1" ht="11.25">
      <c r="H91" s="49"/>
      <c r="I91" s="49"/>
      <c r="M91" s="142"/>
    </row>
    <row r="92" spans="8:13" s="22" customFormat="1" ht="11.25">
      <c r="H92" s="49"/>
      <c r="I92" s="49"/>
      <c r="M92" s="142"/>
    </row>
    <row r="93" spans="8:13" s="22" customFormat="1" ht="11.25">
      <c r="H93" s="49"/>
      <c r="I93" s="49"/>
      <c r="M93" s="142"/>
    </row>
    <row r="94" spans="8:13" s="22" customFormat="1" ht="11.25">
      <c r="H94" s="49"/>
      <c r="I94" s="49"/>
      <c r="M94" s="142"/>
    </row>
    <row r="95" spans="8:13" s="22" customFormat="1" ht="11.25">
      <c r="H95" s="49"/>
      <c r="I95" s="49"/>
      <c r="M95" s="142"/>
    </row>
    <row r="96" spans="8:13" s="22" customFormat="1" ht="11.25">
      <c r="H96" s="49"/>
      <c r="I96" s="49"/>
      <c r="M96" s="142"/>
    </row>
    <row r="97" spans="8:13" s="22" customFormat="1" ht="11.25">
      <c r="H97" s="49"/>
      <c r="I97" s="49"/>
      <c r="M97" s="142"/>
    </row>
    <row r="98" spans="8:13" s="22" customFormat="1" ht="11.25">
      <c r="H98" s="49"/>
      <c r="I98" s="49"/>
      <c r="M98" s="142"/>
    </row>
    <row r="99" spans="8:13" s="22" customFormat="1" ht="11.25">
      <c r="H99" s="49"/>
      <c r="I99" s="49"/>
      <c r="M99" s="142"/>
    </row>
    <row r="100" spans="8:13" s="22" customFormat="1" ht="11.25">
      <c r="H100" s="49"/>
      <c r="I100" s="49"/>
      <c r="M100" s="142"/>
    </row>
    <row r="101" spans="8:13" s="22" customFormat="1" ht="11.25">
      <c r="H101" s="49"/>
      <c r="I101" s="49"/>
      <c r="M101" s="142"/>
    </row>
    <row r="102" spans="8:13" s="22" customFormat="1" ht="11.25">
      <c r="H102" s="49"/>
      <c r="I102" s="49"/>
      <c r="M102" s="142"/>
    </row>
    <row r="103" spans="8:13" s="22" customFormat="1" ht="11.25">
      <c r="H103" s="49"/>
      <c r="I103" s="49"/>
      <c r="M103" s="142"/>
    </row>
    <row r="104" spans="8:13" s="22" customFormat="1" ht="11.25">
      <c r="H104" s="49"/>
      <c r="I104" s="49"/>
      <c r="M104" s="142"/>
    </row>
    <row r="105" spans="8:13" s="22" customFormat="1" ht="11.25">
      <c r="H105" s="49"/>
      <c r="I105" s="49"/>
      <c r="M105" s="142"/>
    </row>
    <row r="106" spans="8:13" s="22" customFormat="1" ht="11.25">
      <c r="H106" s="49"/>
      <c r="I106" s="49"/>
      <c r="M106" s="142"/>
    </row>
    <row r="107" spans="8:13" s="22" customFormat="1" ht="11.25">
      <c r="H107" s="49"/>
      <c r="I107" s="49"/>
      <c r="M107" s="142"/>
    </row>
    <row r="108" spans="8:13" s="22" customFormat="1" ht="11.25">
      <c r="H108" s="49"/>
      <c r="I108" s="49"/>
      <c r="M108" s="142"/>
    </row>
    <row r="109" spans="8:13" s="22" customFormat="1" ht="11.25">
      <c r="H109" s="49"/>
      <c r="I109" s="49"/>
      <c r="M109" s="142"/>
    </row>
    <row r="110" spans="8:13" s="22" customFormat="1" ht="11.25">
      <c r="H110" s="49"/>
      <c r="I110" s="49"/>
      <c r="M110" s="142"/>
    </row>
    <row r="111" spans="8:13" s="22" customFormat="1" ht="11.25">
      <c r="H111" s="49"/>
      <c r="I111" s="49"/>
      <c r="M111" s="142"/>
    </row>
    <row r="112" spans="8:13" s="22" customFormat="1" ht="11.25">
      <c r="H112" s="49"/>
      <c r="I112" s="49"/>
      <c r="M112" s="142"/>
    </row>
    <row r="113" spans="8:13" s="22" customFormat="1" ht="11.25">
      <c r="H113" s="49"/>
      <c r="I113" s="49"/>
      <c r="M113" s="142"/>
    </row>
    <row r="114" spans="8:13" s="22" customFormat="1" ht="11.25">
      <c r="H114" s="49"/>
      <c r="I114" s="49"/>
      <c r="M114" s="142"/>
    </row>
    <row r="115" spans="8:13" s="22" customFormat="1" ht="11.25">
      <c r="H115" s="49"/>
      <c r="I115" s="49"/>
      <c r="M115" s="142"/>
    </row>
    <row r="116" spans="8:13" s="22" customFormat="1" ht="11.25">
      <c r="H116" s="49"/>
      <c r="I116" s="49"/>
      <c r="M116" s="142"/>
    </row>
    <row r="117" spans="8:13" s="22" customFormat="1" ht="11.25">
      <c r="H117" s="49"/>
      <c r="I117" s="49"/>
      <c r="M117" s="142"/>
    </row>
    <row r="118" spans="8:13" s="22" customFormat="1" ht="11.25">
      <c r="H118" s="49"/>
      <c r="I118" s="49"/>
      <c r="M118" s="142"/>
    </row>
    <row r="119" spans="8:13" s="22" customFormat="1" ht="11.25">
      <c r="H119" s="49"/>
      <c r="I119" s="49"/>
      <c r="M119" s="142"/>
    </row>
    <row r="120" spans="8:13" s="22" customFormat="1" ht="11.25">
      <c r="H120" s="49"/>
      <c r="I120" s="49"/>
      <c r="M120" s="142"/>
    </row>
    <row r="121" spans="8:13" s="22" customFormat="1" ht="11.25">
      <c r="H121" s="49"/>
      <c r="I121" s="49"/>
      <c r="M121" s="142"/>
    </row>
    <row r="122" spans="8:13" s="22" customFormat="1" ht="11.25">
      <c r="H122" s="49"/>
      <c r="I122" s="49"/>
      <c r="M122" s="142"/>
    </row>
    <row r="123" spans="8:13" s="22" customFormat="1" ht="11.25">
      <c r="H123" s="49"/>
      <c r="I123" s="49"/>
      <c r="M123" s="142"/>
    </row>
    <row r="124" spans="8:13" s="22" customFormat="1" ht="11.25">
      <c r="H124" s="49"/>
      <c r="I124" s="49"/>
      <c r="M124" s="142"/>
    </row>
    <row r="125" spans="8:13" s="22" customFormat="1" ht="11.25">
      <c r="H125" s="49"/>
      <c r="I125" s="49"/>
      <c r="M125" s="142"/>
    </row>
    <row r="126" spans="8:13" s="22" customFormat="1" ht="11.25">
      <c r="H126" s="49"/>
      <c r="I126" s="49"/>
      <c r="M126" s="142"/>
    </row>
    <row r="127" spans="8:13" s="22" customFormat="1" ht="11.25">
      <c r="H127" s="49"/>
      <c r="I127" s="49"/>
      <c r="M127" s="142"/>
    </row>
    <row r="128" spans="8:13" s="22" customFormat="1" ht="11.25">
      <c r="H128" s="49"/>
      <c r="I128" s="49"/>
      <c r="M128" s="142"/>
    </row>
    <row r="129" spans="8:13" s="22" customFormat="1" ht="11.25">
      <c r="H129" s="49"/>
      <c r="I129" s="49"/>
      <c r="M129" s="142"/>
    </row>
    <row r="130" spans="8:13" s="22" customFormat="1" ht="11.25">
      <c r="H130" s="49"/>
      <c r="I130" s="49"/>
      <c r="M130" s="142"/>
    </row>
    <row r="131" spans="8:13" s="22" customFormat="1" ht="11.25">
      <c r="H131" s="49"/>
      <c r="I131" s="49"/>
      <c r="M131" s="142"/>
    </row>
    <row r="132" spans="8:13" s="22" customFormat="1" ht="11.25">
      <c r="H132" s="49"/>
      <c r="I132" s="49"/>
      <c r="M132" s="142"/>
    </row>
    <row r="133" spans="8:13" s="22" customFormat="1" ht="11.25">
      <c r="H133" s="49"/>
      <c r="I133" s="49"/>
      <c r="M133" s="142"/>
    </row>
    <row r="134" spans="8:13" s="22" customFormat="1" ht="11.25">
      <c r="H134" s="49"/>
      <c r="I134" s="49"/>
      <c r="M134" s="142"/>
    </row>
    <row r="135" spans="8:13" s="22" customFormat="1" ht="11.25">
      <c r="H135" s="49"/>
      <c r="I135" s="49"/>
      <c r="M135" s="142"/>
    </row>
    <row r="136" spans="8:13" s="22" customFormat="1" ht="11.25">
      <c r="H136" s="49"/>
      <c r="I136" s="49"/>
      <c r="M136" s="142"/>
    </row>
    <row r="137" spans="8:13" s="22" customFormat="1" ht="11.25">
      <c r="H137" s="49"/>
      <c r="I137" s="49"/>
      <c r="M137" s="142"/>
    </row>
    <row r="138" spans="8:13" s="22" customFormat="1" ht="11.25">
      <c r="H138" s="49"/>
      <c r="I138" s="49"/>
      <c r="M138" s="142"/>
    </row>
    <row r="139" spans="8:13" s="22" customFormat="1" ht="11.25">
      <c r="H139" s="49"/>
      <c r="I139" s="49"/>
      <c r="M139" s="142"/>
    </row>
    <row r="140" spans="8:13" s="22" customFormat="1" ht="11.25">
      <c r="H140" s="49"/>
      <c r="I140" s="49"/>
      <c r="M140" s="142"/>
    </row>
    <row r="141" spans="8:13" s="22" customFormat="1" ht="11.25">
      <c r="H141" s="49"/>
      <c r="I141" s="49"/>
      <c r="M141" s="142"/>
    </row>
    <row r="142" spans="8:13" s="22" customFormat="1" ht="11.25">
      <c r="H142" s="49"/>
      <c r="I142" s="49"/>
      <c r="M142" s="142"/>
    </row>
    <row r="143" spans="8:13" s="22" customFormat="1" ht="11.25">
      <c r="H143" s="49"/>
      <c r="I143" s="49"/>
      <c r="M143" s="142"/>
    </row>
    <row r="144" spans="8:13" s="22" customFormat="1" ht="11.25">
      <c r="H144" s="49"/>
      <c r="I144" s="49"/>
      <c r="M144" s="142"/>
    </row>
    <row r="145" spans="8:13" s="22" customFormat="1" ht="11.25">
      <c r="H145" s="49"/>
      <c r="I145" s="49"/>
      <c r="M145" s="142"/>
    </row>
    <row r="146" spans="8:13" s="22" customFormat="1" ht="11.25">
      <c r="H146" s="49"/>
      <c r="I146" s="49"/>
      <c r="M146" s="142"/>
    </row>
    <row r="147" spans="8:13" s="22" customFormat="1" ht="11.25">
      <c r="H147" s="49"/>
      <c r="I147" s="49"/>
      <c r="M147" s="142"/>
    </row>
    <row r="148" spans="8:13" s="22" customFormat="1" ht="11.25">
      <c r="H148" s="49"/>
      <c r="I148" s="49"/>
      <c r="M148" s="142"/>
    </row>
    <row r="149" spans="8:13" s="22" customFormat="1" ht="11.25">
      <c r="H149" s="49"/>
      <c r="I149" s="49"/>
      <c r="M149" s="142"/>
    </row>
    <row r="150" spans="8:13" s="22" customFormat="1" ht="11.25">
      <c r="H150" s="49"/>
      <c r="I150" s="49"/>
      <c r="M150" s="142"/>
    </row>
    <row r="151" spans="8:13" s="22" customFormat="1" ht="11.25">
      <c r="H151" s="49"/>
      <c r="I151" s="49"/>
      <c r="M151" s="142"/>
    </row>
    <row r="152" spans="8:13" s="22" customFormat="1" ht="11.25">
      <c r="H152" s="49"/>
      <c r="I152" s="49"/>
      <c r="M152" s="142"/>
    </row>
    <row r="153" spans="8:13" s="22" customFormat="1" ht="11.25">
      <c r="H153" s="49"/>
      <c r="I153" s="49"/>
      <c r="M153" s="142"/>
    </row>
    <row r="154" spans="8:13" s="22" customFormat="1" ht="11.25">
      <c r="H154" s="49"/>
      <c r="I154" s="49"/>
      <c r="M154" s="142"/>
    </row>
    <row r="155" spans="8:13" s="22" customFormat="1" ht="11.25">
      <c r="H155" s="49"/>
      <c r="I155" s="49"/>
      <c r="M155" s="142"/>
    </row>
    <row r="156" spans="8:13" s="22" customFormat="1" ht="11.25">
      <c r="H156" s="49"/>
      <c r="I156" s="49"/>
      <c r="M156" s="142"/>
    </row>
    <row r="157" spans="8:13" s="22" customFormat="1" ht="11.25">
      <c r="H157" s="49"/>
      <c r="I157" s="49"/>
      <c r="M157" s="142"/>
    </row>
  </sheetData>
  <mergeCells count="12">
    <mergeCell ref="A4:M4"/>
    <mergeCell ref="A5:M5"/>
    <mergeCell ref="A6:M6"/>
    <mergeCell ref="A7:M7"/>
    <mergeCell ref="B78:L78"/>
    <mergeCell ref="A8:M8"/>
    <mergeCell ref="B12:L12"/>
    <mergeCell ref="B13:L13"/>
    <mergeCell ref="A9:M9"/>
    <mergeCell ref="J16:L16"/>
    <mergeCell ref="F16:H16"/>
    <mergeCell ref="A10:M10"/>
  </mergeCells>
  <printOptions horizontalCentered="1"/>
  <pageMargins left="0.6" right="0.3" top="0.8" bottom="0.6" header="0.2" footer="0.2"/>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sheetPr>
    <pageSetUpPr fitToPage="1"/>
  </sheetPr>
  <dimension ref="B1:K544"/>
  <sheetViews>
    <sheetView showGridLines="0" workbookViewId="0" topLeftCell="A1">
      <selection activeCell="A1" sqref="A1"/>
    </sheetView>
  </sheetViews>
  <sheetFormatPr defaultColWidth="9.140625" defaultRowHeight="12.75"/>
  <cols>
    <col min="1" max="1" width="2.7109375" style="26" customWidth="1"/>
    <col min="2" max="2" width="40.28125" style="26" customWidth="1"/>
    <col min="3" max="3" width="3.7109375" style="26" customWidth="1"/>
    <col min="4" max="4" width="13.7109375" style="26" customWidth="1"/>
    <col min="5" max="5" width="2.28125" style="26" customWidth="1"/>
    <col min="6" max="6" width="13.7109375" style="26" customWidth="1"/>
    <col min="7" max="7" width="4.7109375" style="1" customWidth="1"/>
    <col min="8" max="8" width="12.140625" style="26" customWidth="1"/>
    <col min="9" max="16384" width="9.140625" style="26" customWidth="1"/>
  </cols>
  <sheetData>
    <row r="1" spans="2:7" ht="11.25" customHeight="1">
      <c r="B1" s="51"/>
      <c r="C1" s="51"/>
      <c r="D1" s="51"/>
      <c r="E1" s="51"/>
      <c r="F1" s="51"/>
      <c r="G1" s="51"/>
    </row>
    <row r="2" spans="2:7" ht="11.25" customHeight="1">
      <c r="B2" s="51"/>
      <c r="C2" s="51"/>
      <c r="D2" s="51"/>
      <c r="E2" s="51"/>
      <c r="F2" s="51"/>
      <c r="G2" s="51"/>
    </row>
    <row r="3" spans="2:7" ht="11.25" customHeight="1">
      <c r="B3" s="51"/>
      <c r="C3" s="51"/>
      <c r="D3" s="51"/>
      <c r="E3" s="51"/>
      <c r="F3" s="51"/>
      <c r="G3" s="51"/>
    </row>
    <row r="4" spans="2:7" ht="11.25" customHeight="1">
      <c r="B4" s="51"/>
      <c r="C4" s="51"/>
      <c r="D4" s="51"/>
      <c r="E4" s="51"/>
      <c r="F4" s="51"/>
      <c r="G4" s="51"/>
    </row>
    <row r="5" spans="2:7" ht="7.5" customHeight="1">
      <c r="B5" s="51"/>
      <c r="C5" s="51"/>
      <c r="D5" s="51"/>
      <c r="E5" s="51"/>
      <c r="F5" s="51"/>
      <c r="G5" s="51"/>
    </row>
    <row r="6" spans="2:8" ht="15.75">
      <c r="B6" s="189" t="s">
        <v>135</v>
      </c>
      <c r="C6" s="189"/>
      <c r="D6" s="189"/>
      <c r="E6" s="189"/>
      <c r="F6" s="189"/>
      <c r="G6" s="189"/>
      <c r="H6" s="27"/>
    </row>
    <row r="7" spans="2:8" s="20" customFormat="1" ht="12.75">
      <c r="B7" s="190">
        <v>38533</v>
      </c>
      <c r="C7" s="190"/>
      <c r="D7" s="190"/>
      <c r="E7" s="190"/>
      <c r="F7" s="190"/>
      <c r="G7" s="190"/>
      <c r="H7" s="52"/>
    </row>
    <row r="8" ht="12.75">
      <c r="F8" s="1"/>
    </row>
    <row r="9" spans="4:7" ht="12.75">
      <c r="D9" s="36">
        <f>+B7</f>
        <v>38533</v>
      </c>
      <c r="F9" s="36">
        <v>38352</v>
      </c>
      <c r="G9" s="36"/>
    </row>
    <row r="10" spans="4:7" ht="3.75" customHeight="1">
      <c r="D10" s="36"/>
      <c r="G10" s="26"/>
    </row>
    <row r="11" spans="4:7" ht="12.75">
      <c r="D11" s="36"/>
      <c r="F11" s="6" t="s">
        <v>23</v>
      </c>
      <c r="G11" s="6"/>
    </row>
    <row r="12" spans="4:7" ht="3.75" customHeight="1">
      <c r="D12" s="53"/>
      <c r="F12" s="53"/>
      <c r="G12" s="53"/>
    </row>
    <row r="13" spans="4:7" ht="12.75">
      <c r="D13" s="6" t="s">
        <v>57</v>
      </c>
      <c r="F13" s="6" t="s">
        <v>57</v>
      </c>
      <c r="G13" s="6"/>
    </row>
    <row r="14" spans="4:7" ht="3.75" customHeight="1">
      <c r="D14" s="53"/>
      <c r="F14" s="6"/>
      <c r="G14" s="6"/>
    </row>
    <row r="15" ht="3.75" customHeight="1">
      <c r="F15" s="1"/>
    </row>
    <row r="16" spans="2:9" ht="12.75">
      <c r="B16" s="26" t="s">
        <v>38</v>
      </c>
      <c r="D16" s="1">
        <v>2571950</v>
      </c>
      <c r="F16" s="1">
        <v>2912724</v>
      </c>
      <c r="H16" s="54"/>
      <c r="I16" s="54"/>
    </row>
    <row r="17" spans="4:6" ht="3.75" customHeight="1">
      <c r="D17" s="1"/>
      <c r="F17" s="1"/>
    </row>
    <row r="18" spans="2:9" ht="12.75">
      <c r="B18" s="26" t="s">
        <v>137</v>
      </c>
      <c r="D18" s="1">
        <v>486738</v>
      </c>
      <c r="F18" s="1">
        <v>689962</v>
      </c>
      <c r="I18" s="54"/>
    </row>
    <row r="19" spans="4:6" ht="3.75" customHeight="1">
      <c r="D19" s="1"/>
      <c r="F19" s="1"/>
    </row>
    <row r="20" spans="2:8" ht="12.75">
      <c r="B20" s="26" t="s">
        <v>196</v>
      </c>
      <c r="D20" s="1">
        <v>0</v>
      </c>
      <c r="F20" s="1">
        <v>1728</v>
      </c>
      <c r="H20" s="54"/>
    </row>
    <row r="21" spans="4:6" ht="3.75" customHeight="1">
      <c r="D21" s="1"/>
      <c r="F21" s="1"/>
    </row>
    <row r="22" spans="2:8" ht="12.75">
      <c r="B22" s="26" t="s">
        <v>123</v>
      </c>
      <c r="D22" s="1">
        <v>390618</v>
      </c>
      <c r="F22" s="1">
        <v>389495</v>
      </c>
      <c r="H22" s="54"/>
    </row>
    <row r="23" spans="4:6" ht="3.75" customHeight="1">
      <c r="D23" s="1"/>
      <c r="F23" s="1"/>
    </row>
    <row r="24" spans="2:6" ht="12.75">
      <c r="B24" s="26" t="s">
        <v>39</v>
      </c>
      <c r="D24" s="1">
        <v>36149</v>
      </c>
      <c r="F24" s="1">
        <v>36149</v>
      </c>
    </row>
    <row r="25" spans="4:6" ht="3.75" customHeight="1">
      <c r="D25" s="1"/>
      <c r="F25" s="1"/>
    </row>
    <row r="26" spans="2:6" ht="12.75">
      <c r="B26" s="26" t="s">
        <v>40</v>
      </c>
      <c r="D26" s="1">
        <v>113394</v>
      </c>
      <c r="F26" s="1">
        <v>120673</v>
      </c>
    </row>
    <row r="27" ht="3.75" customHeight="1">
      <c r="D27" s="1"/>
    </row>
    <row r="28" spans="2:6" ht="12.75">
      <c r="B28" s="26" t="s">
        <v>21</v>
      </c>
      <c r="D28" s="1">
        <v>5577</v>
      </c>
      <c r="F28" s="1">
        <v>8715</v>
      </c>
    </row>
    <row r="29" spans="4:6" ht="3.75" customHeight="1">
      <c r="D29" s="1"/>
      <c r="F29" s="1"/>
    </row>
    <row r="30" spans="2:10" ht="12.75">
      <c r="B30" s="26" t="s">
        <v>41</v>
      </c>
      <c r="D30" s="1"/>
      <c r="F30" s="1"/>
      <c r="G30" s="16"/>
      <c r="J30" s="54"/>
    </row>
    <row r="31" spans="4:7" ht="3.75" customHeight="1">
      <c r="D31" s="55"/>
      <c r="F31" s="55"/>
      <c r="G31" s="15"/>
    </row>
    <row r="32" spans="2:9" ht="12.75">
      <c r="B32" s="26" t="s">
        <v>42</v>
      </c>
      <c r="D32" s="56">
        <v>89233</v>
      </c>
      <c r="F32" s="56">
        <v>89408</v>
      </c>
      <c r="G32" s="15"/>
      <c r="I32" s="54"/>
    </row>
    <row r="33" spans="2:7" ht="12.75">
      <c r="B33" s="26" t="s">
        <v>43</v>
      </c>
      <c r="D33" s="56">
        <v>80414</v>
      </c>
      <c r="F33" s="56">
        <v>83596</v>
      </c>
      <c r="G33" s="15"/>
    </row>
    <row r="34" spans="2:7" ht="12.75">
      <c r="B34" s="26" t="s">
        <v>120</v>
      </c>
      <c r="D34" s="56">
        <v>614253</v>
      </c>
      <c r="F34" s="56">
        <v>620818</v>
      </c>
      <c r="G34" s="15"/>
    </row>
    <row r="35" spans="2:7" ht="12.75">
      <c r="B35" s="26" t="s">
        <v>121</v>
      </c>
      <c r="D35" s="56">
        <v>24418</v>
      </c>
      <c r="F35" s="56">
        <v>24589</v>
      </c>
      <c r="G35" s="15"/>
    </row>
    <row r="36" spans="2:7" ht="12.75">
      <c r="B36" s="26" t="s">
        <v>44</v>
      </c>
      <c r="D36" s="56">
        <v>26773</v>
      </c>
      <c r="F36" s="56">
        <v>26715</v>
      </c>
      <c r="G36" s="15"/>
    </row>
    <row r="37" spans="2:7" ht="12.75">
      <c r="B37" s="26" t="s">
        <v>45</v>
      </c>
      <c r="D37" s="56">
        <v>26778</v>
      </c>
      <c r="F37" s="56">
        <v>26904</v>
      </c>
      <c r="G37" s="15"/>
    </row>
    <row r="38" spans="2:7" ht="12.75">
      <c r="B38" s="26" t="s">
        <v>46</v>
      </c>
      <c r="D38" s="56">
        <v>1084596</v>
      </c>
      <c r="F38" s="56">
        <v>857606</v>
      </c>
      <c r="G38" s="15"/>
    </row>
    <row r="39" spans="4:7" ht="3.75" customHeight="1">
      <c r="D39" s="57"/>
      <c r="F39" s="57"/>
      <c r="G39" s="15"/>
    </row>
    <row r="40" spans="4:7" ht="3.75" customHeight="1">
      <c r="D40" s="56"/>
      <c r="F40" s="56"/>
      <c r="G40" s="15"/>
    </row>
    <row r="41" spans="2:8" ht="12.75">
      <c r="B41" s="54"/>
      <c r="D41" s="57">
        <f>SUM(D32:D39)</f>
        <v>1946465</v>
      </c>
      <c r="F41" s="57">
        <f>SUM(F32:F38)</f>
        <v>1729636</v>
      </c>
      <c r="G41" s="15"/>
      <c r="H41" s="54"/>
    </row>
    <row r="42" spans="2:8" ht="12.75">
      <c r="B42" s="26" t="s">
        <v>47</v>
      </c>
      <c r="D42" s="55"/>
      <c r="F42" s="55"/>
      <c r="G42" s="15"/>
      <c r="H42" s="54"/>
    </row>
    <row r="43" spans="4:7" ht="3.75" customHeight="1">
      <c r="D43" s="56"/>
      <c r="F43" s="56"/>
      <c r="G43" s="15"/>
    </row>
    <row r="44" spans="2:9" ht="12.75">
      <c r="B44" s="26" t="s">
        <v>122</v>
      </c>
      <c r="D44" s="56">
        <v>273040</v>
      </c>
      <c r="F44" s="56">
        <v>219487</v>
      </c>
      <c r="G44" s="15"/>
      <c r="I44" s="54"/>
    </row>
    <row r="45" spans="2:9" ht="12.75">
      <c r="B45" s="26" t="s">
        <v>25</v>
      </c>
      <c r="D45" s="56">
        <v>49102</v>
      </c>
      <c r="F45" s="56">
        <v>44343</v>
      </c>
      <c r="G45" s="15"/>
      <c r="I45" s="54"/>
    </row>
    <row r="46" spans="2:7" ht="12.75">
      <c r="B46" s="26" t="s">
        <v>48</v>
      </c>
      <c r="D46" s="56">
        <v>1146503</v>
      </c>
      <c r="F46" s="56">
        <v>1170070</v>
      </c>
      <c r="G46" s="15"/>
    </row>
    <row r="47" spans="2:7" ht="12.75">
      <c r="B47" s="26" t="s">
        <v>49</v>
      </c>
      <c r="D47" s="56">
        <v>36023</v>
      </c>
      <c r="F47" s="56">
        <v>22876</v>
      </c>
      <c r="G47" s="15"/>
    </row>
    <row r="48" spans="4:7" ht="3.75" customHeight="1">
      <c r="D48" s="57"/>
      <c r="F48" s="57"/>
      <c r="G48" s="15"/>
    </row>
    <row r="49" spans="4:7" ht="3.75" customHeight="1">
      <c r="D49" s="55"/>
      <c r="F49" s="55"/>
      <c r="G49" s="15"/>
    </row>
    <row r="50" spans="4:7" ht="12.75">
      <c r="D50" s="57">
        <f>SUM(D43:D47)</f>
        <v>1504668</v>
      </c>
      <c r="F50" s="57">
        <f>SUM(F43:F47)</f>
        <v>1456776</v>
      </c>
      <c r="G50" s="15"/>
    </row>
    <row r="51" spans="4:7" ht="3.75" customHeight="1">
      <c r="D51" s="1"/>
      <c r="F51" s="1"/>
      <c r="G51" s="16"/>
    </row>
    <row r="52" spans="2:8" ht="12.75">
      <c r="B52" s="26" t="s">
        <v>50</v>
      </c>
      <c r="D52" s="12">
        <f>D41-D50</f>
        <v>441797</v>
      </c>
      <c r="F52" s="12">
        <f>F41-F50</f>
        <v>272860</v>
      </c>
      <c r="G52" s="16"/>
      <c r="H52" s="54"/>
    </row>
    <row r="53" spans="4:7" ht="3.75" customHeight="1">
      <c r="D53" s="1"/>
      <c r="F53" s="1"/>
      <c r="G53" s="16"/>
    </row>
    <row r="54" spans="4:8" ht="13.5" thickBot="1">
      <c r="D54" s="18">
        <f>D52+D16+D18+D22+D24+D26+D20+D28</f>
        <v>4046223</v>
      </c>
      <c r="F54" s="18">
        <f>F52+F16+F18+F22+F24+F26+F20+F28</f>
        <v>4432306</v>
      </c>
      <c r="G54" s="16"/>
      <c r="H54" s="54"/>
    </row>
    <row r="55" spans="4:7" ht="3.75" customHeight="1">
      <c r="D55" s="1"/>
      <c r="F55" s="1"/>
      <c r="G55" s="16"/>
    </row>
    <row r="56" spans="4:7" ht="7.5" customHeight="1">
      <c r="D56" s="1"/>
      <c r="F56" s="1"/>
      <c r="G56" s="16"/>
    </row>
    <row r="57" spans="2:6" ht="12.75">
      <c r="B57" s="26" t="s">
        <v>51</v>
      </c>
      <c r="D57" s="1">
        <v>1940532</v>
      </c>
      <c r="F57" s="1">
        <v>1940532</v>
      </c>
    </row>
    <row r="58" spans="4:6" ht="3.75" customHeight="1">
      <c r="D58" s="1"/>
      <c r="F58" s="1"/>
    </row>
    <row r="59" spans="2:7" ht="12.75">
      <c r="B59" s="26" t="s">
        <v>208</v>
      </c>
      <c r="D59" s="1">
        <v>736479</v>
      </c>
      <c r="F59" s="1">
        <v>0</v>
      </c>
      <c r="G59" s="16"/>
    </row>
    <row r="60" spans="4:6" ht="3.75" customHeight="1">
      <c r="D60" s="1"/>
      <c r="F60" s="1"/>
    </row>
    <row r="61" spans="2:7" ht="12.75">
      <c r="B61" s="26" t="s">
        <v>52</v>
      </c>
      <c r="D61" s="1">
        <v>-1346947</v>
      </c>
      <c r="F61" s="1">
        <v>-1254759</v>
      </c>
      <c r="G61" s="16"/>
    </row>
    <row r="62" spans="4:7" ht="3.75" customHeight="1">
      <c r="D62" s="16"/>
      <c r="F62" s="16"/>
      <c r="G62" s="16"/>
    </row>
    <row r="63" spans="4:7" ht="3.75" customHeight="1">
      <c r="D63" s="9"/>
      <c r="F63" s="9"/>
      <c r="G63" s="16"/>
    </row>
    <row r="64" spans="2:8" ht="12.75">
      <c r="B64" s="26" t="s">
        <v>53</v>
      </c>
      <c r="D64" s="16">
        <f>SUM(D57:D61)</f>
        <v>1330064</v>
      </c>
      <c r="F64" s="16">
        <f>SUM(F57:F62)</f>
        <v>685773</v>
      </c>
      <c r="G64" s="16"/>
      <c r="H64" s="54"/>
    </row>
    <row r="65" spans="4:7" ht="3.75" customHeight="1">
      <c r="D65" s="16"/>
      <c r="F65" s="16"/>
      <c r="G65" s="16"/>
    </row>
    <row r="66" spans="2:7" ht="12.75">
      <c r="B66" s="26" t="s">
        <v>54</v>
      </c>
      <c r="D66" s="1">
        <v>598351</v>
      </c>
      <c r="F66" s="1">
        <v>1384033</v>
      </c>
      <c r="G66" s="16"/>
    </row>
    <row r="67" spans="4:7" ht="3.75" customHeight="1">
      <c r="D67" s="1"/>
      <c r="F67" s="1"/>
      <c r="G67" s="16"/>
    </row>
    <row r="68" spans="2:7" ht="12.75">
      <c r="B68" s="26" t="s">
        <v>136</v>
      </c>
      <c r="D68" s="1">
        <v>29407</v>
      </c>
      <c r="F68" s="1">
        <v>25948</v>
      </c>
      <c r="G68" s="16"/>
    </row>
    <row r="69" spans="4:7" ht="3.75" customHeight="1">
      <c r="D69" s="1"/>
      <c r="F69" s="1"/>
      <c r="G69" s="16"/>
    </row>
    <row r="70" spans="2:9" ht="12.75">
      <c r="B70" s="26" t="s">
        <v>156</v>
      </c>
      <c r="D70" s="1">
        <v>2088401</v>
      </c>
      <c r="F70" s="1">
        <v>2336552</v>
      </c>
      <c r="G70" s="16"/>
      <c r="I70" s="54"/>
    </row>
    <row r="71" spans="4:7" ht="3.75" customHeight="1">
      <c r="D71" s="12"/>
      <c r="F71" s="12"/>
      <c r="G71" s="16"/>
    </row>
    <row r="72" spans="4:7" ht="3.75" customHeight="1">
      <c r="D72" s="16"/>
      <c r="F72" s="16"/>
      <c r="G72" s="16"/>
    </row>
    <row r="73" spans="4:10" ht="16.5" customHeight="1" thickBot="1">
      <c r="D73" s="18">
        <f>SUM(D64:D71)</f>
        <v>4046223</v>
      </c>
      <c r="F73" s="18">
        <f>SUM(F64:F71)</f>
        <v>4432306</v>
      </c>
      <c r="G73" s="16"/>
      <c r="I73" s="54">
        <f>+D73-D54</f>
        <v>0</v>
      </c>
      <c r="J73" s="54">
        <f>+F73-F54</f>
        <v>0</v>
      </c>
    </row>
    <row r="74" spans="4:7" ht="3.75" customHeight="1">
      <c r="D74" s="1"/>
      <c r="F74" s="1"/>
      <c r="G74" s="16"/>
    </row>
    <row r="75" spans="4:6" ht="7.5" customHeight="1">
      <c r="D75" s="1"/>
      <c r="F75" s="1"/>
    </row>
    <row r="76" spans="2:7" ht="12.75">
      <c r="B76" s="26" t="s">
        <v>56</v>
      </c>
      <c r="D76" s="58">
        <f>(D64-D26)/1940532</f>
        <v>0.6269775504861553</v>
      </c>
      <c r="F76" s="58">
        <f>(F64-F26)/1940532</f>
        <v>0.29120880253456266</v>
      </c>
      <c r="G76" s="58"/>
    </row>
    <row r="77" spans="4:7" ht="3.75" customHeight="1">
      <c r="D77" s="59"/>
      <c r="E77" s="37"/>
      <c r="F77" s="37"/>
      <c r="G77" s="59"/>
    </row>
    <row r="78" spans="2:7" s="22" customFormat="1" ht="3.75" customHeight="1">
      <c r="B78" s="20"/>
      <c r="C78" s="20"/>
      <c r="D78" s="21"/>
      <c r="E78" s="20"/>
      <c r="F78" s="20"/>
      <c r="G78" s="21"/>
    </row>
    <row r="79" spans="2:7" s="22" customFormat="1" ht="12.75" customHeight="1">
      <c r="B79" s="20"/>
      <c r="C79" s="20"/>
      <c r="D79" s="21"/>
      <c r="E79" s="20"/>
      <c r="F79" s="20"/>
      <c r="G79" s="21"/>
    </row>
    <row r="80" spans="2:7" s="1" customFormat="1" ht="27" customHeight="1">
      <c r="B80" s="191" t="s">
        <v>234</v>
      </c>
      <c r="C80" s="191"/>
      <c r="D80" s="191"/>
      <c r="E80" s="191"/>
      <c r="F80" s="191"/>
      <c r="G80" s="191"/>
    </row>
    <row r="81" spans="4:11" s="22" customFormat="1" ht="12.75" customHeight="1">
      <c r="D81" s="40"/>
      <c r="E81" s="40"/>
      <c r="F81" s="40"/>
      <c r="G81" s="23"/>
      <c r="H81" s="23"/>
      <c r="I81" s="23"/>
      <c r="J81" s="23"/>
      <c r="K81" s="23"/>
    </row>
    <row r="82" spans="4:11" s="22" customFormat="1" ht="12.75" customHeight="1">
      <c r="D82" s="40"/>
      <c r="E82" s="40"/>
      <c r="F82" s="40"/>
      <c r="G82" s="23"/>
      <c r="H82" s="23"/>
      <c r="I82" s="23"/>
      <c r="J82" s="23"/>
      <c r="K82" s="23"/>
    </row>
    <row r="83" spans="4:11" s="22" customFormat="1" ht="12.75" customHeight="1">
      <c r="D83" s="40"/>
      <c r="E83" s="40"/>
      <c r="F83" s="40"/>
      <c r="G83" s="23"/>
      <c r="H83" s="23"/>
      <c r="I83" s="23"/>
      <c r="J83" s="23"/>
      <c r="K83" s="23"/>
    </row>
    <row r="84" spans="2:11" s="22" customFormat="1" ht="24.75" customHeight="1">
      <c r="B84" s="179" t="s">
        <v>210</v>
      </c>
      <c r="C84" s="179"/>
      <c r="D84" s="179"/>
      <c r="E84" s="179"/>
      <c r="F84" s="179"/>
      <c r="G84" s="49"/>
      <c r="H84" s="49"/>
      <c r="I84" s="48"/>
      <c r="K84" s="48"/>
    </row>
    <row r="85" spans="2:7" s="22" customFormat="1" ht="12.75">
      <c r="B85" s="26"/>
      <c r="C85" s="26"/>
      <c r="D85" s="26"/>
      <c r="E85" s="26"/>
      <c r="F85" s="26"/>
      <c r="G85" s="1"/>
    </row>
    <row r="86" spans="2:7" s="22" customFormat="1" ht="12.75">
      <c r="B86" s="26"/>
      <c r="C86" s="26"/>
      <c r="D86" s="26"/>
      <c r="E86" s="26"/>
      <c r="F86" s="26"/>
      <c r="G86" s="1"/>
    </row>
    <row r="87" spans="2:7" s="22" customFormat="1" ht="12.75">
      <c r="B87" s="26"/>
      <c r="C87" s="26"/>
      <c r="D87" s="26"/>
      <c r="E87" s="26"/>
      <c r="F87" s="26"/>
      <c r="G87" s="1"/>
    </row>
    <row r="88" spans="2:7" s="22" customFormat="1" ht="12.75">
      <c r="B88" s="26"/>
      <c r="C88" s="26"/>
      <c r="D88" s="26"/>
      <c r="E88" s="26"/>
      <c r="F88" s="26"/>
      <c r="G88" s="1"/>
    </row>
    <row r="89" spans="2:7" s="22" customFormat="1" ht="12.75">
      <c r="B89" s="26"/>
      <c r="C89" s="26"/>
      <c r="D89" s="26"/>
      <c r="E89" s="26"/>
      <c r="F89" s="26"/>
      <c r="G89" s="1"/>
    </row>
    <row r="90" spans="2:7" s="22" customFormat="1" ht="12.75">
      <c r="B90" s="26"/>
      <c r="C90" s="26"/>
      <c r="D90" s="26"/>
      <c r="E90" s="26"/>
      <c r="F90" s="26"/>
      <c r="G90" s="1"/>
    </row>
    <row r="91" spans="2:7" s="22" customFormat="1" ht="12.75">
      <c r="B91" s="26"/>
      <c r="C91" s="26"/>
      <c r="D91" s="26"/>
      <c r="E91" s="26"/>
      <c r="F91" s="26"/>
      <c r="G91" s="1"/>
    </row>
    <row r="92" spans="2:7" s="22" customFormat="1" ht="12.75">
      <c r="B92" s="26"/>
      <c r="C92" s="26"/>
      <c r="D92" s="26"/>
      <c r="E92" s="26"/>
      <c r="F92" s="26"/>
      <c r="G92" s="1"/>
    </row>
    <row r="93" spans="2:7" s="22" customFormat="1" ht="12.75">
      <c r="B93" s="26"/>
      <c r="C93" s="26"/>
      <c r="D93" s="26"/>
      <c r="E93" s="26"/>
      <c r="F93" s="26"/>
      <c r="G93" s="1"/>
    </row>
    <row r="94" spans="2:7" s="22" customFormat="1" ht="12.75">
      <c r="B94" s="26"/>
      <c r="C94" s="26"/>
      <c r="D94" s="26"/>
      <c r="E94" s="26"/>
      <c r="F94" s="26"/>
      <c r="G94" s="1"/>
    </row>
    <row r="95" s="22" customFormat="1" ht="11.25">
      <c r="G95" s="48"/>
    </row>
    <row r="96" s="22" customFormat="1" ht="11.25">
      <c r="G96" s="48"/>
    </row>
    <row r="97" s="22" customFormat="1" ht="11.25">
      <c r="G97" s="48"/>
    </row>
    <row r="98" s="22" customFormat="1" ht="11.25">
      <c r="G98" s="48"/>
    </row>
    <row r="99" s="22" customFormat="1" ht="11.25">
      <c r="G99" s="48"/>
    </row>
    <row r="100" s="22" customFormat="1" ht="11.25">
      <c r="G100" s="48"/>
    </row>
    <row r="101" s="22" customFormat="1" ht="11.25">
      <c r="G101" s="48"/>
    </row>
    <row r="102" s="22" customFormat="1" ht="11.25">
      <c r="G102" s="48"/>
    </row>
    <row r="103" s="22" customFormat="1" ht="11.25">
      <c r="G103" s="48"/>
    </row>
    <row r="104" s="22" customFormat="1" ht="11.25">
      <c r="G104" s="48"/>
    </row>
    <row r="105" s="22" customFormat="1" ht="11.25">
      <c r="G105" s="48"/>
    </row>
    <row r="106" s="22" customFormat="1" ht="11.25">
      <c r="G106" s="48"/>
    </row>
    <row r="107" s="22" customFormat="1" ht="11.25">
      <c r="G107" s="48"/>
    </row>
    <row r="108" s="22" customFormat="1" ht="11.25">
      <c r="G108" s="48"/>
    </row>
    <row r="109" s="22" customFormat="1" ht="11.25">
      <c r="G109" s="48"/>
    </row>
    <row r="110" s="22" customFormat="1" ht="11.25">
      <c r="G110" s="48"/>
    </row>
    <row r="111" s="22" customFormat="1" ht="11.25">
      <c r="G111" s="48"/>
    </row>
    <row r="112" s="22" customFormat="1" ht="11.25">
      <c r="G112" s="48"/>
    </row>
    <row r="113" s="22" customFormat="1" ht="11.25">
      <c r="G113" s="48"/>
    </row>
    <row r="114" s="22" customFormat="1" ht="11.25">
      <c r="G114" s="48"/>
    </row>
    <row r="115" s="22" customFormat="1" ht="11.25">
      <c r="G115" s="48"/>
    </row>
    <row r="116" s="22" customFormat="1" ht="11.25">
      <c r="G116" s="48"/>
    </row>
    <row r="117" s="22" customFormat="1" ht="11.25">
      <c r="G117" s="48"/>
    </row>
    <row r="118" s="22" customFormat="1" ht="11.25">
      <c r="G118" s="48"/>
    </row>
    <row r="119" s="22" customFormat="1" ht="11.25">
      <c r="G119" s="48"/>
    </row>
    <row r="120" s="22" customFormat="1" ht="11.25">
      <c r="G120" s="48"/>
    </row>
    <row r="121" s="22" customFormat="1" ht="11.25">
      <c r="G121" s="48"/>
    </row>
    <row r="122" s="22" customFormat="1" ht="11.25">
      <c r="G122" s="48"/>
    </row>
    <row r="123" s="22" customFormat="1" ht="11.25">
      <c r="G123" s="48"/>
    </row>
    <row r="124" s="22" customFormat="1" ht="11.25">
      <c r="G124" s="48"/>
    </row>
    <row r="125" s="22" customFormat="1" ht="11.25">
      <c r="G125" s="48"/>
    </row>
    <row r="126" s="22" customFormat="1" ht="11.25">
      <c r="G126" s="48"/>
    </row>
    <row r="127" s="22" customFormat="1" ht="11.25">
      <c r="G127" s="48"/>
    </row>
    <row r="128" s="22" customFormat="1" ht="11.25">
      <c r="G128" s="48"/>
    </row>
    <row r="129" s="22" customFormat="1" ht="11.25">
      <c r="G129" s="48"/>
    </row>
    <row r="130" s="22" customFormat="1" ht="11.25">
      <c r="G130" s="48"/>
    </row>
    <row r="131" s="22" customFormat="1" ht="11.25">
      <c r="G131" s="48"/>
    </row>
    <row r="132" s="22" customFormat="1" ht="11.25">
      <c r="G132" s="48"/>
    </row>
    <row r="133" s="22" customFormat="1" ht="11.25">
      <c r="G133" s="48"/>
    </row>
    <row r="134" s="22" customFormat="1" ht="11.25">
      <c r="G134" s="48"/>
    </row>
    <row r="135" s="22" customFormat="1" ht="11.25">
      <c r="G135" s="48"/>
    </row>
    <row r="136" s="22" customFormat="1" ht="11.25">
      <c r="G136" s="48"/>
    </row>
    <row r="137" s="22" customFormat="1" ht="11.25">
      <c r="G137" s="48"/>
    </row>
    <row r="138" s="22" customFormat="1" ht="11.25">
      <c r="G138" s="48"/>
    </row>
    <row r="139" s="22" customFormat="1" ht="11.25">
      <c r="G139" s="48"/>
    </row>
    <row r="140" s="22" customFormat="1" ht="11.25">
      <c r="G140" s="48"/>
    </row>
    <row r="141" s="22" customFormat="1" ht="11.25">
      <c r="G141" s="48"/>
    </row>
    <row r="142" s="22" customFormat="1" ht="11.25">
      <c r="G142" s="48"/>
    </row>
    <row r="143" s="22" customFormat="1" ht="11.25">
      <c r="G143" s="48"/>
    </row>
    <row r="144" s="22" customFormat="1" ht="11.25">
      <c r="G144" s="48"/>
    </row>
    <row r="145" s="22" customFormat="1" ht="11.25">
      <c r="G145" s="48"/>
    </row>
    <row r="146" s="22" customFormat="1" ht="11.25">
      <c r="G146" s="48"/>
    </row>
    <row r="147" s="22" customFormat="1" ht="11.25">
      <c r="G147" s="48"/>
    </row>
    <row r="148" s="22" customFormat="1" ht="11.25">
      <c r="G148" s="48"/>
    </row>
    <row r="149" s="22" customFormat="1" ht="11.25">
      <c r="G149" s="48"/>
    </row>
    <row r="150" s="22" customFormat="1" ht="11.25">
      <c r="G150" s="48"/>
    </row>
    <row r="151" s="22" customFormat="1" ht="11.25">
      <c r="G151" s="48"/>
    </row>
    <row r="152" s="22" customFormat="1" ht="11.25">
      <c r="G152" s="48"/>
    </row>
    <row r="153" s="22" customFormat="1" ht="11.25">
      <c r="G153" s="48"/>
    </row>
    <row r="154" s="22" customFormat="1" ht="11.25">
      <c r="G154" s="48"/>
    </row>
    <row r="155" s="22" customFormat="1" ht="11.25">
      <c r="G155" s="48"/>
    </row>
    <row r="156" s="22" customFormat="1" ht="11.25">
      <c r="G156" s="48"/>
    </row>
    <row r="157" s="22" customFormat="1" ht="11.25">
      <c r="G157" s="48"/>
    </row>
    <row r="158" s="22" customFormat="1" ht="11.25">
      <c r="G158" s="48"/>
    </row>
    <row r="159" s="22" customFormat="1" ht="11.25">
      <c r="G159" s="48"/>
    </row>
    <row r="160" s="22" customFormat="1" ht="11.25">
      <c r="G160" s="48"/>
    </row>
    <row r="161" s="22" customFormat="1" ht="11.25">
      <c r="G161" s="48"/>
    </row>
    <row r="162" s="22" customFormat="1" ht="11.25">
      <c r="G162" s="48"/>
    </row>
    <row r="163" s="22" customFormat="1" ht="11.25">
      <c r="G163" s="48"/>
    </row>
    <row r="164" s="22" customFormat="1" ht="11.25">
      <c r="G164" s="48"/>
    </row>
    <row r="165" s="22" customFormat="1" ht="11.25">
      <c r="G165" s="48"/>
    </row>
    <row r="166" s="22" customFormat="1" ht="11.25">
      <c r="G166" s="48"/>
    </row>
    <row r="167" s="22" customFormat="1" ht="11.25">
      <c r="G167" s="48"/>
    </row>
    <row r="168" s="22" customFormat="1" ht="11.25">
      <c r="G168" s="48"/>
    </row>
    <row r="169" s="22" customFormat="1" ht="11.25">
      <c r="G169" s="48"/>
    </row>
    <row r="170" s="22" customFormat="1" ht="11.25">
      <c r="G170" s="48"/>
    </row>
    <row r="171" s="22" customFormat="1" ht="11.25">
      <c r="G171" s="48"/>
    </row>
    <row r="172" s="22" customFormat="1" ht="11.25">
      <c r="G172" s="48"/>
    </row>
    <row r="173" s="22" customFormat="1" ht="11.25">
      <c r="G173" s="48"/>
    </row>
    <row r="174" s="22" customFormat="1" ht="11.25">
      <c r="G174" s="48"/>
    </row>
    <row r="175" s="22" customFormat="1" ht="11.25">
      <c r="G175" s="48"/>
    </row>
    <row r="176" s="22" customFormat="1" ht="11.25">
      <c r="G176" s="48"/>
    </row>
    <row r="177" s="22" customFormat="1" ht="11.25">
      <c r="G177" s="48"/>
    </row>
    <row r="178" s="22" customFormat="1" ht="11.25">
      <c r="G178" s="48"/>
    </row>
    <row r="179" s="22" customFormat="1" ht="11.25">
      <c r="G179" s="48"/>
    </row>
    <row r="180" s="22" customFormat="1" ht="11.25">
      <c r="G180" s="48"/>
    </row>
    <row r="181" s="22" customFormat="1" ht="11.25">
      <c r="G181" s="48"/>
    </row>
    <row r="182" s="22" customFormat="1" ht="11.25">
      <c r="G182" s="48"/>
    </row>
    <row r="183" s="22" customFormat="1" ht="11.25">
      <c r="G183" s="48"/>
    </row>
    <row r="184" s="22" customFormat="1" ht="11.25">
      <c r="G184" s="48"/>
    </row>
    <row r="185" s="22" customFormat="1" ht="11.25">
      <c r="G185" s="48"/>
    </row>
    <row r="186" s="22" customFormat="1" ht="11.25">
      <c r="G186" s="48"/>
    </row>
    <row r="187" s="22" customFormat="1" ht="11.25">
      <c r="G187" s="48"/>
    </row>
    <row r="188" s="22" customFormat="1" ht="11.25">
      <c r="G188" s="48"/>
    </row>
    <row r="189" s="22" customFormat="1" ht="11.25">
      <c r="G189" s="48"/>
    </row>
    <row r="190" s="22" customFormat="1" ht="11.25">
      <c r="G190" s="48"/>
    </row>
    <row r="191" s="22" customFormat="1" ht="11.25">
      <c r="G191" s="48"/>
    </row>
    <row r="192" s="22" customFormat="1" ht="11.25">
      <c r="G192" s="48"/>
    </row>
    <row r="193" s="22" customFormat="1" ht="11.25">
      <c r="G193" s="48"/>
    </row>
    <row r="194" s="22" customFormat="1" ht="11.25">
      <c r="G194" s="48"/>
    </row>
    <row r="195" s="22" customFormat="1" ht="11.25">
      <c r="G195" s="48"/>
    </row>
    <row r="196" s="22" customFormat="1" ht="11.25">
      <c r="G196" s="48"/>
    </row>
    <row r="197" s="22" customFormat="1" ht="11.25">
      <c r="G197" s="48"/>
    </row>
    <row r="198" s="22" customFormat="1" ht="11.25">
      <c r="G198" s="48"/>
    </row>
    <row r="199" s="22" customFormat="1" ht="11.25">
      <c r="G199" s="48"/>
    </row>
    <row r="200" s="22" customFormat="1" ht="11.25">
      <c r="G200" s="48"/>
    </row>
    <row r="201" s="22" customFormat="1" ht="11.25">
      <c r="G201" s="48"/>
    </row>
    <row r="202" s="22" customFormat="1" ht="11.25">
      <c r="G202" s="48"/>
    </row>
    <row r="203" s="22" customFormat="1" ht="11.25">
      <c r="G203" s="48"/>
    </row>
    <row r="204" s="22" customFormat="1" ht="11.25">
      <c r="G204" s="48"/>
    </row>
    <row r="205" s="22" customFormat="1" ht="11.25">
      <c r="G205" s="48"/>
    </row>
    <row r="206" s="22" customFormat="1" ht="11.25">
      <c r="G206" s="48"/>
    </row>
    <row r="207" s="22" customFormat="1" ht="11.25">
      <c r="G207" s="48"/>
    </row>
    <row r="208" s="22" customFormat="1" ht="11.25">
      <c r="G208" s="48"/>
    </row>
    <row r="209" s="22" customFormat="1" ht="11.25">
      <c r="G209" s="48"/>
    </row>
    <row r="210" s="22" customFormat="1" ht="11.25">
      <c r="G210" s="48"/>
    </row>
    <row r="211" s="22" customFormat="1" ht="11.25">
      <c r="G211" s="48"/>
    </row>
    <row r="212" s="22" customFormat="1" ht="11.25">
      <c r="G212" s="48"/>
    </row>
    <row r="213" s="22" customFormat="1" ht="11.25">
      <c r="G213" s="48"/>
    </row>
    <row r="214" s="22" customFormat="1" ht="11.25">
      <c r="G214" s="48"/>
    </row>
    <row r="215" s="22" customFormat="1" ht="11.25">
      <c r="G215" s="48"/>
    </row>
    <row r="216" s="22" customFormat="1" ht="11.25">
      <c r="G216" s="48"/>
    </row>
    <row r="217" s="22" customFormat="1" ht="11.25">
      <c r="G217" s="48"/>
    </row>
    <row r="218" s="22" customFormat="1" ht="11.25">
      <c r="G218" s="48"/>
    </row>
    <row r="219" s="22" customFormat="1" ht="11.25">
      <c r="G219" s="48"/>
    </row>
    <row r="220" s="22" customFormat="1" ht="11.25">
      <c r="G220" s="48"/>
    </row>
    <row r="221" s="22" customFormat="1" ht="11.25">
      <c r="G221" s="48"/>
    </row>
    <row r="222" s="22" customFormat="1" ht="11.25">
      <c r="G222" s="48"/>
    </row>
    <row r="223" s="22" customFormat="1" ht="11.25">
      <c r="G223" s="48"/>
    </row>
    <row r="224" s="22" customFormat="1" ht="11.25">
      <c r="G224" s="48"/>
    </row>
    <row r="225" s="22" customFormat="1" ht="11.25">
      <c r="G225" s="48"/>
    </row>
    <row r="226" s="22" customFormat="1" ht="11.25">
      <c r="G226" s="48"/>
    </row>
    <row r="227" s="22" customFormat="1" ht="11.25">
      <c r="G227" s="48"/>
    </row>
    <row r="228" s="22" customFormat="1" ht="11.25">
      <c r="G228" s="48"/>
    </row>
    <row r="229" s="22" customFormat="1" ht="11.25">
      <c r="G229" s="48"/>
    </row>
    <row r="230" s="22" customFormat="1" ht="11.25">
      <c r="G230" s="48"/>
    </row>
    <row r="231" s="22" customFormat="1" ht="11.25">
      <c r="G231" s="48"/>
    </row>
    <row r="232" s="22" customFormat="1" ht="11.25">
      <c r="G232" s="48"/>
    </row>
    <row r="233" s="22" customFormat="1" ht="11.25">
      <c r="G233" s="48"/>
    </row>
    <row r="234" s="22" customFormat="1" ht="11.25">
      <c r="G234" s="48"/>
    </row>
    <row r="235" s="22" customFormat="1" ht="11.25">
      <c r="G235" s="48"/>
    </row>
    <row r="236" s="22" customFormat="1" ht="11.25">
      <c r="G236" s="48"/>
    </row>
    <row r="237" s="22" customFormat="1" ht="11.25">
      <c r="G237" s="48"/>
    </row>
    <row r="238" s="22" customFormat="1" ht="11.25">
      <c r="G238" s="48"/>
    </row>
    <row r="239" s="22" customFormat="1" ht="11.25">
      <c r="G239" s="48"/>
    </row>
    <row r="240" s="22" customFormat="1" ht="11.25">
      <c r="G240" s="48"/>
    </row>
    <row r="241" s="22" customFormat="1" ht="11.25">
      <c r="G241" s="48"/>
    </row>
    <row r="242" s="22" customFormat="1" ht="11.25">
      <c r="G242" s="48"/>
    </row>
    <row r="243" s="22" customFormat="1" ht="11.25">
      <c r="G243" s="48"/>
    </row>
    <row r="244" s="22" customFormat="1" ht="11.25">
      <c r="G244" s="48"/>
    </row>
    <row r="245" s="22" customFormat="1" ht="11.25">
      <c r="G245" s="48"/>
    </row>
    <row r="246" s="22" customFormat="1" ht="11.25">
      <c r="G246" s="48"/>
    </row>
    <row r="247" s="22" customFormat="1" ht="11.25">
      <c r="G247" s="48"/>
    </row>
    <row r="248" s="22" customFormat="1" ht="11.25">
      <c r="G248" s="48"/>
    </row>
    <row r="249" s="22" customFormat="1" ht="11.25">
      <c r="G249" s="48"/>
    </row>
    <row r="250" s="22" customFormat="1" ht="11.25">
      <c r="G250" s="48"/>
    </row>
    <row r="251" s="22" customFormat="1" ht="11.25">
      <c r="G251" s="48"/>
    </row>
    <row r="252" s="22" customFormat="1" ht="11.25">
      <c r="G252" s="48"/>
    </row>
    <row r="253" s="22" customFormat="1" ht="11.25">
      <c r="G253" s="48"/>
    </row>
    <row r="254" s="22" customFormat="1" ht="11.25">
      <c r="G254" s="48"/>
    </row>
    <row r="255" s="22" customFormat="1" ht="11.25">
      <c r="G255" s="48"/>
    </row>
    <row r="256" s="22" customFormat="1" ht="11.25">
      <c r="G256" s="48"/>
    </row>
    <row r="257" s="22" customFormat="1" ht="11.25">
      <c r="G257" s="48"/>
    </row>
    <row r="258" s="22" customFormat="1" ht="11.25">
      <c r="G258" s="48"/>
    </row>
    <row r="259" s="22" customFormat="1" ht="11.25">
      <c r="G259" s="48"/>
    </row>
    <row r="260" s="22" customFormat="1" ht="11.25">
      <c r="G260" s="48"/>
    </row>
    <row r="261" s="22" customFormat="1" ht="11.25">
      <c r="G261" s="48"/>
    </row>
    <row r="262" s="22" customFormat="1" ht="11.25">
      <c r="G262" s="48"/>
    </row>
    <row r="263" s="22" customFormat="1" ht="11.25">
      <c r="G263" s="48"/>
    </row>
    <row r="264" s="22" customFormat="1" ht="11.25">
      <c r="G264" s="48"/>
    </row>
    <row r="265" s="22" customFormat="1" ht="11.25">
      <c r="G265" s="48"/>
    </row>
    <row r="266" s="22" customFormat="1" ht="11.25">
      <c r="G266" s="48"/>
    </row>
    <row r="267" s="22" customFormat="1" ht="11.25">
      <c r="G267" s="48"/>
    </row>
    <row r="268" s="22" customFormat="1" ht="11.25">
      <c r="G268" s="48"/>
    </row>
    <row r="269" s="22" customFormat="1" ht="11.25">
      <c r="G269" s="48"/>
    </row>
    <row r="270" s="22" customFormat="1" ht="11.25">
      <c r="G270" s="48"/>
    </row>
    <row r="271" s="22" customFormat="1" ht="11.25">
      <c r="G271" s="48"/>
    </row>
    <row r="272" s="22" customFormat="1" ht="11.25">
      <c r="G272" s="48"/>
    </row>
    <row r="273" s="22" customFormat="1" ht="11.25">
      <c r="G273" s="48"/>
    </row>
    <row r="274" s="22" customFormat="1" ht="11.25">
      <c r="G274" s="48"/>
    </row>
    <row r="275" s="22" customFormat="1" ht="11.25">
      <c r="G275" s="48"/>
    </row>
    <row r="276" s="22" customFormat="1" ht="11.25">
      <c r="G276" s="48"/>
    </row>
    <row r="277" s="22" customFormat="1" ht="11.25">
      <c r="G277" s="48"/>
    </row>
    <row r="278" s="22" customFormat="1" ht="11.25">
      <c r="G278" s="48"/>
    </row>
    <row r="279" s="22" customFormat="1" ht="11.25">
      <c r="G279" s="48"/>
    </row>
    <row r="280" s="22" customFormat="1" ht="11.25">
      <c r="G280" s="48"/>
    </row>
    <row r="281" s="22" customFormat="1" ht="11.25">
      <c r="G281" s="48"/>
    </row>
    <row r="282" s="22" customFormat="1" ht="11.25">
      <c r="G282" s="48"/>
    </row>
    <row r="283" s="22" customFormat="1" ht="11.25">
      <c r="G283" s="48"/>
    </row>
    <row r="284" s="22" customFormat="1" ht="11.25">
      <c r="G284" s="48"/>
    </row>
    <row r="285" s="22" customFormat="1" ht="11.25">
      <c r="G285" s="48"/>
    </row>
    <row r="286" s="22" customFormat="1" ht="11.25">
      <c r="G286" s="48"/>
    </row>
    <row r="287" s="22" customFormat="1" ht="11.25">
      <c r="G287" s="48"/>
    </row>
    <row r="288" s="22" customFormat="1" ht="11.25">
      <c r="G288" s="48"/>
    </row>
    <row r="289" s="22" customFormat="1" ht="11.25">
      <c r="G289" s="48"/>
    </row>
    <row r="290" s="22" customFormat="1" ht="11.25">
      <c r="G290" s="48"/>
    </row>
    <row r="291" s="22" customFormat="1" ht="11.25">
      <c r="G291" s="48"/>
    </row>
    <row r="292" s="22" customFormat="1" ht="11.25">
      <c r="G292" s="48"/>
    </row>
    <row r="293" s="22" customFormat="1" ht="11.25">
      <c r="G293" s="48"/>
    </row>
    <row r="294" s="22" customFormat="1" ht="11.25">
      <c r="G294" s="48"/>
    </row>
    <row r="295" s="22" customFormat="1" ht="11.25">
      <c r="G295" s="48"/>
    </row>
    <row r="296" s="22" customFormat="1" ht="11.25">
      <c r="G296" s="48"/>
    </row>
    <row r="297" s="22" customFormat="1" ht="11.25">
      <c r="G297" s="48"/>
    </row>
    <row r="298" s="22" customFormat="1" ht="11.25">
      <c r="G298" s="48"/>
    </row>
    <row r="299" s="22" customFormat="1" ht="11.25">
      <c r="G299" s="48"/>
    </row>
    <row r="300" s="22" customFormat="1" ht="11.25">
      <c r="G300" s="48"/>
    </row>
    <row r="301" s="22" customFormat="1" ht="11.25">
      <c r="G301" s="48"/>
    </row>
    <row r="302" s="22" customFormat="1" ht="11.25">
      <c r="G302" s="48"/>
    </row>
    <row r="303" s="22" customFormat="1" ht="11.25">
      <c r="G303" s="48"/>
    </row>
    <row r="304" s="22" customFormat="1" ht="11.25">
      <c r="G304" s="48"/>
    </row>
    <row r="305" s="22" customFormat="1" ht="11.25">
      <c r="G305" s="48"/>
    </row>
    <row r="306" s="22" customFormat="1" ht="11.25">
      <c r="G306" s="48"/>
    </row>
    <row r="307" s="22" customFormat="1" ht="11.25">
      <c r="G307" s="48"/>
    </row>
    <row r="308" s="22" customFormat="1" ht="11.25">
      <c r="G308" s="48"/>
    </row>
    <row r="309" s="22" customFormat="1" ht="11.25">
      <c r="G309" s="48"/>
    </row>
    <row r="310" s="22" customFormat="1" ht="11.25">
      <c r="G310" s="48"/>
    </row>
    <row r="311" s="22" customFormat="1" ht="11.25">
      <c r="G311" s="48"/>
    </row>
    <row r="312" s="22" customFormat="1" ht="11.25">
      <c r="G312" s="48"/>
    </row>
    <row r="313" s="22" customFormat="1" ht="11.25">
      <c r="G313" s="48"/>
    </row>
    <row r="314" s="22" customFormat="1" ht="11.25">
      <c r="G314" s="48"/>
    </row>
    <row r="315" s="22" customFormat="1" ht="11.25">
      <c r="G315" s="48"/>
    </row>
    <row r="316" s="22" customFormat="1" ht="11.25">
      <c r="G316" s="48"/>
    </row>
    <row r="317" s="22" customFormat="1" ht="11.25">
      <c r="G317" s="48"/>
    </row>
    <row r="318" s="22" customFormat="1" ht="11.25">
      <c r="G318" s="48"/>
    </row>
    <row r="319" s="22" customFormat="1" ht="11.25">
      <c r="G319" s="48"/>
    </row>
    <row r="320" s="22" customFormat="1" ht="11.25">
      <c r="G320" s="48"/>
    </row>
    <row r="321" s="22" customFormat="1" ht="11.25">
      <c r="G321" s="48"/>
    </row>
    <row r="322" s="22" customFormat="1" ht="11.25">
      <c r="G322" s="48"/>
    </row>
    <row r="323" s="22" customFormat="1" ht="11.25">
      <c r="G323" s="48"/>
    </row>
    <row r="324" s="22" customFormat="1" ht="11.25">
      <c r="G324" s="48"/>
    </row>
    <row r="325" s="22" customFormat="1" ht="11.25">
      <c r="G325" s="48"/>
    </row>
    <row r="326" s="22" customFormat="1" ht="11.25">
      <c r="G326" s="48"/>
    </row>
    <row r="327" s="22" customFormat="1" ht="11.25">
      <c r="G327" s="48"/>
    </row>
    <row r="328" s="22" customFormat="1" ht="11.25">
      <c r="G328" s="48"/>
    </row>
    <row r="329" s="22" customFormat="1" ht="11.25">
      <c r="G329" s="48"/>
    </row>
    <row r="330" s="22" customFormat="1" ht="11.25">
      <c r="G330" s="48"/>
    </row>
    <row r="331" s="22" customFormat="1" ht="11.25">
      <c r="G331" s="48"/>
    </row>
    <row r="332" s="22" customFormat="1" ht="11.25">
      <c r="G332" s="48"/>
    </row>
    <row r="333" s="22" customFormat="1" ht="11.25">
      <c r="G333" s="48"/>
    </row>
    <row r="334" s="22" customFormat="1" ht="11.25">
      <c r="G334" s="48"/>
    </row>
    <row r="335" s="22" customFormat="1" ht="11.25">
      <c r="G335" s="48"/>
    </row>
    <row r="336" s="22" customFormat="1" ht="11.25">
      <c r="G336" s="48"/>
    </row>
    <row r="337" s="22" customFormat="1" ht="11.25">
      <c r="G337" s="48"/>
    </row>
    <row r="338" s="22" customFormat="1" ht="11.25">
      <c r="G338" s="48"/>
    </row>
    <row r="339" s="22" customFormat="1" ht="11.25">
      <c r="G339" s="48"/>
    </row>
    <row r="340" s="22" customFormat="1" ht="11.25">
      <c r="G340" s="48"/>
    </row>
    <row r="341" s="22" customFormat="1" ht="11.25">
      <c r="G341" s="48"/>
    </row>
    <row r="342" s="22" customFormat="1" ht="11.25">
      <c r="G342" s="48"/>
    </row>
    <row r="343" s="22" customFormat="1" ht="11.25">
      <c r="G343" s="48"/>
    </row>
    <row r="344" s="22" customFormat="1" ht="11.25">
      <c r="G344" s="48"/>
    </row>
    <row r="345" s="22" customFormat="1" ht="11.25">
      <c r="G345" s="48"/>
    </row>
    <row r="346" s="22" customFormat="1" ht="11.25">
      <c r="G346" s="48"/>
    </row>
    <row r="347" s="22" customFormat="1" ht="11.25">
      <c r="G347" s="48"/>
    </row>
    <row r="348" s="22" customFormat="1" ht="11.25">
      <c r="G348" s="48"/>
    </row>
    <row r="349" s="22" customFormat="1" ht="11.25">
      <c r="G349" s="48"/>
    </row>
    <row r="350" s="22" customFormat="1" ht="11.25">
      <c r="G350" s="48"/>
    </row>
    <row r="351" s="22" customFormat="1" ht="11.25">
      <c r="G351" s="48"/>
    </row>
    <row r="352" s="22" customFormat="1" ht="11.25">
      <c r="G352" s="48"/>
    </row>
    <row r="353" s="22" customFormat="1" ht="11.25">
      <c r="G353" s="48"/>
    </row>
    <row r="354" s="22" customFormat="1" ht="11.25">
      <c r="G354" s="48"/>
    </row>
    <row r="355" s="22" customFormat="1" ht="11.25">
      <c r="G355" s="48"/>
    </row>
    <row r="356" s="22" customFormat="1" ht="11.25">
      <c r="G356" s="48"/>
    </row>
    <row r="357" s="22" customFormat="1" ht="11.25">
      <c r="G357" s="48"/>
    </row>
    <row r="358" s="22" customFormat="1" ht="11.25">
      <c r="G358" s="48"/>
    </row>
    <row r="359" s="22" customFormat="1" ht="11.25">
      <c r="G359" s="48"/>
    </row>
    <row r="360" s="22" customFormat="1" ht="11.25">
      <c r="G360" s="48"/>
    </row>
    <row r="361" s="22" customFormat="1" ht="11.25">
      <c r="G361" s="48"/>
    </row>
    <row r="362" s="22" customFormat="1" ht="11.25">
      <c r="G362" s="48"/>
    </row>
    <row r="363" s="22" customFormat="1" ht="11.25">
      <c r="G363" s="48"/>
    </row>
    <row r="364" s="22" customFormat="1" ht="11.25">
      <c r="G364" s="48"/>
    </row>
    <row r="365" s="22" customFormat="1" ht="11.25">
      <c r="G365" s="48"/>
    </row>
    <row r="366" s="22" customFormat="1" ht="11.25">
      <c r="G366" s="48"/>
    </row>
    <row r="367" s="22" customFormat="1" ht="11.25">
      <c r="G367" s="48"/>
    </row>
    <row r="368" s="22" customFormat="1" ht="11.25">
      <c r="G368" s="48"/>
    </row>
    <row r="369" s="22" customFormat="1" ht="11.25">
      <c r="G369" s="48"/>
    </row>
    <row r="370" s="22" customFormat="1" ht="11.25">
      <c r="G370" s="48"/>
    </row>
    <row r="371" s="22" customFormat="1" ht="11.25">
      <c r="G371" s="48"/>
    </row>
    <row r="372" s="22" customFormat="1" ht="11.25">
      <c r="G372" s="48"/>
    </row>
    <row r="373" s="22" customFormat="1" ht="11.25">
      <c r="G373" s="48"/>
    </row>
    <row r="374" s="22" customFormat="1" ht="11.25">
      <c r="G374" s="48"/>
    </row>
    <row r="375" s="22" customFormat="1" ht="11.25">
      <c r="G375" s="48"/>
    </row>
    <row r="376" s="22" customFormat="1" ht="11.25">
      <c r="G376" s="48"/>
    </row>
    <row r="377" s="22" customFormat="1" ht="11.25">
      <c r="G377" s="48"/>
    </row>
    <row r="378" s="22" customFormat="1" ht="11.25">
      <c r="G378" s="48"/>
    </row>
    <row r="379" s="22" customFormat="1" ht="11.25">
      <c r="G379" s="48"/>
    </row>
    <row r="380" s="22" customFormat="1" ht="11.25">
      <c r="G380" s="48"/>
    </row>
    <row r="381" s="22" customFormat="1" ht="11.25">
      <c r="G381" s="48"/>
    </row>
    <row r="382" s="22" customFormat="1" ht="11.25">
      <c r="G382" s="48"/>
    </row>
    <row r="383" s="22" customFormat="1" ht="11.25">
      <c r="G383" s="48"/>
    </row>
    <row r="384" s="22" customFormat="1" ht="11.25">
      <c r="G384" s="48"/>
    </row>
    <row r="385" s="22" customFormat="1" ht="11.25">
      <c r="G385" s="48"/>
    </row>
    <row r="386" s="22" customFormat="1" ht="11.25">
      <c r="G386" s="48"/>
    </row>
    <row r="387" s="22" customFormat="1" ht="11.25">
      <c r="G387" s="48"/>
    </row>
    <row r="388" s="22" customFormat="1" ht="11.25">
      <c r="G388" s="48"/>
    </row>
    <row r="389" s="22" customFormat="1" ht="11.25">
      <c r="G389" s="48"/>
    </row>
    <row r="390" s="22" customFormat="1" ht="11.25">
      <c r="G390" s="48"/>
    </row>
    <row r="391" s="22" customFormat="1" ht="11.25">
      <c r="G391" s="48"/>
    </row>
    <row r="392" s="22" customFormat="1" ht="11.25">
      <c r="G392" s="48"/>
    </row>
    <row r="393" s="22" customFormat="1" ht="11.25">
      <c r="G393" s="48"/>
    </row>
    <row r="394" s="22" customFormat="1" ht="11.25">
      <c r="G394" s="48"/>
    </row>
    <row r="395" s="22" customFormat="1" ht="11.25">
      <c r="G395" s="48"/>
    </row>
    <row r="396" s="22" customFormat="1" ht="11.25">
      <c r="G396" s="48"/>
    </row>
    <row r="397" s="22" customFormat="1" ht="11.25">
      <c r="G397" s="48"/>
    </row>
    <row r="398" s="22" customFormat="1" ht="11.25">
      <c r="G398" s="48"/>
    </row>
    <row r="399" s="22" customFormat="1" ht="11.25">
      <c r="G399" s="48"/>
    </row>
    <row r="400" s="22" customFormat="1" ht="11.25">
      <c r="G400" s="48"/>
    </row>
    <row r="401" s="22" customFormat="1" ht="11.25">
      <c r="G401" s="48"/>
    </row>
    <row r="402" s="22" customFormat="1" ht="11.25">
      <c r="G402" s="48"/>
    </row>
    <row r="403" s="22" customFormat="1" ht="11.25">
      <c r="G403" s="48"/>
    </row>
    <row r="404" s="22" customFormat="1" ht="11.25">
      <c r="G404" s="48"/>
    </row>
    <row r="405" s="22" customFormat="1" ht="11.25">
      <c r="G405" s="48"/>
    </row>
    <row r="406" s="22" customFormat="1" ht="11.25">
      <c r="G406" s="48"/>
    </row>
    <row r="407" s="22" customFormat="1" ht="11.25">
      <c r="G407" s="48"/>
    </row>
    <row r="408" s="22" customFormat="1" ht="11.25">
      <c r="G408" s="48"/>
    </row>
    <row r="409" s="22" customFormat="1" ht="11.25">
      <c r="G409" s="48"/>
    </row>
    <row r="410" s="22" customFormat="1" ht="11.25">
      <c r="G410" s="48"/>
    </row>
    <row r="411" s="22" customFormat="1" ht="11.25">
      <c r="G411" s="48"/>
    </row>
    <row r="412" s="22" customFormat="1" ht="11.25">
      <c r="G412" s="48"/>
    </row>
    <row r="413" s="22" customFormat="1" ht="11.25">
      <c r="G413" s="48"/>
    </row>
    <row r="414" s="22" customFormat="1" ht="11.25">
      <c r="G414" s="48"/>
    </row>
    <row r="415" s="22" customFormat="1" ht="11.25">
      <c r="G415" s="48"/>
    </row>
    <row r="416" s="22" customFormat="1" ht="11.25">
      <c r="G416" s="48"/>
    </row>
    <row r="417" s="22" customFormat="1" ht="11.25">
      <c r="G417" s="48"/>
    </row>
    <row r="418" s="22" customFormat="1" ht="11.25">
      <c r="G418" s="48"/>
    </row>
    <row r="419" s="22" customFormat="1" ht="11.25">
      <c r="G419" s="48"/>
    </row>
    <row r="420" s="22" customFormat="1" ht="11.25">
      <c r="G420" s="48"/>
    </row>
    <row r="421" s="22" customFormat="1" ht="11.25">
      <c r="G421" s="48"/>
    </row>
    <row r="422" s="22" customFormat="1" ht="11.25">
      <c r="G422" s="48"/>
    </row>
    <row r="423" s="22" customFormat="1" ht="11.25">
      <c r="G423" s="48"/>
    </row>
    <row r="424" s="22" customFormat="1" ht="11.25">
      <c r="G424" s="48"/>
    </row>
    <row r="425" s="22" customFormat="1" ht="11.25">
      <c r="G425" s="48"/>
    </row>
    <row r="426" s="22" customFormat="1" ht="11.25">
      <c r="G426" s="48"/>
    </row>
    <row r="427" s="22" customFormat="1" ht="11.25">
      <c r="G427" s="48"/>
    </row>
    <row r="428" s="22" customFormat="1" ht="11.25">
      <c r="G428" s="48"/>
    </row>
    <row r="429" s="22" customFormat="1" ht="11.25">
      <c r="G429" s="48"/>
    </row>
    <row r="430" s="22" customFormat="1" ht="11.25">
      <c r="G430" s="48"/>
    </row>
    <row r="431" s="22" customFormat="1" ht="11.25">
      <c r="G431" s="48"/>
    </row>
    <row r="432" s="22" customFormat="1" ht="11.25">
      <c r="G432" s="48"/>
    </row>
    <row r="433" s="22" customFormat="1" ht="11.25">
      <c r="G433" s="48"/>
    </row>
    <row r="434" s="22" customFormat="1" ht="11.25">
      <c r="G434" s="48"/>
    </row>
    <row r="435" s="22" customFormat="1" ht="11.25">
      <c r="G435" s="48"/>
    </row>
    <row r="436" s="22" customFormat="1" ht="11.25">
      <c r="G436" s="48"/>
    </row>
    <row r="437" s="22" customFormat="1" ht="11.25">
      <c r="G437" s="48"/>
    </row>
    <row r="438" s="22" customFormat="1" ht="11.25">
      <c r="G438" s="48"/>
    </row>
    <row r="439" s="22" customFormat="1" ht="11.25">
      <c r="G439" s="48"/>
    </row>
    <row r="440" s="22" customFormat="1" ht="11.25">
      <c r="G440" s="48"/>
    </row>
    <row r="441" s="22" customFormat="1" ht="11.25">
      <c r="G441" s="48"/>
    </row>
    <row r="442" s="22" customFormat="1" ht="11.25">
      <c r="G442" s="48"/>
    </row>
    <row r="443" s="22" customFormat="1" ht="11.25">
      <c r="G443" s="48"/>
    </row>
    <row r="444" s="22" customFormat="1" ht="11.25">
      <c r="G444" s="48"/>
    </row>
    <row r="445" s="22" customFormat="1" ht="11.25">
      <c r="G445" s="48"/>
    </row>
    <row r="446" s="22" customFormat="1" ht="11.25">
      <c r="G446" s="48"/>
    </row>
    <row r="447" s="22" customFormat="1" ht="11.25">
      <c r="G447" s="48"/>
    </row>
    <row r="448" s="22" customFormat="1" ht="11.25">
      <c r="G448" s="48"/>
    </row>
    <row r="449" s="22" customFormat="1" ht="11.25">
      <c r="G449" s="48"/>
    </row>
    <row r="450" s="22" customFormat="1" ht="11.25">
      <c r="G450" s="48"/>
    </row>
    <row r="451" s="22" customFormat="1" ht="11.25">
      <c r="G451" s="48"/>
    </row>
    <row r="452" s="22" customFormat="1" ht="11.25">
      <c r="G452" s="48"/>
    </row>
    <row r="453" s="22" customFormat="1" ht="11.25">
      <c r="G453" s="48"/>
    </row>
    <row r="454" s="22" customFormat="1" ht="11.25">
      <c r="G454" s="48"/>
    </row>
    <row r="455" s="22" customFormat="1" ht="11.25">
      <c r="G455" s="48"/>
    </row>
    <row r="456" s="22" customFormat="1" ht="11.25">
      <c r="G456" s="48"/>
    </row>
    <row r="457" s="22" customFormat="1" ht="11.25">
      <c r="G457" s="48"/>
    </row>
    <row r="458" s="22" customFormat="1" ht="11.25">
      <c r="G458" s="48"/>
    </row>
    <row r="459" s="22" customFormat="1" ht="11.25">
      <c r="G459" s="48"/>
    </row>
    <row r="460" s="22" customFormat="1" ht="11.25">
      <c r="G460" s="48"/>
    </row>
    <row r="461" s="22" customFormat="1" ht="11.25">
      <c r="G461" s="48"/>
    </row>
    <row r="462" s="22" customFormat="1" ht="11.25">
      <c r="G462" s="48"/>
    </row>
    <row r="463" s="22" customFormat="1" ht="11.25">
      <c r="G463" s="48"/>
    </row>
    <row r="464" s="22" customFormat="1" ht="11.25">
      <c r="G464" s="48"/>
    </row>
    <row r="465" s="22" customFormat="1" ht="11.25">
      <c r="G465" s="48"/>
    </row>
    <row r="466" s="22" customFormat="1" ht="11.25">
      <c r="G466" s="48"/>
    </row>
    <row r="467" s="22" customFormat="1" ht="11.25">
      <c r="G467" s="48"/>
    </row>
    <row r="468" s="22" customFormat="1" ht="11.25">
      <c r="G468" s="48"/>
    </row>
    <row r="469" s="22" customFormat="1" ht="11.25">
      <c r="G469" s="48"/>
    </row>
    <row r="470" s="22" customFormat="1" ht="11.25">
      <c r="G470" s="48"/>
    </row>
    <row r="471" s="22" customFormat="1" ht="11.25">
      <c r="G471" s="48"/>
    </row>
    <row r="472" s="22" customFormat="1" ht="11.25">
      <c r="G472" s="48"/>
    </row>
    <row r="473" s="22" customFormat="1" ht="11.25">
      <c r="G473" s="48"/>
    </row>
    <row r="474" s="22" customFormat="1" ht="11.25">
      <c r="G474" s="48"/>
    </row>
    <row r="475" s="22" customFormat="1" ht="11.25">
      <c r="G475" s="48"/>
    </row>
    <row r="476" s="22" customFormat="1" ht="11.25">
      <c r="G476" s="48"/>
    </row>
    <row r="477" s="22" customFormat="1" ht="11.25">
      <c r="G477" s="48"/>
    </row>
    <row r="478" s="22" customFormat="1" ht="11.25">
      <c r="G478" s="48"/>
    </row>
    <row r="479" s="22" customFormat="1" ht="11.25">
      <c r="G479" s="48"/>
    </row>
    <row r="480" s="22" customFormat="1" ht="11.25">
      <c r="G480" s="48"/>
    </row>
    <row r="481" s="22" customFormat="1" ht="11.25">
      <c r="G481" s="48"/>
    </row>
    <row r="482" s="22" customFormat="1" ht="11.25">
      <c r="G482" s="48"/>
    </row>
    <row r="483" s="22" customFormat="1" ht="11.25">
      <c r="G483" s="48"/>
    </row>
    <row r="484" s="22" customFormat="1" ht="11.25">
      <c r="G484" s="48"/>
    </row>
    <row r="485" s="22" customFormat="1" ht="11.25">
      <c r="G485" s="48"/>
    </row>
    <row r="486" s="22" customFormat="1" ht="11.25">
      <c r="G486" s="48"/>
    </row>
    <row r="487" s="22" customFormat="1" ht="11.25">
      <c r="G487" s="48"/>
    </row>
    <row r="488" s="22" customFormat="1" ht="11.25">
      <c r="G488" s="48"/>
    </row>
    <row r="489" s="22" customFormat="1" ht="11.25">
      <c r="G489" s="48"/>
    </row>
    <row r="490" s="22" customFormat="1" ht="11.25">
      <c r="G490" s="48"/>
    </row>
    <row r="491" s="22" customFormat="1" ht="11.25">
      <c r="G491" s="48"/>
    </row>
    <row r="492" s="22" customFormat="1" ht="11.25">
      <c r="G492" s="48"/>
    </row>
    <row r="493" s="22" customFormat="1" ht="11.25">
      <c r="G493" s="48"/>
    </row>
    <row r="494" s="22" customFormat="1" ht="11.25">
      <c r="G494" s="48"/>
    </row>
    <row r="495" s="22" customFormat="1" ht="11.25">
      <c r="G495" s="48"/>
    </row>
    <row r="496" s="22" customFormat="1" ht="11.25">
      <c r="G496" s="48"/>
    </row>
    <row r="497" s="22" customFormat="1" ht="11.25">
      <c r="G497" s="48"/>
    </row>
    <row r="498" s="22" customFormat="1" ht="11.25">
      <c r="G498" s="48"/>
    </row>
    <row r="499" s="22" customFormat="1" ht="11.25">
      <c r="G499" s="48"/>
    </row>
    <row r="500" s="22" customFormat="1" ht="11.25">
      <c r="G500" s="48"/>
    </row>
    <row r="501" s="22" customFormat="1" ht="11.25">
      <c r="G501" s="48"/>
    </row>
    <row r="502" s="22" customFormat="1" ht="11.25">
      <c r="G502" s="48"/>
    </row>
    <row r="503" s="22" customFormat="1" ht="11.25">
      <c r="G503" s="48"/>
    </row>
    <row r="504" s="22" customFormat="1" ht="11.25">
      <c r="G504" s="48"/>
    </row>
    <row r="505" s="22" customFormat="1" ht="11.25">
      <c r="G505" s="48"/>
    </row>
    <row r="506" s="22" customFormat="1" ht="11.25">
      <c r="G506" s="48"/>
    </row>
    <row r="507" s="22" customFormat="1" ht="11.25">
      <c r="G507" s="48"/>
    </row>
    <row r="508" s="22" customFormat="1" ht="11.25">
      <c r="G508" s="48"/>
    </row>
    <row r="509" s="22" customFormat="1" ht="11.25">
      <c r="G509" s="48"/>
    </row>
    <row r="510" s="22" customFormat="1" ht="11.25">
      <c r="G510" s="48"/>
    </row>
    <row r="511" s="22" customFormat="1" ht="11.25">
      <c r="G511" s="48"/>
    </row>
    <row r="512" s="22" customFormat="1" ht="11.25">
      <c r="G512" s="48"/>
    </row>
    <row r="513" s="22" customFormat="1" ht="11.25">
      <c r="G513" s="48"/>
    </row>
    <row r="514" s="22" customFormat="1" ht="11.25">
      <c r="G514" s="48"/>
    </row>
    <row r="515" s="22" customFormat="1" ht="11.25">
      <c r="G515" s="48"/>
    </row>
    <row r="516" s="22" customFormat="1" ht="11.25">
      <c r="G516" s="48"/>
    </row>
    <row r="517" s="22" customFormat="1" ht="11.25">
      <c r="G517" s="48"/>
    </row>
    <row r="518" s="22" customFormat="1" ht="11.25">
      <c r="G518" s="48"/>
    </row>
    <row r="519" s="22" customFormat="1" ht="11.25">
      <c r="G519" s="48"/>
    </row>
    <row r="520" s="22" customFormat="1" ht="11.25">
      <c r="G520" s="48"/>
    </row>
    <row r="521" s="22" customFormat="1" ht="11.25">
      <c r="G521" s="48"/>
    </row>
    <row r="522" s="22" customFormat="1" ht="11.25">
      <c r="G522" s="48"/>
    </row>
    <row r="523" s="22" customFormat="1" ht="11.25">
      <c r="G523" s="48"/>
    </row>
    <row r="524" s="22" customFormat="1" ht="11.25">
      <c r="G524" s="48"/>
    </row>
    <row r="525" s="22" customFormat="1" ht="11.25">
      <c r="G525" s="48"/>
    </row>
    <row r="526" s="22" customFormat="1" ht="11.25">
      <c r="G526" s="48"/>
    </row>
    <row r="527" s="22" customFormat="1" ht="11.25">
      <c r="G527" s="48"/>
    </row>
    <row r="528" s="22" customFormat="1" ht="11.25">
      <c r="G528" s="48"/>
    </row>
    <row r="529" s="22" customFormat="1" ht="11.25">
      <c r="G529" s="48"/>
    </row>
    <row r="530" s="22" customFormat="1" ht="11.25">
      <c r="G530" s="48"/>
    </row>
    <row r="531" s="22" customFormat="1" ht="11.25">
      <c r="G531" s="48"/>
    </row>
    <row r="532" s="22" customFormat="1" ht="11.25">
      <c r="G532" s="48"/>
    </row>
    <row r="533" s="22" customFormat="1" ht="11.25">
      <c r="G533" s="48"/>
    </row>
    <row r="534" s="22" customFormat="1" ht="11.25">
      <c r="G534" s="48"/>
    </row>
    <row r="535" s="22" customFormat="1" ht="11.25">
      <c r="G535" s="48"/>
    </row>
    <row r="536" s="22" customFormat="1" ht="11.25">
      <c r="G536" s="48"/>
    </row>
    <row r="537" s="22" customFormat="1" ht="11.25">
      <c r="G537" s="48"/>
    </row>
    <row r="538" s="22" customFormat="1" ht="11.25">
      <c r="G538" s="48"/>
    </row>
    <row r="539" s="22" customFormat="1" ht="11.25">
      <c r="G539" s="48"/>
    </row>
    <row r="540" s="22" customFormat="1" ht="11.25">
      <c r="G540" s="48"/>
    </row>
    <row r="541" s="22" customFormat="1" ht="11.25">
      <c r="G541" s="48"/>
    </row>
    <row r="542" s="22" customFormat="1" ht="11.25">
      <c r="G542" s="48"/>
    </row>
    <row r="543" s="22" customFormat="1" ht="11.25">
      <c r="G543" s="48"/>
    </row>
    <row r="544" s="22" customFormat="1" ht="11.25">
      <c r="G544" s="48"/>
    </row>
  </sheetData>
  <mergeCells count="4">
    <mergeCell ref="B6:G6"/>
    <mergeCell ref="B7:G7"/>
    <mergeCell ref="B84:F84"/>
    <mergeCell ref="B80:G80"/>
  </mergeCells>
  <printOptions horizontalCentered="1"/>
  <pageMargins left="0.6" right="0.6" top="0.8" bottom="0.6" header="0.2" footer="0.2"/>
  <pageSetup fitToHeight="1" fitToWidth="1" horizontalDpi="600" verticalDpi="600" orientation="portrait" paperSize="9" scale="90"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L79"/>
  <sheetViews>
    <sheetView workbookViewId="0" topLeftCell="A1">
      <selection activeCell="A1" sqref="A1"/>
    </sheetView>
  </sheetViews>
  <sheetFormatPr defaultColWidth="9.140625" defaultRowHeight="12.75"/>
  <cols>
    <col min="1" max="1" width="2.8515625" style="1" customWidth="1"/>
    <col min="2" max="2" width="1.7109375" style="1" customWidth="1"/>
    <col min="3" max="3" width="9.140625" style="1" customWidth="1"/>
    <col min="4" max="4" width="10.140625" style="1" customWidth="1"/>
    <col min="5" max="5" width="9.421875" style="1" customWidth="1"/>
    <col min="6" max="7" width="12.421875" style="1" customWidth="1"/>
    <col min="8" max="8" width="12.7109375" style="1" customWidth="1"/>
    <col min="9" max="9" width="12.57421875" style="1" customWidth="1"/>
    <col min="10" max="10" width="1.57421875" style="1" customWidth="1"/>
    <col min="11" max="11" width="11.57421875" style="1" customWidth="1"/>
    <col min="12" max="12" width="11.421875" style="1" customWidth="1"/>
    <col min="13" max="13" width="4.7109375" style="1" customWidth="1"/>
    <col min="14" max="16384" width="9.140625" style="1" customWidth="1"/>
  </cols>
  <sheetData>
    <row r="1" ht="12.75"/>
    <row r="2" ht="12.75"/>
    <row r="3" ht="12.75"/>
    <row r="4" ht="12.75"/>
    <row r="5" ht="3.75" customHeight="1"/>
    <row r="6" s="3" customFormat="1" ht="15">
      <c r="A6" s="2" t="s">
        <v>138</v>
      </c>
    </row>
    <row r="7" spans="1:12" s="4" customFormat="1" ht="12">
      <c r="A7" s="192" t="str">
        <f>+Income!B13</f>
        <v> FOR THE FINANCIAL PERIOD ENDED 30 JUNE 2005</v>
      </c>
      <c r="B7" s="193"/>
      <c r="C7" s="193"/>
      <c r="D7" s="193"/>
      <c r="E7" s="193"/>
      <c r="F7" s="193"/>
      <c r="G7" s="193"/>
      <c r="H7" s="193"/>
      <c r="I7" s="193"/>
      <c r="J7" s="193"/>
      <c r="K7" s="193"/>
      <c r="L7" s="193"/>
    </row>
    <row r="8" s="5" customFormat="1" ht="3.75" customHeight="1"/>
    <row r="9" s="5" customFormat="1" ht="3.75" customHeight="1"/>
    <row r="10" s="5" customFormat="1" ht="12.75">
      <c r="H10" s="5" t="s">
        <v>139</v>
      </c>
    </row>
    <row r="11" spans="6:11" s="5" customFormat="1" ht="12.75">
      <c r="F11" s="5" t="s">
        <v>98</v>
      </c>
      <c r="H11" s="6" t="s">
        <v>97</v>
      </c>
      <c r="I11" s="6" t="s">
        <v>97</v>
      </c>
      <c r="K11" s="5" t="s">
        <v>100</v>
      </c>
    </row>
    <row r="12" spans="6:12" s="5" customFormat="1" ht="12.75">
      <c r="F12" s="5" t="s">
        <v>99</v>
      </c>
      <c r="G12" s="5" t="s">
        <v>208</v>
      </c>
      <c r="H12" s="6" t="s">
        <v>52</v>
      </c>
      <c r="I12" s="5" t="s">
        <v>109</v>
      </c>
      <c r="K12" s="5" t="s">
        <v>101</v>
      </c>
      <c r="L12" s="5" t="s">
        <v>75</v>
      </c>
    </row>
    <row r="13" spans="6:12" s="5" customFormat="1" ht="12.75">
      <c r="F13" s="5" t="s">
        <v>57</v>
      </c>
      <c r="G13" s="5" t="s">
        <v>57</v>
      </c>
      <c r="H13" s="5" t="s">
        <v>57</v>
      </c>
      <c r="I13" s="5" t="s">
        <v>57</v>
      </c>
      <c r="K13" s="5" t="s">
        <v>57</v>
      </c>
      <c r="L13" s="7" t="s">
        <v>57</v>
      </c>
    </row>
    <row r="14" s="5" customFormat="1" ht="12.75"/>
    <row r="15" spans="1:12" ht="12.75">
      <c r="A15" s="1" t="s">
        <v>211</v>
      </c>
      <c r="F15" s="16">
        <v>1940532</v>
      </c>
      <c r="G15" s="16">
        <v>0</v>
      </c>
      <c r="H15" s="16">
        <v>473251</v>
      </c>
      <c r="I15" s="16">
        <v>25258</v>
      </c>
      <c r="J15" s="16"/>
      <c r="K15" s="16">
        <v>-1753268</v>
      </c>
      <c r="L15" s="16">
        <f>SUM(F15:K15)</f>
        <v>685773</v>
      </c>
    </row>
    <row r="16" ht="3.75" customHeight="1"/>
    <row r="17" spans="6:12" ht="3.75" customHeight="1">
      <c r="F17" s="8"/>
      <c r="G17" s="9"/>
      <c r="H17" s="9"/>
      <c r="I17" s="9"/>
      <c r="J17" s="9"/>
      <c r="K17" s="9"/>
      <c r="L17" s="10"/>
    </row>
    <row r="18" spans="6:12" ht="3.75" customHeight="1">
      <c r="F18" s="15"/>
      <c r="G18" s="16"/>
      <c r="H18" s="16"/>
      <c r="I18" s="16"/>
      <c r="J18" s="16"/>
      <c r="K18" s="16"/>
      <c r="L18" s="17"/>
    </row>
    <row r="19" spans="2:12" ht="12.75">
      <c r="B19" s="14" t="s">
        <v>102</v>
      </c>
      <c r="C19" s="14"/>
      <c r="F19" s="15"/>
      <c r="G19" s="16"/>
      <c r="H19" s="16"/>
      <c r="I19" s="16"/>
      <c r="J19" s="16"/>
      <c r="K19" s="16"/>
      <c r="L19" s="17"/>
    </row>
    <row r="20" spans="2:12" ht="12.75">
      <c r="B20" s="14"/>
      <c r="C20" s="14" t="s">
        <v>103</v>
      </c>
      <c r="F20" s="15"/>
      <c r="G20" s="16"/>
      <c r="H20" s="16"/>
      <c r="I20" s="16"/>
      <c r="J20" s="16"/>
      <c r="K20" s="16"/>
      <c r="L20" s="17"/>
    </row>
    <row r="21" spans="2:12" ht="12.75">
      <c r="B21" s="14"/>
      <c r="C21" s="14" t="s">
        <v>36</v>
      </c>
      <c r="F21" s="15">
        <v>0</v>
      </c>
      <c r="G21" s="16">
        <v>0</v>
      </c>
      <c r="H21" s="16">
        <v>-1650</v>
      </c>
      <c r="I21" s="16">
        <v>0</v>
      </c>
      <c r="J21" s="16"/>
      <c r="K21" s="16">
        <v>0</v>
      </c>
      <c r="L21" s="17">
        <f>SUM(F21:K21)</f>
        <v>-1650</v>
      </c>
    </row>
    <row r="22" spans="2:12" ht="12.75">
      <c r="B22" s="14" t="s">
        <v>104</v>
      </c>
      <c r="C22" s="14"/>
      <c r="F22" s="15"/>
      <c r="G22" s="16"/>
      <c r="H22" s="16"/>
      <c r="I22" s="16"/>
      <c r="J22" s="16"/>
      <c r="K22" s="16"/>
      <c r="L22" s="17"/>
    </row>
    <row r="23" spans="2:12" ht="12.75">
      <c r="B23" s="14"/>
      <c r="C23" s="14" t="s">
        <v>105</v>
      </c>
      <c r="F23" s="15"/>
      <c r="G23" s="16"/>
      <c r="H23" s="16"/>
      <c r="I23" s="16"/>
      <c r="J23" s="16"/>
      <c r="K23" s="16"/>
      <c r="L23" s="17"/>
    </row>
    <row r="24" spans="2:12" ht="12.75">
      <c r="B24" s="14"/>
      <c r="C24" s="14" t="s">
        <v>106</v>
      </c>
      <c r="F24" s="15"/>
      <c r="G24" s="16"/>
      <c r="H24" s="16"/>
      <c r="I24" s="16"/>
      <c r="J24" s="16"/>
      <c r="K24" s="16"/>
      <c r="L24" s="17"/>
    </row>
    <row r="25" spans="2:12" ht="12.75">
      <c r="B25" s="14"/>
      <c r="C25" s="14" t="s">
        <v>107</v>
      </c>
      <c r="F25" s="15">
        <v>0</v>
      </c>
      <c r="G25" s="16">
        <v>0</v>
      </c>
      <c r="H25" s="16">
        <v>-35395</v>
      </c>
      <c r="I25" s="16">
        <v>0</v>
      </c>
      <c r="J25" s="16"/>
      <c r="K25" s="16">
        <v>0</v>
      </c>
      <c r="L25" s="17">
        <f>SUM(F25:K25)</f>
        <v>-35395</v>
      </c>
    </row>
    <row r="26" spans="2:12" ht="3.75" customHeight="1">
      <c r="B26" s="14"/>
      <c r="C26" s="14"/>
      <c r="F26" s="11"/>
      <c r="G26" s="12"/>
      <c r="H26" s="12"/>
      <c r="I26" s="12"/>
      <c r="J26" s="12"/>
      <c r="K26" s="12"/>
      <c r="L26" s="13"/>
    </row>
    <row r="27" spans="2:3" ht="3.75" customHeight="1">
      <c r="B27" s="14"/>
      <c r="C27" s="14"/>
    </row>
    <row r="28" spans="1:3" ht="12.75">
      <c r="A28" s="1" t="s">
        <v>230</v>
      </c>
      <c r="B28" s="14"/>
      <c r="C28" s="14"/>
    </row>
    <row r="29" spans="2:12" ht="12.75">
      <c r="B29" s="14" t="s">
        <v>108</v>
      </c>
      <c r="C29" s="14"/>
      <c r="F29" s="1">
        <f>SUM(F22:F25)</f>
        <v>0</v>
      </c>
      <c r="G29" s="1">
        <f>SUM(G22:G25)</f>
        <v>0</v>
      </c>
      <c r="H29" s="1">
        <f>SUM(H17:H25)</f>
        <v>-37045</v>
      </c>
      <c r="I29" s="1">
        <f>SUM(I22:I25)</f>
        <v>0</v>
      </c>
      <c r="K29" s="1">
        <f>SUM(K22:K25)</f>
        <v>0</v>
      </c>
      <c r="L29" s="1">
        <f>SUM(F29:K29)</f>
        <v>-37045</v>
      </c>
    </row>
    <row r="30" spans="1:12" ht="12.75">
      <c r="A30" s="14" t="s">
        <v>235</v>
      </c>
      <c r="F30" s="1">
        <v>0</v>
      </c>
      <c r="G30" s="1">
        <v>736479</v>
      </c>
      <c r="H30" s="1">
        <v>0</v>
      </c>
      <c r="I30" s="1">
        <v>0</v>
      </c>
      <c r="K30" s="1">
        <v>0</v>
      </c>
      <c r="L30" s="1">
        <f>SUM(F30:K30)</f>
        <v>736479</v>
      </c>
    </row>
    <row r="31" ht="12.75">
      <c r="B31" s="1" t="s">
        <v>231</v>
      </c>
    </row>
    <row r="32" ht="12.75">
      <c r="A32" s="1" t="s">
        <v>204</v>
      </c>
    </row>
    <row r="33" spans="2:12" ht="12.75">
      <c r="B33" s="1" t="s">
        <v>36</v>
      </c>
      <c r="F33" s="1">
        <v>0</v>
      </c>
      <c r="G33" s="1">
        <v>0</v>
      </c>
      <c r="H33" s="1">
        <v>6336</v>
      </c>
      <c r="I33" s="1">
        <v>0</v>
      </c>
      <c r="K33" s="1">
        <f>-H33</f>
        <v>-6336</v>
      </c>
      <c r="L33" s="1">
        <f>SUM(F33:K33)</f>
        <v>0</v>
      </c>
    </row>
    <row r="34" spans="1:12" ht="12.75" customHeight="1">
      <c r="A34" s="1" t="s">
        <v>18</v>
      </c>
      <c r="F34" s="1">
        <v>0</v>
      </c>
      <c r="G34" s="1">
        <v>0</v>
      </c>
      <c r="H34" s="1">
        <v>0</v>
      </c>
      <c r="I34" s="1">
        <v>0</v>
      </c>
      <c r="K34" s="1">
        <f>+Income!J50</f>
        <v>-55143</v>
      </c>
      <c r="L34" s="1">
        <f>SUM(F34:K34)</f>
        <v>-55143</v>
      </c>
    </row>
    <row r="35" ht="3.75" customHeight="1"/>
    <row r="36" spans="6:12" ht="3.75" customHeight="1">
      <c r="F36" s="9"/>
      <c r="G36" s="9"/>
      <c r="H36" s="9"/>
      <c r="I36" s="9"/>
      <c r="J36" s="9"/>
      <c r="K36" s="9"/>
      <c r="L36" s="9"/>
    </row>
    <row r="37" spans="1:12" ht="12.75">
      <c r="A37" s="194">
        <f>+'BS'!B7</f>
        <v>38533</v>
      </c>
      <c r="B37" s="194"/>
      <c r="C37" s="194"/>
      <c r="D37" s="194"/>
      <c r="F37" s="16">
        <f>SUM(F29:F35)+F15</f>
        <v>1940532</v>
      </c>
      <c r="G37" s="16">
        <f>SUM(G29:G35)+G15</f>
        <v>736479</v>
      </c>
      <c r="H37" s="16">
        <f>SUM(H29:H35)+H15</f>
        <v>442542</v>
      </c>
      <c r="I37" s="16">
        <f>SUM(I29:I35)+I15</f>
        <v>25258</v>
      </c>
      <c r="J37" s="16"/>
      <c r="K37" s="16">
        <f>SUM(K29:K35)+K15</f>
        <v>-1814747</v>
      </c>
      <c r="L37" s="16">
        <f>SUM(L29:L35)+L15</f>
        <v>1330064</v>
      </c>
    </row>
    <row r="38" spans="6:12" ht="3.75" customHeight="1" thickBot="1">
      <c r="F38" s="18"/>
      <c r="G38" s="18"/>
      <c r="H38" s="18"/>
      <c r="I38" s="18"/>
      <c r="J38" s="18"/>
      <c r="K38" s="18"/>
      <c r="L38" s="18"/>
    </row>
    <row r="39" spans="6:12" ht="3.75" customHeight="1">
      <c r="F39" s="16"/>
      <c r="G39" s="16"/>
      <c r="H39" s="16"/>
      <c r="I39" s="16"/>
      <c r="J39" s="16"/>
      <c r="K39" s="16"/>
      <c r="L39" s="16"/>
    </row>
    <row r="40" spans="6:12" ht="9" customHeight="1">
      <c r="F40" s="16"/>
      <c r="G40" s="16"/>
      <c r="H40" s="16"/>
      <c r="I40" s="16"/>
      <c r="J40" s="16"/>
      <c r="K40" s="16"/>
      <c r="L40" s="16"/>
    </row>
    <row r="41" ht="3.75" customHeight="1"/>
    <row r="42" spans="1:12" ht="12.75">
      <c r="A42" s="1" t="s">
        <v>13</v>
      </c>
      <c r="F42" s="1">
        <v>1940532</v>
      </c>
      <c r="G42" s="1">
        <v>0</v>
      </c>
      <c r="H42" s="1">
        <v>432824</v>
      </c>
      <c r="I42" s="1">
        <v>25258</v>
      </c>
      <c r="K42" s="1">
        <v>-1350796</v>
      </c>
      <c r="L42" s="1">
        <f>SUM(F42:K42)</f>
        <v>1047818</v>
      </c>
    </row>
    <row r="43" ht="3.75" customHeight="1"/>
    <row r="44" spans="6:12" ht="3.75" customHeight="1">
      <c r="F44" s="8"/>
      <c r="G44" s="9"/>
      <c r="H44" s="9"/>
      <c r="I44" s="9"/>
      <c r="J44" s="9"/>
      <c r="K44" s="9"/>
      <c r="L44" s="10"/>
    </row>
    <row r="45" spans="2:12" ht="12.75">
      <c r="B45" s="14" t="s">
        <v>102</v>
      </c>
      <c r="F45" s="15"/>
      <c r="G45" s="16"/>
      <c r="H45" s="16"/>
      <c r="I45" s="16"/>
      <c r="J45" s="16"/>
      <c r="K45" s="16"/>
      <c r="L45" s="17"/>
    </row>
    <row r="46" spans="2:12" ht="12.75">
      <c r="B46" s="14"/>
      <c r="C46" s="14" t="s">
        <v>103</v>
      </c>
      <c r="F46" s="15"/>
      <c r="G46" s="16"/>
      <c r="H46" s="16"/>
      <c r="I46" s="16"/>
      <c r="J46" s="16"/>
      <c r="K46" s="16"/>
      <c r="L46" s="17"/>
    </row>
    <row r="47" spans="2:12" ht="12.75">
      <c r="B47" s="14"/>
      <c r="C47" s="14" t="s">
        <v>36</v>
      </c>
      <c r="F47" s="15">
        <v>0</v>
      </c>
      <c r="G47" s="16">
        <v>0</v>
      </c>
      <c r="H47" s="16">
        <v>-3795</v>
      </c>
      <c r="I47" s="16">
        <v>0</v>
      </c>
      <c r="J47" s="16"/>
      <c r="K47" s="16">
        <v>0</v>
      </c>
      <c r="L47" s="17">
        <f>SUM(F47:K47)</f>
        <v>-3795</v>
      </c>
    </row>
    <row r="48" spans="2:12" ht="12.75">
      <c r="B48" s="14" t="s">
        <v>104</v>
      </c>
      <c r="C48" s="14"/>
      <c r="F48" s="15"/>
      <c r="G48" s="16"/>
      <c r="H48" s="16"/>
      <c r="I48" s="16"/>
      <c r="J48" s="16"/>
      <c r="K48" s="16"/>
      <c r="L48" s="17"/>
    </row>
    <row r="49" spans="3:12" ht="12.75">
      <c r="C49" s="14" t="s">
        <v>105</v>
      </c>
      <c r="F49" s="15"/>
      <c r="G49" s="16"/>
      <c r="H49" s="16"/>
      <c r="I49" s="16"/>
      <c r="J49" s="16"/>
      <c r="K49" s="16"/>
      <c r="L49" s="17"/>
    </row>
    <row r="50" spans="3:12" ht="12.75">
      <c r="C50" s="14" t="s">
        <v>106</v>
      </c>
      <c r="F50" s="15"/>
      <c r="G50" s="16"/>
      <c r="H50" s="16"/>
      <c r="I50" s="16"/>
      <c r="J50" s="16"/>
      <c r="K50" s="16"/>
      <c r="L50" s="17"/>
    </row>
    <row r="51" spans="3:12" ht="12.75">
      <c r="C51" s="14" t="s">
        <v>107</v>
      </c>
      <c r="F51" s="15">
        <v>0</v>
      </c>
      <c r="G51" s="16">
        <v>0</v>
      </c>
      <c r="H51" s="16">
        <v>-12570</v>
      </c>
      <c r="I51" s="16">
        <v>0</v>
      </c>
      <c r="J51" s="16"/>
      <c r="K51" s="16">
        <v>0</v>
      </c>
      <c r="L51" s="17">
        <f>SUM(F51:K51)</f>
        <v>-12570</v>
      </c>
    </row>
    <row r="52" spans="6:12" ht="3.75" customHeight="1">
      <c r="F52" s="11"/>
      <c r="G52" s="12"/>
      <c r="H52" s="12"/>
      <c r="I52" s="12"/>
      <c r="J52" s="12"/>
      <c r="K52" s="12"/>
      <c r="L52" s="13"/>
    </row>
    <row r="53" ht="3" customHeight="1"/>
    <row r="54" ht="12.75">
      <c r="A54" s="1" t="s">
        <v>170</v>
      </c>
    </row>
    <row r="55" spans="2:12" ht="12.75">
      <c r="B55" s="14" t="s">
        <v>108</v>
      </c>
      <c r="F55" s="1">
        <f aca="true" t="shared" si="0" ref="F55:L55">SUM(F45:F51)</f>
        <v>0</v>
      </c>
      <c r="G55" s="1">
        <f t="shared" si="0"/>
        <v>0</v>
      </c>
      <c r="H55" s="1">
        <f t="shared" si="0"/>
        <v>-16365</v>
      </c>
      <c r="I55" s="1">
        <f t="shared" si="0"/>
        <v>0</v>
      </c>
      <c r="J55" s="1">
        <f t="shared" si="0"/>
        <v>0</v>
      </c>
      <c r="K55" s="1">
        <f t="shared" si="0"/>
        <v>0</v>
      </c>
      <c r="L55" s="1">
        <f t="shared" si="0"/>
        <v>-16365</v>
      </c>
    </row>
    <row r="56" spans="1:12" ht="12.75">
      <c r="A56" s="1" t="s">
        <v>18</v>
      </c>
      <c r="F56" s="1">
        <v>0</v>
      </c>
      <c r="G56" s="1">
        <v>0</v>
      </c>
      <c r="H56" s="1">
        <v>0</v>
      </c>
      <c r="I56" s="1">
        <v>0</v>
      </c>
      <c r="K56" s="1">
        <f>+Income!L50</f>
        <v>1741</v>
      </c>
      <c r="L56" s="1">
        <f>SUM(F56:K56)</f>
        <v>1741</v>
      </c>
    </row>
    <row r="57" ht="3.75" customHeight="1"/>
    <row r="58" spans="6:12" ht="3.75" customHeight="1">
      <c r="F58" s="9"/>
      <c r="G58" s="9"/>
      <c r="H58" s="9"/>
      <c r="I58" s="9"/>
      <c r="J58" s="9"/>
      <c r="K58" s="9"/>
      <c r="L58" s="9"/>
    </row>
    <row r="59" spans="1:12" ht="12.75">
      <c r="A59" s="1" t="s">
        <v>3</v>
      </c>
      <c r="F59" s="16">
        <f>F42+F55+F56</f>
        <v>1940532</v>
      </c>
      <c r="G59" s="16">
        <f>G42+G55+G56</f>
        <v>0</v>
      </c>
      <c r="H59" s="16">
        <f>H42+H55+H56</f>
        <v>416459</v>
      </c>
      <c r="I59" s="16">
        <f>I42+I55+I56</f>
        <v>25258</v>
      </c>
      <c r="J59" s="16"/>
      <c r="K59" s="16">
        <f>K42+K55+K56</f>
        <v>-1349055</v>
      </c>
      <c r="L59" s="16">
        <f>L42+L55+L56</f>
        <v>1033194</v>
      </c>
    </row>
    <row r="60" spans="6:12" ht="3.75" customHeight="1" thickBot="1">
      <c r="F60" s="18"/>
      <c r="G60" s="18"/>
      <c r="H60" s="18"/>
      <c r="I60" s="18"/>
      <c r="J60" s="18"/>
      <c r="K60" s="18"/>
      <c r="L60" s="18"/>
    </row>
    <row r="61" ht="3.75" customHeight="1"/>
    <row r="62" ht="12.75" customHeight="1">
      <c r="L62" s="6"/>
    </row>
    <row r="63" spans="1:7" s="22" customFormat="1" ht="3.75" customHeight="1">
      <c r="A63" s="19"/>
      <c r="B63" s="20"/>
      <c r="C63" s="20"/>
      <c r="D63" s="21"/>
      <c r="E63" s="20"/>
      <c r="F63" s="21"/>
      <c r="G63" s="21"/>
    </row>
    <row r="64" ht="12.75">
      <c r="B64" s="14" t="s">
        <v>232</v>
      </c>
    </row>
    <row r="65" spans="1:7" s="22" customFormat="1" ht="12.75" customHeight="1">
      <c r="A65" s="19"/>
      <c r="B65" s="20"/>
      <c r="C65" s="20"/>
      <c r="D65" s="21"/>
      <c r="E65" s="20"/>
      <c r="F65" s="21"/>
      <c r="G65" s="21"/>
    </row>
    <row r="66" spans="1:12" s="172" customFormat="1" ht="77.25" customHeight="1">
      <c r="A66" s="171" t="s">
        <v>233</v>
      </c>
      <c r="B66" s="195" t="s">
        <v>236</v>
      </c>
      <c r="C66" s="195"/>
      <c r="D66" s="195"/>
      <c r="E66" s="195"/>
      <c r="F66" s="195"/>
      <c r="G66" s="195"/>
      <c r="H66" s="195"/>
      <c r="I66" s="195"/>
      <c r="J66" s="195"/>
      <c r="K66" s="195"/>
      <c r="L66" s="195"/>
    </row>
    <row r="67" spans="1:7" s="22" customFormat="1" ht="12.75" customHeight="1">
      <c r="A67" s="19"/>
      <c r="B67" s="20"/>
      <c r="C67" s="20"/>
      <c r="D67" s="21"/>
      <c r="E67" s="20"/>
      <c r="F67" s="21"/>
      <c r="G67" s="21"/>
    </row>
    <row r="68" spans="1:7" s="22" customFormat="1" ht="12.75" customHeight="1">
      <c r="A68" s="19"/>
      <c r="B68" s="20"/>
      <c r="C68" s="20"/>
      <c r="D68" s="21"/>
      <c r="E68" s="20"/>
      <c r="F68" s="21"/>
      <c r="G68" s="21"/>
    </row>
    <row r="69" spans="1:7" s="22" customFormat="1" ht="12.75" customHeight="1">
      <c r="A69" s="19"/>
      <c r="B69" s="20"/>
      <c r="C69" s="20"/>
      <c r="D69" s="21"/>
      <c r="E69" s="20"/>
      <c r="F69" s="21"/>
      <c r="G69" s="21"/>
    </row>
    <row r="70" spans="1:7" s="22" customFormat="1" ht="12.75" customHeight="1">
      <c r="A70" s="19"/>
      <c r="B70" s="20"/>
      <c r="C70" s="20"/>
      <c r="D70" s="21"/>
      <c r="E70" s="20"/>
      <c r="F70" s="21"/>
      <c r="G70" s="21"/>
    </row>
    <row r="71" spans="1:7" s="22" customFormat="1" ht="12.75" customHeight="1">
      <c r="A71" s="19"/>
      <c r="B71" s="20"/>
      <c r="C71" s="20"/>
      <c r="D71" s="21"/>
      <c r="E71" s="20"/>
      <c r="F71" s="21"/>
      <c r="G71" s="21"/>
    </row>
    <row r="72" spans="1:7" s="22" customFormat="1" ht="12.75" customHeight="1">
      <c r="A72" s="19"/>
      <c r="B72" s="20"/>
      <c r="C72" s="20"/>
      <c r="D72" s="21"/>
      <c r="E72" s="20"/>
      <c r="F72" s="21"/>
      <c r="G72" s="21"/>
    </row>
    <row r="73" spans="1:7" s="22" customFormat="1" ht="12.75" customHeight="1">
      <c r="A73" s="19"/>
      <c r="B73" s="20"/>
      <c r="C73" s="20"/>
      <c r="D73" s="21"/>
      <c r="E73" s="20"/>
      <c r="F73" s="21"/>
      <c r="G73" s="21"/>
    </row>
    <row r="74" spans="1:7" s="22" customFormat="1" ht="12.75" customHeight="1">
      <c r="A74" s="19"/>
      <c r="B74" s="20"/>
      <c r="C74" s="20"/>
      <c r="D74" s="21"/>
      <c r="E74" s="20"/>
      <c r="F74" s="21"/>
      <c r="G74" s="21"/>
    </row>
    <row r="75" spans="1:7" s="22" customFormat="1" ht="12.75" customHeight="1">
      <c r="A75" s="19"/>
      <c r="B75" s="20"/>
      <c r="C75" s="20"/>
      <c r="D75" s="21"/>
      <c r="E75" s="20"/>
      <c r="F75" s="21"/>
      <c r="G75" s="21"/>
    </row>
    <row r="76" spans="1:7" s="22" customFormat="1" ht="12.75" customHeight="1">
      <c r="A76" s="19"/>
      <c r="B76" s="20"/>
      <c r="C76" s="20"/>
      <c r="D76" s="21"/>
      <c r="E76" s="20"/>
      <c r="F76" s="21"/>
      <c r="G76" s="21"/>
    </row>
    <row r="77" spans="1:7" s="22" customFormat="1" ht="12.75" customHeight="1">
      <c r="A77" s="19"/>
      <c r="B77" s="20"/>
      <c r="C77" s="20"/>
      <c r="D77" s="21"/>
      <c r="E77" s="20"/>
      <c r="F77" s="21"/>
      <c r="G77" s="21"/>
    </row>
    <row r="78" spans="1:7" s="22" customFormat="1" ht="12.75" customHeight="1">
      <c r="A78" s="19"/>
      <c r="B78" s="20"/>
      <c r="C78" s="20"/>
      <c r="D78" s="21"/>
      <c r="E78" s="20"/>
      <c r="F78" s="21"/>
      <c r="G78" s="21"/>
    </row>
    <row r="79" spans="1:12" s="24" customFormat="1" ht="24.75" customHeight="1">
      <c r="A79" s="179" t="s">
        <v>209</v>
      </c>
      <c r="B79" s="179"/>
      <c r="C79" s="179"/>
      <c r="D79" s="179"/>
      <c r="E79" s="179"/>
      <c r="F79" s="179"/>
      <c r="G79" s="179"/>
      <c r="H79" s="179"/>
      <c r="I79" s="179"/>
      <c r="J79" s="179"/>
      <c r="K79" s="179"/>
      <c r="L79" s="179"/>
    </row>
  </sheetData>
  <mergeCells count="4">
    <mergeCell ref="A79:L79"/>
    <mergeCell ref="A7:L7"/>
    <mergeCell ref="A37:D37"/>
    <mergeCell ref="B66:L66"/>
  </mergeCells>
  <printOptions horizontalCentered="1"/>
  <pageMargins left="0.6" right="0.35" top="0.8" bottom="0.6" header="0.2" footer="0.2"/>
  <pageSetup firstPageNumber="3" useFirstPageNumber="1" fitToHeight="1" fitToWidth="1" horizontalDpi="300" verticalDpi="300" orientation="portrait" paperSize="9" scale="81"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8.421875" style="26" customWidth="1"/>
    <col min="7" max="7" width="11.140625" style="1" customWidth="1"/>
    <col min="8" max="8" width="2.7109375" style="26" customWidth="1"/>
    <col min="9" max="9" width="11.7109375" style="1" customWidth="1"/>
    <col min="10" max="10" width="2.7109375" style="26" customWidth="1"/>
    <col min="11" max="16384" width="9.140625" style="26" customWidth="1"/>
  </cols>
  <sheetData>
    <row r="1" spans="1:9" ht="12.75" customHeight="1">
      <c r="A1" s="100"/>
      <c r="B1" s="100"/>
      <c r="C1" s="100"/>
      <c r="D1" s="100"/>
      <c r="E1" s="100"/>
      <c r="F1" s="100"/>
      <c r="G1" s="101"/>
      <c r="H1" s="100"/>
      <c r="I1" s="101"/>
    </row>
    <row r="2" spans="1:9" ht="12.75" customHeight="1">
      <c r="A2" s="100"/>
      <c r="B2" s="100"/>
      <c r="C2" s="100"/>
      <c r="D2" s="100"/>
      <c r="E2" s="100"/>
      <c r="F2" s="100"/>
      <c r="G2" s="101"/>
      <c r="H2" s="100"/>
      <c r="I2" s="101"/>
    </row>
    <row r="3" spans="1:9" ht="12.75" customHeight="1">
      <c r="A3" s="100"/>
      <c r="B3" s="100"/>
      <c r="C3" s="100"/>
      <c r="D3" s="100"/>
      <c r="E3" s="100"/>
      <c r="F3" s="100"/>
      <c r="G3" s="101"/>
      <c r="H3" s="100"/>
      <c r="I3" s="101"/>
    </row>
    <row r="4" spans="1:9" ht="12.75" customHeight="1">
      <c r="A4" s="100"/>
      <c r="B4" s="100"/>
      <c r="C4" s="100"/>
      <c r="D4" s="100"/>
      <c r="E4" s="100"/>
      <c r="F4" s="100"/>
      <c r="G4" s="101"/>
      <c r="H4" s="100"/>
      <c r="I4" s="101"/>
    </row>
    <row r="5" spans="1:9" ht="12.75" customHeight="1">
      <c r="A5" s="100"/>
      <c r="B5" s="100"/>
      <c r="C5" s="100"/>
      <c r="D5" s="100"/>
      <c r="E5" s="100"/>
      <c r="F5" s="100"/>
      <c r="G5" s="101"/>
      <c r="H5" s="100"/>
      <c r="I5" s="101"/>
    </row>
    <row r="6" spans="1:9" s="29" customFormat="1" ht="12.75" customHeight="1">
      <c r="A6" s="47" t="s">
        <v>110</v>
      </c>
      <c r="B6" s="47"/>
      <c r="C6" s="47"/>
      <c r="G6" s="102"/>
      <c r="I6" s="102"/>
    </row>
    <row r="7" spans="1:11" s="104" customFormat="1" ht="12.75" customHeight="1">
      <c r="A7" s="30" t="str">
        <f>+Equity!A7</f>
        <v> FOR THE FINANCIAL PERIOD ENDED 30 JUNE 2005</v>
      </c>
      <c r="B7" s="103"/>
      <c r="C7" s="103"/>
      <c r="D7" s="103"/>
      <c r="E7" s="103"/>
      <c r="F7" s="103"/>
      <c r="G7" s="103"/>
      <c r="H7" s="103"/>
      <c r="I7" s="103"/>
      <c r="J7" s="103"/>
      <c r="K7" s="103"/>
    </row>
    <row r="8" spans="1:11" ht="12.75" customHeight="1">
      <c r="A8" s="105"/>
      <c r="B8" s="105"/>
      <c r="C8" s="105"/>
      <c r="D8" s="105"/>
      <c r="E8" s="105"/>
      <c r="F8" s="105"/>
      <c r="G8" s="105"/>
      <c r="H8" s="105"/>
      <c r="I8" s="105"/>
      <c r="J8" s="105"/>
      <c r="K8" s="105"/>
    </row>
    <row r="9" spans="7:9" ht="12.75" customHeight="1">
      <c r="G9" s="36">
        <f>+'BS'!D9</f>
        <v>38533</v>
      </c>
      <c r="I9" s="36">
        <f>+Income!L18</f>
        <v>38168</v>
      </c>
    </row>
    <row r="10" spans="7:9" ht="12.75" customHeight="1">
      <c r="G10" s="6" t="s">
        <v>57</v>
      </c>
      <c r="I10" s="6" t="s">
        <v>57</v>
      </c>
    </row>
    <row r="11" spans="4:9" ht="3.75" customHeight="1">
      <c r="D11" s="36"/>
      <c r="G11" s="26"/>
      <c r="I11" s="26"/>
    </row>
    <row r="12" ht="12.75" customHeight="1">
      <c r="A12" s="26" t="s">
        <v>125</v>
      </c>
    </row>
    <row r="13" ht="3.75" customHeight="1"/>
    <row r="14" spans="2:9" ht="12.75" customHeight="1">
      <c r="B14" s="26" t="s">
        <v>206</v>
      </c>
      <c r="G14" s="1">
        <f>+Income!J40</f>
        <v>-36886</v>
      </c>
      <c r="I14" s="1">
        <v>-3463</v>
      </c>
    </row>
    <row r="15" ht="3.75" customHeight="1"/>
    <row r="16" spans="2:9" ht="12.75" customHeight="1">
      <c r="B16" s="26" t="s">
        <v>29</v>
      </c>
      <c r="G16" s="1">
        <v>93666</v>
      </c>
      <c r="I16" s="1">
        <v>61752</v>
      </c>
    </row>
    <row r="17" spans="7:9" ht="3.75" customHeight="1">
      <c r="G17" s="12"/>
      <c r="I17" s="12"/>
    </row>
    <row r="18" spans="7:9" ht="3.75" customHeight="1">
      <c r="G18" s="9"/>
      <c r="I18" s="9"/>
    </row>
    <row r="19" spans="2:9" ht="12.75" customHeight="1">
      <c r="B19" s="26" t="s">
        <v>124</v>
      </c>
      <c r="G19" s="1">
        <f>SUM(G14:G16)</f>
        <v>56780</v>
      </c>
      <c r="I19" s="1">
        <f>SUM(I14:I16)</f>
        <v>58289</v>
      </c>
    </row>
    <row r="20" ht="3.75" customHeight="1"/>
    <row r="21" spans="2:9" ht="12.75" customHeight="1">
      <c r="B21" s="26" t="s">
        <v>140</v>
      </c>
      <c r="G21" s="1">
        <v>-45519</v>
      </c>
      <c r="I21" s="1">
        <v>-47439</v>
      </c>
    </row>
    <row r="22" spans="7:9" ht="3.75" customHeight="1">
      <c r="G22" s="12"/>
      <c r="I22" s="12"/>
    </row>
    <row r="23" spans="7:9" ht="3.75" customHeight="1">
      <c r="G23" s="9"/>
      <c r="I23" s="9"/>
    </row>
    <row r="24" spans="2:9" ht="12.75" customHeight="1">
      <c r="B24" s="26" t="s">
        <v>271</v>
      </c>
      <c r="G24" s="1">
        <f>SUM(G19:G21)</f>
        <v>11261</v>
      </c>
      <c r="I24" s="1">
        <f>SUM(I19:I21)</f>
        <v>10850</v>
      </c>
    </row>
    <row r="25" spans="7:9" ht="3.75" customHeight="1">
      <c r="G25" s="12"/>
      <c r="I25" s="12"/>
    </row>
    <row r="26" spans="7:9" ht="3.75" customHeight="1">
      <c r="G26" s="9"/>
      <c r="I26" s="9"/>
    </row>
    <row r="27" spans="1:3" ht="12.75" customHeight="1">
      <c r="A27" s="26" t="s">
        <v>129</v>
      </c>
      <c r="B27" s="41"/>
      <c r="C27" s="41"/>
    </row>
    <row r="28" spans="2:3" ht="3.75" customHeight="1">
      <c r="B28" s="41"/>
      <c r="C28" s="41"/>
    </row>
    <row r="29" spans="2:9" ht="3.75" customHeight="1">
      <c r="B29" s="41"/>
      <c r="C29" s="41"/>
      <c r="G29" s="16"/>
      <c r="I29" s="16"/>
    </row>
    <row r="30" spans="2:9" ht="12.75" customHeight="1">
      <c r="B30" s="26" t="s">
        <v>128</v>
      </c>
      <c r="G30" s="16">
        <v>420</v>
      </c>
      <c r="I30" s="16">
        <v>25499</v>
      </c>
    </row>
    <row r="31" spans="2:9" ht="12.75" customHeight="1">
      <c r="B31" s="26" t="s">
        <v>217</v>
      </c>
      <c r="G31" s="16">
        <v>-40974</v>
      </c>
      <c r="I31" s="16">
        <v>-119082</v>
      </c>
    </row>
    <row r="32" spans="2:9" ht="12.75" customHeight="1">
      <c r="B32" s="26" t="s">
        <v>127</v>
      </c>
      <c r="G32" s="16">
        <v>205829</v>
      </c>
      <c r="I32" s="16">
        <v>143358</v>
      </c>
    </row>
    <row r="33" spans="2:9" ht="12.75" customHeight="1">
      <c r="B33" s="26" t="s">
        <v>126</v>
      </c>
      <c r="G33" s="16">
        <v>234535</v>
      </c>
      <c r="I33" s="16">
        <v>40135</v>
      </c>
    </row>
    <row r="34" spans="2:9" ht="12.75" customHeight="1">
      <c r="B34" s="26" t="s">
        <v>188</v>
      </c>
      <c r="G34" s="16">
        <v>-11975</v>
      </c>
      <c r="I34" s="16">
        <v>-25984</v>
      </c>
    </row>
    <row r="35" spans="2:9" ht="12.75" customHeight="1">
      <c r="B35" s="26" t="s">
        <v>218</v>
      </c>
      <c r="G35" s="16">
        <v>-11760</v>
      </c>
      <c r="I35" s="16">
        <v>-25762</v>
      </c>
    </row>
    <row r="36" spans="7:9" ht="3.75" customHeight="1">
      <c r="G36" s="12"/>
      <c r="I36" s="12"/>
    </row>
    <row r="37" ht="3.75" customHeight="1"/>
    <row r="38" spans="2:9" ht="12.75" customHeight="1">
      <c r="B38" s="87" t="s">
        <v>175</v>
      </c>
      <c r="C38" s="87"/>
      <c r="G38" s="1">
        <f>SUM(G29:G35)</f>
        <v>376075</v>
      </c>
      <c r="I38" s="1">
        <f>SUM(I29:I35)</f>
        <v>38164</v>
      </c>
    </row>
    <row r="39" spans="7:9" ht="3.75" customHeight="1">
      <c r="G39" s="12"/>
      <c r="I39" s="12"/>
    </row>
    <row r="40" spans="7:9" ht="3.75" customHeight="1">
      <c r="G40" s="9"/>
      <c r="I40" s="9"/>
    </row>
    <row r="41" spans="1:3" ht="3.75" customHeight="1">
      <c r="A41" s="87"/>
      <c r="B41" s="87"/>
      <c r="C41" s="87"/>
    </row>
    <row r="42" spans="1:3" ht="12.75" customHeight="1">
      <c r="A42" s="26" t="s">
        <v>130</v>
      </c>
      <c r="B42" s="41"/>
      <c r="C42" s="41"/>
    </row>
    <row r="43" spans="2:3" ht="3.75" customHeight="1">
      <c r="B43" s="41"/>
      <c r="C43" s="41"/>
    </row>
    <row r="44" spans="2:9" ht="3.75" customHeight="1">
      <c r="B44" s="41"/>
      <c r="C44" s="41"/>
      <c r="G44" s="16"/>
      <c r="I44" s="16"/>
    </row>
    <row r="45" spans="2:9" ht="12.75" customHeight="1">
      <c r="B45" s="26" t="s">
        <v>179</v>
      </c>
      <c r="G45" s="16">
        <v>-162405</v>
      </c>
      <c r="I45" s="16">
        <v>-63028</v>
      </c>
    </row>
    <row r="46" spans="2:9" ht="12.75" customHeight="1">
      <c r="B46" s="26" t="s">
        <v>238</v>
      </c>
      <c r="G46" s="16">
        <v>-31845</v>
      </c>
      <c r="I46" s="16">
        <v>0</v>
      </c>
    </row>
    <row r="47" spans="2:9" ht="12.75" customHeight="1">
      <c r="B47" s="26" t="s">
        <v>32</v>
      </c>
      <c r="G47" s="16"/>
      <c r="I47" s="16"/>
    </row>
    <row r="48" spans="3:9" ht="12.75" customHeight="1">
      <c r="C48" s="26" t="s">
        <v>192</v>
      </c>
      <c r="G48" s="16">
        <v>5</v>
      </c>
      <c r="I48" s="16">
        <v>0</v>
      </c>
    </row>
    <row r="49" spans="2:9" ht="12.75" customHeight="1">
      <c r="B49" s="26" t="s">
        <v>189</v>
      </c>
      <c r="G49" s="16">
        <v>0</v>
      </c>
      <c r="I49" s="16">
        <v>-6197</v>
      </c>
    </row>
    <row r="50" spans="7:9" ht="3.75" customHeight="1">
      <c r="G50" s="12"/>
      <c r="I50" s="12"/>
    </row>
    <row r="51" ht="3.75" customHeight="1"/>
    <row r="52" spans="2:9" ht="12.75" customHeight="1">
      <c r="B52" s="87" t="s">
        <v>176</v>
      </c>
      <c r="C52" s="87"/>
      <c r="G52" s="16">
        <f>SUM(G45:G49)</f>
        <v>-194245</v>
      </c>
      <c r="I52" s="16">
        <f>SUM(I45:I49)</f>
        <v>-69225</v>
      </c>
    </row>
    <row r="53" spans="1:9" ht="3.75" customHeight="1">
      <c r="A53" s="87"/>
      <c r="B53" s="87"/>
      <c r="C53" s="87"/>
      <c r="G53" s="12"/>
      <c r="I53" s="12"/>
    </row>
    <row r="54" spans="1:3" ht="3.75" customHeight="1">
      <c r="A54" s="41"/>
      <c r="B54" s="41"/>
      <c r="C54" s="41"/>
    </row>
    <row r="55" spans="1:9" ht="12.75" customHeight="1">
      <c r="A55" s="87" t="s">
        <v>112</v>
      </c>
      <c r="B55" s="87"/>
      <c r="C55" s="87"/>
      <c r="G55" s="1">
        <v>-2505</v>
      </c>
      <c r="I55" s="1">
        <v>-4140</v>
      </c>
    </row>
    <row r="56" spans="1:3" ht="3.75" customHeight="1">
      <c r="A56" s="41"/>
      <c r="B56" s="41"/>
      <c r="C56" s="41"/>
    </row>
    <row r="57" spans="1:9" ht="3.75" customHeight="1">
      <c r="A57" s="41"/>
      <c r="B57" s="41"/>
      <c r="C57" s="41"/>
      <c r="G57" s="9"/>
      <c r="I57" s="9"/>
    </row>
    <row r="58" spans="1:9" ht="12.75" customHeight="1">
      <c r="A58" s="87" t="s">
        <v>219</v>
      </c>
      <c r="B58" s="87"/>
      <c r="C58" s="87"/>
      <c r="G58" s="1">
        <f>+G24+G38+G55+G52</f>
        <v>190586</v>
      </c>
      <c r="I58" s="1">
        <f>+I24+I38+I55+I52</f>
        <v>-24351</v>
      </c>
    </row>
    <row r="59" spans="1:3" ht="3.75" customHeight="1">
      <c r="A59" s="41"/>
      <c r="B59" s="41"/>
      <c r="C59" s="41"/>
    </row>
    <row r="60" spans="1:9" ht="3.75" customHeight="1">
      <c r="A60" s="41"/>
      <c r="B60" s="41"/>
      <c r="C60" s="41"/>
      <c r="G60" s="9"/>
      <c r="I60" s="9"/>
    </row>
    <row r="61" spans="1:9" ht="12.75" customHeight="1">
      <c r="A61" s="26" t="s">
        <v>194</v>
      </c>
      <c r="G61" s="16"/>
      <c r="I61" s="16"/>
    </row>
    <row r="62" spans="1:3" ht="3.75" customHeight="1">
      <c r="A62" s="41"/>
      <c r="B62" s="41"/>
      <c r="C62" s="41"/>
    </row>
    <row r="63" spans="1:9" ht="3.75" customHeight="1">
      <c r="A63" s="41"/>
      <c r="B63" s="41"/>
      <c r="C63" s="41"/>
      <c r="G63" s="55"/>
      <c r="I63" s="55"/>
    </row>
    <row r="64" spans="1:9" ht="12.75" customHeight="1">
      <c r="A64" s="41"/>
      <c r="B64" s="41"/>
      <c r="C64" s="41"/>
      <c r="D64" s="26" t="s">
        <v>111</v>
      </c>
      <c r="G64" s="56">
        <v>417153</v>
      </c>
      <c r="I64" s="56">
        <v>305406</v>
      </c>
    </row>
    <row r="65" spans="1:9" ht="12.75" customHeight="1">
      <c r="A65" s="41"/>
      <c r="B65" s="41"/>
      <c r="C65" s="41"/>
      <c r="D65" s="26" t="s">
        <v>112</v>
      </c>
      <c r="G65" s="56"/>
      <c r="I65" s="56"/>
    </row>
    <row r="66" spans="1:9" ht="12.75" customHeight="1">
      <c r="A66" s="41"/>
      <c r="B66" s="41"/>
      <c r="C66" s="41"/>
      <c r="D66" s="26" t="s">
        <v>113</v>
      </c>
      <c r="G66" s="56">
        <v>-2723</v>
      </c>
      <c r="I66" s="56">
        <v>4486</v>
      </c>
    </row>
    <row r="67" spans="1:9" ht="3.75" customHeight="1">
      <c r="A67" s="41"/>
      <c r="B67" s="41"/>
      <c r="C67" s="41"/>
      <c r="G67" s="57"/>
      <c r="I67" s="57"/>
    </row>
    <row r="68" spans="1:9" ht="3.75" customHeight="1">
      <c r="A68" s="41"/>
      <c r="B68" s="41"/>
      <c r="C68" s="41"/>
      <c r="G68" s="9"/>
      <c r="I68" s="9"/>
    </row>
    <row r="69" spans="1:9" ht="12.75" customHeight="1">
      <c r="A69" s="41"/>
      <c r="B69" s="41"/>
      <c r="C69" s="41"/>
      <c r="D69" s="106" t="s">
        <v>177</v>
      </c>
      <c r="E69" s="54"/>
      <c r="F69" s="54"/>
      <c r="G69" s="16">
        <f>SUM(G64:G67)</f>
        <v>414430</v>
      </c>
      <c r="I69" s="16">
        <f>SUM(I64:I67)</f>
        <v>309892</v>
      </c>
    </row>
    <row r="70" spans="1:3" ht="3.75" customHeight="1">
      <c r="A70" s="41"/>
      <c r="B70" s="41"/>
      <c r="C70" s="41"/>
    </row>
    <row r="71" spans="1:9" ht="3.75" customHeight="1">
      <c r="A71" s="41"/>
      <c r="B71" s="41"/>
      <c r="C71" s="41"/>
      <c r="G71" s="9"/>
      <c r="I71" s="9"/>
    </row>
    <row r="72" spans="1:9" ht="15" customHeight="1" thickBot="1">
      <c r="A72" s="196" t="s">
        <v>281</v>
      </c>
      <c r="B72" s="196"/>
      <c r="C72" s="196"/>
      <c r="D72" s="196"/>
      <c r="G72" s="18">
        <f>+G58+G69</f>
        <v>605016</v>
      </c>
      <c r="I72" s="18">
        <f>+I58+I69</f>
        <v>285541</v>
      </c>
    </row>
    <row r="73" spans="1:3" ht="15" customHeight="1">
      <c r="A73" s="41"/>
      <c r="B73" s="41"/>
      <c r="C73" s="41"/>
    </row>
    <row r="74" spans="1:3" ht="15" customHeight="1">
      <c r="A74" s="41"/>
      <c r="B74" s="41"/>
      <c r="C74" s="41"/>
    </row>
    <row r="75" spans="1:3" ht="15" customHeight="1">
      <c r="A75" s="41"/>
      <c r="B75" s="41"/>
      <c r="C75" s="41"/>
    </row>
    <row r="76" spans="1:3" ht="15" customHeight="1">
      <c r="A76" s="41"/>
      <c r="B76" s="41"/>
      <c r="C76" s="41"/>
    </row>
    <row r="77" spans="1:3" ht="15" customHeight="1">
      <c r="A77" s="41"/>
      <c r="B77" s="41"/>
      <c r="C77" s="41"/>
    </row>
    <row r="78" spans="1:3" ht="15" customHeight="1">
      <c r="A78" s="41"/>
      <c r="B78" s="41"/>
      <c r="C78" s="41"/>
    </row>
    <row r="79" spans="1:3" ht="15" customHeight="1">
      <c r="A79" s="41"/>
      <c r="B79" s="41"/>
      <c r="C79" s="41"/>
    </row>
    <row r="80" spans="1:3" ht="15" customHeight="1">
      <c r="A80" s="41"/>
      <c r="B80" s="41"/>
      <c r="C80" s="41"/>
    </row>
    <row r="81" spans="1:3" ht="7.5" customHeight="1">
      <c r="A81" s="41"/>
      <c r="B81" s="41"/>
      <c r="C81" s="41"/>
    </row>
    <row r="82" spans="1:11" ht="24.75" customHeight="1">
      <c r="A82" s="179" t="s">
        <v>237</v>
      </c>
      <c r="B82" s="179"/>
      <c r="C82" s="179"/>
      <c r="D82" s="179"/>
      <c r="E82" s="179"/>
      <c r="F82" s="179"/>
      <c r="G82" s="179"/>
      <c r="H82" s="179"/>
      <c r="I82" s="179"/>
      <c r="K82" s="1"/>
    </row>
  </sheetData>
  <mergeCells count="2">
    <mergeCell ref="A82:I82"/>
    <mergeCell ref="A72:D72"/>
  </mergeCells>
  <printOptions horizontalCentered="1"/>
  <pageMargins left="0.66" right="0.6" top="0.71" bottom="0.57" header="0.2" footer="0.2"/>
  <pageSetup firstPageNumber="4" useFirstPageNumber="1" fitToHeight="1" fitToWidth="1" horizontalDpi="600" verticalDpi="600" orientation="portrait" paperSize="9" scale="93"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51"/>
  <sheetViews>
    <sheetView showGridLines="0" workbookViewId="0" topLeftCell="A1">
      <selection activeCell="A1" sqref="A1"/>
    </sheetView>
  </sheetViews>
  <sheetFormatPr defaultColWidth="9.140625" defaultRowHeight="12.75" customHeight="1"/>
  <cols>
    <col min="1" max="1" width="2.7109375" style="60" customWidth="1"/>
    <col min="2" max="2" width="3.28125" style="26" customWidth="1"/>
    <col min="3" max="3" width="3.57421875" style="26" customWidth="1"/>
    <col min="4" max="4" width="4.140625" style="26" customWidth="1"/>
    <col min="5" max="5" width="6.8515625" style="26" customWidth="1"/>
    <col min="6" max="6" width="7.8515625" style="26" customWidth="1"/>
    <col min="7" max="7" width="8.28125" style="26" customWidth="1"/>
    <col min="8" max="8" width="11.28125" style="26" customWidth="1"/>
    <col min="9" max="9" width="10.57421875" style="26" customWidth="1"/>
    <col min="10" max="10" width="10.140625" style="26" customWidth="1"/>
    <col min="11" max="11" width="11.00390625" style="26" customWidth="1"/>
    <col min="12" max="12" width="11.8515625" style="26" customWidth="1"/>
    <col min="13" max="13" width="9.57421875" style="26" bestFit="1" customWidth="1"/>
    <col min="14" max="14" width="4.7109375" style="26" customWidth="1"/>
    <col min="15" max="15" width="9.28125" style="26" customWidth="1"/>
    <col min="16" max="16384" width="9.140625" style="26" customWidth="1"/>
  </cols>
  <sheetData>
    <row r="5" ht="9" customHeight="1"/>
    <row r="6" spans="1:4" s="29" customFormat="1" ht="15" customHeight="1">
      <c r="A6" s="107"/>
      <c r="B6" s="47" t="s">
        <v>157</v>
      </c>
      <c r="C6" s="47"/>
      <c r="D6" s="47"/>
    </row>
    <row r="7" ht="7.5" customHeight="1"/>
    <row r="8" spans="1:4" ht="12.75" customHeight="1">
      <c r="A8" s="60">
        <v>1</v>
      </c>
      <c r="B8" s="61" t="s">
        <v>114</v>
      </c>
      <c r="C8" s="61"/>
      <c r="D8" s="61"/>
    </row>
    <row r="9" ht="7.5" customHeight="1"/>
    <row r="10" spans="1:12" s="109" customFormat="1" ht="27.75" customHeight="1">
      <c r="A10" s="108"/>
      <c r="B10" s="179" t="s">
        <v>213</v>
      </c>
      <c r="C10" s="179"/>
      <c r="D10" s="179"/>
      <c r="E10" s="179"/>
      <c r="F10" s="179"/>
      <c r="G10" s="179"/>
      <c r="H10" s="179"/>
      <c r="I10" s="179"/>
      <c r="J10" s="179"/>
      <c r="K10" s="179"/>
      <c r="L10" s="179"/>
    </row>
    <row r="11" ht="6" customHeight="1"/>
    <row r="12" spans="1:12" s="77" customFormat="1" ht="40.5" customHeight="1">
      <c r="A12" s="86"/>
      <c r="B12" s="197" t="s">
        <v>212</v>
      </c>
      <c r="C12" s="197"/>
      <c r="D12" s="197"/>
      <c r="E12" s="197"/>
      <c r="F12" s="197"/>
      <c r="G12" s="197"/>
      <c r="H12" s="197"/>
      <c r="I12" s="197"/>
      <c r="J12" s="197"/>
      <c r="K12" s="197"/>
      <c r="L12" s="197"/>
    </row>
    <row r="13" ht="7.5" customHeight="1"/>
    <row r="14" spans="1:4" ht="12.75" customHeight="1">
      <c r="A14" s="60">
        <v>2</v>
      </c>
      <c r="B14" s="61" t="s">
        <v>20</v>
      </c>
      <c r="C14" s="61"/>
      <c r="D14" s="61"/>
    </row>
    <row r="15" ht="7.5" customHeight="1"/>
    <row r="16" spans="1:12" s="76" customFormat="1" ht="25.5" customHeight="1">
      <c r="A16" s="67"/>
      <c r="B16" s="197" t="s">
        <v>214</v>
      </c>
      <c r="C16" s="197"/>
      <c r="D16" s="197"/>
      <c r="E16" s="197"/>
      <c r="F16" s="197"/>
      <c r="G16" s="197"/>
      <c r="H16" s="197"/>
      <c r="I16" s="197"/>
      <c r="J16" s="197"/>
      <c r="K16" s="197"/>
      <c r="L16" s="197"/>
    </row>
    <row r="17" ht="7.5" customHeight="1"/>
    <row r="18" spans="1:4" ht="12.75" customHeight="1">
      <c r="A18" s="60">
        <v>3</v>
      </c>
      <c r="B18" s="61" t="s">
        <v>88</v>
      </c>
      <c r="C18" s="61"/>
      <c r="D18" s="61"/>
    </row>
    <row r="19" ht="7.5" customHeight="1"/>
    <row r="20" spans="1:12" s="109" customFormat="1" ht="27.75" customHeight="1">
      <c r="A20" s="108"/>
      <c r="B20" s="179" t="s">
        <v>163</v>
      </c>
      <c r="C20" s="179"/>
      <c r="D20" s="179"/>
      <c r="E20" s="179"/>
      <c r="F20" s="179"/>
      <c r="G20" s="179"/>
      <c r="H20" s="179"/>
      <c r="I20" s="179"/>
      <c r="J20" s="179"/>
      <c r="K20" s="179"/>
      <c r="L20" s="179"/>
    </row>
    <row r="21" ht="6" customHeight="1"/>
    <row r="22" spans="1:12" s="88" customFormat="1" ht="37.5" customHeight="1">
      <c r="A22" s="63"/>
      <c r="B22" s="88" t="s">
        <v>62</v>
      </c>
      <c r="C22" s="197" t="s">
        <v>164</v>
      </c>
      <c r="D22" s="197"/>
      <c r="E22" s="197"/>
      <c r="F22" s="197"/>
      <c r="G22" s="197"/>
      <c r="H22" s="197"/>
      <c r="I22" s="197"/>
      <c r="J22" s="197"/>
      <c r="K22" s="197"/>
      <c r="L22" s="197"/>
    </row>
    <row r="23" ht="6" customHeight="1"/>
    <row r="24" spans="1:12" s="88" customFormat="1" ht="39" customHeight="1">
      <c r="A24" s="63"/>
      <c r="B24" s="88" t="s">
        <v>63</v>
      </c>
      <c r="C24" s="197" t="s">
        <v>180</v>
      </c>
      <c r="D24" s="197"/>
      <c r="E24" s="197"/>
      <c r="F24" s="197"/>
      <c r="G24" s="197"/>
      <c r="H24" s="197"/>
      <c r="I24" s="197"/>
      <c r="J24" s="197"/>
      <c r="K24" s="197"/>
      <c r="L24" s="197"/>
    </row>
    <row r="25" spans="2:4" ht="6" customHeight="1">
      <c r="B25" s="61"/>
      <c r="C25" s="61"/>
      <c r="D25" s="61"/>
    </row>
    <row r="26" spans="1:12" s="88" customFormat="1" ht="39.75" customHeight="1">
      <c r="A26" s="63"/>
      <c r="B26" s="88" t="s">
        <v>68</v>
      </c>
      <c r="C26" s="197" t="s">
        <v>181</v>
      </c>
      <c r="D26" s="197"/>
      <c r="E26" s="197"/>
      <c r="F26" s="197"/>
      <c r="G26" s="197"/>
      <c r="H26" s="197"/>
      <c r="I26" s="197"/>
      <c r="J26" s="197"/>
      <c r="K26" s="197"/>
      <c r="L26" s="197"/>
    </row>
    <row r="27" ht="7.5" customHeight="1"/>
    <row r="28" spans="1:4" ht="12.75" customHeight="1">
      <c r="A28" s="60">
        <v>4</v>
      </c>
      <c r="B28" s="61" t="s">
        <v>168</v>
      </c>
      <c r="C28" s="61"/>
      <c r="D28" s="61"/>
    </row>
    <row r="29" ht="7.5" customHeight="1"/>
    <row r="30" spans="2:12" s="77" customFormat="1" ht="27.75" customHeight="1">
      <c r="B30" s="197" t="s">
        <v>14</v>
      </c>
      <c r="C30" s="197"/>
      <c r="D30" s="197"/>
      <c r="E30" s="197"/>
      <c r="F30" s="197"/>
      <c r="G30" s="197"/>
      <c r="H30" s="197"/>
      <c r="I30" s="197"/>
      <c r="J30" s="197"/>
      <c r="K30" s="197"/>
      <c r="L30" s="197"/>
    </row>
    <row r="31" ht="7.5" customHeight="1"/>
    <row r="32" spans="1:4" ht="12.75" customHeight="1">
      <c r="A32" s="60">
        <v>5</v>
      </c>
      <c r="B32" s="61" t="s">
        <v>37</v>
      </c>
      <c r="C32" s="61"/>
      <c r="D32" s="61"/>
    </row>
    <row r="33" spans="2:4" ht="7.5" customHeight="1">
      <c r="B33" s="61"/>
      <c r="C33" s="61"/>
      <c r="D33" s="61"/>
    </row>
    <row r="34" spans="1:2" s="104" customFormat="1" ht="12.75" customHeight="1">
      <c r="A34" s="110"/>
      <c r="B34" s="111" t="s">
        <v>193</v>
      </c>
    </row>
    <row r="35" spans="6:12" s="104" customFormat="1" ht="12.75" customHeight="1">
      <c r="F35" s="112"/>
      <c r="G35" s="112"/>
      <c r="H35" s="112"/>
      <c r="I35" s="202" t="str">
        <f>+Income!F16</f>
        <v>SECOND QUARTER</v>
      </c>
      <c r="J35" s="202"/>
      <c r="K35" s="200" t="s">
        <v>272</v>
      </c>
      <c r="L35" s="201"/>
    </row>
    <row r="36" spans="6:12" s="104" customFormat="1" ht="12.75" customHeight="1">
      <c r="F36" s="113"/>
      <c r="G36" s="113"/>
      <c r="H36" s="113"/>
      <c r="I36" s="114">
        <f>+Income!F18</f>
        <v>38533</v>
      </c>
      <c r="J36" s="114">
        <f>+Income!H18</f>
        <v>38168</v>
      </c>
      <c r="K36" s="114">
        <f>+I36</f>
        <v>38533</v>
      </c>
      <c r="L36" s="114">
        <f>+J36</f>
        <v>38168</v>
      </c>
    </row>
    <row r="37" spans="6:12" s="104" customFormat="1" ht="3.75" customHeight="1">
      <c r="F37" s="113"/>
      <c r="G37" s="113"/>
      <c r="H37" s="113"/>
      <c r="I37" s="112"/>
      <c r="J37" s="112"/>
      <c r="K37" s="112"/>
      <c r="L37" s="112"/>
    </row>
    <row r="38" spans="6:12" s="104" customFormat="1" ht="12" customHeight="1">
      <c r="F38" s="113"/>
      <c r="G38" s="113"/>
      <c r="H38" s="113"/>
      <c r="I38" s="115" t="s">
        <v>57</v>
      </c>
      <c r="J38" s="115" t="s">
        <v>57</v>
      </c>
      <c r="K38" s="115" t="s">
        <v>57</v>
      </c>
      <c r="L38" s="115" t="s">
        <v>57</v>
      </c>
    </row>
    <row r="39" spans="6:12" s="104" customFormat="1" ht="3.75" customHeight="1">
      <c r="F39" s="113"/>
      <c r="G39" s="113"/>
      <c r="H39" s="113"/>
      <c r="I39" s="115"/>
      <c r="J39" s="115"/>
      <c r="K39" s="115"/>
      <c r="L39" s="115"/>
    </row>
    <row r="40" spans="1:12" s="104" customFormat="1" ht="12.75" customHeight="1">
      <c r="A40" s="110"/>
      <c r="I40" s="117"/>
      <c r="J40" s="117"/>
      <c r="K40" s="117"/>
      <c r="L40" s="117"/>
    </row>
    <row r="41" spans="1:12" s="104" customFormat="1" ht="12.75" customHeight="1">
      <c r="A41" s="110"/>
      <c r="C41" s="175" t="s">
        <v>4</v>
      </c>
      <c r="I41" s="117">
        <v>39677</v>
      </c>
      <c r="J41" s="117">
        <v>4654</v>
      </c>
      <c r="K41" s="117">
        <v>43036</v>
      </c>
      <c r="L41" s="117">
        <v>3865</v>
      </c>
    </row>
    <row r="42" spans="1:12" s="104" customFormat="1" ht="12.75" customHeight="1">
      <c r="A42" s="110"/>
      <c r="C42" s="175" t="s">
        <v>269</v>
      </c>
      <c r="I42" s="117">
        <v>0</v>
      </c>
      <c r="J42" s="117">
        <v>24942</v>
      </c>
      <c r="K42" s="117">
        <v>0</v>
      </c>
      <c r="L42" s="117">
        <v>24942</v>
      </c>
    </row>
    <row r="43" spans="1:12" s="104" customFormat="1" ht="12.75" customHeight="1">
      <c r="A43" s="110"/>
      <c r="C43" s="176" t="s">
        <v>256</v>
      </c>
      <c r="I43" s="117">
        <v>-464</v>
      </c>
      <c r="J43" s="117">
        <v>0</v>
      </c>
      <c r="K43" s="117">
        <v>38534</v>
      </c>
      <c r="L43" s="117">
        <v>0</v>
      </c>
    </row>
    <row r="44" spans="1:12" s="104" customFormat="1" ht="12.75" customHeight="1">
      <c r="A44" s="110"/>
      <c r="C44" s="118" t="s">
        <v>220</v>
      </c>
      <c r="I44" s="117">
        <v>-6448</v>
      </c>
      <c r="J44" s="117">
        <v>1346</v>
      </c>
      <c r="K44" s="117">
        <v>-20163</v>
      </c>
      <c r="L44" s="117">
        <v>17450</v>
      </c>
    </row>
    <row r="45" spans="1:12" s="104" customFormat="1" ht="12.75" customHeight="1">
      <c r="A45" s="110"/>
      <c r="C45" s="116" t="s">
        <v>221</v>
      </c>
      <c r="I45" s="117">
        <v>0</v>
      </c>
      <c r="J45" s="117">
        <v>0</v>
      </c>
      <c r="K45" s="117">
        <v>-12</v>
      </c>
      <c r="L45" s="117">
        <v>0</v>
      </c>
    </row>
    <row r="46" spans="1:12" s="104" customFormat="1" ht="12.75" customHeight="1">
      <c r="A46" s="110"/>
      <c r="C46" s="116" t="s">
        <v>253</v>
      </c>
      <c r="I46" s="117">
        <v>0</v>
      </c>
      <c r="J46" s="117">
        <v>-642</v>
      </c>
      <c r="K46" s="117">
        <v>0</v>
      </c>
      <c r="L46" s="117">
        <v>-642</v>
      </c>
    </row>
    <row r="47" spans="1:12" s="104" customFormat="1" ht="12.75" customHeight="1">
      <c r="A47" s="110"/>
      <c r="C47" s="173" t="s">
        <v>282</v>
      </c>
      <c r="I47" s="117"/>
      <c r="J47" s="117"/>
      <c r="K47" s="117"/>
      <c r="L47" s="117"/>
    </row>
    <row r="48" spans="1:12" s="104" customFormat="1" ht="12.75" customHeight="1">
      <c r="A48" s="110"/>
      <c r="D48" s="118" t="s">
        <v>252</v>
      </c>
      <c r="I48" s="117">
        <v>0</v>
      </c>
      <c r="J48" s="117">
        <v>-45</v>
      </c>
      <c r="K48" s="117">
        <v>0</v>
      </c>
      <c r="L48" s="117">
        <v>-637</v>
      </c>
    </row>
    <row r="49" spans="1:12" s="104" customFormat="1" ht="12.75" customHeight="1">
      <c r="A49" s="110"/>
      <c r="C49" s="116" t="s">
        <v>255</v>
      </c>
      <c r="D49" s="118"/>
      <c r="I49" s="117">
        <v>7272</v>
      </c>
      <c r="J49" s="117">
        <v>0</v>
      </c>
      <c r="K49" s="117">
        <v>6288</v>
      </c>
      <c r="L49" s="117">
        <v>0</v>
      </c>
    </row>
    <row r="50" spans="1:12" s="104" customFormat="1" ht="12.75" customHeight="1">
      <c r="A50" s="110"/>
      <c r="C50" s="111" t="s">
        <v>254</v>
      </c>
      <c r="I50" s="117">
        <v>-808</v>
      </c>
      <c r="J50" s="117">
        <v>0</v>
      </c>
      <c r="K50" s="117">
        <v>-808</v>
      </c>
      <c r="L50" s="117">
        <v>0</v>
      </c>
    </row>
    <row r="51" spans="1:12" s="104" customFormat="1" ht="12.75" customHeight="1">
      <c r="A51" s="110"/>
      <c r="C51" s="111" t="s">
        <v>15</v>
      </c>
      <c r="I51" s="117"/>
      <c r="J51" s="117"/>
      <c r="K51" s="117"/>
      <c r="L51" s="117"/>
    </row>
    <row r="52" spans="1:12" s="104" customFormat="1" ht="12.75" customHeight="1">
      <c r="A52" s="110"/>
      <c r="D52" s="118" t="s">
        <v>16</v>
      </c>
      <c r="I52" s="117">
        <v>0</v>
      </c>
      <c r="J52" s="117">
        <v>0</v>
      </c>
      <c r="K52" s="117">
        <v>0</v>
      </c>
      <c r="L52" s="117">
        <v>1141</v>
      </c>
    </row>
    <row r="53" spans="1:12" s="104" customFormat="1" ht="3.75" customHeight="1">
      <c r="A53" s="110"/>
      <c r="I53" s="116"/>
      <c r="J53" s="116"/>
      <c r="K53" s="116"/>
      <c r="L53" s="116"/>
    </row>
    <row r="54" spans="6:12" s="104" customFormat="1" ht="3.75" customHeight="1">
      <c r="F54" s="113"/>
      <c r="G54" s="113"/>
      <c r="H54" s="113"/>
      <c r="I54" s="119"/>
      <c r="J54" s="119"/>
      <c r="K54" s="119"/>
      <c r="L54" s="119"/>
    </row>
    <row r="55" spans="1:15" s="104" customFormat="1" ht="12.75" customHeight="1" thickBot="1">
      <c r="A55" s="110"/>
      <c r="H55" s="121"/>
      <c r="I55" s="120">
        <f>SUM(I40:I52)</f>
        <v>39229</v>
      </c>
      <c r="J55" s="120">
        <f>SUM(J40:J52)</f>
        <v>30255</v>
      </c>
      <c r="K55" s="120">
        <f>SUM(K40:K52)</f>
        <v>66875</v>
      </c>
      <c r="L55" s="120">
        <f>SUM(L40:L52)</f>
        <v>46119</v>
      </c>
      <c r="M55" s="121"/>
      <c r="N55" s="121"/>
      <c r="O55" s="121"/>
    </row>
    <row r="56" spans="9:15" ht="6" customHeight="1">
      <c r="I56" s="16"/>
      <c r="J56" s="124"/>
      <c r="K56" s="16"/>
      <c r="L56" s="16"/>
      <c r="M56" s="16"/>
      <c r="N56" s="54"/>
      <c r="O56" s="54"/>
    </row>
    <row r="57" spans="1:12" s="64" customFormat="1" ht="6" customHeight="1">
      <c r="A57" s="63"/>
      <c r="B57" s="150"/>
      <c r="C57" s="50"/>
      <c r="D57" s="50"/>
      <c r="E57" s="50"/>
      <c r="F57" s="50"/>
      <c r="G57" s="50"/>
      <c r="H57" s="50"/>
      <c r="I57" s="50"/>
      <c r="J57" s="50"/>
      <c r="K57" s="50"/>
      <c r="L57" s="50"/>
    </row>
    <row r="58" spans="1:12" ht="12.75" customHeight="1">
      <c r="A58" s="60">
        <v>6</v>
      </c>
      <c r="B58" s="61" t="s">
        <v>70</v>
      </c>
      <c r="C58" s="61"/>
      <c r="D58" s="61"/>
      <c r="I58" s="54"/>
      <c r="K58" s="54"/>
      <c r="L58" s="54"/>
    </row>
    <row r="59" ht="7.5" customHeight="1"/>
    <row r="60" spans="1:12" s="88" customFormat="1" ht="65.25" customHeight="1">
      <c r="A60" s="63"/>
      <c r="B60" s="197" t="s">
        <v>242</v>
      </c>
      <c r="C60" s="197"/>
      <c r="D60" s="197"/>
      <c r="E60" s="197"/>
      <c r="F60" s="197"/>
      <c r="G60" s="197"/>
      <c r="H60" s="197"/>
      <c r="I60" s="197"/>
      <c r="J60" s="197"/>
      <c r="K60" s="197"/>
      <c r="L60" s="197"/>
    </row>
    <row r="61" ht="7.5" customHeight="1"/>
    <row r="62" spans="1:12" s="88" customFormat="1" ht="39" customHeight="1">
      <c r="A62" s="63"/>
      <c r="B62" s="197" t="s">
        <v>257</v>
      </c>
      <c r="C62" s="197"/>
      <c r="D62" s="197"/>
      <c r="E62" s="197"/>
      <c r="F62" s="197"/>
      <c r="G62" s="197"/>
      <c r="H62" s="197"/>
      <c r="I62" s="197"/>
      <c r="J62" s="197"/>
      <c r="K62" s="197"/>
      <c r="L62" s="197"/>
    </row>
    <row r="63" ht="7.5" customHeight="1"/>
    <row r="64" spans="1:4" ht="12.75" customHeight="1">
      <c r="A64" s="60">
        <v>7</v>
      </c>
      <c r="B64" s="61" t="s">
        <v>118</v>
      </c>
      <c r="C64" s="61"/>
      <c r="D64" s="61"/>
    </row>
    <row r="65" spans="2:4" ht="7.5" customHeight="1">
      <c r="B65" s="61"/>
      <c r="C65" s="61"/>
      <c r="D65" s="61"/>
    </row>
    <row r="66" spans="1:13" s="76" customFormat="1" ht="12" customHeight="1">
      <c r="A66" s="96"/>
      <c r="B66" s="197" t="s">
        <v>258</v>
      </c>
      <c r="C66" s="197"/>
      <c r="D66" s="197"/>
      <c r="E66" s="197"/>
      <c r="F66" s="197"/>
      <c r="G66" s="197"/>
      <c r="H66" s="197"/>
      <c r="I66" s="197"/>
      <c r="J66" s="197"/>
      <c r="K66" s="197"/>
      <c r="L66" s="197"/>
      <c r="M66" s="197"/>
    </row>
    <row r="67" spans="2:4" ht="7.5" customHeight="1">
      <c r="B67" s="61"/>
      <c r="C67" s="61"/>
      <c r="D67" s="61"/>
    </row>
    <row r="68" spans="1:2" ht="12.75" customHeight="1">
      <c r="A68" s="60">
        <v>8</v>
      </c>
      <c r="B68" s="61" t="s">
        <v>116</v>
      </c>
    </row>
    <row r="69" ht="7.5" customHeight="1">
      <c r="B69" s="61"/>
    </row>
    <row r="70" spans="1:12" s="76" customFormat="1" ht="13.5" customHeight="1">
      <c r="A70" s="67"/>
      <c r="B70" s="197" t="s">
        <v>259</v>
      </c>
      <c r="C70" s="197"/>
      <c r="D70" s="197"/>
      <c r="E70" s="197"/>
      <c r="F70" s="197"/>
      <c r="G70" s="197"/>
      <c r="H70" s="197"/>
      <c r="I70" s="197"/>
      <c r="J70" s="197"/>
      <c r="K70" s="197"/>
      <c r="L70" s="197"/>
    </row>
    <row r="71" ht="7.5" customHeight="1"/>
    <row r="72" spans="8:12" s="122" customFormat="1" ht="12.75" customHeight="1">
      <c r="H72" s="122" t="s">
        <v>141</v>
      </c>
      <c r="I72" s="122" t="s">
        <v>142</v>
      </c>
      <c r="K72" s="122" t="s">
        <v>143</v>
      </c>
      <c r="L72" s="122" t="s">
        <v>144</v>
      </c>
    </row>
    <row r="73" spans="6:13" s="122" customFormat="1" ht="12.75" customHeight="1">
      <c r="F73" s="122" t="s">
        <v>26</v>
      </c>
      <c r="G73" s="122" t="s">
        <v>115</v>
      </c>
      <c r="H73" s="122" t="s">
        <v>145</v>
      </c>
      <c r="I73" s="122" t="s">
        <v>146</v>
      </c>
      <c r="J73" s="122" t="s">
        <v>117</v>
      </c>
      <c r="K73" s="122" t="s">
        <v>147</v>
      </c>
      <c r="L73" s="122" t="s">
        <v>158</v>
      </c>
      <c r="M73" s="122" t="s">
        <v>75</v>
      </c>
    </row>
    <row r="74" spans="2:13" s="122" customFormat="1" ht="12.75" customHeight="1">
      <c r="B74" s="123" t="s">
        <v>148</v>
      </c>
      <c r="F74" s="122" t="s">
        <v>57</v>
      </c>
      <c r="G74" s="122" t="s">
        <v>57</v>
      </c>
      <c r="H74" s="122" t="s">
        <v>57</v>
      </c>
      <c r="I74" s="122" t="s">
        <v>57</v>
      </c>
      <c r="J74" s="122" t="s">
        <v>57</v>
      </c>
      <c r="K74" s="122" t="s">
        <v>57</v>
      </c>
      <c r="L74" s="122" t="s">
        <v>57</v>
      </c>
      <c r="M74" s="122" t="s">
        <v>57</v>
      </c>
    </row>
    <row r="75" spans="2:22" s="124" customFormat="1" ht="12.75" customHeight="1">
      <c r="B75" s="125"/>
      <c r="F75" s="126"/>
      <c r="G75" s="126"/>
      <c r="H75" s="126"/>
      <c r="I75" s="126"/>
      <c r="J75" s="126"/>
      <c r="K75" s="126"/>
      <c r="L75" s="127"/>
      <c r="M75" s="126"/>
      <c r="N75" s="126"/>
      <c r="P75" s="126"/>
      <c r="R75" s="126"/>
      <c r="T75" s="126"/>
      <c r="V75" s="126"/>
    </row>
    <row r="76" spans="2:22" s="124" customFormat="1" ht="12.75" customHeight="1">
      <c r="B76" s="125" t="s">
        <v>183</v>
      </c>
      <c r="C76" s="125"/>
      <c r="D76" s="125"/>
      <c r="F76" s="126">
        <v>257211</v>
      </c>
      <c r="G76" s="177">
        <v>397765</v>
      </c>
      <c r="H76" s="126">
        <v>158832</v>
      </c>
      <c r="I76" s="126">
        <v>80722</v>
      </c>
      <c r="J76" s="126">
        <v>13914</v>
      </c>
      <c r="K76" s="126">
        <v>20718</v>
      </c>
      <c r="L76" s="127">
        <v>52686</v>
      </c>
      <c r="M76" s="126">
        <f>SUM(F76:L76)</f>
        <v>981848</v>
      </c>
      <c r="N76" s="126"/>
      <c r="P76" s="126"/>
      <c r="R76" s="126"/>
      <c r="T76" s="126"/>
      <c r="V76" s="126"/>
    </row>
    <row r="77" spans="2:22" s="124" customFormat="1" ht="12.75" customHeight="1">
      <c r="B77" s="125" t="s">
        <v>184</v>
      </c>
      <c r="C77" s="125"/>
      <c r="D77" s="125"/>
      <c r="F77" s="126">
        <v>0</v>
      </c>
      <c r="G77" s="126">
        <v>-20</v>
      </c>
      <c r="H77" s="126">
        <v>0</v>
      </c>
      <c r="I77" s="126">
        <v>-939</v>
      </c>
      <c r="J77" s="126">
        <v>0</v>
      </c>
      <c r="K77" s="126">
        <v>-1545</v>
      </c>
      <c r="L77" s="127">
        <v>-47</v>
      </c>
      <c r="M77" s="126">
        <f>SUM(F77:L77)</f>
        <v>-2551</v>
      </c>
      <c r="N77" s="126"/>
      <c r="P77" s="126"/>
      <c r="R77" s="126"/>
      <c r="T77" s="126"/>
      <c r="V77" s="126"/>
    </row>
    <row r="78" spans="2:22" s="124" customFormat="1" ht="3.75" customHeight="1">
      <c r="B78" s="125"/>
      <c r="F78" s="126"/>
      <c r="G78" s="126"/>
      <c r="H78" s="126"/>
      <c r="I78" s="126"/>
      <c r="J78" s="126"/>
      <c r="K78" s="126"/>
      <c r="L78" s="127"/>
      <c r="M78" s="126"/>
      <c r="N78" s="126"/>
      <c r="P78" s="126"/>
      <c r="R78" s="126"/>
      <c r="T78" s="126"/>
      <c r="V78" s="126"/>
    </row>
    <row r="79" spans="2:22" s="124" customFormat="1" ht="3.75" customHeight="1">
      <c r="B79" s="125"/>
      <c r="F79" s="128"/>
      <c r="G79" s="128"/>
      <c r="H79" s="128"/>
      <c r="I79" s="128"/>
      <c r="J79" s="128"/>
      <c r="K79" s="128"/>
      <c r="L79" s="129"/>
      <c r="M79" s="128"/>
      <c r="N79" s="126"/>
      <c r="P79" s="126"/>
      <c r="R79" s="126"/>
      <c r="T79" s="126"/>
      <c r="V79" s="126"/>
    </row>
    <row r="80" spans="2:20" s="124" customFormat="1" ht="12.75" customHeight="1">
      <c r="B80" s="125" t="s">
        <v>171</v>
      </c>
      <c r="F80" s="124">
        <f aca="true" t="shared" si="0" ref="F80:L80">SUM(F76:F79)</f>
        <v>257211</v>
      </c>
      <c r="G80" s="124">
        <f t="shared" si="0"/>
        <v>397745</v>
      </c>
      <c r="H80" s="124">
        <f t="shared" si="0"/>
        <v>158832</v>
      </c>
      <c r="I80" s="124">
        <f t="shared" si="0"/>
        <v>79783</v>
      </c>
      <c r="J80" s="124">
        <f t="shared" si="0"/>
        <v>13914</v>
      </c>
      <c r="K80" s="124">
        <f t="shared" si="0"/>
        <v>19173</v>
      </c>
      <c r="L80" s="127">
        <f t="shared" si="0"/>
        <v>52639</v>
      </c>
      <c r="M80" s="124">
        <f>SUM(M76:M79)</f>
        <v>979297</v>
      </c>
      <c r="T80" s="126"/>
    </row>
    <row r="81" spans="6:20" s="124" customFormat="1" ht="3.75" customHeight="1" thickBot="1">
      <c r="F81" s="130"/>
      <c r="G81" s="130"/>
      <c r="H81" s="130"/>
      <c r="I81" s="130"/>
      <c r="J81" s="130"/>
      <c r="K81" s="130"/>
      <c r="L81" s="131"/>
      <c r="T81" s="126"/>
    </row>
    <row r="82" spans="12:20" s="124" customFormat="1" ht="3.75" customHeight="1">
      <c r="L82" s="127"/>
      <c r="T82" s="126"/>
    </row>
    <row r="83" spans="2:20" s="124" customFormat="1" ht="12.75" customHeight="1">
      <c r="B83" s="125" t="s">
        <v>198</v>
      </c>
      <c r="M83" s="124">
        <v>-329157</v>
      </c>
      <c r="S83" s="127"/>
      <c r="T83" s="126"/>
    </row>
    <row r="84" spans="19:20" s="16" customFormat="1" ht="3.75" customHeight="1">
      <c r="S84" s="132"/>
      <c r="T84" s="133"/>
    </row>
    <row r="85" spans="13:20" s="16" customFormat="1" ht="3.75" customHeight="1">
      <c r="M85" s="9"/>
      <c r="S85" s="132"/>
      <c r="T85" s="133"/>
    </row>
    <row r="86" spans="13:20" s="124" customFormat="1" ht="12.75" customHeight="1">
      <c r="M86" s="124">
        <f>SUM(M80:M83)</f>
        <v>650140</v>
      </c>
      <c r="S86" s="127"/>
      <c r="T86" s="126"/>
    </row>
    <row r="87" spans="13:20" s="16" customFormat="1" ht="3.75" customHeight="1" thickBot="1">
      <c r="M87" s="18"/>
      <c r="S87" s="132"/>
      <c r="T87" s="133"/>
    </row>
    <row r="88" spans="2:20" s="124" customFormat="1" ht="12.75" customHeight="1">
      <c r="B88" s="123" t="s">
        <v>149</v>
      </c>
      <c r="S88" s="127"/>
      <c r="T88" s="126"/>
    </row>
    <row r="89" spans="2:20" s="124" customFormat="1" ht="12.75" customHeight="1">
      <c r="B89" s="125" t="s">
        <v>182</v>
      </c>
      <c r="C89" s="125"/>
      <c r="D89" s="125"/>
      <c r="F89" s="124">
        <v>0</v>
      </c>
      <c r="G89" s="124">
        <v>20048</v>
      </c>
      <c r="H89" s="124">
        <v>-1347</v>
      </c>
      <c r="I89" s="124">
        <v>-6</v>
      </c>
      <c r="J89" s="124">
        <v>643</v>
      </c>
      <c r="K89" s="124">
        <v>114</v>
      </c>
      <c r="L89" s="127">
        <v>-9848</v>
      </c>
      <c r="M89" s="124">
        <f>SUM(F89:L89)</f>
        <v>9604</v>
      </c>
      <c r="T89" s="126"/>
    </row>
    <row r="90" spans="2:20" s="124" customFormat="1" ht="12.75" customHeight="1">
      <c r="B90" s="125" t="s">
        <v>131</v>
      </c>
      <c r="F90" s="124">
        <v>0</v>
      </c>
      <c r="G90" s="124">
        <v>9269</v>
      </c>
      <c r="H90" s="124">
        <v>133</v>
      </c>
      <c r="I90" s="124">
        <v>2627</v>
      </c>
      <c r="J90" s="124">
        <v>32</v>
      </c>
      <c r="K90" s="124">
        <v>0</v>
      </c>
      <c r="L90" s="127">
        <v>6535</v>
      </c>
      <c r="M90" s="124">
        <f>SUM(F90:L90)</f>
        <v>18596</v>
      </c>
      <c r="T90" s="126"/>
    </row>
    <row r="91" spans="2:20" s="124" customFormat="1" ht="3.75" customHeight="1">
      <c r="B91" s="125"/>
      <c r="F91" s="134"/>
      <c r="G91" s="134"/>
      <c r="H91" s="134"/>
      <c r="I91" s="134"/>
      <c r="J91" s="134"/>
      <c r="K91" s="134"/>
      <c r="L91" s="134"/>
      <c r="M91" s="134"/>
      <c r="T91" s="126"/>
    </row>
    <row r="92" spans="2:20" s="124" customFormat="1" ht="3.75" customHeight="1">
      <c r="B92" s="125"/>
      <c r="L92" s="127"/>
      <c r="T92" s="126"/>
    </row>
    <row r="93" spans="2:20" s="124" customFormat="1" ht="12.75" customHeight="1">
      <c r="B93" s="125" t="s">
        <v>186</v>
      </c>
      <c r="T93" s="126"/>
    </row>
    <row r="94" spans="2:20" s="124" customFormat="1" ht="12.75" customHeight="1">
      <c r="B94" s="125" t="s">
        <v>187</v>
      </c>
      <c r="F94" s="124">
        <f aca="true" t="shared" si="1" ref="F94:M94">SUM(F89:F92)</f>
        <v>0</v>
      </c>
      <c r="G94" s="124">
        <f t="shared" si="1"/>
        <v>29317</v>
      </c>
      <c r="H94" s="124">
        <f t="shared" si="1"/>
        <v>-1214</v>
      </c>
      <c r="I94" s="124">
        <f t="shared" si="1"/>
        <v>2621</v>
      </c>
      <c r="J94" s="124">
        <f t="shared" si="1"/>
        <v>675</v>
      </c>
      <c r="K94" s="124">
        <f t="shared" si="1"/>
        <v>114</v>
      </c>
      <c r="L94" s="124">
        <f t="shared" si="1"/>
        <v>-3313</v>
      </c>
      <c r="M94" s="124">
        <f t="shared" si="1"/>
        <v>28200</v>
      </c>
      <c r="T94" s="126"/>
    </row>
    <row r="95" spans="2:20" s="124" customFormat="1" ht="12.75" customHeight="1">
      <c r="B95" s="125" t="s">
        <v>37</v>
      </c>
      <c r="F95" s="124">
        <v>0</v>
      </c>
      <c r="G95" s="124">
        <v>77039</v>
      </c>
      <c r="H95" s="124">
        <v>30</v>
      </c>
      <c r="I95" s="124">
        <v>7</v>
      </c>
      <c r="J95" s="124">
        <v>0</v>
      </c>
      <c r="K95" s="124">
        <v>0</v>
      </c>
      <c r="L95" s="127">
        <v>-10201</v>
      </c>
      <c r="M95" s="124">
        <f>SUM(F95:L95)</f>
        <v>66875</v>
      </c>
      <c r="T95" s="126"/>
    </row>
    <row r="96" spans="2:20" s="124" customFormat="1" ht="12.75" customHeight="1">
      <c r="B96" s="125" t="s">
        <v>150</v>
      </c>
      <c r="F96" s="124">
        <v>0</v>
      </c>
      <c r="G96" s="124">
        <v>-73003</v>
      </c>
      <c r="H96" s="124">
        <v>-1077</v>
      </c>
      <c r="I96" s="124">
        <v>0</v>
      </c>
      <c r="J96" s="124">
        <v>-174</v>
      </c>
      <c r="K96" s="124">
        <v>-11</v>
      </c>
      <c r="L96" s="127">
        <v>-46125</v>
      </c>
      <c r="M96" s="124">
        <f>SUM(F96:L96)</f>
        <v>-120390</v>
      </c>
      <c r="T96" s="126"/>
    </row>
    <row r="97" spans="2:20" s="124" customFormat="1" ht="12.75" customHeight="1">
      <c r="B97" s="125" t="s">
        <v>152</v>
      </c>
      <c r="L97" s="127"/>
      <c r="T97" s="126"/>
    </row>
    <row r="98" spans="2:20" s="124" customFormat="1" ht="12.75" customHeight="1">
      <c r="B98" s="125" t="s">
        <v>178</v>
      </c>
      <c r="L98" s="127"/>
      <c r="T98" s="126"/>
    </row>
    <row r="99" spans="2:20" s="124" customFormat="1" ht="12.75" customHeight="1">
      <c r="B99" s="125" t="s">
        <v>199</v>
      </c>
      <c r="F99" s="135">
        <v>1960</v>
      </c>
      <c r="G99" s="124">
        <v>-871</v>
      </c>
      <c r="H99" s="124">
        <v>0</v>
      </c>
      <c r="I99" s="124">
        <v>-7343</v>
      </c>
      <c r="J99" s="124">
        <v>-127</v>
      </c>
      <c r="K99" s="124">
        <v>1262</v>
      </c>
      <c r="L99" s="127">
        <v>-6452</v>
      </c>
      <c r="M99" s="124">
        <f>SUM(F99:L99)</f>
        <v>-11571</v>
      </c>
      <c r="T99" s="126"/>
    </row>
    <row r="100" spans="2:20" s="124" customFormat="1" ht="3.75" customHeight="1">
      <c r="B100" s="125"/>
      <c r="F100" s="134"/>
      <c r="G100" s="134"/>
      <c r="H100" s="134"/>
      <c r="I100" s="134"/>
      <c r="J100" s="134"/>
      <c r="K100" s="134"/>
      <c r="L100" s="136"/>
      <c r="M100" s="134"/>
      <c r="T100" s="126"/>
    </row>
    <row r="101" spans="2:20" s="124" customFormat="1" ht="12.75" customHeight="1">
      <c r="B101" s="125" t="s">
        <v>27</v>
      </c>
      <c r="T101" s="126"/>
    </row>
    <row r="102" spans="2:20" s="124" customFormat="1" ht="12.75" customHeight="1">
      <c r="B102" s="125" t="s">
        <v>28</v>
      </c>
      <c r="F102" s="143">
        <f aca="true" t="shared" si="2" ref="F102:M102">SUM(F94:F99)</f>
        <v>1960</v>
      </c>
      <c r="G102" s="124">
        <f t="shared" si="2"/>
        <v>32482</v>
      </c>
      <c r="H102" s="124">
        <f t="shared" si="2"/>
        <v>-2261</v>
      </c>
      <c r="I102" s="124">
        <f t="shared" si="2"/>
        <v>-4715</v>
      </c>
      <c r="J102" s="124">
        <f t="shared" si="2"/>
        <v>374</v>
      </c>
      <c r="K102" s="124">
        <f t="shared" si="2"/>
        <v>1365</v>
      </c>
      <c r="L102" s="124">
        <f t="shared" si="2"/>
        <v>-66091</v>
      </c>
      <c r="M102" s="124">
        <f t="shared" si="2"/>
        <v>-36886</v>
      </c>
      <c r="T102" s="126"/>
    </row>
    <row r="103" spans="6:20" s="124" customFormat="1" ht="3.75" customHeight="1" thickBot="1">
      <c r="F103" s="130"/>
      <c r="G103" s="130"/>
      <c r="H103" s="130"/>
      <c r="I103" s="130"/>
      <c r="J103" s="130"/>
      <c r="K103" s="130"/>
      <c r="L103" s="131"/>
      <c r="M103" s="131"/>
      <c r="T103" s="126"/>
    </row>
    <row r="104" spans="12:20" s="124" customFormat="1" ht="3.75" customHeight="1">
      <c r="L104" s="127"/>
      <c r="T104" s="126"/>
    </row>
    <row r="105" spans="2:13" ht="12.75" customHeight="1">
      <c r="B105" s="22" t="s">
        <v>22</v>
      </c>
      <c r="K105" s="137"/>
      <c r="L105" s="137"/>
      <c r="M105" s="137"/>
    </row>
    <row r="106" spans="11:13" ht="7.5" customHeight="1">
      <c r="K106" s="137"/>
      <c r="L106" s="137"/>
      <c r="M106" s="137"/>
    </row>
    <row r="107" spans="1:4" ht="12.75" customHeight="1">
      <c r="A107" s="60">
        <v>9</v>
      </c>
      <c r="B107" s="61" t="s">
        <v>38</v>
      </c>
      <c r="C107" s="61"/>
      <c r="D107" s="61"/>
    </row>
    <row r="108" ht="7.5" customHeight="1"/>
    <row r="109" spans="1:12" s="76" customFormat="1" ht="27.75" customHeight="1">
      <c r="A109" s="67"/>
      <c r="B109" s="197" t="s">
        <v>165</v>
      </c>
      <c r="C109" s="197"/>
      <c r="D109" s="197"/>
      <c r="E109" s="197"/>
      <c r="F109" s="197"/>
      <c r="G109" s="197"/>
      <c r="H109" s="197"/>
      <c r="I109" s="197"/>
      <c r="J109" s="197"/>
      <c r="K109" s="197"/>
      <c r="L109" s="197"/>
    </row>
    <row r="110" ht="7.5" customHeight="1"/>
    <row r="111" spans="1:10" ht="12.75" customHeight="1">
      <c r="A111" s="60">
        <v>10</v>
      </c>
      <c r="B111" s="198" t="s">
        <v>151</v>
      </c>
      <c r="C111" s="198"/>
      <c r="D111" s="198"/>
      <c r="E111" s="198"/>
      <c r="F111" s="198"/>
      <c r="G111" s="198"/>
      <c r="H111" s="198"/>
      <c r="I111" s="198"/>
      <c r="J111" s="198"/>
    </row>
    <row r="112" ht="7.5" customHeight="1"/>
    <row r="113" spans="1:12" s="77" customFormat="1" ht="27" customHeight="1">
      <c r="A113" s="86"/>
      <c r="B113" s="197" t="s">
        <v>268</v>
      </c>
      <c r="C113" s="197"/>
      <c r="D113" s="197"/>
      <c r="E113" s="197"/>
      <c r="F113" s="197"/>
      <c r="G113" s="197"/>
      <c r="H113" s="197"/>
      <c r="I113" s="197"/>
      <c r="J113" s="197"/>
      <c r="K113" s="197"/>
      <c r="L113" s="197"/>
    </row>
    <row r="114" ht="7.5" customHeight="1"/>
    <row r="115" spans="1:4" ht="12.75" customHeight="1">
      <c r="A115" s="60">
        <v>11</v>
      </c>
      <c r="B115" s="61" t="s">
        <v>67</v>
      </c>
      <c r="C115" s="61"/>
      <c r="D115" s="61"/>
    </row>
    <row r="116" spans="2:4" ht="7.5" customHeight="1">
      <c r="B116" s="61"/>
      <c r="C116" s="61"/>
      <c r="D116" s="61"/>
    </row>
    <row r="117" spans="1:13" s="146" customFormat="1" ht="13.5" customHeight="1">
      <c r="A117" s="67"/>
      <c r="B117" s="199" t="s">
        <v>273</v>
      </c>
      <c r="C117" s="199"/>
      <c r="D117" s="199"/>
      <c r="E117" s="199"/>
      <c r="F117" s="199"/>
      <c r="G117" s="199"/>
      <c r="H117" s="199"/>
      <c r="I117" s="199"/>
      <c r="J117" s="199"/>
      <c r="K117" s="199"/>
      <c r="L117" s="199"/>
      <c r="M117" s="199"/>
    </row>
    <row r="118" spans="1:7" ht="3.75" customHeight="1">
      <c r="A118" s="26"/>
      <c r="B118" s="163"/>
      <c r="D118" s="164"/>
      <c r="G118" s="1"/>
    </row>
    <row r="119" spans="1:12" s="77" customFormat="1" ht="51" customHeight="1">
      <c r="A119" s="86"/>
      <c r="B119" s="77" t="s">
        <v>94</v>
      </c>
      <c r="C119" s="197" t="s">
        <v>243</v>
      </c>
      <c r="D119" s="197"/>
      <c r="E119" s="197"/>
      <c r="F119" s="197"/>
      <c r="G119" s="197"/>
      <c r="H119" s="197"/>
      <c r="I119" s="197"/>
      <c r="J119" s="197"/>
      <c r="K119" s="197"/>
      <c r="L119" s="197"/>
    </row>
    <row r="120" s="147" customFormat="1" ht="6" customHeight="1">
      <c r="A120" s="60"/>
    </row>
    <row r="121" spans="1:12" s="77" customFormat="1" ht="51" customHeight="1">
      <c r="A121" s="86"/>
      <c r="B121" s="77" t="s">
        <v>19</v>
      </c>
      <c r="C121" s="197" t="s">
        <v>244</v>
      </c>
      <c r="D121" s="197"/>
      <c r="E121" s="197"/>
      <c r="F121" s="197"/>
      <c r="G121" s="197"/>
      <c r="H121" s="197"/>
      <c r="I121" s="197"/>
      <c r="J121" s="197"/>
      <c r="K121" s="197"/>
      <c r="L121" s="197"/>
    </row>
    <row r="122" s="147" customFormat="1" ht="6" customHeight="1">
      <c r="A122" s="60"/>
    </row>
    <row r="123" spans="1:12" s="76" customFormat="1" ht="51.75" customHeight="1">
      <c r="A123" s="67"/>
      <c r="B123" s="76" t="s">
        <v>239</v>
      </c>
      <c r="C123" s="197" t="s">
        <v>245</v>
      </c>
      <c r="D123" s="197"/>
      <c r="E123" s="197"/>
      <c r="F123" s="197"/>
      <c r="G123" s="197"/>
      <c r="H123" s="197"/>
      <c r="I123" s="197"/>
      <c r="J123" s="197"/>
      <c r="K123" s="197"/>
      <c r="L123" s="197"/>
    </row>
    <row r="124" ht="7.5" customHeight="1"/>
    <row r="125" spans="1:4" ht="12.75" customHeight="1">
      <c r="A125" s="60">
        <v>12</v>
      </c>
      <c r="B125" s="61" t="s">
        <v>83</v>
      </c>
      <c r="C125" s="61"/>
      <c r="D125" s="61"/>
    </row>
    <row r="126" spans="2:4" ht="7.5" customHeight="1">
      <c r="B126" s="61"/>
      <c r="C126" s="61"/>
      <c r="D126" s="61"/>
    </row>
    <row r="127" spans="1:12" s="88" customFormat="1" ht="93" customHeight="1">
      <c r="A127" s="63"/>
      <c r="B127" s="197" t="s">
        <v>274</v>
      </c>
      <c r="C127" s="197"/>
      <c r="D127" s="197"/>
      <c r="E127" s="197"/>
      <c r="F127" s="197"/>
      <c r="G127" s="197"/>
      <c r="H127" s="197"/>
      <c r="I127" s="197"/>
      <c r="J127" s="197"/>
      <c r="K127" s="197"/>
      <c r="L127" s="197"/>
    </row>
    <row r="128" ht="3.75" customHeight="1"/>
    <row r="129" spans="1:4" ht="12.75" customHeight="1">
      <c r="A129" s="60">
        <v>13</v>
      </c>
      <c r="B129" s="61" t="s">
        <v>119</v>
      </c>
      <c r="C129" s="138"/>
      <c r="D129" s="138"/>
    </row>
    <row r="130" ht="7.5" customHeight="1">
      <c r="A130" s="28"/>
    </row>
    <row r="131" spans="2:12" ht="12.75" customHeight="1">
      <c r="B131" s="197" t="s">
        <v>285</v>
      </c>
      <c r="C131" s="197"/>
      <c r="D131" s="197"/>
      <c r="E131" s="197"/>
      <c r="F131" s="197"/>
      <c r="G131" s="197"/>
      <c r="H131" s="197"/>
      <c r="I131" s="197"/>
      <c r="J131" s="197"/>
      <c r="K131" s="197"/>
      <c r="L131" s="197"/>
    </row>
    <row r="151" ht="12.75" customHeight="1">
      <c r="A151" s="38"/>
    </row>
  </sheetData>
  <mergeCells count="23">
    <mergeCell ref="B109:L109"/>
    <mergeCell ref="B30:L30"/>
    <mergeCell ref="B70:L70"/>
    <mergeCell ref="B62:L62"/>
    <mergeCell ref="B60:L60"/>
    <mergeCell ref="B66:M66"/>
    <mergeCell ref="B10:L10"/>
    <mergeCell ref="B12:L12"/>
    <mergeCell ref="B16:L16"/>
    <mergeCell ref="B20:L20"/>
    <mergeCell ref="C22:L22"/>
    <mergeCell ref="C24:L24"/>
    <mergeCell ref="C26:L26"/>
    <mergeCell ref="K35:L35"/>
    <mergeCell ref="I35:J35"/>
    <mergeCell ref="B131:L131"/>
    <mergeCell ref="B111:J111"/>
    <mergeCell ref="B127:L127"/>
    <mergeCell ref="B113:L113"/>
    <mergeCell ref="C123:L123"/>
    <mergeCell ref="C121:L121"/>
    <mergeCell ref="C119:L119"/>
    <mergeCell ref="B117:M117"/>
  </mergeCells>
  <printOptions horizontalCentered="1"/>
  <pageMargins left="0.6" right="0.3" top="0.71" bottom="0.54" header="0.2" footer="0.2"/>
  <pageSetup firstPageNumber="5" useFirstPageNumber="1" fitToHeight="4" fitToWidth="5" horizontalDpi="600" verticalDpi="600" orientation="portrait" paperSize="9" scale="88" r:id="rId2"/>
  <headerFooter alignWithMargins="0">
    <oddFooter>&amp;C- &amp;P -</oddFooter>
  </headerFooter>
  <rowBreaks count="2" manualBreakCount="2">
    <brk id="56" max="12" man="1"/>
    <brk id="114" max="12" man="1"/>
  </rowBreaks>
  <drawing r:id="rId1"/>
</worksheet>
</file>

<file path=xl/worksheets/sheet6.xml><?xml version="1.0" encoding="utf-8"?>
<worksheet xmlns="http://schemas.openxmlformats.org/spreadsheetml/2006/main" xmlns:r="http://schemas.openxmlformats.org/officeDocument/2006/relationships">
  <dimension ref="A6:M181"/>
  <sheetViews>
    <sheetView showGridLines="0" workbookViewId="0" topLeftCell="A1">
      <selection activeCell="A1" sqref="A1"/>
    </sheetView>
  </sheetViews>
  <sheetFormatPr defaultColWidth="9.140625" defaultRowHeight="12.75" customHeight="1"/>
  <cols>
    <col min="1" max="1" width="3.140625" style="62" customWidth="1"/>
    <col min="2" max="2" width="3.28125" style="62" customWidth="1"/>
    <col min="3" max="3" width="2.8515625" style="62" customWidth="1"/>
    <col min="4" max="4" width="3.140625" style="62" customWidth="1"/>
    <col min="5" max="5" width="6.8515625" style="62" customWidth="1"/>
    <col min="6" max="6" width="11.28125" style="62" customWidth="1"/>
    <col min="7" max="7" width="12.8515625" style="62" customWidth="1"/>
    <col min="8" max="8" width="11.57421875" style="62" customWidth="1"/>
    <col min="9" max="9" width="11.8515625" style="62" customWidth="1"/>
    <col min="10" max="10" width="11.140625" style="62" customWidth="1"/>
    <col min="11" max="11" width="11.00390625" style="62" customWidth="1"/>
    <col min="12" max="12" width="4.7109375" style="62" customWidth="1"/>
    <col min="13" max="16384" width="9.140625" style="62" customWidth="1"/>
  </cols>
  <sheetData>
    <row r="6" spans="1:4" ht="12.75" customHeight="1">
      <c r="A6" s="60"/>
      <c r="B6" s="61" t="s">
        <v>201</v>
      </c>
      <c r="C6" s="61"/>
      <c r="D6" s="61"/>
    </row>
    <row r="7" ht="6" customHeight="1"/>
    <row r="8" spans="1:4" ht="12.75" customHeight="1">
      <c r="A8" s="60">
        <v>1</v>
      </c>
      <c r="B8" s="61" t="s">
        <v>87</v>
      </c>
      <c r="C8" s="61"/>
      <c r="D8" s="61"/>
    </row>
    <row r="9" spans="1:4" ht="6" customHeight="1">
      <c r="A9" s="60"/>
      <c r="B9" s="61"/>
      <c r="C9" s="61"/>
      <c r="D9" s="61"/>
    </row>
    <row r="10" spans="1:11" s="64" customFormat="1" ht="153.75" customHeight="1">
      <c r="A10" s="63"/>
      <c r="B10" s="197" t="s">
        <v>286</v>
      </c>
      <c r="C10" s="197"/>
      <c r="D10" s="197"/>
      <c r="E10" s="197"/>
      <c r="F10" s="197"/>
      <c r="G10" s="197"/>
      <c r="H10" s="197"/>
      <c r="I10" s="197"/>
      <c r="J10" s="197"/>
      <c r="K10" s="197"/>
    </row>
    <row r="11" spans="1:4" ht="6" customHeight="1">
      <c r="A11" s="60"/>
      <c r="B11" s="61"/>
      <c r="C11" s="61"/>
      <c r="D11" s="61"/>
    </row>
    <row r="12" spans="1:11" s="64" customFormat="1" ht="91.5" customHeight="1">
      <c r="A12" s="63"/>
      <c r="B12" s="197" t="s">
        <v>278</v>
      </c>
      <c r="C12" s="197"/>
      <c r="D12" s="197"/>
      <c r="E12" s="197"/>
      <c r="F12" s="197"/>
      <c r="G12" s="197"/>
      <c r="H12" s="197"/>
      <c r="I12" s="197"/>
      <c r="J12" s="197"/>
      <c r="K12" s="197"/>
    </row>
    <row r="13" spans="1:4" ht="6" customHeight="1">
      <c r="A13" s="60"/>
      <c r="B13" s="61"/>
      <c r="C13" s="61"/>
      <c r="D13" s="61"/>
    </row>
    <row r="14" spans="1:11" s="64" customFormat="1" ht="79.5" customHeight="1">
      <c r="A14" s="63"/>
      <c r="B14" s="205"/>
      <c r="C14" s="205"/>
      <c r="D14" s="205"/>
      <c r="E14" s="205"/>
      <c r="F14" s="205"/>
      <c r="G14" s="205"/>
      <c r="H14" s="205"/>
      <c r="I14" s="205"/>
      <c r="J14" s="205"/>
      <c r="K14" s="205"/>
    </row>
    <row r="15" spans="1:11" s="64" customFormat="1" ht="24.75" customHeight="1">
      <c r="A15" s="63"/>
      <c r="B15" s="155"/>
      <c r="C15" s="155"/>
      <c r="D15" s="155"/>
      <c r="E15" s="155"/>
      <c r="F15" s="155"/>
      <c r="G15" s="155"/>
      <c r="H15" s="155"/>
      <c r="I15" s="155"/>
      <c r="J15" s="155"/>
      <c r="K15" s="155"/>
    </row>
    <row r="16" spans="1:4" ht="6" customHeight="1">
      <c r="A16" s="60"/>
      <c r="B16" s="61"/>
      <c r="C16" s="61"/>
      <c r="D16" s="61"/>
    </row>
    <row r="17" spans="1:11" s="66" customFormat="1" ht="53.25" customHeight="1">
      <c r="A17" s="65"/>
      <c r="B17" s="197" t="s">
        <v>283</v>
      </c>
      <c r="C17" s="197"/>
      <c r="D17" s="197"/>
      <c r="E17" s="197"/>
      <c r="F17" s="197"/>
      <c r="G17" s="197"/>
      <c r="H17" s="197"/>
      <c r="I17" s="197"/>
      <c r="J17" s="197"/>
      <c r="K17" s="197"/>
    </row>
    <row r="18" ht="6" customHeight="1">
      <c r="A18" s="60"/>
    </row>
    <row r="19" spans="1:11" s="68" customFormat="1" ht="26.25" customHeight="1">
      <c r="A19" s="67"/>
      <c r="B19" s="197" t="s">
        <v>241</v>
      </c>
      <c r="C19" s="197"/>
      <c r="D19" s="197"/>
      <c r="E19" s="197"/>
      <c r="F19" s="197"/>
      <c r="G19" s="197"/>
      <c r="H19" s="197"/>
      <c r="I19" s="197"/>
      <c r="J19" s="197"/>
      <c r="K19" s="197"/>
    </row>
    <row r="20" ht="6" customHeight="1">
      <c r="A20" s="60"/>
    </row>
    <row r="21" spans="1:11" s="68" customFormat="1" ht="41.25" customHeight="1">
      <c r="A21" s="67"/>
      <c r="B21" s="197" t="s">
        <v>2</v>
      </c>
      <c r="C21" s="197"/>
      <c r="D21" s="197"/>
      <c r="E21" s="197"/>
      <c r="F21" s="197"/>
      <c r="G21" s="197"/>
      <c r="H21" s="197"/>
      <c r="I21" s="197"/>
      <c r="J21" s="197"/>
      <c r="K21" s="197"/>
    </row>
    <row r="22" ht="6" customHeight="1">
      <c r="A22" s="60"/>
    </row>
    <row r="23" spans="1:12" s="68" customFormat="1" ht="30" customHeight="1">
      <c r="A23" s="67"/>
      <c r="B23" s="207" t="s">
        <v>279</v>
      </c>
      <c r="C23" s="207"/>
      <c r="D23" s="207"/>
      <c r="E23" s="207"/>
      <c r="F23" s="207"/>
      <c r="G23" s="207"/>
      <c r="H23" s="207"/>
      <c r="I23" s="207"/>
      <c r="J23" s="207"/>
      <c r="K23" s="207"/>
      <c r="L23"/>
    </row>
    <row r="24" ht="7.5" customHeight="1">
      <c r="A24" s="60"/>
    </row>
    <row r="25" spans="1:2" ht="12.75" customHeight="1">
      <c r="A25" s="60">
        <v>2</v>
      </c>
      <c r="B25" s="61" t="s">
        <v>86</v>
      </c>
    </row>
    <row r="26" spans="3:4" ht="6" customHeight="1">
      <c r="C26" s="61"/>
      <c r="D26" s="61"/>
    </row>
    <row r="27" spans="1:11" s="68" customFormat="1" ht="66.75" customHeight="1">
      <c r="A27" s="67"/>
      <c r="B27" s="197" t="s">
        <v>287</v>
      </c>
      <c r="C27" s="197"/>
      <c r="D27" s="197"/>
      <c r="E27" s="197"/>
      <c r="F27" s="197"/>
      <c r="G27" s="197"/>
      <c r="H27" s="197"/>
      <c r="I27" s="197"/>
      <c r="J27" s="197"/>
      <c r="K27" s="197"/>
    </row>
    <row r="28" ht="7.5" customHeight="1">
      <c r="A28" s="60"/>
    </row>
    <row r="29" spans="1:4" ht="12.75" customHeight="1">
      <c r="A29" s="60">
        <v>3</v>
      </c>
      <c r="B29" s="61" t="s">
        <v>89</v>
      </c>
      <c r="C29" s="61"/>
      <c r="D29" s="61"/>
    </row>
    <row r="30" ht="6" customHeight="1">
      <c r="A30" s="60"/>
    </row>
    <row r="31" spans="1:11" s="68" customFormat="1" ht="102" customHeight="1">
      <c r="A31" s="67"/>
      <c r="B31" s="197" t="s">
        <v>280</v>
      </c>
      <c r="C31" s="197"/>
      <c r="D31" s="197"/>
      <c r="E31" s="197"/>
      <c r="F31" s="197"/>
      <c r="G31" s="197"/>
      <c r="H31" s="197"/>
      <c r="I31" s="197"/>
      <c r="J31" s="197"/>
      <c r="K31" s="197"/>
    </row>
    <row r="32" ht="7.5" customHeight="1">
      <c r="A32" s="60"/>
    </row>
    <row r="33" spans="1:4" ht="12.75" customHeight="1">
      <c r="A33" s="60">
        <v>4</v>
      </c>
      <c r="B33" s="61" t="s">
        <v>90</v>
      </c>
      <c r="C33" s="61"/>
      <c r="D33" s="61"/>
    </row>
    <row r="34" spans="1:4" ht="6" customHeight="1">
      <c r="A34" s="28"/>
      <c r="B34" s="26"/>
      <c r="C34" s="26"/>
      <c r="D34" s="26"/>
    </row>
    <row r="35" spans="1:4" ht="12.75" customHeight="1">
      <c r="A35" s="28"/>
      <c r="B35" s="26" t="s">
        <v>166</v>
      </c>
      <c r="C35" s="26"/>
      <c r="D35" s="26"/>
    </row>
    <row r="36" spans="1:4" ht="12.75" customHeight="1">
      <c r="A36" s="28"/>
      <c r="B36" s="26"/>
      <c r="C36" s="26"/>
      <c r="D36" s="26"/>
    </row>
    <row r="37" spans="1:11" ht="12.75" customHeight="1">
      <c r="A37" s="60">
        <v>5</v>
      </c>
      <c r="B37" s="61" t="s">
        <v>58</v>
      </c>
      <c r="C37" s="61"/>
      <c r="D37" s="61"/>
      <c r="K37" s="69"/>
    </row>
    <row r="38" spans="1:4" ht="6" customHeight="1">
      <c r="A38" s="60"/>
      <c r="B38" s="61"/>
      <c r="C38" s="61"/>
      <c r="D38" s="61"/>
    </row>
    <row r="39" spans="1:4" ht="12.75" customHeight="1">
      <c r="A39" s="60"/>
      <c r="B39" s="26" t="s">
        <v>59</v>
      </c>
      <c r="C39" s="26"/>
      <c r="D39" s="26"/>
    </row>
    <row r="40" spans="1:12" ht="12.75" customHeight="1">
      <c r="A40" s="60"/>
      <c r="B40" s="26"/>
      <c r="C40" s="26"/>
      <c r="D40" s="26"/>
      <c r="H40" s="187" t="str">
        <f>+Income!F16</f>
        <v>SECOND QUARTER</v>
      </c>
      <c r="I40" s="187"/>
      <c r="J40" s="204" t="str">
        <f>+Income!J16</f>
        <v>CUMULATIVE 6 MONTHS</v>
      </c>
      <c r="K40" s="204"/>
      <c r="L40" s="144"/>
    </row>
    <row r="41" spans="1:11" ht="12.75" customHeight="1">
      <c r="A41" s="60"/>
      <c r="H41" s="114">
        <f>+Income!F18</f>
        <v>38533</v>
      </c>
      <c r="I41" s="114">
        <f>+Income!H18</f>
        <v>38168</v>
      </c>
      <c r="J41" s="114">
        <f>+H41</f>
        <v>38533</v>
      </c>
      <c r="K41" s="114">
        <f>+I41</f>
        <v>38168</v>
      </c>
    </row>
    <row r="42" spans="1:11" ht="12.75" customHeight="1">
      <c r="A42" s="60"/>
      <c r="H42" s="145" t="s">
        <v>57</v>
      </c>
      <c r="I42" s="145" t="s">
        <v>57</v>
      </c>
      <c r="J42" s="145" t="s">
        <v>57</v>
      </c>
      <c r="K42" s="145" t="s">
        <v>57</v>
      </c>
    </row>
    <row r="43" spans="1:11" ht="12.75" customHeight="1">
      <c r="A43" s="60"/>
      <c r="B43" s="62" t="s">
        <v>159</v>
      </c>
      <c r="F43" s="70" t="s">
        <v>161</v>
      </c>
      <c r="H43" s="71">
        <v>1228</v>
      </c>
      <c r="I43" s="151">
        <v>-4110</v>
      </c>
      <c r="J43" s="71">
        <v>1943</v>
      </c>
      <c r="K43" s="151">
        <v>-2077</v>
      </c>
    </row>
    <row r="44" spans="1:11" ht="12.75" customHeight="1">
      <c r="A44" s="60"/>
      <c r="F44" s="70" t="s">
        <v>160</v>
      </c>
      <c r="H44" s="71">
        <v>15929</v>
      </c>
      <c r="I44" s="151">
        <v>628</v>
      </c>
      <c r="J44" s="71">
        <v>16775</v>
      </c>
      <c r="K44" s="151">
        <v>1434</v>
      </c>
    </row>
    <row r="45" spans="1:11" ht="12.75" customHeight="1">
      <c r="A45" s="60"/>
      <c r="B45" s="62" t="s">
        <v>173</v>
      </c>
      <c r="F45" s="70"/>
      <c r="H45" s="71"/>
      <c r="I45" s="151"/>
      <c r="J45" s="71"/>
      <c r="K45" s="151"/>
    </row>
    <row r="46" spans="1:11" ht="12.75" customHeight="1">
      <c r="A46" s="60"/>
      <c r="B46" s="62" t="s">
        <v>200</v>
      </c>
      <c r="H46" s="72">
        <v>-863</v>
      </c>
      <c r="I46" s="152">
        <v>2919</v>
      </c>
      <c r="J46" s="71">
        <v>-1316</v>
      </c>
      <c r="K46" s="152">
        <v>2431</v>
      </c>
    </row>
    <row r="47" spans="1:11" ht="12.75" customHeight="1">
      <c r="A47" s="60"/>
      <c r="B47" s="62" t="s">
        <v>31</v>
      </c>
      <c r="H47" s="73">
        <v>-1727</v>
      </c>
      <c r="I47" s="153">
        <v>348</v>
      </c>
      <c r="J47" s="73">
        <v>-6436</v>
      </c>
      <c r="K47" s="153">
        <v>-15200</v>
      </c>
    </row>
    <row r="48" spans="1:11" ht="12.75" customHeight="1">
      <c r="A48" s="60"/>
      <c r="H48" s="71">
        <f>SUM(H43:H47)</f>
        <v>14567</v>
      </c>
      <c r="I48" s="151">
        <f>SUM(I43:I47)</f>
        <v>-215</v>
      </c>
      <c r="J48" s="71">
        <f>SUM(J43:J47)</f>
        <v>10966</v>
      </c>
      <c r="K48" s="151">
        <f>SUM(K43:K47)</f>
        <v>-13412</v>
      </c>
    </row>
    <row r="49" spans="1:11" ht="12.75" customHeight="1">
      <c r="A49" s="60"/>
      <c r="B49" s="62" t="s">
        <v>203</v>
      </c>
      <c r="H49" s="71"/>
      <c r="I49" s="151"/>
      <c r="J49" s="71"/>
      <c r="K49" s="151"/>
    </row>
    <row r="50" spans="1:11" ht="12.75" customHeight="1">
      <c r="A50" s="60"/>
      <c r="C50" s="62" t="s">
        <v>195</v>
      </c>
      <c r="H50" s="71">
        <v>260</v>
      </c>
      <c r="I50" s="151">
        <v>-1056</v>
      </c>
      <c r="J50" s="71">
        <v>-243</v>
      </c>
      <c r="K50" s="151">
        <v>-1282</v>
      </c>
    </row>
    <row r="51" spans="1:13" ht="16.5" customHeight="1" thickBot="1">
      <c r="A51" s="60"/>
      <c r="H51" s="74">
        <f>SUM(H48:H50)</f>
        <v>14827</v>
      </c>
      <c r="I51" s="154">
        <f>SUM(I48:I50)</f>
        <v>-1271</v>
      </c>
      <c r="J51" s="74">
        <f>SUM(J48:J50)</f>
        <v>10723</v>
      </c>
      <c r="K51" s="154">
        <f>SUM(K48:K50)</f>
        <v>-14694</v>
      </c>
      <c r="M51" s="72"/>
    </row>
    <row r="52" spans="1:11" ht="9.75" customHeight="1">
      <c r="A52" s="60"/>
      <c r="H52" s="71"/>
      <c r="I52" s="72"/>
      <c r="J52" s="72"/>
      <c r="K52" s="72"/>
    </row>
    <row r="53" spans="1:11" s="68" customFormat="1" ht="26.25" customHeight="1">
      <c r="A53" s="67"/>
      <c r="B53" s="203" t="s">
        <v>275</v>
      </c>
      <c r="C53" s="203"/>
      <c r="D53" s="203"/>
      <c r="E53" s="203"/>
      <c r="F53" s="203"/>
      <c r="G53" s="203"/>
      <c r="H53" s="203"/>
      <c r="I53" s="203"/>
      <c r="J53" s="203"/>
      <c r="K53" s="203"/>
    </row>
    <row r="54" spans="1:11" ht="12.75" customHeight="1">
      <c r="A54" s="60"/>
      <c r="I54" s="72"/>
      <c r="J54" s="72"/>
      <c r="K54" s="72"/>
    </row>
    <row r="55" spans="1:4" ht="12.75" customHeight="1">
      <c r="A55" s="60">
        <v>6</v>
      </c>
      <c r="B55" s="61" t="s">
        <v>60</v>
      </c>
      <c r="C55" s="61"/>
      <c r="D55" s="61"/>
    </row>
    <row r="56" ht="9.75" customHeight="1">
      <c r="A56" s="60"/>
    </row>
    <row r="57" spans="1:11" s="66" customFormat="1" ht="26.25" customHeight="1">
      <c r="A57" s="65"/>
      <c r="B57" s="203" t="s">
        <v>260</v>
      </c>
      <c r="C57" s="203"/>
      <c r="D57" s="203"/>
      <c r="E57" s="203"/>
      <c r="F57" s="203"/>
      <c r="G57" s="203"/>
      <c r="H57" s="203"/>
      <c r="I57" s="203"/>
      <c r="J57" s="203"/>
      <c r="K57" s="203"/>
    </row>
    <row r="58" ht="12.75" customHeight="1">
      <c r="A58" s="60"/>
    </row>
    <row r="59" spans="1:4" ht="12.75" customHeight="1">
      <c r="A59" s="60">
        <v>7</v>
      </c>
      <c r="B59" s="61" t="s">
        <v>61</v>
      </c>
      <c r="C59" s="61"/>
      <c r="D59" s="61"/>
    </row>
    <row r="60" ht="9.75" customHeight="1">
      <c r="A60" s="60"/>
    </row>
    <row r="61" spans="1:11" s="149" customFormat="1" ht="27.75" customHeight="1">
      <c r="A61" s="148"/>
      <c r="B61" s="149" t="s">
        <v>62</v>
      </c>
      <c r="C61" s="199" t="s">
        <v>226</v>
      </c>
      <c r="D61" s="199"/>
      <c r="E61" s="199"/>
      <c r="F61" s="199"/>
      <c r="G61" s="199"/>
      <c r="H61" s="199"/>
      <c r="I61" s="199"/>
      <c r="J61" s="199"/>
      <c r="K61" s="199"/>
    </row>
    <row r="62" s="147" customFormat="1" ht="12.75" customHeight="1">
      <c r="A62" s="60"/>
    </row>
    <row r="63" spans="1:11" s="147" customFormat="1" ht="12.75" customHeight="1">
      <c r="A63" s="60"/>
      <c r="J63" s="7" t="s">
        <v>57</v>
      </c>
      <c r="K63" s="7"/>
    </row>
    <row r="64" s="147" customFormat="1" ht="3.75" customHeight="1">
      <c r="A64" s="60"/>
    </row>
    <row r="65" spans="1:11" s="147" customFormat="1" ht="12.75" customHeight="1">
      <c r="A65" s="60"/>
      <c r="C65" s="166" t="s">
        <v>94</v>
      </c>
      <c r="D65" s="167" t="s">
        <v>222</v>
      </c>
      <c r="J65" s="168">
        <v>0</v>
      </c>
      <c r="K65" s="168"/>
    </row>
    <row r="66" spans="1:11" s="147" customFormat="1" ht="12.75" customHeight="1">
      <c r="A66" s="60"/>
      <c r="C66" s="166" t="s">
        <v>223</v>
      </c>
      <c r="D66" s="167" t="s">
        <v>224</v>
      </c>
      <c r="J66" s="168">
        <v>-31</v>
      </c>
      <c r="K66" s="168"/>
    </row>
    <row r="67" spans="1:11" s="147" customFormat="1" ht="12.75" customHeight="1">
      <c r="A67" s="60"/>
      <c r="D67" s="167" t="s">
        <v>225</v>
      </c>
      <c r="J67" s="169">
        <v>-12</v>
      </c>
      <c r="K67" s="168"/>
    </row>
    <row r="68" spans="1:7" s="147" customFormat="1" ht="12.75" customHeight="1">
      <c r="A68" s="60"/>
      <c r="G68" s="168"/>
    </row>
    <row r="69" ht="9.75" customHeight="1">
      <c r="A69" s="60"/>
    </row>
    <row r="70" spans="1:11" s="78" customFormat="1" ht="27.75" customHeight="1">
      <c r="A70" s="77"/>
      <c r="B70" s="78" t="s">
        <v>63</v>
      </c>
      <c r="C70" s="203" t="s">
        <v>261</v>
      </c>
      <c r="D70" s="203"/>
      <c r="E70" s="203"/>
      <c r="F70" s="203"/>
      <c r="G70" s="203"/>
      <c r="H70" s="203"/>
      <c r="I70" s="203"/>
      <c r="J70" s="203"/>
      <c r="K70" s="203"/>
    </row>
    <row r="71" ht="9.75" customHeight="1">
      <c r="A71" s="28"/>
    </row>
    <row r="72" spans="1:10" ht="12.75" customHeight="1">
      <c r="A72" s="28"/>
      <c r="J72" s="5" t="s">
        <v>57</v>
      </c>
    </row>
    <row r="73" spans="1:10" ht="12.75" customHeight="1">
      <c r="A73" s="28"/>
      <c r="E73" s="62" t="s">
        <v>64</v>
      </c>
      <c r="J73" s="69">
        <v>351250</v>
      </c>
    </row>
    <row r="74" spans="1:10" ht="12.75" customHeight="1">
      <c r="A74" s="28"/>
      <c r="E74" s="62" t="s">
        <v>185</v>
      </c>
      <c r="J74" s="69">
        <v>182545</v>
      </c>
    </row>
    <row r="75" spans="1:10" ht="15.75" customHeight="1" thickBot="1">
      <c r="A75" s="28"/>
      <c r="E75" s="62" t="s">
        <v>65</v>
      </c>
      <c r="J75" s="79">
        <f>+J73-J74</f>
        <v>168705</v>
      </c>
    </row>
    <row r="76" spans="1:10" ht="12.75" customHeight="1">
      <c r="A76" s="60"/>
      <c r="J76" s="69"/>
    </row>
    <row r="77" spans="1:10" ht="12.75" customHeight="1" thickBot="1">
      <c r="A77" s="60"/>
      <c r="E77" s="62" t="s">
        <v>66</v>
      </c>
      <c r="J77" s="80">
        <v>143864</v>
      </c>
    </row>
    <row r="78" ht="12.75" customHeight="1">
      <c r="A78" s="60"/>
    </row>
    <row r="79" spans="1:4" ht="12.75" customHeight="1">
      <c r="A79" s="60">
        <v>8</v>
      </c>
      <c r="B79" s="61" t="s">
        <v>69</v>
      </c>
      <c r="C79" s="61"/>
      <c r="D79" s="61"/>
    </row>
    <row r="80" spans="1:4" ht="9.75" customHeight="1">
      <c r="A80" s="60"/>
      <c r="B80" s="61"/>
      <c r="C80" s="61"/>
      <c r="D80" s="61"/>
    </row>
    <row r="81" spans="1:4" ht="12.75" customHeight="1">
      <c r="A81" s="60" t="s">
        <v>62</v>
      </c>
      <c r="B81" s="81" t="s">
        <v>191</v>
      </c>
      <c r="C81" s="61"/>
      <c r="D81" s="61"/>
    </row>
    <row r="82" spans="1:4" ht="6" customHeight="1">
      <c r="A82" s="60"/>
      <c r="B82" s="61"/>
      <c r="C82" s="61"/>
      <c r="D82" s="61"/>
    </row>
    <row r="83" spans="1:11" s="68" customFormat="1" ht="90" customHeight="1">
      <c r="A83" s="67"/>
      <c r="B83" s="68" t="s">
        <v>94</v>
      </c>
      <c r="C83" s="197" t="s">
        <v>246</v>
      </c>
      <c r="D83" s="197"/>
      <c r="E83" s="197"/>
      <c r="F83" s="197"/>
      <c r="G83" s="197"/>
      <c r="H83" s="197"/>
      <c r="I83" s="197"/>
      <c r="J83" s="197"/>
      <c r="K83" s="197"/>
    </row>
    <row r="84" spans="1:4" ht="6" customHeight="1">
      <c r="A84" s="60"/>
      <c r="B84" s="61"/>
      <c r="C84" s="61"/>
      <c r="D84" s="61"/>
    </row>
    <row r="85" spans="1:12" s="68" customFormat="1" ht="65.25" customHeight="1">
      <c r="A85" s="67"/>
      <c r="C85" s="197" t="s">
        <v>5</v>
      </c>
      <c r="D85" s="197"/>
      <c r="E85" s="197"/>
      <c r="F85" s="197"/>
      <c r="G85" s="197"/>
      <c r="H85" s="197"/>
      <c r="I85" s="197"/>
      <c r="J85" s="197"/>
      <c r="K85" s="197"/>
      <c r="L85" s="76"/>
    </row>
    <row r="86" spans="2:12" s="156" customFormat="1" ht="3.75" customHeight="1">
      <c r="B86" s="163"/>
      <c r="C86" s="26"/>
      <c r="D86" s="164"/>
      <c r="E86" s="26"/>
      <c r="F86" s="26"/>
      <c r="G86" s="1"/>
      <c r="H86" s="26"/>
      <c r="I86" s="26"/>
      <c r="J86" s="26"/>
      <c r="K86" s="26"/>
      <c r="L86" s="26"/>
    </row>
    <row r="87" spans="1:12" s="158" customFormat="1" ht="63.75" customHeight="1">
      <c r="A87" s="157"/>
      <c r="C87" s="197" t="s">
        <v>8</v>
      </c>
      <c r="D87" s="197"/>
      <c r="E87" s="197"/>
      <c r="F87" s="197"/>
      <c r="G87" s="197"/>
      <c r="H87" s="197"/>
      <c r="I87" s="197"/>
      <c r="J87" s="197"/>
      <c r="K87" s="197"/>
      <c r="L87" s="50"/>
    </row>
    <row r="88" spans="1:12" s="156" customFormat="1" ht="3.75" customHeight="1">
      <c r="A88" s="159"/>
      <c r="B88" s="26"/>
      <c r="C88" s="208"/>
      <c r="D88" s="208"/>
      <c r="E88" s="208"/>
      <c r="F88" s="208"/>
      <c r="G88" s="208"/>
      <c r="H88" s="208"/>
      <c r="I88" s="208"/>
      <c r="J88" s="208"/>
      <c r="K88" s="208"/>
      <c r="L88" s="208"/>
    </row>
    <row r="89" spans="1:12" s="158" customFormat="1" ht="40.5" customHeight="1">
      <c r="A89" s="157"/>
      <c r="C89" s="197" t="s">
        <v>215</v>
      </c>
      <c r="D89" s="197"/>
      <c r="E89" s="197"/>
      <c r="F89" s="197"/>
      <c r="G89" s="197"/>
      <c r="H89" s="197"/>
      <c r="I89" s="197"/>
      <c r="J89" s="197"/>
      <c r="K89" s="197"/>
      <c r="L89" s="50"/>
    </row>
    <row r="90" spans="2:12" s="156" customFormat="1" ht="3.75" customHeight="1">
      <c r="B90" s="26"/>
      <c r="C90" s="26"/>
      <c r="D90" s="26"/>
      <c r="E90" s="26"/>
      <c r="F90" s="26"/>
      <c r="G90" s="26"/>
      <c r="H90" s="165"/>
      <c r="I90" s="26"/>
      <c r="J90" s="26"/>
      <c r="K90" s="26"/>
      <c r="L90" s="26"/>
    </row>
    <row r="91" spans="3:12" s="160" customFormat="1" ht="27" customHeight="1">
      <c r="C91" s="197" t="s">
        <v>216</v>
      </c>
      <c r="D91" s="197"/>
      <c r="E91" s="197"/>
      <c r="F91" s="197"/>
      <c r="G91" s="197"/>
      <c r="H91" s="197"/>
      <c r="I91" s="197"/>
      <c r="J91" s="197"/>
      <c r="K91" s="197"/>
      <c r="L91" s="50"/>
    </row>
    <row r="92" spans="1:4" ht="6" customHeight="1">
      <c r="A92" s="60"/>
      <c r="B92" s="61"/>
      <c r="C92" s="61"/>
      <c r="D92" s="61"/>
    </row>
    <row r="93" spans="1:11" s="68" customFormat="1" ht="63" customHeight="1">
      <c r="A93" s="67"/>
      <c r="B93" s="68" t="s">
        <v>19</v>
      </c>
      <c r="C93" s="197" t="s">
        <v>240</v>
      </c>
      <c r="D93" s="197"/>
      <c r="E93" s="197"/>
      <c r="F93" s="197"/>
      <c r="G93" s="197"/>
      <c r="H93" s="197"/>
      <c r="I93" s="197"/>
      <c r="J93" s="197"/>
      <c r="K93" s="197"/>
    </row>
    <row r="94" spans="1:4" ht="6" customHeight="1">
      <c r="A94" s="60"/>
      <c r="B94" s="61"/>
      <c r="C94" s="61"/>
      <c r="D94" s="61"/>
    </row>
    <row r="95" spans="1:11" ht="56.25" customHeight="1">
      <c r="A95" s="60"/>
      <c r="B95" s="77" t="s">
        <v>239</v>
      </c>
      <c r="C95" s="197" t="s">
        <v>294</v>
      </c>
      <c r="D95" s="197"/>
      <c r="E95" s="197"/>
      <c r="F95" s="197"/>
      <c r="G95" s="197"/>
      <c r="H95" s="197"/>
      <c r="I95" s="197"/>
      <c r="J95" s="197"/>
      <c r="K95" s="197"/>
    </row>
    <row r="96" spans="1:4" ht="6" customHeight="1">
      <c r="A96" s="60"/>
      <c r="B96" s="61"/>
      <c r="C96" s="61"/>
      <c r="D96" s="61"/>
    </row>
    <row r="97" spans="1:11" ht="66" customHeight="1">
      <c r="A97" s="60"/>
      <c r="B97" s="50" t="s">
        <v>267</v>
      </c>
      <c r="C97" s="197" t="s">
        <v>293</v>
      </c>
      <c r="D97" s="197"/>
      <c r="E97" s="197"/>
      <c r="F97" s="197"/>
      <c r="G97" s="197"/>
      <c r="H97" s="197"/>
      <c r="I97" s="197"/>
      <c r="J97" s="197"/>
      <c r="K97" s="197"/>
    </row>
    <row r="98" spans="1:4" ht="6" customHeight="1">
      <c r="A98" s="60"/>
      <c r="B98" s="61"/>
      <c r="C98" s="61"/>
      <c r="D98" s="61"/>
    </row>
    <row r="99" spans="1:11" ht="118.5" customHeight="1">
      <c r="A99" s="60"/>
      <c r="B99" s="50" t="s">
        <v>290</v>
      </c>
      <c r="C99" s="197" t="s">
        <v>276</v>
      </c>
      <c r="D99" s="197"/>
      <c r="E99" s="197"/>
      <c r="F99" s="197"/>
      <c r="G99" s="197"/>
      <c r="H99" s="197"/>
      <c r="I99" s="197"/>
      <c r="J99" s="197"/>
      <c r="K99" s="197"/>
    </row>
    <row r="100" spans="1:4" ht="6" customHeight="1">
      <c r="A100" s="60"/>
      <c r="B100" s="61"/>
      <c r="C100" s="61"/>
      <c r="D100" s="61"/>
    </row>
    <row r="101" spans="1:11" ht="54" customHeight="1">
      <c r="A101" s="60"/>
      <c r="B101" s="174" t="s">
        <v>291</v>
      </c>
      <c r="C101" s="197" t="s">
        <v>284</v>
      </c>
      <c r="D101" s="197"/>
      <c r="E101" s="197"/>
      <c r="F101" s="197"/>
      <c r="G101" s="197"/>
      <c r="H101" s="197"/>
      <c r="I101" s="197"/>
      <c r="J101" s="197"/>
      <c r="K101" s="197"/>
    </row>
    <row r="102" spans="1:12" ht="6" customHeight="1">
      <c r="A102" s="60"/>
      <c r="B102" s="61"/>
      <c r="C102" s="61"/>
      <c r="D102" s="61"/>
      <c r="E102" s="26"/>
      <c r="F102" s="26"/>
      <c r="G102" s="26"/>
      <c r="H102" s="26"/>
      <c r="I102" s="26"/>
      <c r="J102" s="26"/>
      <c r="K102" s="26"/>
      <c r="L102" s="26"/>
    </row>
    <row r="103" spans="1:12" s="83" customFormat="1" ht="12.75" customHeight="1">
      <c r="A103" s="60" t="s">
        <v>63</v>
      </c>
      <c r="B103" s="81" t="s">
        <v>205</v>
      </c>
      <c r="C103" s="81"/>
      <c r="D103" s="81"/>
      <c r="E103" s="26"/>
      <c r="F103" s="26"/>
      <c r="G103" s="26"/>
      <c r="H103" s="26"/>
      <c r="I103" s="26"/>
      <c r="J103" s="26"/>
      <c r="K103" s="26"/>
      <c r="L103" s="26"/>
    </row>
    <row r="104" spans="1:12" s="85" customFormat="1" ht="3" customHeight="1">
      <c r="A104" s="60"/>
      <c r="B104" s="84"/>
      <c r="C104" s="84"/>
      <c r="D104" s="84"/>
      <c r="E104" s="26"/>
      <c r="F104" s="26"/>
      <c r="G104" s="26"/>
      <c r="H104" s="26"/>
      <c r="I104" s="26"/>
      <c r="J104" s="26"/>
      <c r="K104" s="26"/>
      <c r="L104" s="26"/>
    </row>
    <row r="105" spans="1:11" s="78" customFormat="1" ht="65.25" customHeight="1">
      <c r="A105" s="86"/>
      <c r="B105" s="78" t="s">
        <v>94</v>
      </c>
      <c r="C105" s="197" t="s">
        <v>288</v>
      </c>
      <c r="D105" s="197"/>
      <c r="E105" s="197"/>
      <c r="F105" s="197"/>
      <c r="G105" s="197"/>
      <c r="H105" s="197"/>
      <c r="I105" s="197"/>
      <c r="J105" s="197"/>
      <c r="K105" s="197"/>
    </row>
    <row r="106" spans="1:11" s="78" customFormat="1" ht="6" customHeight="1">
      <c r="A106" s="86"/>
      <c r="C106" s="50"/>
      <c r="D106" s="50"/>
      <c r="E106" s="50"/>
      <c r="F106" s="50"/>
      <c r="G106" s="50"/>
      <c r="H106" s="50"/>
      <c r="I106" s="50"/>
      <c r="J106" s="50"/>
      <c r="K106" s="50"/>
    </row>
    <row r="107" spans="1:11" s="78" customFormat="1" ht="68.25" customHeight="1">
      <c r="A107" s="86"/>
      <c r="B107" s="78" t="s">
        <v>19</v>
      </c>
      <c r="C107" s="197" t="s">
        <v>0</v>
      </c>
      <c r="D107" s="197"/>
      <c r="E107" s="197"/>
      <c r="F107" s="197"/>
      <c r="G107" s="197"/>
      <c r="H107" s="197"/>
      <c r="I107" s="197"/>
      <c r="J107" s="197"/>
      <c r="K107" s="197"/>
    </row>
    <row r="108" spans="1:4" s="85" customFormat="1" ht="6" customHeight="1">
      <c r="A108" s="60"/>
      <c r="B108" s="84"/>
      <c r="C108" s="84"/>
      <c r="D108" s="84"/>
    </row>
    <row r="109" spans="1:11" s="85" customFormat="1" ht="80.25" customHeight="1">
      <c r="A109" s="60"/>
      <c r="B109" s="77" t="s">
        <v>239</v>
      </c>
      <c r="C109" s="197" t="s">
        <v>289</v>
      </c>
      <c r="D109" s="197"/>
      <c r="E109" s="197"/>
      <c r="F109" s="197"/>
      <c r="G109" s="197"/>
      <c r="H109" s="197"/>
      <c r="I109" s="197"/>
      <c r="J109" s="197"/>
      <c r="K109" s="197"/>
    </row>
    <row r="110" spans="1:4" s="85" customFormat="1" ht="6" customHeight="1">
      <c r="A110" s="60"/>
      <c r="B110" s="84"/>
      <c r="C110" s="84"/>
      <c r="D110" s="84"/>
    </row>
    <row r="111" spans="1:11" s="85" customFormat="1" ht="56.25" customHeight="1">
      <c r="A111" s="60"/>
      <c r="B111" s="50" t="s">
        <v>267</v>
      </c>
      <c r="C111" s="197" t="s">
        <v>266</v>
      </c>
      <c r="D111" s="197"/>
      <c r="E111" s="197"/>
      <c r="F111" s="197"/>
      <c r="G111" s="197"/>
      <c r="H111" s="197"/>
      <c r="I111" s="197"/>
      <c r="J111" s="197"/>
      <c r="K111" s="197"/>
    </row>
    <row r="112" spans="1:11" s="85" customFormat="1" ht="6" customHeight="1">
      <c r="A112" s="60"/>
      <c r="B112" s="84"/>
      <c r="C112" s="50"/>
      <c r="D112" s="50"/>
      <c r="E112" s="50"/>
      <c r="F112" s="50"/>
      <c r="G112" s="50"/>
      <c r="H112" s="50"/>
      <c r="I112" s="50"/>
      <c r="J112" s="50"/>
      <c r="K112" s="50"/>
    </row>
    <row r="113" spans="1:4" s="85" customFormat="1" ht="6" customHeight="1">
      <c r="A113" s="60"/>
      <c r="B113" s="84"/>
      <c r="C113" s="84"/>
      <c r="D113" s="84"/>
    </row>
    <row r="114" spans="1:4" s="83" customFormat="1" ht="12.75" customHeight="1">
      <c r="A114" s="60" t="s">
        <v>68</v>
      </c>
      <c r="B114" s="82" t="s">
        <v>190</v>
      </c>
      <c r="C114" s="82"/>
      <c r="D114" s="82"/>
    </row>
    <row r="115" spans="1:4" s="85" customFormat="1" ht="3" customHeight="1">
      <c r="A115" s="60"/>
      <c r="B115" s="84"/>
      <c r="C115" s="84"/>
      <c r="D115" s="84"/>
    </row>
    <row r="116" spans="1:11" s="77" customFormat="1" ht="92.25" customHeight="1">
      <c r="A116" s="86"/>
      <c r="B116" s="77" t="s">
        <v>94</v>
      </c>
      <c r="C116" s="197" t="s">
        <v>277</v>
      </c>
      <c r="D116" s="197"/>
      <c r="E116" s="197"/>
      <c r="F116" s="197"/>
      <c r="G116" s="197"/>
      <c r="H116" s="197"/>
      <c r="I116" s="197"/>
      <c r="J116" s="197"/>
      <c r="K116" s="197"/>
    </row>
    <row r="117" spans="1:12" s="77" customFormat="1" ht="3" customHeight="1">
      <c r="A117" s="86"/>
      <c r="C117" s="50"/>
      <c r="D117" s="50"/>
      <c r="E117" s="50"/>
      <c r="F117" s="50"/>
      <c r="G117" s="50"/>
      <c r="H117" s="50"/>
      <c r="I117" s="50"/>
      <c r="J117" s="50"/>
      <c r="K117" s="50"/>
      <c r="L117" s="50"/>
    </row>
    <row r="118" spans="1:12" s="77" customFormat="1" ht="66.75" customHeight="1">
      <c r="A118" s="86"/>
      <c r="B118" s="77" t="s">
        <v>19</v>
      </c>
      <c r="C118" s="197" t="s">
        <v>6</v>
      </c>
      <c r="D118" s="197"/>
      <c r="E118" s="197"/>
      <c r="F118" s="197"/>
      <c r="G118" s="197"/>
      <c r="H118" s="197"/>
      <c r="I118" s="197"/>
      <c r="J118" s="197"/>
      <c r="K118" s="197"/>
      <c r="L118" s="50"/>
    </row>
    <row r="119" spans="1:4" s="85" customFormat="1" ht="1.5" customHeight="1">
      <c r="A119" s="60"/>
      <c r="B119" s="84"/>
      <c r="C119" s="84"/>
      <c r="D119" s="84"/>
    </row>
    <row r="120" spans="1:4" ht="12.75" customHeight="1">
      <c r="A120" s="60">
        <v>9</v>
      </c>
      <c r="B120" s="61" t="s">
        <v>71</v>
      </c>
      <c r="C120" s="61"/>
      <c r="D120" s="61"/>
    </row>
    <row r="121" ht="3.75" customHeight="1">
      <c r="A121" s="60"/>
    </row>
    <row r="122" spans="1:11" ht="12.75" customHeight="1">
      <c r="A122" s="28"/>
      <c r="B122" s="62" t="s">
        <v>62</v>
      </c>
      <c r="C122" s="178" t="s">
        <v>262</v>
      </c>
      <c r="D122" s="178"/>
      <c r="E122" s="178"/>
      <c r="F122" s="178"/>
      <c r="G122" s="178"/>
      <c r="H122" s="178"/>
      <c r="I122" s="178"/>
      <c r="J122" s="178"/>
      <c r="K122" s="178"/>
    </row>
    <row r="123" spans="10:11" ht="12.75" customHeight="1">
      <c r="J123" s="38" t="s">
        <v>72</v>
      </c>
      <c r="K123" s="38"/>
    </row>
    <row r="124" spans="1:5" s="90" customFormat="1" ht="12.75" customHeight="1">
      <c r="A124" s="60"/>
      <c r="B124" s="62"/>
      <c r="C124" s="62"/>
      <c r="D124" s="62"/>
      <c r="E124" s="89" t="s">
        <v>55</v>
      </c>
    </row>
    <row r="125" spans="1:10" ht="12.75" customHeight="1">
      <c r="A125" s="60"/>
      <c r="E125" s="62" t="s">
        <v>73</v>
      </c>
      <c r="J125" s="69">
        <v>1922223</v>
      </c>
    </row>
    <row r="126" spans="1:11" ht="12.75" customHeight="1">
      <c r="A126" s="60"/>
      <c r="E126" s="62" t="s">
        <v>74</v>
      </c>
      <c r="I126" s="91"/>
      <c r="J126" s="69">
        <v>19889</v>
      </c>
      <c r="K126" s="91"/>
    </row>
    <row r="127" spans="1:11" ht="14.25" customHeight="1" thickBot="1">
      <c r="A127" s="60"/>
      <c r="I127" s="92" t="s">
        <v>75</v>
      </c>
      <c r="J127" s="79">
        <f>SUM(J125:J126)</f>
        <v>1942112</v>
      </c>
      <c r="K127" s="93"/>
    </row>
    <row r="128" spans="1:5" s="90" customFormat="1" ht="12.75" customHeight="1">
      <c r="A128" s="60"/>
      <c r="B128" s="62"/>
      <c r="C128" s="62"/>
      <c r="D128" s="62"/>
      <c r="E128" s="89" t="s">
        <v>76</v>
      </c>
    </row>
    <row r="129" spans="1:10" ht="12.75" customHeight="1">
      <c r="A129" s="60"/>
      <c r="E129" s="62" t="s">
        <v>73</v>
      </c>
      <c r="J129" s="69">
        <v>170455</v>
      </c>
    </row>
    <row r="130" spans="1:10" ht="12.75" customHeight="1">
      <c r="A130" s="60"/>
      <c r="E130" s="62" t="s">
        <v>74</v>
      </c>
      <c r="J130" s="69">
        <v>976566</v>
      </c>
    </row>
    <row r="131" spans="1:11" ht="15" customHeight="1" thickBot="1">
      <c r="A131" s="60"/>
      <c r="I131" s="92" t="s">
        <v>75</v>
      </c>
      <c r="J131" s="79">
        <f>SUM(J129:J130)</f>
        <v>1147021</v>
      </c>
      <c r="K131" s="93"/>
    </row>
    <row r="132" spans="1:11" ht="6" customHeight="1">
      <c r="A132" s="60"/>
      <c r="I132" s="91"/>
      <c r="J132" s="75"/>
      <c r="K132" s="93"/>
    </row>
    <row r="133" spans="1:11" s="68" customFormat="1" ht="14.25" customHeight="1">
      <c r="A133" s="96"/>
      <c r="B133" s="68" t="s">
        <v>63</v>
      </c>
      <c r="C133" s="203" t="s">
        <v>263</v>
      </c>
      <c r="D133" s="203"/>
      <c r="E133" s="203"/>
      <c r="F133" s="203"/>
      <c r="G133" s="203"/>
      <c r="H133" s="203"/>
      <c r="I133" s="203"/>
      <c r="J133" s="203"/>
      <c r="K133" s="203"/>
    </row>
    <row r="134" ht="6" customHeight="1">
      <c r="A134" s="28"/>
    </row>
    <row r="135" spans="1:10" ht="12.75" customHeight="1">
      <c r="A135" s="60"/>
      <c r="E135" s="94" t="s">
        <v>77</v>
      </c>
      <c r="F135" s="95"/>
      <c r="G135" s="95"/>
      <c r="H135" s="95"/>
      <c r="I135" s="95"/>
      <c r="J135" s="38" t="s">
        <v>78</v>
      </c>
    </row>
    <row r="136" spans="1:10" ht="12.75" customHeight="1">
      <c r="A136" s="60"/>
      <c r="E136" s="62" t="s">
        <v>80</v>
      </c>
      <c r="J136" s="69">
        <v>1577259</v>
      </c>
    </row>
    <row r="137" spans="1:10" ht="12.75" customHeight="1">
      <c r="A137" s="60"/>
      <c r="E137" s="62" t="s">
        <v>81</v>
      </c>
      <c r="J137" s="75">
        <v>386683</v>
      </c>
    </row>
    <row r="138" spans="1:10" ht="12.75" customHeight="1">
      <c r="A138" s="60"/>
      <c r="E138" s="62" t="s">
        <v>79</v>
      </c>
      <c r="J138" s="69">
        <v>40326</v>
      </c>
    </row>
    <row r="139" spans="1:10" ht="12.75" customHeight="1">
      <c r="A139" s="60"/>
      <c r="E139" s="62" t="s">
        <v>82</v>
      </c>
      <c r="J139" s="75">
        <v>1037</v>
      </c>
    </row>
    <row r="140" spans="1:10" ht="12.75" customHeight="1" thickBot="1">
      <c r="A140" s="60"/>
      <c r="E140" s="62" t="s">
        <v>17</v>
      </c>
      <c r="J140" s="80">
        <v>171</v>
      </c>
    </row>
    <row r="141" ht="6" customHeight="1">
      <c r="A141" s="60"/>
    </row>
    <row r="142" spans="1:11" s="68" customFormat="1" ht="12.75" customHeight="1">
      <c r="A142" s="67"/>
      <c r="C142" s="203" t="s">
        <v>24</v>
      </c>
      <c r="D142" s="203"/>
      <c r="E142" s="203"/>
      <c r="F142" s="203"/>
      <c r="G142" s="203"/>
      <c r="H142" s="203"/>
      <c r="I142" s="203"/>
      <c r="J142" s="203"/>
      <c r="K142" s="203"/>
    </row>
    <row r="143" ht="12.75" customHeight="1">
      <c r="A143" s="60"/>
    </row>
    <row r="144" spans="1:4" ht="12.75" customHeight="1">
      <c r="A144" s="60">
        <v>10</v>
      </c>
      <c r="B144" s="61" t="s">
        <v>84</v>
      </c>
      <c r="C144" s="61"/>
      <c r="D144" s="61"/>
    </row>
    <row r="145" ht="6" customHeight="1">
      <c r="A145" s="60"/>
    </row>
    <row r="146" spans="1:11" s="68" customFormat="1" ht="103.5" customHeight="1">
      <c r="A146" s="67"/>
      <c r="B146" s="203"/>
      <c r="C146" s="203"/>
      <c r="D146" s="203"/>
      <c r="E146" s="203"/>
      <c r="F146" s="203"/>
      <c r="G146" s="203"/>
      <c r="H146" s="203"/>
      <c r="I146" s="203"/>
      <c r="J146" s="203"/>
      <c r="K146" s="203"/>
    </row>
    <row r="147" spans="1:11" s="68" customFormat="1" ht="11.25" customHeight="1">
      <c r="A147" s="67"/>
      <c r="B147" s="203"/>
      <c r="C147" s="203"/>
      <c r="D147" s="203"/>
      <c r="E147" s="203"/>
      <c r="F147" s="203"/>
      <c r="G147" s="203"/>
      <c r="H147" s="203"/>
      <c r="I147" s="203"/>
      <c r="J147" s="203"/>
      <c r="K147" s="203"/>
    </row>
    <row r="148" ht="6" customHeight="1">
      <c r="A148" s="60"/>
    </row>
    <row r="149" spans="1:11" s="68" customFormat="1" ht="25.5" customHeight="1">
      <c r="A149" s="67"/>
      <c r="B149" s="203" t="s">
        <v>174</v>
      </c>
      <c r="C149" s="203"/>
      <c r="D149" s="203"/>
      <c r="E149" s="203"/>
      <c r="F149" s="203"/>
      <c r="G149" s="203"/>
      <c r="H149" s="203"/>
      <c r="I149" s="203"/>
      <c r="J149" s="203"/>
      <c r="K149" s="203"/>
    </row>
    <row r="150" ht="6" customHeight="1">
      <c r="A150" s="60"/>
    </row>
    <row r="151" spans="1:4" ht="12.75" customHeight="1">
      <c r="A151" s="60">
        <v>11</v>
      </c>
      <c r="B151" s="61" t="s">
        <v>85</v>
      </c>
      <c r="C151" s="61"/>
      <c r="D151" s="61"/>
    </row>
    <row r="152" spans="1:4" ht="6" customHeight="1">
      <c r="A152" s="60"/>
      <c r="B152" s="61"/>
      <c r="C152" s="61"/>
      <c r="D152" s="61"/>
    </row>
    <row r="153" spans="1:11" ht="12.75" customHeight="1">
      <c r="A153" s="60"/>
      <c r="B153" s="206" t="s">
        <v>11</v>
      </c>
      <c r="C153" s="206"/>
      <c r="D153" s="206"/>
      <c r="E153" s="206"/>
      <c r="F153" s="206"/>
      <c r="G153" s="206"/>
      <c r="H153" s="206"/>
      <c r="I153" s="206"/>
      <c r="J153" s="206"/>
      <c r="K153" s="206"/>
    </row>
    <row r="154" spans="1:4" ht="9.75" customHeight="1">
      <c r="A154" s="60"/>
      <c r="B154" s="61"/>
      <c r="C154" s="61"/>
      <c r="D154" s="61"/>
    </row>
    <row r="155" spans="1:11" s="68" customFormat="1" ht="90.75" customHeight="1">
      <c r="A155" s="96"/>
      <c r="B155" s="76" t="s">
        <v>62</v>
      </c>
      <c r="C155" s="197" t="s">
        <v>247</v>
      </c>
      <c r="D155" s="197"/>
      <c r="E155" s="197"/>
      <c r="F155" s="197"/>
      <c r="G155" s="197"/>
      <c r="H155" s="197"/>
      <c r="I155" s="197"/>
      <c r="J155" s="197"/>
      <c r="K155" s="197"/>
    </row>
    <row r="156" spans="1:11" s="156" customFormat="1" ht="3.75" customHeight="1">
      <c r="A156" s="161"/>
      <c r="B156" s="26"/>
      <c r="C156" s="61"/>
      <c r="D156" s="98"/>
      <c r="E156" s="98"/>
      <c r="F156" s="98"/>
      <c r="G156" s="98"/>
      <c r="H156" s="162"/>
      <c r="I156" s="98"/>
      <c r="J156" s="98"/>
      <c r="K156" s="1"/>
    </row>
    <row r="157" spans="1:4" ht="12.75" customHeight="1">
      <c r="A157" s="60">
        <v>12</v>
      </c>
      <c r="B157" s="61" t="s">
        <v>91</v>
      </c>
      <c r="C157" s="61"/>
      <c r="D157" s="61"/>
    </row>
    <row r="158" spans="1:4" ht="6" customHeight="1">
      <c r="A158" s="60"/>
      <c r="B158" s="61"/>
      <c r="C158" s="61"/>
      <c r="D158" s="61"/>
    </row>
    <row r="159" spans="1:11" s="68" customFormat="1" ht="27" customHeight="1">
      <c r="A159" s="96"/>
      <c r="B159" s="197" t="s">
        <v>264</v>
      </c>
      <c r="C159" s="197"/>
      <c r="D159" s="197"/>
      <c r="E159" s="197"/>
      <c r="F159" s="197"/>
      <c r="G159" s="197"/>
      <c r="H159" s="197"/>
      <c r="I159" s="197"/>
      <c r="J159" s="197"/>
      <c r="K159" s="197"/>
    </row>
    <row r="160" spans="1:4" ht="6" customHeight="1">
      <c r="A160" s="60"/>
      <c r="B160" s="61"/>
      <c r="C160" s="61"/>
      <c r="D160" s="61"/>
    </row>
    <row r="161" spans="1:11" s="26" customFormat="1" ht="12.75" customHeight="1">
      <c r="A161" s="61">
        <v>13</v>
      </c>
      <c r="B161" s="61" t="s">
        <v>10</v>
      </c>
      <c r="H161" s="97"/>
      <c r="I161" s="1"/>
      <c r="J161" s="98"/>
      <c r="K161" s="1"/>
    </row>
    <row r="162" spans="8:11" s="26" customFormat="1" ht="6" customHeight="1">
      <c r="H162" s="98"/>
      <c r="I162" s="1"/>
      <c r="J162" s="98"/>
      <c r="K162" s="1"/>
    </row>
    <row r="163" spans="2:11" s="26" customFormat="1" ht="12.75" customHeight="1">
      <c r="B163" s="26" t="s">
        <v>62</v>
      </c>
      <c r="C163" s="26" t="s">
        <v>9</v>
      </c>
      <c r="H163" s="98"/>
      <c r="I163" s="1"/>
      <c r="J163" s="98"/>
      <c r="K163" s="1"/>
    </row>
    <row r="164" spans="8:11" s="26" customFormat="1" ht="6" customHeight="1">
      <c r="H164" s="98"/>
      <c r="I164" s="1"/>
      <c r="J164" s="98"/>
      <c r="K164" s="1"/>
    </row>
    <row r="165" spans="3:11" s="76" customFormat="1" ht="27.75" customHeight="1">
      <c r="C165" s="197" t="s">
        <v>202</v>
      </c>
      <c r="D165" s="197"/>
      <c r="E165" s="197"/>
      <c r="F165" s="197"/>
      <c r="G165" s="197"/>
      <c r="H165" s="197"/>
      <c r="I165" s="197"/>
      <c r="J165" s="197"/>
      <c r="K165" s="197"/>
    </row>
    <row r="166" spans="8:11" s="26" customFormat="1" ht="6" customHeight="1">
      <c r="H166" s="98"/>
      <c r="I166" s="1"/>
      <c r="J166" s="98"/>
      <c r="K166" s="1"/>
    </row>
    <row r="167" spans="2:11" s="26" customFormat="1" ht="12.75" customHeight="1">
      <c r="B167" s="26" t="s">
        <v>63</v>
      </c>
      <c r="C167" s="26" t="s">
        <v>227</v>
      </c>
      <c r="H167" s="98"/>
      <c r="I167" s="1"/>
      <c r="J167" s="98"/>
      <c r="K167" s="1"/>
    </row>
    <row r="168" spans="8:11" s="26" customFormat="1" ht="6" customHeight="1">
      <c r="H168" s="98"/>
      <c r="I168" s="1"/>
      <c r="J168" s="98"/>
      <c r="K168" s="1"/>
    </row>
    <row r="169" spans="3:11" s="76" customFormat="1" ht="13.5" customHeight="1">
      <c r="C169" s="197" t="s">
        <v>7</v>
      </c>
      <c r="D169" s="197"/>
      <c r="E169" s="197"/>
      <c r="F169" s="197"/>
      <c r="G169" s="197"/>
      <c r="H169" s="197"/>
      <c r="I169" s="197"/>
      <c r="J169" s="197"/>
      <c r="K169" s="197"/>
    </row>
    <row r="170" spans="8:11" s="26" customFormat="1" ht="6" customHeight="1">
      <c r="H170" s="98"/>
      <c r="I170" s="1"/>
      <c r="J170" s="98"/>
      <c r="K170" s="1"/>
    </row>
    <row r="171" spans="8:11" s="26" customFormat="1" ht="14.25" customHeight="1">
      <c r="H171" s="98"/>
      <c r="I171" s="1"/>
      <c r="J171" s="98"/>
      <c r="K171" s="1"/>
    </row>
    <row r="172" ht="12.75" customHeight="1">
      <c r="A172" s="60" t="s">
        <v>92</v>
      </c>
    </row>
    <row r="173" ht="12.75" customHeight="1">
      <c r="A173" s="60" t="s">
        <v>33</v>
      </c>
    </row>
    <row r="174" ht="12.75" customHeight="1">
      <c r="A174" s="60"/>
    </row>
    <row r="175" ht="12.75" customHeight="1">
      <c r="A175" s="60"/>
    </row>
    <row r="176" ht="7.5" customHeight="1">
      <c r="A176" s="60"/>
    </row>
    <row r="177" ht="12.75" customHeight="1">
      <c r="A177" s="60"/>
    </row>
    <row r="178" ht="12.75" customHeight="1">
      <c r="A178" s="60" t="s">
        <v>265</v>
      </c>
    </row>
    <row r="179" ht="12.75" customHeight="1">
      <c r="A179" s="60" t="s">
        <v>12</v>
      </c>
    </row>
    <row r="180" ht="7.5" customHeight="1">
      <c r="A180" s="60"/>
    </row>
    <row r="181" spans="1:4" ht="12.75" customHeight="1">
      <c r="A181" s="60" t="s">
        <v>1</v>
      </c>
      <c r="B181" s="99"/>
      <c r="C181" s="99"/>
      <c r="D181" s="99"/>
    </row>
  </sheetData>
  <mergeCells count="43">
    <mergeCell ref="B10:K10"/>
    <mergeCell ref="C122:K122"/>
    <mergeCell ref="B147:K147"/>
    <mergeCell ref="C142:K142"/>
    <mergeCell ref="B146:K146"/>
    <mergeCell ref="C116:K116"/>
    <mergeCell ref="C105:K105"/>
    <mergeCell ref="B17:K17"/>
    <mergeCell ref="B19:K19"/>
    <mergeCell ref="B27:K27"/>
    <mergeCell ref="B159:K159"/>
    <mergeCell ref="C118:K118"/>
    <mergeCell ref="C85:K85"/>
    <mergeCell ref="C87:K87"/>
    <mergeCell ref="C89:K89"/>
    <mergeCell ref="C91:K91"/>
    <mergeCell ref="C88:L88"/>
    <mergeCell ref="C155:K155"/>
    <mergeCell ref="C95:K95"/>
    <mergeCell ref="C97:K97"/>
    <mergeCell ref="B31:K31"/>
    <mergeCell ref="B21:K21"/>
    <mergeCell ref="H40:I40"/>
    <mergeCell ref="B23:K23"/>
    <mergeCell ref="C83:K83"/>
    <mergeCell ref="C133:K133"/>
    <mergeCell ref="B149:K149"/>
    <mergeCell ref="B153:K153"/>
    <mergeCell ref="C107:K107"/>
    <mergeCell ref="C109:K109"/>
    <mergeCell ref="C111:K111"/>
    <mergeCell ref="C99:K99"/>
    <mergeCell ref="C101:K101"/>
    <mergeCell ref="C169:K169"/>
    <mergeCell ref="B12:K12"/>
    <mergeCell ref="C61:K61"/>
    <mergeCell ref="B53:K53"/>
    <mergeCell ref="B57:K57"/>
    <mergeCell ref="C70:K70"/>
    <mergeCell ref="J40:K40"/>
    <mergeCell ref="B14:K14"/>
    <mergeCell ref="C93:K93"/>
    <mergeCell ref="C165:K165"/>
  </mergeCells>
  <printOptions horizontalCentered="1"/>
  <pageMargins left="0.5905511811023623" right="0.5905511811023623" top="0.5905511811023623" bottom="0.5905511811023623" header="0.1968503937007874" footer="0.1968503937007874"/>
  <pageSetup firstPageNumber="8" useFirstPageNumber="1" horizontalDpi="600" verticalDpi="600" orientation="portrait" paperSize="9" scale="88" r:id="rId2"/>
  <headerFooter alignWithMargins="0">
    <oddFooter>&amp;C - &amp;P -</oddFooter>
  </headerFooter>
  <rowBreaks count="4" manualBreakCount="4">
    <brk id="27" max="11" man="1"/>
    <brk id="78" max="11" man="1"/>
    <brk id="101" max="11" man="1"/>
    <brk id="14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Bursa Securities Quarterly Announcement</dc:subject>
  <dc:creator>MUI Group</dc:creator>
  <cp:keywords>MUIB</cp:keywords>
  <dc:description>Strictly Private &amp; Confidential before announcement</dc:description>
  <cp:lastModifiedBy>win95</cp:lastModifiedBy>
  <cp:lastPrinted>2005-08-29T09:23:00Z</cp:lastPrinted>
  <dcterms:created xsi:type="dcterms:W3CDTF">2002-02-25T08:33:19Z</dcterms:created>
  <dcterms:modified xsi:type="dcterms:W3CDTF">2005-08-29T10:03:13Z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