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45" windowWidth="9390" windowHeight="4665" tabRatio="959" activeTab="0"/>
  </bookViews>
  <sheets>
    <sheet name="Income" sheetId="1" r:id="rId1"/>
    <sheet name="BS" sheetId="2" r:id="rId2"/>
    <sheet name="Equity" sheetId="3" r:id="rId3"/>
    <sheet name="Cash Flow" sheetId="4" r:id="rId4"/>
    <sheet name="Notes to Int. Fin. Report" sheetId="5" r:id="rId5"/>
    <sheet name="Notes per Bursa Securities LR" sheetId="6" r:id="rId6"/>
  </sheets>
  <definedNames>
    <definedName name="_xlnm.Print_Area" localSheetId="1">'BS'!$B$1:$G$89</definedName>
    <definedName name="_xlnm.Print_Area" localSheetId="3">'Cash Flow'!$A$1:$J$85</definedName>
    <definedName name="_xlnm.Print_Area" localSheetId="2">'Equity'!$A$1:$M$79</definedName>
    <definedName name="_xlnm.Print_Area" localSheetId="0">'Income'!$A$1:$M$78</definedName>
    <definedName name="_xlnm.Print_Area" localSheetId="5">'Notes per Bursa Securities LR'!$A$1:$L$164</definedName>
    <definedName name="_xlnm.Print_Area" localSheetId="4">'Notes to Int. Fin. Report'!$A$1:$M$138</definedName>
    <definedName name="_xlnm.Print_Titles" localSheetId="5">'Notes per Bursa Securities LR'!$1:$5</definedName>
    <definedName name="_xlnm.Print_Titles" localSheetId="4">'Notes to Int. Fin. Report'!$1:$5</definedName>
    <definedName name="Z_4098D3AA_A201_4207_B88D_A7EBF7DFFF6D_.wvu.PrintArea" localSheetId="1" hidden="1">'BS'!$B$1:$G$89</definedName>
    <definedName name="Z_4098D3AA_A201_4207_B88D_A7EBF7DFFF6D_.wvu.PrintArea" localSheetId="3" hidden="1">'Cash Flow'!$A$1:$J$85</definedName>
    <definedName name="Z_4098D3AA_A201_4207_B88D_A7EBF7DFFF6D_.wvu.PrintArea" localSheetId="2" hidden="1">'Equity'!$A$1:$M$79</definedName>
    <definedName name="Z_4098D3AA_A201_4207_B88D_A7EBF7DFFF6D_.wvu.PrintArea" localSheetId="0" hidden="1">'Income'!$A$1:$M$78</definedName>
    <definedName name="Z_4098D3AA_A201_4207_B88D_A7EBF7DFFF6D_.wvu.PrintArea" localSheetId="5" hidden="1">'Notes per Bursa Securities LR'!$A$1:$L$164</definedName>
    <definedName name="Z_4098D3AA_A201_4207_B88D_A7EBF7DFFF6D_.wvu.PrintArea" localSheetId="4" hidden="1">'Notes to Int. Fin. Report'!$A$1:$M$138</definedName>
    <definedName name="Z_4098D3AA_A201_4207_B88D_A7EBF7DFFF6D_.wvu.PrintTitles" localSheetId="5" hidden="1">'Notes per Bursa Securities LR'!$1:$5</definedName>
    <definedName name="Z_4098D3AA_A201_4207_B88D_A7EBF7DFFF6D_.wvu.PrintTitles" localSheetId="4" hidden="1">'Notes to Int. Fin. Report'!$1:$5</definedName>
    <definedName name="Z_4098D3AA_A201_4207_B88D_A7EBF7DFFF6D_.wvu.Rows" localSheetId="5" hidden="1">'Notes per Bursa Securities LR'!#REF!</definedName>
  </definedNames>
  <calcPr fullCalcOnLoad="1"/>
</workbook>
</file>

<file path=xl/sharedStrings.xml><?xml version="1.0" encoding="utf-8"?>
<sst xmlns="http://schemas.openxmlformats.org/spreadsheetml/2006/main" count="359" uniqueCount="283">
  <si>
    <t>The details of the Settlement are contained in the Company's Circular to Shareholders dated 15 September 2004. Pursuant to the Settlement, on 30 December 2004, the Company issued RM670.4 million and RM1,285.0 million nominal value of Class A1 and Class A2, 8-year ICULS  to Resona Resources Berhad ("RRB"), a subsidiary of MPB, and  Syahdu Pinta Berhad ("SPB"), a subsidiary of PMC, to settle the inter-company amounts owing respectively.</t>
  </si>
  <si>
    <t>On 5 May 2005, Mecomas Pty Limited, a wholly-owned subsidiary of MPB, entered into a sale and purchase agreement with Lanco Hobart Holdings Pty Limited for the disposal of a piece of freehold property located at 156 Bathurst Street, Hobart, Tasmania, Australia together with a 140-room hotel erected thereon presently operating under the name of "Corus hotel Hobart" for a cash consideration of A$11.6 million (RM34.2 million) ("Disposal"). The Disposal is pending completion.</t>
  </si>
  <si>
    <t>The diluted loss per ordinary share is not disclosed as it is antidilutive.</t>
  </si>
  <si>
    <t>On 31 January 2005, RRB and SPB were placed under members' voluntary winding-up. The members' voluntary winding ups of RRB and SPB constituted part of the process under the arrangement of the Settlement to distribute the ICULS to the shareholders of RRB and SPB at no cost to them. The shareholders of RRB and SPB comprised substantially entitled shareholders of MPB and PMC. The ICULS were distributed on 28 February 2005.</t>
  </si>
  <si>
    <t>Basic loss per share</t>
  </si>
  <si>
    <t>Loss Per Share</t>
  </si>
  <si>
    <t>The tax credit of the Group for the financial period ended 31 March 2005 is mainly due to the reversal of deferred tax provision by certain overseas subsidiary companies.</t>
  </si>
  <si>
    <t>There were no profits on sale of investments and/or properties for the financial period ended 31 March 2005 other than as disclosed in Note 5 of the Notes to the interim financial report.</t>
  </si>
  <si>
    <t>Chik Wai Ming</t>
  </si>
  <si>
    <t>Company Secretary</t>
  </si>
  <si>
    <t>At 1 January 2004</t>
  </si>
  <si>
    <t>There were no significant changes in estimates of the amounts reported in prior financial years which have a material effect in the current financial period.</t>
  </si>
  <si>
    <t>Provision for corporate guarantees no longer</t>
  </si>
  <si>
    <t>required</t>
  </si>
  <si>
    <t>US Dollars</t>
  </si>
  <si>
    <t>Net loss for the financial period</t>
  </si>
  <si>
    <t>(ii)</t>
  </si>
  <si>
    <t xml:space="preserve">Auditors' Report </t>
  </si>
  <si>
    <t>Deferred Tax Assets</t>
  </si>
  <si>
    <r>
      <t xml:space="preserve">  * </t>
    </r>
    <r>
      <rPr>
        <i/>
        <sz val="8"/>
        <rFont val="Arial"/>
        <family val="2"/>
      </rPr>
      <t>Based on estimated results</t>
    </r>
  </si>
  <si>
    <t>(Audited)</t>
  </si>
  <si>
    <t>The foreign borrowings above are taken by the foreign subsidiaries of the Group.</t>
  </si>
  <si>
    <t xml:space="preserve">     Provisions</t>
  </si>
  <si>
    <t>Retailing</t>
  </si>
  <si>
    <t xml:space="preserve">Profit/(Loss) before </t>
  </si>
  <si>
    <t xml:space="preserve">  taxation</t>
  </si>
  <si>
    <t>Net adjustments</t>
  </si>
  <si>
    <t xml:space="preserve">INTERIM FINANCIAL REPORT </t>
  </si>
  <si>
    <t>Deferred taxation</t>
  </si>
  <si>
    <t>Proceeds from issue of shares to minority shareholders</t>
  </si>
  <si>
    <t>MALAYAN UNITED INDUSTRIES BERHAD</t>
  </si>
  <si>
    <t>Revenue</t>
  </si>
  <si>
    <t>Finance cost</t>
  </si>
  <si>
    <t>associated companies</t>
  </si>
  <si>
    <t>Exceptional items</t>
  </si>
  <si>
    <t>Property, Plant and Equipment</t>
  </si>
  <si>
    <t>Development Properties</t>
  </si>
  <si>
    <t>Goodwill on Consolidation</t>
  </si>
  <si>
    <t>Current Assets</t>
  </si>
  <si>
    <t xml:space="preserve">     Development properties and expenditure</t>
  </si>
  <si>
    <t xml:space="preserve">     Inventories</t>
  </si>
  <si>
    <t xml:space="preserve">     Short term investments</t>
  </si>
  <si>
    <t xml:space="preserve">     Tax recoverable</t>
  </si>
  <si>
    <t xml:space="preserve">     Deposits, bank balances and cash</t>
  </si>
  <si>
    <t>Current Liabilities</t>
  </si>
  <si>
    <t xml:space="preserve">     Short term borrowings</t>
  </si>
  <si>
    <t xml:space="preserve">     Provision for taxation</t>
  </si>
  <si>
    <t>Net Current Assets</t>
  </si>
  <si>
    <t>Share Capital</t>
  </si>
  <si>
    <t>Reserves</t>
  </si>
  <si>
    <t>Shareholders' Funds</t>
  </si>
  <si>
    <t>Minority Interests</t>
  </si>
  <si>
    <t>Long Term Borrowings</t>
  </si>
  <si>
    <t>Net Tangible Assets Per Share (RM)</t>
  </si>
  <si>
    <t>RM'000</t>
  </si>
  <si>
    <t>Taxation</t>
  </si>
  <si>
    <t>Taxation comprises:-</t>
  </si>
  <si>
    <t>Profits on Sale of Investments and/or Properties</t>
  </si>
  <si>
    <t>Quoted Securities</t>
  </si>
  <si>
    <t>(a)</t>
  </si>
  <si>
    <t>(b)</t>
  </si>
  <si>
    <t>At cost</t>
  </si>
  <si>
    <t>At book value</t>
  </si>
  <si>
    <t>Market value</t>
  </si>
  <si>
    <t>Changes in the Composition of the Group</t>
  </si>
  <si>
    <t>(c)</t>
  </si>
  <si>
    <t>Status of Corporate Proposals</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</si>
  <si>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</si>
  <si>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</si>
  <si>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</si>
  <si>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</si>
  <si>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</si>
  <si>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</si>
  <si>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</si>
  <si>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</si>
  <si>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</si>
  <si>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</si>
  <si>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</si>
  <si>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Hong Kong Dollars</t>
  </si>
  <si>
    <t>Singapore Dollars</t>
  </si>
  <si>
    <t>Contingent Liabilities</t>
  </si>
  <si>
    <t>Off Balance Sheet Financial Instruments</t>
  </si>
  <si>
    <t>Material Litigation</t>
  </si>
  <si>
    <t>Material Changes in the Quarterly Results Compared to the Results of the Preceding Quarter</t>
  </si>
  <si>
    <t>Review of Performance of the Company and its Principal Subsidiaries</t>
  </si>
  <si>
    <t>Seasonal or Cyclical Factors</t>
  </si>
  <si>
    <t>Prospect for Current Financial Year</t>
  </si>
  <si>
    <t>Variance of Actual Profit from Forecast Profit</t>
  </si>
  <si>
    <t>Dividend</t>
  </si>
  <si>
    <t>On behalf of the Board</t>
  </si>
  <si>
    <t>N/A</t>
  </si>
  <si>
    <t>(i)</t>
  </si>
  <si>
    <t>Other operating income</t>
  </si>
  <si>
    <t>Profit from operations</t>
  </si>
  <si>
    <t>Distributable</t>
  </si>
  <si>
    <t>Share</t>
  </si>
  <si>
    <t>Capital</t>
  </si>
  <si>
    <t>Accumulated</t>
  </si>
  <si>
    <t>Losses</t>
  </si>
  <si>
    <t>Group's share of post-</t>
  </si>
  <si>
    <t>acquisition reserves of</t>
  </si>
  <si>
    <t>Difference on translation of</t>
  </si>
  <si>
    <t>net assets of overseas</t>
  </si>
  <si>
    <t>subsidiary and associated</t>
  </si>
  <si>
    <t>companies</t>
  </si>
  <si>
    <t>in income statement</t>
  </si>
  <si>
    <t>Reserve</t>
  </si>
  <si>
    <t>CONDENSED CONSOLIDATED CASH FLOW STATEMENT</t>
  </si>
  <si>
    <t>As previously reported</t>
  </si>
  <si>
    <t>Effects of exchange rate changes</t>
  </si>
  <si>
    <t xml:space="preserve">    on cash and cash equivalents</t>
  </si>
  <si>
    <t>Basis of preparation</t>
  </si>
  <si>
    <t>Hotels</t>
  </si>
  <si>
    <t>Segment Information</t>
  </si>
  <si>
    <t>Property</t>
  </si>
  <si>
    <t>Dividend Paid</t>
  </si>
  <si>
    <t>Capital Commitments</t>
  </si>
  <si>
    <t xml:space="preserve">     Trade and other receivables</t>
  </si>
  <si>
    <t xml:space="preserve">     Government securities and bonds</t>
  </si>
  <si>
    <t xml:space="preserve">     Trade and other payables</t>
  </si>
  <si>
    <t>Investments</t>
  </si>
  <si>
    <t>Operating profit before working capital changes</t>
  </si>
  <si>
    <t>Cash Flows From Operating Activities</t>
  </si>
  <si>
    <t>Proceeds from disposal of investments</t>
  </si>
  <si>
    <t>Proceeds from disposal of property, plant and equipment</t>
  </si>
  <si>
    <t>Dividends received</t>
  </si>
  <si>
    <t>Cash Flows From Investing Activities</t>
  </si>
  <si>
    <t>Cash Flows From Financing Activities</t>
  </si>
  <si>
    <t>Interest income</t>
  </si>
  <si>
    <t>Minority interests</t>
  </si>
  <si>
    <t xml:space="preserve">Fully diluted (sen) </t>
  </si>
  <si>
    <t>Basic (sen)</t>
  </si>
  <si>
    <t>CONDENSED CONSOLIDATED BALANCE SHEET</t>
  </si>
  <si>
    <t>Reserves For Unearned Premium</t>
  </si>
  <si>
    <t>Associated Companies</t>
  </si>
  <si>
    <t>CONDENSED CONSOLIDATED STATEMENT OF CHANGES IN EQUITY</t>
  </si>
  <si>
    <t xml:space="preserve">Non- </t>
  </si>
  <si>
    <t>Net change in working capital</t>
  </si>
  <si>
    <t>Foods &amp;</t>
  </si>
  <si>
    <t>Financial</t>
  </si>
  <si>
    <t xml:space="preserve">Travel &amp; </t>
  </si>
  <si>
    <t xml:space="preserve">Investment </t>
  </si>
  <si>
    <t>Confectionery</t>
  </si>
  <si>
    <t>Services</t>
  </si>
  <si>
    <t>Tourism</t>
  </si>
  <si>
    <t xml:space="preserve">REVENUE </t>
  </si>
  <si>
    <t>RESULTS</t>
  </si>
  <si>
    <t>Finance costs</t>
  </si>
  <si>
    <t>Events Subsequent to the End of the Interim Reporting Period</t>
  </si>
  <si>
    <t>Share of results of</t>
  </si>
  <si>
    <t>CONDENSED CONSOLIDATED INCOME STATEMENTS</t>
  </si>
  <si>
    <t>Company No: 3809-W</t>
  </si>
  <si>
    <t>(Incorporated in Malaysia)</t>
  </si>
  <si>
    <t>Deferred and Long Term Liabilities</t>
  </si>
  <si>
    <t>NOTES TO THE INTERIM FINANCIAL REPORT</t>
  </si>
  <si>
    <t>Holding</t>
  </si>
  <si>
    <t>Current taxation</t>
  </si>
  <si>
    <t>- foreign</t>
  </si>
  <si>
    <t>- Malaysia</t>
  </si>
  <si>
    <t>N/A - Not applicable</t>
  </si>
  <si>
    <t>The Group's businesses where seasonal or cyclical factors, other than economic factors, would have some effects on operations are as follows:-</t>
  </si>
  <si>
    <t>The retail operations in United Kingdom normally record better sales in the fourth quarter of the financial year due to the Christmas season.  Similarly, the retail operations in Malaysia have seasonal peaks in tandem with the various festive seasons;</t>
  </si>
  <si>
    <t>The valuations of land and buildings have been brought forward, without amendment from the previous annual report.</t>
  </si>
  <si>
    <t>Not applicable.</t>
  </si>
  <si>
    <t>Operating expenses</t>
  </si>
  <si>
    <t>Changes in estimates</t>
  </si>
  <si>
    <t>(The figures are unaudited)</t>
  </si>
  <si>
    <t>Net profit not recognised</t>
  </si>
  <si>
    <t>Net</t>
  </si>
  <si>
    <t>Share of  results of associated companies</t>
  </si>
  <si>
    <t xml:space="preserve">Group's share of taxation of associated </t>
  </si>
  <si>
    <t>Other than the above, the Group does not have any material financial instruments with off balance sheet risk as at the date of this report.</t>
  </si>
  <si>
    <t>Net cash generated from investing activities</t>
  </si>
  <si>
    <t>Net cash used in financing activities</t>
  </si>
  <si>
    <t>As restated</t>
  </si>
  <si>
    <t xml:space="preserve">  associated companies</t>
  </si>
  <si>
    <t>Repayment of bank borrowings (net)</t>
  </si>
  <si>
    <t>The hotel operations in United Kingdom and Australia normally will experience low trading after Christmas, New Year and Easter due to the after effects of the holiday seasons. Additionally, winter periods will also experience a decline in trading; and</t>
  </si>
  <si>
    <t>The food and confectionery operations in Australia normally perform well during the winter season due to increase in demand.  As for the other Asia Pacific regions such as Malaysia, Singapore and Hong Kong, sales are better during the various festive seasons.</t>
  </si>
  <si>
    <t>Segment results</t>
  </si>
  <si>
    <t>Gross revenue</t>
  </si>
  <si>
    <t>Inter-segment revenue</t>
  </si>
  <si>
    <t>Less: Allowance for diminution in value</t>
  </si>
  <si>
    <t xml:space="preserve">Profit/(Loss) from </t>
  </si>
  <si>
    <t xml:space="preserve">  operations</t>
  </si>
  <si>
    <t>Purchase of investments</t>
  </si>
  <si>
    <t>Dividends paid to minority shareholders of subsidiaries</t>
  </si>
  <si>
    <t>Pan Malaysia Corporation Berhad ("PMC")</t>
  </si>
  <si>
    <t>Malayan United Industries Berhad ("MUIB")</t>
  </si>
  <si>
    <t>in subsidiaries</t>
  </si>
  <si>
    <t>Exceptional items comprise:-</t>
  </si>
  <si>
    <t xml:space="preserve">Cash and cash equivalents at 1 January </t>
  </si>
  <si>
    <t>prior years</t>
  </si>
  <si>
    <t>Contracted but not provided for</t>
  </si>
  <si>
    <t>Authorised but not contracted for</t>
  </si>
  <si>
    <t>Joint Venture</t>
  </si>
  <si>
    <t>Share of  results of joint venture</t>
  </si>
  <si>
    <t>Less: Group's share of associated companies' and joint venture's revenue</t>
  </si>
  <si>
    <t xml:space="preserve">  and joint venture</t>
  </si>
  <si>
    <t xml:space="preserve">   companies and joint venture</t>
  </si>
  <si>
    <t>NOTES PER BURSA SECURITIES LISTING REQUIREMENTS</t>
  </si>
  <si>
    <t>Allowance for diminution in value of long</t>
  </si>
  <si>
    <t>term investments</t>
  </si>
  <si>
    <t>Basic loss per share of the Group is calculated by dividing the net loss for the financial period by the number of ordinary shares in issue during the said financial period.</t>
  </si>
  <si>
    <t>Under / (Over) provision in respect of</t>
  </si>
  <si>
    <t>Reserve realised on disposal of</t>
  </si>
  <si>
    <t>MUI Properties Berhad  ("MPB")</t>
  </si>
  <si>
    <t>Loss before taxation</t>
  </si>
  <si>
    <r>
      <t>Allowance for doubtful debts</t>
    </r>
    <r>
      <rPr>
        <sz val="10"/>
        <rFont val="Arial"/>
        <family val="2"/>
      </rPr>
      <t xml:space="preserve"> </t>
    </r>
  </si>
  <si>
    <t>FIRST FINANCIAL QUARTER ENDED 31 MARCH 2005</t>
  </si>
  <si>
    <t xml:space="preserve"> FOR THE FINANCIAL PERIOD ENDED 31 MARCH 2005</t>
  </si>
  <si>
    <t>FIRST QUARTER</t>
  </si>
  <si>
    <t>CUMULATIVE 3 MONTHS</t>
  </si>
  <si>
    <t>The Condensed Consolidated Income Statements should be read in conjunction with the Annual Financial Report for the financial year ended 31 December 2004</t>
  </si>
  <si>
    <t>ICULS</t>
  </si>
  <si>
    <t>At 31 March 2004</t>
  </si>
  <si>
    <t>The Condensed Consolidated Statement Of Changes In Equity should be read in conjunction with the Annual Financial Report for the financial year ended 31 December 2004</t>
  </si>
  <si>
    <t>The Condensed Consolidated Balance Sheet should be read in conjunction with the Annual Financial Report for the financial year ended 31 December 2004</t>
  </si>
  <si>
    <t>At 1 January 2005</t>
  </si>
  <si>
    <t>The accounting policies, methods of computation and basis of consolidation adopted by the Group in this interim financial report are consistent with those used in the preparation of the audited financial statements for the financial year ended 31 December 2004.</t>
  </si>
  <si>
    <t>The interim financial report of the Group is unaudited and has been prepared in accordance with FRS 134 "Interim Financial Reporting".</t>
  </si>
  <si>
    <t>The auditors' report on the financial statements for the financial year ended 31 December 2004 was not qualified.</t>
  </si>
  <si>
    <t>No dividend has been paid by the Company for the financial period ended 31 March 2005 (31 March 2004 : Nil).</t>
  </si>
  <si>
    <t>The analysis of the Group operations for the financial year ended 31 March 2005 is as follows:-</t>
  </si>
  <si>
    <t>There are no material events subsequent to the end of the financial period ended 31 March 2005 that have not been reflected in the financial statements for the said period as at the date of this report.</t>
  </si>
  <si>
    <t>As at 31 March 2005, the Group has commitments in respect of capital expenditure as follows: -</t>
  </si>
  <si>
    <t>MUIB and its wholly-owned subsidiaries, being shareholders of both RRB and SPB, received in aggregate up to RM1,068,066,410 nominal value of Class A1 and Class A2, 8-year ICULS. Upon receipt of the said ICULS, MUIB cancelled the ICULS.</t>
  </si>
  <si>
    <t>The balance of RM887,324,060 nominal value of Class A1 and Class A2, 8-year ICULS were listed on Bursa Securities on 8 March 2005.</t>
  </si>
  <si>
    <t xml:space="preserve">A suit was filed on 17 May 1996, in the High Court of Kuala Lumpur by LDSB against PM Holdings and all its former directors for breach of directors' duties in conducting the affairs of PM Holdings during the period involved with the takeover offer by the Company for PM Holdings.  The suit also seeks to declare, inter alia, that various options granted by PM Holdings under the PM Holdings' Executive Share Option Scheme are void. The case has now been fixed for further case management on 28 July 2005. The Group's solicitors are of the opinion, based on the documents available, that LDSB's chance of success on the claim is good.  </t>
  </si>
  <si>
    <t>No dividend has been recommended by the Board for the financial period ended 31 March 2005 (31 March 2004 : Nil).</t>
  </si>
  <si>
    <t>Date:  19 May 2005</t>
  </si>
  <si>
    <t>Total Group borrowings as at 31 March 2005 are as follows:-</t>
  </si>
  <si>
    <t>Foreign borrowings in Ringgit equivalent as at 31 March 2005 included in (a) above are as follows:-</t>
  </si>
  <si>
    <t>Placement of cash deposits in sinking funds</t>
  </si>
  <si>
    <t>Purchase of property, plant and equipment</t>
  </si>
  <si>
    <t>Net increase in cash and cash equivalents</t>
  </si>
  <si>
    <t>(Loss) / Gain in foreign exchange</t>
  </si>
  <si>
    <t>Gain on disposal of joint venture</t>
  </si>
  <si>
    <t>Gain / (Loss) on disposal of properties</t>
  </si>
  <si>
    <t>Loss on disposal of investments</t>
  </si>
  <si>
    <t>Total purchases</t>
  </si>
  <si>
    <t xml:space="preserve">(ii) </t>
  </si>
  <si>
    <t>Total disposals</t>
  </si>
  <si>
    <t>Total loss on disposals</t>
  </si>
  <si>
    <t>Diluted loss per share</t>
  </si>
  <si>
    <t>(Loss) / Profit after taxation</t>
  </si>
  <si>
    <t xml:space="preserve">(Loss) / Earnings per share </t>
  </si>
  <si>
    <t>Net loss not recognised</t>
  </si>
  <si>
    <t>shareholders of subsidiaries **</t>
  </si>
  <si>
    <t>ICULS refers to Class A1 and Class A2, 8-year Irredeemable Convertible Unsecured Loan Stocks stated net of discount.</t>
  </si>
  <si>
    <t>**</t>
  </si>
  <si>
    <t>ICULS refers to Class A1 and Class A2, 8-year Irredeemable Convertible Unsecured Loan Stocks stated net of discount</t>
  </si>
  <si>
    <t xml:space="preserve"> ICULS distributed to minority </t>
  </si>
  <si>
    <t>The ICULS issued by the Company to its subsidiaries, Resona Resources Berhad ("RRB") and Syahdu Pinta Berhad ("SPB"), pursuant to the Settlement as mentioned in Note 8 (a) of the Notes Per Bursa Securities Requirement, were distributed on 28 February 2005 to the shareholders of RRB and SPB who comprised substantially the entitled shareholders of MUI Properties Berhad and Pan Malaysia Corporation Berhad respectively. The distributions by RRB and SPB were in conjunction with the members' voluntary winding-up of RRB and SPB which constituted part of the process under the arrangement of the Settlement.</t>
  </si>
  <si>
    <t>Net cash (used in) / generated from operating activities</t>
  </si>
  <si>
    <t>The Condensed Consolidated Cash Flow Statement should be read in conjunction with the Annual Financial Report for the financial year ended 31 December 2004</t>
  </si>
  <si>
    <t>Share buy back by subsidiaries</t>
  </si>
  <si>
    <t>Other than the above, there were no issuances and repayments of debt and equity securities, share buy-backs, share cancellations, shares held as treasury shares and resale of treasury shares by the Company for the financial period ended 31 March 2005.</t>
  </si>
  <si>
    <t>(iii)</t>
  </si>
  <si>
    <t>On 21 January 2005, Patrolmake Limited, a wholly-owned subsidiary of Corus Hotels plc, entered into a sale and purchase agreement with Leverguide Limited for the disposal of its entire shareholding of 500 ordinary shares representing 50% of the issued share capital of Elmville Limited for a cash consideration of £5.5 million (RM39.8 million). With the disposal, Elmville Limited ceased to be a joint venture of the Group.</t>
  </si>
  <si>
    <t>The Group's hotel operations in Malaysia and Australia continued to perform well. The hotel operations in UK continued with its exercise to streamline its hotel portfolio and were currently affected by the timing of the impacts as mentioned above.</t>
  </si>
  <si>
    <t>The performance of the food and confectionery division was affected by the soft markets and the increased prices of raw materials and fuel.</t>
  </si>
  <si>
    <t>The property development project, Bandar Springhill, in Lukut, Negeri Sembilan progressed satisfactorily.</t>
  </si>
  <si>
    <t>On 1 March 2005, the Company cancelled RM1,068,066,410 nominal value of Class A1 and Class A2, 8-year ICULS upon receipt of the said ICULS by the Company and its wholly-owned subsidiaries in conjunction with the members' voluntary winding-ups of Resona Resources Berhad and Syahdu Pinta Berhad pursuant to the arrangement under the Settlement as mentioned in Note 8 (a) of the Notes Per Bursa Securities Listing Requirements.</t>
  </si>
  <si>
    <t>The changes in the composition of the Group during the financial period ended 31 March 2005 are as follows:-</t>
  </si>
  <si>
    <t>On 21 January 2005, Patrolmake Limited, a wholly-owned subsidiary of Corus Hotels plc, entered into a sale and purchase agreement for the disposal of its entire shareholding of 500 ordinary shares representing 50% of the issued share capital of Elmville Limited. With the disposal, Elmville Limited ceased to be a joint venture of the Group.</t>
  </si>
  <si>
    <t>The Group recorded revenue of RM318.9 million and loss before tax of RM33.1 million for the current quarter compared to revenue of RM408.5 million and loss before tax of RM349.7 million in the preceding quarter. The lower revenue in the current quarter was mainly due to the absence of revenue from Pan Malaysia Capital Berhad as it was accounted for as an associated company and the disposal of hotels in UK. The higher loss in preceding quarter was mainly due to impairment of assets and allowances taken up.</t>
  </si>
  <si>
    <t>The rationalisation exercise undertaken by the Group continued to progress well in the financial period under review with the disposals of several more hotels in UK and sale of investments in an associated company and a joint venture. Proceeds from disposals during the financial period amounted to RM238.7 million and bank borrowings reduced by RM128.8 million. These are in addition to the proceeds from disposals of RM488.1 million and reduction in bank borrowings of RM391.8 million in the previous financial year.</t>
  </si>
  <si>
    <t>On 16 January 2004, the Company entered into two settlement agreements with MUI Properties Berhad  ("MPB") and Pan Malaysia Corporation Berhad ("PMC") respectively whereby the Company proposed to settle the inter-company amounts owing to MPB Group and PMC Group amounting to RM556.4 million and RM1,066.5 million respectively as at 31 December 2003 by the issuance of Irredeemable Convertible Unsecured Loan Stocks ("ICULS") on the basis of RM1.00 nominal value of Class A1 and Class A2, 8-year ICULS for every RM0.83 of inter-company amounts owing ("Settlement").</t>
  </si>
  <si>
    <t>The various operating divisions of the Group are anticipated to perform better in the remaining periods of the current financial year as business normally picks up towards the year end. Higher fuel and input costs will continue to pose challenges for the Group’s operations. The streamlining and rationalisation exercise of the Group has been progressing well. The Group will continue this exercise to dispose of non-core and low-income generating assets to substantially reduce the overall borrowings of the Group and to channel additional cash raised towards the expansion of the core businesses of the Group, therefore putting the Group in a financially much stronger position upon completion of the rationalisation exercise.</t>
  </si>
  <si>
    <t>Under the financial services division, the insurance operation performed satisfactorily whilst the stockbroking division achieved higher revenue and profit with the increases in its volume and market share of transactions and also gains arising from investments.</t>
  </si>
  <si>
    <t>Other than those matters disclosed above and in Note 11 of the Notes per Bursa Securities Listing Requirements, the Group has no material contingent liabilities as at the date of this report.</t>
  </si>
  <si>
    <t>Net (Loss) / Profit for the financial period</t>
  </si>
  <si>
    <t>London Vista Hotel Limited ("LVH"), a subsidiary company, has an Inland Revenue ("IR") enquiry in the United Kingdom which is unresolved. The enquiry relates to interest payments by LVH and the IR has suggested tax up to £2.1 million (RM14.6 million) is due in respect of previous years. This has not been accepted by LVH. It is likely to be some time before this matter is resolved. The eventual outcome is uncertain. As advised by tax adviser, the Directors are of the opinion that they have valid grounds to defend the claim made by IR and accordingly, no additional provision for tax liability is provided in the financial statements.</t>
  </si>
  <si>
    <t>Total purchases and disposals of quoted securities of the Group for the financial period ended 31 March 2005, other than those of insurance subsidiary, are as follows: -</t>
  </si>
  <si>
    <t>Total investments in quoted securities by the Group as at 31 March 2005, other than those by the insurance subsidiary, are as follows: -</t>
  </si>
  <si>
    <t>On 1 July 2004, PMC proposed to undertake a private placement of up to 81,345,000 new ordinary shares of RM0.50 each in PMC representing 10% of the existing issued and paid-up share capital of PMC ("Private Placement"). The SC, vide its letter dated 28 July 2004, approved the Private Placement. The approved period by the SC for the implementation of the Private Placement has lapsed. During the approved period, PMC has placed out a total of 26,560,000 new ordinary shares of RM0.50 each at placement price of RM0.50 per ordinary share pursuant to the Private Placement.</t>
  </si>
  <si>
    <t>Retailing operations of the Group under Laura Ashley Holdings plc ("Laura Ashley") recorded  improved profits for its financial year ended 29 January 2005 which was the result of management's focus on improving gross margins and reducing costs in all areas of business. The closure and franchising out most of the Continental European stores as well as the downsizing of the fashion division saw some reduction in turnover. The mail order business for fashion was discontinued in the said financial year but homes division continued to show improvement. However, fashion is still offered on the internet. Laura Ashley increased its online sales by 20% in its said financial year and built up its internet customer base to more than 240,000 registered members.</t>
  </si>
  <si>
    <t>The changes in material litigation of the Group as at the date of this report are as follows:-</t>
  </si>
  <si>
    <t>On 7 January 2005, Lembaran Megah Sdn Bhd, a wholly-owned subsidiary of Pan Malaysia Corporation Berhad, disposed of its entire shareholding of 82,303,000 ordinary shares of RM1.00 each representing 21.8% of the issued and paid-up share capital of Chemical Company of Malaysia Berhad ("CCM") as at 31 December 2004. With the disposal, CCM ceased to be an associated company of the Group.</t>
  </si>
  <si>
    <t>On 31 January 2005, Resona Resources Berhad ("RRB") and Syahdu Pinta Berhad ("SPB") were placed under members' voluntary winding-up. RRB and SPB were subsidiaries of MUI Properties Berhad and Pan Malaysia Corporation Berhad respectively. The members' voluntary winding ups of RRB and SPB constituted part of the process under the arrangement of the Settlement as mentioned in Note 8 (a) of the Notes Per Bursa Securities Listing Requirements.</t>
  </si>
  <si>
    <t>On 7 January 2005, Lembaran Megah Sdn Bhd, a wholly-owned subsidiary of PMC, disposed of its entire shareholding of 82,303,000 ordinary shares of RM1.00 each representing 21.8% of the issued and paid-up share capital of Chemical Company of Malaysia Berhad ("CCM") as at 31 December 2004 for a total gross consideration of RM193.4 million. With the disposal, CCM ceased to be an associated company of the Group.</t>
  </si>
  <si>
    <t xml:space="preserve">For the financial period under review, the Group recorded revenue of RM318.9 million and pre-tax loss of RM33.1 million compared to RM344.6 million and RM6.0 million respectively in the previous year corresponding financial period.  The on-going rationalisation exercise, which saw the disposals of assets that included several hotel assets in United Kingdom ("UK"), MUI Plaza and investments  in subsidiaries and associated companies, have some effects on the financial results of the Group for the time being due to the timing of the impact on revenue with the corresponding impact on expenses. The results of the stockbroking operations were equity accounted for in the financial period under review as Pan Malaysia Capital Berhad became an associated company of the Group upon the conversion of its irredeemable convertible preference shares into ordinary shares on 29 December 2004. The Group posted some exchange losses. Efforts are on-going to reduce interest expense. The above effects were mitigated by a substantial gain on disposal of hotel joint venture in UK. </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</si>
</sst>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0.0000"/>
    <numFmt numFmtId="184" formatCode="_-* #,##0.0_-;\-* #,##0.0_-;_-* &quot;-&quot;??_-;_-@_-"/>
    <numFmt numFmtId="185" formatCode="_-* #,##0_-;\-* #,##0_-;_-* &quot;-&quot;??_-;_-@_-"/>
    <numFmt numFmtId="186" formatCode="0_);[Red]\(0\)"/>
    <numFmt numFmtId="187" formatCode="dd\ mmmm"/>
    <numFmt numFmtId="188" formatCode="dd\ mmmm\ \ "/>
    <numFmt numFmtId="189" formatCode="dd\ mmmm\ "/>
    <numFmt numFmtId="190" formatCode="dd\ mmmm\ yyyy\ "/>
    <numFmt numFmtId="191" formatCode="0_);\(0\)"/>
    <numFmt numFmtId="192" formatCode="mmm\-yyyy"/>
    <numFmt numFmtId="193" formatCode="mmmm\ yyyy"/>
    <numFmt numFmtId="194" formatCode="mmm\ yyyy"/>
    <numFmt numFmtId="195" formatCode="0."/>
    <numFmt numFmtId="196" formatCode="dd\.mm\.yyyy"/>
    <numFmt numFmtId="197" formatCode="dd\.mm\.yyyy\ \ "/>
    <numFmt numFmtId="198" formatCode="dd\.mm\.yyyy\ "/>
    <numFmt numFmtId="199" formatCode="_(* #,##0&quot;*&quot;_);_(* \(#,##0\);_(* &quot;-&quot;??_);_(@_)"/>
    <numFmt numFmtId="200" formatCode="#,##0_);\(#,##0\)&quot;*&quot;"/>
    <numFmt numFmtId="201" formatCode="_(* #,##0&quot;~&quot;_);_(* \(#,##0\);_(* &quot;-&quot;??_);_(@_)"/>
    <numFmt numFmtId="202" formatCode="_(* #,##0&quot;^&quot;_);_(* \(#,##0\);_(* &quot;-&quot;??_);_(@_)"/>
    <numFmt numFmtId="203" formatCode="&quot;AT&quot;\ dd\ mmmm\ yyyy"/>
    <numFmt numFmtId="204" formatCode="&quot; AT&quot;\ dd\ mmmm\ yyyy"/>
    <numFmt numFmtId="205" formatCode="_(* #,##0\ \ \ _);_(* \(#,##0\);_(* &quot;-&quot;??_);_(@_)"/>
    <numFmt numFmtId="206" formatCode="_(* #,##0\ \ _);_(* \(#,##0\);_(* &quot;-&quot;??_);_(@_)"/>
    <numFmt numFmtId="207" formatCode="_(* #,##0\ _);_(* \(#,##0\);_(* &quot;-&quot;??_);_(@_)"/>
    <numFmt numFmtId="208" formatCode="&quot; At&quot;\ dd\ mmmm\ yyyy"/>
    <numFmt numFmtId="209" formatCode="&quot; Cash and cash equivalents at&quot;\ dd\ mmmm\ yyyy"/>
    <numFmt numFmtId="210" formatCode="&quot;Cash and cash equivalents at&quot;\ dd\ mmmm\ yyyy"/>
  </numFmts>
  <fonts count="20">
    <font>
      <sz val="10"/>
      <name val="Arial"/>
      <family val="0"/>
    </font>
    <font>
      <b/>
      <sz val="8"/>
      <name val="Arial"/>
      <family val="2"/>
    </font>
    <font>
      <b/>
      <sz val="10"/>
      <name val="Arial"/>
      <family val="2"/>
    </font>
    <font>
      <b/>
      <sz val="9"/>
      <name val="Arial"/>
      <family val="2"/>
    </font>
    <font>
      <b/>
      <sz val="11"/>
      <name val="Arial"/>
      <family val="2"/>
    </font>
    <font>
      <sz val="11"/>
      <name val="Arial"/>
      <family val="2"/>
    </font>
    <font>
      <sz val="9"/>
      <name val="Arial"/>
      <family val="2"/>
    </font>
    <font>
      <sz val="9.5"/>
      <name val="Arial"/>
      <family val="2"/>
    </font>
    <font>
      <sz val="8"/>
      <name val="Arial"/>
      <family val="2"/>
    </font>
    <font>
      <b/>
      <sz val="12"/>
      <name val="Arial"/>
      <family val="2"/>
    </font>
    <font>
      <b/>
      <sz val="9.5"/>
      <name val="Arial"/>
      <family val="2"/>
    </font>
    <font>
      <b/>
      <i/>
      <sz val="10"/>
      <name val="Arial"/>
      <family val="2"/>
    </font>
    <font>
      <b/>
      <u val="single"/>
      <sz val="10"/>
      <name val="Arial"/>
      <family val="2"/>
    </font>
    <font>
      <i/>
      <sz val="10"/>
      <name val="Arial"/>
      <family val="2"/>
    </font>
    <font>
      <i/>
      <sz val="8"/>
      <name val="Arial"/>
      <family val="2"/>
    </font>
    <font>
      <b/>
      <i/>
      <u val="single"/>
      <sz val="10"/>
      <name val="Arial"/>
      <family val="2"/>
    </font>
    <font>
      <sz val="11"/>
      <name val="Times New Roman"/>
      <family val="1"/>
    </font>
    <font>
      <b/>
      <sz val="11"/>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181" fontId="0" fillId="2" borderId="0" xfId="15" applyNumberFormat="1" applyFont="1" applyFill="1" applyAlignment="1">
      <alignment/>
    </xf>
    <xf numFmtId="49" fontId="4" fillId="2" borderId="0" xfId="15" applyNumberFormat="1" applyFont="1" applyFill="1" applyAlignment="1">
      <alignment/>
    </xf>
    <xf numFmtId="49" fontId="5" fillId="2" borderId="0" xfId="15" applyNumberFormat="1" applyFont="1" applyFill="1" applyAlignment="1">
      <alignment/>
    </xf>
    <xf numFmtId="49" fontId="6" fillId="2" borderId="0" xfId="15" applyNumberFormat="1" applyFont="1" applyFill="1" applyAlignment="1">
      <alignment/>
    </xf>
    <xf numFmtId="181" fontId="2" fillId="2" borderId="0" xfId="15" applyNumberFormat="1" applyFont="1" applyFill="1" applyAlignment="1">
      <alignment horizontal="right"/>
    </xf>
    <xf numFmtId="181" fontId="2" fillId="2" borderId="0" xfId="15" applyNumberFormat="1" applyFont="1" applyFill="1" applyBorder="1" applyAlignment="1">
      <alignment horizontal="right"/>
    </xf>
    <xf numFmtId="43" fontId="2" fillId="2" borderId="0" xfId="15" applyFont="1" applyFill="1" applyAlignment="1">
      <alignment horizontal="right"/>
    </xf>
    <xf numFmtId="181" fontId="0" fillId="2" borderId="1" xfId="15" applyNumberFormat="1" applyFont="1" applyFill="1" applyBorder="1" applyAlignment="1">
      <alignment/>
    </xf>
    <xf numFmtId="181" fontId="0" fillId="2" borderId="2" xfId="15" applyNumberFormat="1" applyFont="1" applyFill="1" applyBorder="1" applyAlignment="1">
      <alignment/>
    </xf>
    <xf numFmtId="181" fontId="0" fillId="2" borderId="3" xfId="15" applyNumberFormat="1" applyFont="1" applyFill="1" applyBorder="1" applyAlignment="1">
      <alignment/>
    </xf>
    <xf numFmtId="181" fontId="0" fillId="2" borderId="4" xfId="15" applyNumberFormat="1" applyFont="1" applyFill="1" applyBorder="1" applyAlignment="1">
      <alignment/>
    </xf>
    <xf numFmtId="181" fontId="0" fillId="2" borderId="5" xfId="15" applyNumberFormat="1" applyFont="1" applyFill="1" applyBorder="1" applyAlignment="1">
      <alignment/>
    </xf>
    <xf numFmtId="181" fontId="0" fillId="2" borderId="6" xfId="15" applyNumberFormat="1" applyFont="1" applyFill="1" applyBorder="1" applyAlignment="1">
      <alignment/>
    </xf>
    <xf numFmtId="0" fontId="0" fillId="2" borderId="0" xfId="15" applyNumberFormat="1" applyFont="1" applyFill="1" applyAlignment="1">
      <alignment/>
    </xf>
    <xf numFmtId="181" fontId="0" fillId="2" borderId="7" xfId="15" applyNumberFormat="1" applyFont="1" applyFill="1" applyBorder="1" applyAlignment="1">
      <alignment/>
    </xf>
    <xf numFmtId="181" fontId="0" fillId="2" borderId="0" xfId="15" applyNumberFormat="1" applyFont="1" applyFill="1" applyBorder="1" applyAlignment="1">
      <alignment/>
    </xf>
    <xf numFmtId="181" fontId="0" fillId="2" borderId="8" xfId="15" applyNumberFormat="1" applyFont="1" applyFill="1" applyBorder="1" applyAlignment="1">
      <alignment/>
    </xf>
    <xf numFmtId="181" fontId="0" fillId="2" borderId="9" xfId="15" applyNumberFormat="1" applyFont="1" applyFill="1" applyBorder="1" applyAlignment="1">
      <alignment/>
    </xf>
    <xf numFmtId="0" fontId="7" fillId="2" borderId="0" xfId="0" applyFont="1" applyFill="1" applyAlignment="1" quotePrefix="1">
      <alignment horizontal="left"/>
    </xf>
    <xf numFmtId="0" fontId="7" fillId="2" borderId="0" xfId="0" applyFont="1" applyFill="1" applyAlignment="1">
      <alignment/>
    </xf>
    <xf numFmtId="43" fontId="7" fillId="2" borderId="0" xfId="15" applyNumberFormat="1" applyFont="1" applyFill="1" applyAlignment="1">
      <alignment/>
    </xf>
    <xf numFmtId="0" fontId="8" fillId="2" borderId="0" xfId="0" applyFont="1" applyFill="1" applyAlignment="1">
      <alignment/>
    </xf>
    <xf numFmtId="0" fontId="0" fillId="2" borderId="0" xfId="0" applyFont="1" applyFill="1" applyAlignment="1">
      <alignment horizontal="justify" wrapText="1"/>
    </xf>
    <xf numFmtId="0" fontId="8" fillId="2" borderId="0" xfId="0" applyFont="1" applyFill="1" applyAlignment="1">
      <alignment horizontal="justify"/>
    </xf>
    <xf numFmtId="0" fontId="9" fillId="2" borderId="0" xfId="0" applyFont="1" applyFill="1" applyAlignment="1">
      <alignment horizontal="center"/>
    </xf>
    <xf numFmtId="0" fontId="0" fillId="2" borderId="0" xfId="0" applyFont="1" applyFill="1" applyAlignment="1">
      <alignment/>
    </xf>
    <xf numFmtId="0" fontId="9" fillId="2" borderId="0" xfId="0" applyFont="1" applyFill="1" applyAlignment="1">
      <alignment/>
    </xf>
    <xf numFmtId="0" fontId="0" fillId="2" borderId="0" xfId="0" applyFont="1" applyFill="1" applyAlignment="1">
      <alignment horizontal="center"/>
    </xf>
    <xf numFmtId="0" fontId="5" fillId="2" borderId="0" xfId="0" applyFont="1" applyFill="1" applyAlignment="1">
      <alignment/>
    </xf>
    <xf numFmtId="49" fontId="3" fillId="2" borderId="0" xfId="0" applyNumberFormat="1" applyFont="1" applyFill="1" applyAlignment="1">
      <alignment/>
    </xf>
    <xf numFmtId="0" fontId="2" fillId="2" borderId="0" xfId="0" applyFont="1" applyFill="1" applyBorder="1" applyAlignment="1">
      <alignment horizontal="center"/>
    </xf>
    <xf numFmtId="0" fontId="1" fillId="2" borderId="0" xfId="0" applyFont="1" applyFill="1" applyAlignment="1">
      <alignment horizontal="center"/>
    </xf>
    <xf numFmtId="0" fontId="8"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center"/>
    </xf>
    <xf numFmtId="198" fontId="2" fillId="2" borderId="0" xfId="0" applyNumberFormat="1" applyFont="1" applyFill="1" applyBorder="1" applyAlignment="1">
      <alignment/>
    </xf>
    <xf numFmtId="0" fontId="0" fillId="2" borderId="0" xfId="0" applyFont="1" applyFill="1" applyBorder="1" applyAlignment="1">
      <alignment/>
    </xf>
    <xf numFmtId="0" fontId="2" fillId="2" borderId="0" xfId="0" applyFont="1" applyFill="1" applyAlignment="1">
      <alignment horizontal="center"/>
    </xf>
    <xf numFmtId="0" fontId="0" fillId="2" borderId="0" xfId="0" applyFont="1" applyFill="1" applyBorder="1" applyAlignment="1">
      <alignment horizontal="center"/>
    </xf>
    <xf numFmtId="181" fontId="8" fillId="2" borderId="0" xfId="0" applyNumberFormat="1" applyFont="1" applyFill="1" applyAlignment="1">
      <alignment/>
    </xf>
    <xf numFmtId="0" fontId="0" fillId="2" borderId="0" xfId="0" applyFont="1" applyFill="1" applyAlignment="1" quotePrefix="1">
      <alignment/>
    </xf>
    <xf numFmtId="181" fontId="0" fillId="2" borderId="0" xfId="15" applyNumberFormat="1" applyFont="1" applyFill="1" applyBorder="1" applyAlignment="1">
      <alignment/>
    </xf>
    <xf numFmtId="181" fontId="0" fillId="2" borderId="0" xfId="15" applyNumberFormat="1" applyFont="1" applyFill="1" applyAlignment="1">
      <alignment/>
    </xf>
    <xf numFmtId="0" fontId="0" fillId="2" borderId="9" xfId="0" applyFont="1" applyFill="1" applyBorder="1" applyAlignment="1">
      <alignment horizontal="center"/>
    </xf>
    <xf numFmtId="43" fontId="0" fillId="2" borderId="0" xfId="15" applyNumberFormat="1" applyFont="1" applyFill="1" applyAlignment="1">
      <alignment/>
    </xf>
    <xf numFmtId="181" fontId="0" fillId="2" borderId="0" xfId="15" applyNumberFormat="1" applyFont="1" applyFill="1" applyAlignment="1">
      <alignment horizontal="right"/>
    </xf>
    <xf numFmtId="0" fontId="4" fillId="2" borderId="0" xfId="0" applyFont="1" applyFill="1" applyAlignment="1">
      <alignment/>
    </xf>
    <xf numFmtId="181" fontId="8" fillId="2" borderId="0" xfId="15" applyNumberFormat="1" applyFont="1" applyFill="1" applyAlignment="1">
      <alignment/>
    </xf>
    <xf numFmtId="0" fontId="8" fillId="2" borderId="0" xfId="0" applyFont="1" applyFill="1" applyAlignment="1">
      <alignment horizontal="center"/>
    </xf>
    <xf numFmtId="0" fontId="0" fillId="2" borderId="0" xfId="0" applyFont="1" applyFill="1" applyAlignment="1">
      <alignment horizontal="justify" vertical="top" wrapText="1"/>
    </xf>
    <xf numFmtId="0" fontId="3" fillId="2" borderId="0" xfId="0" applyFont="1" applyFill="1" applyAlignment="1">
      <alignment horizontal="centerContinuous"/>
    </xf>
    <xf numFmtId="0" fontId="10" fillId="2" borderId="0" xfId="0" applyFont="1" applyFill="1" applyAlignment="1">
      <alignment/>
    </xf>
    <xf numFmtId="0" fontId="2" fillId="2" borderId="0" xfId="0" applyFont="1" applyFill="1" applyBorder="1" applyAlignment="1">
      <alignment horizontal="right"/>
    </xf>
    <xf numFmtId="181" fontId="0" fillId="2" borderId="0" xfId="0" applyNumberFormat="1" applyFont="1" applyFill="1" applyAlignment="1">
      <alignment/>
    </xf>
    <xf numFmtId="181" fontId="0" fillId="2" borderId="10" xfId="15" applyNumberFormat="1" applyFont="1" applyFill="1" applyBorder="1" applyAlignment="1">
      <alignment/>
    </xf>
    <xf numFmtId="181" fontId="0" fillId="2" borderId="11" xfId="15" applyNumberFormat="1" applyFont="1" applyFill="1" applyBorder="1" applyAlignment="1">
      <alignment/>
    </xf>
    <xf numFmtId="181" fontId="0" fillId="2" borderId="12" xfId="15" applyNumberFormat="1" applyFont="1" applyFill="1" applyBorder="1" applyAlignment="1">
      <alignment/>
    </xf>
    <xf numFmtId="43" fontId="0" fillId="2" borderId="0" xfId="15" applyNumberFormat="1" applyFont="1" applyFill="1" applyAlignment="1">
      <alignment/>
    </xf>
    <xf numFmtId="43" fontId="0" fillId="2" borderId="0" xfId="15" applyNumberFormat="1" applyFont="1" applyFill="1" applyBorder="1" applyAlignment="1">
      <alignment/>
    </xf>
    <xf numFmtId="0" fontId="2" fillId="2" borderId="0" xfId="0" applyFont="1" applyFill="1" applyAlignment="1">
      <alignment horizontal="left"/>
    </xf>
    <xf numFmtId="0" fontId="2" fillId="2" borderId="0" xfId="0" applyFont="1" applyFill="1" applyAlignment="1">
      <alignment/>
    </xf>
    <xf numFmtId="0" fontId="0" fillId="2" borderId="0" xfId="0" applyFont="1" applyFill="1" applyAlignment="1">
      <alignment/>
    </xf>
    <xf numFmtId="0" fontId="2" fillId="2" borderId="0" xfId="0" applyFont="1" applyFill="1" applyAlignment="1">
      <alignment horizontal="left" vertical="top"/>
    </xf>
    <xf numFmtId="0" fontId="0" fillId="2" borderId="0" xfId="0" applyFont="1" applyFill="1" applyAlignment="1">
      <alignment vertical="top"/>
    </xf>
    <xf numFmtId="0" fontId="2" fillId="2" borderId="0" xfId="0" applyFont="1" applyFill="1" applyAlignment="1">
      <alignment horizontal="justify" vertical="top" wrapText="1"/>
    </xf>
    <xf numFmtId="0" fontId="0" fillId="2" borderId="0" xfId="0" applyFont="1" applyFill="1" applyAlignment="1">
      <alignment horizontal="justify" vertical="top" wrapText="1"/>
    </xf>
    <xf numFmtId="0" fontId="2" fillId="2" borderId="0" xfId="0" applyFont="1" applyFill="1" applyAlignment="1">
      <alignment horizontal="left" vertical="top" wrapText="1"/>
    </xf>
    <xf numFmtId="0" fontId="0" fillId="2" borderId="0" xfId="0" applyFont="1" applyFill="1" applyAlignment="1">
      <alignment vertical="top" wrapText="1"/>
    </xf>
    <xf numFmtId="181" fontId="0" fillId="2" borderId="0" xfId="15" applyNumberFormat="1" applyFont="1" applyFill="1" applyAlignment="1">
      <alignment/>
    </xf>
    <xf numFmtId="0" fontId="0" fillId="2" borderId="0" xfId="0" applyFont="1" applyFill="1" applyAlignment="1" quotePrefix="1">
      <alignment/>
    </xf>
    <xf numFmtId="41" fontId="0" fillId="2" borderId="0" xfId="0" applyNumberFormat="1" applyFont="1" applyFill="1" applyAlignment="1">
      <alignment/>
    </xf>
    <xf numFmtId="41" fontId="0" fillId="2" borderId="0" xfId="0" applyNumberFormat="1" applyFont="1" applyFill="1" applyBorder="1" applyAlignment="1">
      <alignment/>
    </xf>
    <xf numFmtId="41" fontId="0" fillId="2" borderId="5" xfId="0" applyNumberFormat="1" applyFont="1" applyFill="1" applyBorder="1" applyAlignment="1">
      <alignment/>
    </xf>
    <xf numFmtId="41" fontId="0" fillId="2" borderId="13" xfId="0" applyNumberFormat="1" applyFont="1" applyFill="1" applyBorder="1" applyAlignment="1">
      <alignment/>
    </xf>
    <xf numFmtId="181" fontId="0" fillId="2" borderId="0" xfId="15" applyNumberFormat="1" applyFont="1" applyFill="1" applyBorder="1" applyAlignment="1">
      <alignment/>
    </xf>
    <xf numFmtId="0" fontId="0" fillId="2" borderId="0" xfId="0" applyFont="1" applyFill="1" applyAlignment="1">
      <alignment vertical="top" wrapText="1"/>
    </xf>
    <xf numFmtId="0" fontId="0" fillId="2" borderId="0" xfId="0" applyFont="1" applyFill="1" applyAlignment="1">
      <alignment horizontal="justify" vertical="top"/>
    </xf>
    <xf numFmtId="0" fontId="0" fillId="2" borderId="0" xfId="0" applyFont="1" applyFill="1" applyAlignment="1">
      <alignment horizontal="justify" vertical="top"/>
    </xf>
    <xf numFmtId="181" fontId="0" fillId="2" borderId="13" xfId="15" applyNumberFormat="1" applyFont="1" applyFill="1" applyBorder="1" applyAlignment="1">
      <alignment/>
    </xf>
    <xf numFmtId="181" fontId="0" fillId="2" borderId="9" xfId="15" applyNumberFormat="1" applyFont="1" applyFill="1" applyBorder="1" applyAlignment="1">
      <alignment/>
    </xf>
    <xf numFmtId="0" fontId="11" fillId="2" borderId="0" xfId="0" applyFont="1" applyFill="1" applyAlignment="1">
      <alignment/>
    </xf>
    <xf numFmtId="0" fontId="11" fillId="2" borderId="0" xfId="0" applyFont="1" applyFill="1" applyAlignment="1">
      <alignment/>
    </xf>
    <xf numFmtId="0" fontId="0" fillId="2" borderId="0" xfId="0" applyFont="1" applyFill="1" applyAlignment="1">
      <alignment/>
    </xf>
    <xf numFmtId="0" fontId="12" fillId="2" borderId="0" xfId="0" applyFont="1" applyFill="1" applyAlignment="1">
      <alignment/>
    </xf>
    <xf numFmtId="0" fontId="0" fillId="2" borderId="0" xfId="0" applyFont="1" applyFill="1" applyAlignment="1">
      <alignment/>
    </xf>
    <xf numFmtId="0" fontId="2" fillId="2" borderId="0" xfId="0" applyFont="1" applyFill="1" applyAlignment="1">
      <alignment horizontal="justify" vertical="top"/>
    </xf>
    <xf numFmtId="0" fontId="0" fillId="2" borderId="0" xfId="0" applyFont="1" applyFill="1" applyAlignment="1">
      <alignment horizontal="left"/>
    </xf>
    <xf numFmtId="0" fontId="0" fillId="2" borderId="0" xfId="0" applyFont="1" applyFill="1" applyAlignment="1">
      <alignment vertical="top"/>
    </xf>
    <xf numFmtId="0" fontId="13"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181" fontId="0" fillId="2" borderId="0" xfId="0" applyNumberFormat="1" applyFont="1" applyFill="1" applyBorder="1" applyAlignment="1">
      <alignment/>
    </xf>
    <xf numFmtId="0" fontId="2"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vertical="top" wrapText="1"/>
    </xf>
    <xf numFmtId="43" fontId="2" fillId="2" borderId="0" xfId="15" applyFont="1" applyFill="1" applyAlignment="1">
      <alignment/>
    </xf>
    <xf numFmtId="181" fontId="2" fillId="2" borderId="0" xfId="15" applyNumberFormat="1" applyFont="1" applyFill="1" applyAlignment="1">
      <alignment/>
    </xf>
    <xf numFmtId="0" fontId="2" fillId="2" borderId="0" xfId="0" applyFont="1" applyFill="1" applyAlignment="1" quotePrefix="1">
      <alignment/>
    </xf>
    <xf numFmtId="0" fontId="2" fillId="2" borderId="0" xfId="0" applyFont="1" applyFill="1" applyAlignment="1">
      <alignment horizontal="centerContinuous"/>
    </xf>
    <xf numFmtId="181" fontId="2" fillId="2" borderId="0" xfId="15" applyNumberFormat="1" applyFont="1" applyFill="1" applyAlignment="1">
      <alignment horizontal="centerContinuous"/>
    </xf>
    <xf numFmtId="181" fontId="5" fillId="2" borderId="0" xfId="15" applyNumberFormat="1" applyFont="1" applyFill="1" applyAlignment="1">
      <alignment/>
    </xf>
    <xf numFmtId="0" fontId="3" fillId="2" borderId="0" xfId="0" applyFont="1" applyFill="1" applyAlignment="1">
      <alignment/>
    </xf>
    <xf numFmtId="0" fontId="6" fillId="2" borderId="0" xfId="0" applyFont="1" applyFill="1" applyAlignment="1">
      <alignment/>
    </xf>
    <xf numFmtId="0" fontId="2" fillId="2" borderId="0" xfId="0" applyFont="1" applyFill="1" applyAlignment="1">
      <alignment/>
    </xf>
    <xf numFmtId="0" fontId="0" fillId="2" borderId="0" xfId="0" applyNumberFormat="1" applyFont="1" applyFill="1" applyAlignment="1">
      <alignment/>
    </xf>
    <xf numFmtId="0" fontId="4" fillId="2" borderId="0" xfId="0" applyFont="1" applyFill="1" applyAlignment="1">
      <alignment horizontal="left"/>
    </xf>
    <xf numFmtId="0" fontId="2" fillId="2" borderId="0" xfId="0" applyFont="1" applyFill="1" applyAlignment="1">
      <alignment horizontal="justify"/>
    </xf>
    <xf numFmtId="0" fontId="0" fillId="2" borderId="0" xfId="0" applyFont="1" applyFill="1" applyAlignment="1">
      <alignment horizontal="justify"/>
    </xf>
    <xf numFmtId="0" fontId="3" fillId="2" borderId="0" xfId="0" applyFont="1" applyFill="1" applyAlignment="1">
      <alignment horizontal="left"/>
    </xf>
    <xf numFmtId="43" fontId="6" fillId="2" borderId="0" xfId="15" applyFont="1" applyFill="1" applyAlignment="1">
      <alignment/>
    </xf>
    <xf numFmtId="0" fontId="3" fillId="2" borderId="0" xfId="0" applyFont="1" applyFill="1" applyBorder="1" applyAlignment="1">
      <alignment horizontal="center"/>
    </xf>
    <xf numFmtId="0" fontId="6" fillId="2" borderId="0" xfId="0" applyFont="1" applyFill="1" applyBorder="1" applyAlignment="1">
      <alignment/>
    </xf>
    <xf numFmtId="198" fontId="3" fillId="2" borderId="0" xfId="0" applyNumberFormat="1" applyFont="1" applyFill="1" applyBorder="1" applyAlignment="1">
      <alignment/>
    </xf>
    <xf numFmtId="181" fontId="3" fillId="2" borderId="0" xfId="15" applyNumberFormat="1" applyFont="1" applyFill="1" applyBorder="1" applyAlignment="1">
      <alignment horizontal="right"/>
    </xf>
    <xf numFmtId="181" fontId="6" fillId="2" borderId="0" xfId="15" applyNumberFormat="1" applyFont="1" applyFill="1" applyAlignment="1">
      <alignment/>
    </xf>
    <xf numFmtId="181" fontId="6" fillId="2" borderId="0" xfId="15" applyNumberFormat="1" applyFont="1" applyFill="1" applyBorder="1" applyAlignment="1">
      <alignment/>
    </xf>
    <xf numFmtId="0" fontId="6" fillId="2" borderId="0" xfId="15" applyNumberFormat="1" applyFont="1" applyFill="1" applyAlignment="1">
      <alignment/>
    </xf>
    <xf numFmtId="181" fontId="3" fillId="2" borderId="2" xfId="15" applyNumberFormat="1" applyFont="1" applyFill="1" applyBorder="1" applyAlignment="1">
      <alignment horizontal="right"/>
    </xf>
    <xf numFmtId="181" fontId="6" fillId="2" borderId="9" xfId="15" applyNumberFormat="1" applyFont="1" applyFill="1" applyBorder="1" applyAlignment="1">
      <alignment/>
    </xf>
    <xf numFmtId="181" fontId="6" fillId="2" borderId="0" xfId="0" applyNumberFormat="1" applyFont="1" applyFill="1" applyAlignment="1">
      <alignment/>
    </xf>
    <xf numFmtId="181" fontId="1" fillId="2" borderId="0" xfId="15" applyNumberFormat="1" applyFont="1" applyFill="1" applyBorder="1" applyAlignment="1">
      <alignment horizontal="right"/>
    </xf>
    <xf numFmtId="0" fontId="1" fillId="2" borderId="0" xfId="15" applyNumberFormat="1" applyFont="1" applyFill="1" applyBorder="1" applyAlignment="1">
      <alignment/>
    </xf>
    <xf numFmtId="181" fontId="8" fillId="2" borderId="0" xfId="15" applyNumberFormat="1" applyFont="1" applyFill="1" applyBorder="1" applyAlignment="1">
      <alignment/>
    </xf>
    <xf numFmtId="0" fontId="8" fillId="2" borderId="0" xfId="15" applyNumberFormat="1" applyFont="1" applyFill="1" applyBorder="1" applyAlignment="1">
      <alignment/>
    </xf>
    <xf numFmtId="181" fontId="8" fillId="2" borderId="0" xfId="15" applyNumberFormat="1" applyFont="1" applyFill="1" applyBorder="1" applyAlignment="1">
      <alignment horizontal="center"/>
    </xf>
    <xf numFmtId="181" fontId="8" fillId="2" borderId="0" xfId="15" applyNumberFormat="1" applyFont="1" applyFill="1" applyBorder="1" applyAlignment="1">
      <alignment horizontal="right"/>
    </xf>
    <xf numFmtId="181" fontId="8" fillId="2" borderId="2" xfId="15" applyNumberFormat="1" applyFont="1" applyFill="1" applyBorder="1" applyAlignment="1">
      <alignment horizontal="center"/>
    </xf>
    <xf numFmtId="181" fontId="8" fillId="2" borderId="2" xfId="15" applyNumberFormat="1" applyFont="1" applyFill="1" applyBorder="1" applyAlignment="1">
      <alignment horizontal="right"/>
    </xf>
    <xf numFmtId="181" fontId="8" fillId="2" borderId="9" xfId="15" applyNumberFormat="1" applyFont="1" applyFill="1" applyBorder="1" applyAlignment="1">
      <alignment/>
    </xf>
    <xf numFmtId="181" fontId="8" fillId="2" borderId="9" xfId="15" applyNumberFormat="1" applyFont="1" applyFill="1" applyBorder="1" applyAlignment="1">
      <alignment horizontal="right"/>
    </xf>
    <xf numFmtId="181" fontId="0" fillId="2" borderId="0" xfId="15" applyNumberFormat="1" applyFont="1" applyFill="1" applyBorder="1" applyAlignment="1">
      <alignment horizontal="right"/>
    </xf>
    <xf numFmtId="181" fontId="0" fillId="2" borderId="0" xfId="15" applyNumberFormat="1" applyFont="1" applyFill="1" applyBorder="1" applyAlignment="1">
      <alignment horizontal="center"/>
    </xf>
    <xf numFmtId="181" fontId="8" fillId="2" borderId="5" xfId="15" applyNumberFormat="1" applyFont="1" applyFill="1" applyBorder="1" applyAlignment="1">
      <alignment/>
    </xf>
    <xf numFmtId="199" fontId="8" fillId="2" borderId="0" xfId="15" applyNumberFormat="1" applyFont="1" applyFill="1" applyBorder="1" applyAlignment="1">
      <alignment/>
    </xf>
    <xf numFmtId="181" fontId="8" fillId="2" borderId="5" xfId="15" applyNumberFormat="1" applyFont="1" applyFill="1" applyBorder="1" applyAlignment="1">
      <alignment horizontal="right"/>
    </xf>
    <xf numFmtId="181" fontId="0" fillId="2" borderId="0" xfId="0" applyNumberFormat="1" applyFont="1" applyFill="1" applyBorder="1" applyAlignment="1">
      <alignment/>
    </xf>
    <xf numFmtId="0" fontId="15" fillId="2" borderId="0" xfId="0" applyFont="1" applyFill="1" applyAlignment="1">
      <alignment/>
    </xf>
    <xf numFmtId="181" fontId="2" fillId="2" borderId="0" xfId="15" applyNumberFormat="1" applyFont="1" applyFill="1" applyAlignment="1">
      <alignment horizontal="justify" vertical="top"/>
    </xf>
    <xf numFmtId="181" fontId="0" fillId="2" borderId="0" xfId="15" applyNumberFormat="1" applyFont="1" applyFill="1" applyAlignment="1">
      <alignment horizontal="justify" vertical="top"/>
    </xf>
    <xf numFmtId="0" fontId="9" fillId="2" borderId="0" xfId="0" applyNumberFormat="1" applyFont="1" applyFill="1" applyAlignment="1">
      <alignment horizontal="left"/>
    </xf>
    <xf numFmtId="0" fontId="0" fillId="2" borderId="0" xfId="0" applyNumberFormat="1" applyFont="1" applyFill="1" applyAlignment="1">
      <alignment horizontal="left"/>
    </xf>
    <xf numFmtId="0" fontId="4" fillId="2" borderId="0" xfId="0" applyNumberFormat="1" applyFont="1" applyFill="1" applyAlignment="1">
      <alignment horizontal="left"/>
    </xf>
    <xf numFmtId="0" fontId="8" fillId="2" borderId="0" xfId="0" applyNumberFormat="1" applyFont="1" applyFill="1" applyAlignment="1">
      <alignment horizontal="left"/>
    </xf>
    <xf numFmtId="207" fontId="8" fillId="2" borderId="0" xfId="15" applyNumberFormat="1" applyFont="1" applyFill="1" applyBorder="1" applyAlignment="1">
      <alignment/>
    </xf>
    <xf numFmtId="181" fontId="3" fillId="2" borderId="9" xfId="15" applyNumberFormat="1" applyFont="1" applyFill="1" applyBorder="1" applyAlignment="1">
      <alignment horizontal="right"/>
    </xf>
    <xf numFmtId="181" fontId="6" fillId="2" borderId="0" xfId="15" applyNumberFormat="1" applyFont="1" applyFill="1" applyBorder="1" applyAlignment="1">
      <alignment horizontal="right"/>
    </xf>
    <xf numFmtId="181" fontId="6" fillId="2" borderId="2" xfId="15" applyNumberFormat="1" applyFont="1" applyFill="1" applyBorder="1" applyAlignment="1">
      <alignment horizontal="right"/>
    </xf>
    <xf numFmtId="0" fontId="2" fillId="2" borderId="0" xfId="15" applyNumberFormat="1" applyFont="1" applyFill="1" applyAlignment="1">
      <alignment horizontal="justify"/>
    </xf>
    <xf numFmtId="43" fontId="3" fillId="2" borderId="0" xfId="15" applyFont="1" applyFill="1" applyBorder="1" applyAlignment="1">
      <alignment horizontal="right"/>
    </xf>
    <xf numFmtId="0" fontId="0" fillId="2" borderId="0" xfId="0" applyFont="1" applyFill="1" applyAlignment="1">
      <alignment vertical="top" wrapText="1"/>
    </xf>
    <xf numFmtId="0" fontId="0" fillId="2" borderId="0" xfId="0" applyFont="1" applyFill="1" applyAlignment="1">
      <alignment/>
    </xf>
    <xf numFmtId="0" fontId="0" fillId="2" borderId="0" xfId="0" applyFont="1" applyFill="1" applyAlignment="1" quotePrefix="1">
      <alignment horizontal="center" vertical="top"/>
    </xf>
    <xf numFmtId="0" fontId="0" fillId="2" borderId="0" xfId="0" applyFont="1" applyFill="1" applyAlignment="1">
      <alignment vertical="top"/>
    </xf>
    <xf numFmtId="41" fontId="0" fillId="2" borderId="0" xfId="0" applyNumberFormat="1" applyFont="1" applyFill="1" applyAlignment="1">
      <alignment/>
    </xf>
    <xf numFmtId="41" fontId="0" fillId="2" borderId="0" xfId="0" applyNumberFormat="1" applyFont="1" applyFill="1" applyBorder="1" applyAlignment="1">
      <alignment/>
    </xf>
    <xf numFmtId="41" fontId="0" fillId="2" borderId="5" xfId="0" applyNumberFormat="1" applyFont="1" applyFill="1" applyBorder="1" applyAlignment="1">
      <alignment/>
    </xf>
    <xf numFmtId="41" fontId="0" fillId="2" borderId="13" xfId="0" applyNumberFormat="1" applyFont="1" applyFill="1" applyBorder="1" applyAlignment="1">
      <alignment/>
    </xf>
    <xf numFmtId="0" fontId="16" fillId="2" borderId="0" xfId="0" applyFont="1" applyFill="1" applyAlignment="1">
      <alignment/>
    </xf>
    <xf numFmtId="0" fontId="17" fillId="2" borderId="0" xfId="0" applyFont="1" applyFill="1" applyAlignment="1">
      <alignment horizontal="left" vertical="top" wrapText="1"/>
    </xf>
    <xf numFmtId="0" fontId="16" fillId="2" borderId="0" xfId="0" applyFont="1" applyFill="1" applyAlignment="1">
      <alignment vertical="top" wrapText="1"/>
    </xf>
    <xf numFmtId="0" fontId="17" fillId="2" borderId="0" xfId="0" applyFont="1" applyFill="1" applyAlignment="1">
      <alignment horizontal="left"/>
    </xf>
    <xf numFmtId="0" fontId="16" fillId="2" borderId="0" xfId="0" applyFont="1" applyFill="1" applyAlignment="1">
      <alignment horizontal="justify" vertical="top"/>
    </xf>
    <xf numFmtId="195" fontId="17" fillId="2" borderId="0" xfId="0" applyNumberFormat="1" applyFont="1" applyFill="1" applyAlignment="1">
      <alignment/>
    </xf>
    <xf numFmtId="3" fontId="2" fillId="2" borderId="0" xfId="15" applyNumberFormat="1" applyFont="1" applyFill="1" applyAlignment="1">
      <alignment/>
    </xf>
    <xf numFmtId="195" fontId="0" fillId="2" borderId="0" xfId="0" applyNumberFormat="1" applyFont="1" applyFill="1" applyAlignment="1">
      <alignment/>
    </xf>
    <xf numFmtId="195" fontId="0" fillId="2" borderId="0" xfId="0" applyNumberFormat="1" applyFont="1" applyFill="1" applyAlignment="1">
      <alignment horizontal="right"/>
    </xf>
    <xf numFmtId="3" fontId="0" fillId="2" borderId="0" xfId="0" applyNumberFormat="1" applyFont="1" applyFill="1" applyAlignment="1">
      <alignment/>
    </xf>
    <xf numFmtId="0" fontId="0" fillId="2" borderId="0" xfId="0" applyFont="1" applyFill="1" applyAlignment="1">
      <alignment/>
    </xf>
    <xf numFmtId="0" fontId="0" fillId="2" borderId="0" xfId="15" applyNumberFormat="1" applyFont="1" applyFill="1" applyAlignment="1">
      <alignment/>
    </xf>
    <xf numFmtId="181" fontId="0" fillId="2" borderId="0" xfId="15" applyNumberFormat="1" applyFont="1" applyFill="1" applyAlignment="1">
      <alignment/>
    </xf>
    <xf numFmtId="181" fontId="0" fillId="2" borderId="0" xfId="15" applyNumberFormat="1" applyFont="1" applyFill="1" applyBorder="1" applyAlignment="1">
      <alignment/>
    </xf>
    <xf numFmtId="43" fontId="0" fillId="2" borderId="0" xfId="15" applyFont="1" applyFill="1" applyAlignment="1">
      <alignment/>
    </xf>
    <xf numFmtId="0" fontId="7" fillId="2" borderId="0" xfId="0" applyFont="1" applyFill="1" applyAlignment="1">
      <alignment horizontal="right" vertical="top" wrapText="1"/>
    </xf>
    <xf numFmtId="0" fontId="8" fillId="2" borderId="0" xfId="0" applyFont="1" applyFill="1" applyAlignment="1">
      <alignment vertical="top" wrapText="1"/>
    </xf>
    <xf numFmtId="0" fontId="13" fillId="2" borderId="0" xfId="15" applyNumberFormat="1" applyFont="1" applyFill="1" applyAlignment="1">
      <alignment vertical="top" wrapText="1"/>
    </xf>
    <xf numFmtId="0" fontId="0" fillId="2" borderId="0" xfId="0" applyFont="1" applyFill="1" applyAlignment="1">
      <alignment horizontal="justify" wrapText="1"/>
    </xf>
    <xf numFmtId="0" fontId="4" fillId="2" borderId="0" xfId="0" applyFont="1" applyFill="1" applyAlignment="1">
      <alignment horizontal="center"/>
    </xf>
    <xf numFmtId="49" fontId="4" fillId="2" borderId="0" xfId="0" applyNumberFormat="1" applyFont="1" applyFill="1" applyAlignment="1">
      <alignment/>
    </xf>
    <xf numFmtId="49" fontId="3" fillId="2" borderId="0" xfId="0" applyNumberFormat="1" applyFont="1" applyFill="1" applyAlignment="1">
      <alignment/>
    </xf>
    <xf numFmtId="43" fontId="2" fillId="2" borderId="0" xfId="15" applyFont="1" applyFill="1" applyBorder="1" applyAlignment="1">
      <alignment horizontal="center"/>
    </xf>
    <xf numFmtId="0" fontId="2" fillId="2" borderId="0" xfId="0" applyFont="1" applyFill="1" applyBorder="1" applyAlignment="1">
      <alignment horizontal="center"/>
    </xf>
    <xf numFmtId="0" fontId="0" fillId="2" borderId="0" xfId="0" applyFont="1" applyFill="1" applyAlignment="1">
      <alignment horizontal="center"/>
    </xf>
    <xf numFmtId="0" fontId="9" fillId="2" borderId="0" xfId="0" applyFont="1" applyFill="1" applyAlignment="1">
      <alignment horizontal="center"/>
    </xf>
    <xf numFmtId="0" fontId="3" fillId="2" borderId="0" xfId="0" applyFont="1" applyFill="1" applyAlignment="1">
      <alignment horizontal="center"/>
    </xf>
    <xf numFmtId="0" fontId="9" fillId="2" borderId="0" xfId="0" applyFont="1" applyFill="1" applyAlignment="1">
      <alignment/>
    </xf>
    <xf numFmtId="0" fontId="4" fillId="2" borderId="0" xfId="0" applyFont="1" applyFill="1" applyAlignment="1">
      <alignment/>
    </xf>
    <xf numFmtId="204" fontId="3" fillId="2" borderId="0" xfId="0" applyNumberFormat="1" applyFont="1" applyFill="1" applyAlignment="1">
      <alignment horizontal="left"/>
    </xf>
    <xf numFmtId="0" fontId="13" fillId="2" borderId="0" xfId="15" applyNumberFormat="1" applyFont="1" applyFill="1" applyAlignment="1">
      <alignment vertical="top" wrapText="1"/>
    </xf>
    <xf numFmtId="49" fontId="3" fillId="2" borderId="0" xfId="15" applyNumberFormat="1" applyFont="1" applyFill="1" applyAlignment="1">
      <alignment/>
    </xf>
    <xf numFmtId="0" fontId="3" fillId="2" borderId="0" xfId="15" applyNumberFormat="1" applyFont="1" applyFill="1" applyAlignment="1">
      <alignment/>
    </xf>
    <xf numFmtId="208" fontId="0" fillId="2" borderId="0" xfId="15" applyNumberFormat="1" applyFont="1" applyFill="1" applyAlignment="1">
      <alignment horizontal="left"/>
    </xf>
    <xf numFmtId="0" fontId="7" fillId="2" borderId="0" xfId="0" applyFont="1" applyFill="1" applyAlignment="1">
      <alignment horizontal="justify" vertical="top" wrapText="1"/>
    </xf>
    <xf numFmtId="210" fontId="0" fillId="2" borderId="0" xfId="0" applyNumberFormat="1" applyFont="1" applyFill="1" applyAlignment="1">
      <alignment horizontal="left"/>
    </xf>
    <xf numFmtId="0" fontId="0" fillId="2" borderId="0" xfId="0" applyFont="1" applyFill="1" applyAlignment="1">
      <alignment horizontal="justify" vertical="top" wrapText="1"/>
    </xf>
    <xf numFmtId="0" fontId="2" fillId="2" borderId="0" xfId="0" applyFont="1" applyFill="1" applyAlignment="1">
      <alignment/>
    </xf>
    <xf numFmtId="0" fontId="0" fillId="2" borderId="0" xfId="0" applyFont="1" applyFill="1" applyAlignment="1">
      <alignment horizontal="justify" vertical="top" wrapText="1"/>
    </xf>
    <xf numFmtId="43" fontId="3" fillId="2" borderId="0" xfId="15" applyNumberFormat="1" applyFont="1" applyFill="1" applyBorder="1" applyAlignment="1">
      <alignment/>
    </xf>
    <xf numFmtId="0" fontId="3" fillId="2" borderId="0" xfId="15" applyNumberFormat="1" applyFont="1" applyFill="1" applyBorder="1" applyAlignment="1">
      <alignment/>
    </xf>
    <xf numFmtId="0" fontId="3" fillId="2" borderId="0" xfId="0" applyFont="1" applyFill="1" applyBorder="1" applyAlignment="1">
      <alignment horizontal="center"/>
    </xf>
    <xf numFmtId="0" fontId="0" fillId="2" borderId="0" xfId="0" applyFont="1" applyFill="1" applyAlignment="1">
      <alignment/>
    </xf>
    <xf numFmtId="0" fontId="0" fillId="2" borderId="0" xfId="0" applyFont="1" applyFill="1" applyAlignment="1">
      <alignment horizontal="justify" vertical="top" wrapText="1"/>
    </xf>
    <xf numFmtId="43" fontId="3" fillId="2" borderId="0" xfId="15" applyNumberFormat="1" applyFont="1" applyFill="1" applyAlignment="1">
      <alignment horizontal="right"/>
    </xf>
    <xf numFmtId="0" fontId="0" fillId="2" borderId="0" xfId="0" applyFont="1" applyFill="1" applyBorder="1" applyAlignment="1">
      <alignment horizontal="justify" vertical="top" wrapText="1"/>
    </xf>
    <xf numFmtId="0" fontId="2" fillId="2" borderId="0" xfId="0" applyFont="1" applyFill="1" applyAlignment="1">
      <alignment/>
    </xf>
    <xf numFmtId="0" fontId="0" fillId="2"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FE1FF"/>
      <rgbColor rgb="00FFFFFF"/>
      <rgbColor rgb="00FF0000"/>
      <rgbColor rgb="0000FF00"/>
      <rgbColor rgb="000000FF"/>
      <rgbColor rgb="00FFFF00"/>
      <rgbColor rgb="00FF00FF"/>
      <rgbColor rgb="0000FFFF"/>
      <rgbColor rgb="00FFC9C9"/>
      <rgbColor rgb="00EBFFEB"/>
      <rgbColor rgb="00E1E1FF"/>
      <rgbColor rgb="00FBE9FB"/>
      <rgbColor rgb="00800080"/>
      <rgbColor rgb="00E5FFFF"/>
      <rgbColor rgb="00C0C0C0"/>
      <rgbColor rgb="00F4F4F4"/>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EDE1"/>
      <rgbColor rgb="00666699"/>
      <rgbColor rgb="00969696"/>
      <rgbColor rgb="00E1F0FF"/>
      <rgbColor rgb="00339966"/>
      <rgbColor rgb="00DDFFDD"/>
      <rgbColor rgb="00FFFFD5"/>
      <rgbColor rgb="00FFE6D9"/>
      <rgbColor rgb="00993366"/>
      <rgbColor rgb="00010000"/>
      <rgbColor rgb="00DEFEF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19050</xdr:rowOff>
    </xdr:from>
    <xdr:to>
      <xdr:col>6</xdr:col>
      <xdr:colOff>104775</xdr:colOff>
      <xdr:row>5</xdr:row>
      <xdr:rowOff>19050</xdr:rowOff>
    </xdr:to>
    <xdr:pic>
      <xdr:nvPicPr>
        <xdr:cNvPr id="1" name="Picture 9"/>
        <xdr:cNvPicPr preferRelativeResize="1">
          <a:picLocks noChangeAspect="1"/>
        </xdr:cNvPicPr>
      </xdr:nvPicPr>
      <xdr:blipFill>
        <a:blip r:embed="rId1"/>
        <a:stretch>
          <a:fillRect/>
        </a:stretch>
      </xdr:blipFill>
      <xdr:spPr>
        <a:xfrm>
          <a:off x="4105275" y="19050"/>
          <a:ext cx="1133475" cy="666750"/>
        </a:xfrm>
        <a:prstGeom prst="rect">
          <a:avLst/>
        </a:prstGeom>
        <a:noFill/>
        <a:ln w="9525" cmpd="sng">
          <a:noFill/>
        </a:ln>
      </xdr:spPr>
    </xdr:pic>
    <xdr:clientData/>
  </xdr:twoCellAnchor>
  <xdr:twoCellAnchor>
    <xdr:from>
      <xdr:col>1</xdr:col>
      <xdr:colOff>371475</xdr:colOff>
      <xdr:row>57</xdr:row>
      <xdr:rowOff>19050</xdr:rowOff>
    </xdr:from>
    <xdr:to>
      <xdr:col>1</xdr:col>
      <xdr:colOff>504825</xdr:colOff>
      <xdr:row>58</xdr:row>
      <xdr:rowOff>114300</xdr:rowOff>
    </xdr:to>
    <xdr:sp>
      <xdr:nvSpPr>
        <xdr:cNvPr id="2" name="TextBox 19"/>
        <xdr:cNvSpPr txBox="1">
          <a:spLocks noChangeArrowheads="1"/>
        </xdr:cNvSpPr>
      </xdr:nvSpPr>
      <xdr:spPr>
        <a:xfrm>
          <a:off x="590550" y="6800850"/>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1</xdr:col>
      <xdr:colOff>0</xdr:colOff>
      <xdr:row>78</xdr:row>
      <xdr:rowOff>95250</xdr:rowOff>
    </xdr:from>
    <xdr:to>
      <xdr:col>1</xdr:col>
      <xdr:colOff>19050</xdr:colOff>
      <xdr:row>79</xdr:row>
      <xdr:rowOff>104775</xdr:rowOff>
    </xdr:to>
    <xdr:sp>
      <xdr:nvSpPr>
        <xdr:cNvPr id="3" name="TextBox 20"/>
        <xdr:cNvSpPr txBox="1">
          <a:spLocks noChangeArrowheads="1"/>
        </xdr:cNvSpPr>
      </xdr:nvSpPr>
      <xdr:spPr>
        <a:xfrm>
          <a:off x="219075" y="8886825"/>
          <a:ext cx="19050" cy="1047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371475</xdr:colOff>
      <xdr:row>0</xdr:row>
      <xdr:rowOff>0</xdr:rowOff>
    </xdr:from>
    <xdr:to>
      <xdr:col>12</xdr:col>
      <xdr:colOff>19050</xdr:colOff>
      <xdr:row>5</xdr:row>
      <xdr:rowOff>0</xdr:rowOff>
    </xdr:to>
    <xdr:pic>
      <xdr:nvPicPr>
        <xdr:cNvPr id="1" name="Picture 7"/>
        <xdr:cNvPicPr preferRelativeResize="1">
          <a:picLocks noChangeAspect="1"/>
        </xdr:cNvPicPr>
      </xdr:nvPicPr>
      <xdr:blipFill>
        <a:blip r:embed="rId1"/>
        <a:stretch>
          <a:fillRect/>
        </a:stretch>
      </xdr:blipFill>
      <xdr:spPr>
        <a:xfrm>
          <a:off x="6038850" y="0"/>
          <a:ext cx="1181100" cy="695325"/>
        </a:xfrm>
        <a:prstGeom prst="rect">
          <a:avLst/>
        </a:prstGeom>
        <a:noFill/>
        <a:ln w="9525" cmpd="sng">
          <a:noFill/>
        </a:ln>
      </xdr:spPr>
    </xdr:pic>
    <xdr:clientData/>
  </xdr:twoCellAnchor>
  <xdr:twoCellAnchor>
    <xdr:from>
      <xdr:col>6</xdr:col>
      <xdr:colOff>742950</xdr:colOff>
      <xdr:row>10</xdr:row>
      <xdr:rowOff>123825</xdr:rowOff>
    </xdr:from>
    <xdr:to>
      <xdr:col>7</xdr:col>
      <xdr:colOff>47625</xdr:colOff>
      <xdr:row>11</xdr:row>
      <xdr:rowOff>104775</xdr:rowOff>
    </xdr:to>
    <xdr:sp>
      <xdr:nvSpPr>
        <xdr:cNvPr id="2" name="TextBox 9"/>
        <xdr:cNvSpPr txBox="1">
          <a:spLocks noChangeArrowheads="1"/>
        </xdr:cNvSpPr>
      </xdr:nvSpPr>
      <xdr:spPr>
        <a:xfrm>
          <a:off x="3790950" y="1419225"/>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114300</xdr:colOff>
      <xdr:row>62</xdr:row>
      <xdr:rowOff>28575</xdr:rowOff>
    </xdr:from>
    <xdr:to>
      <xdr:col>1</xdr:col>
      <xdr:colOff>57150</xdr:colOff>
      <xdr:row>63</xdr:row>
      <xdr:rowOff>123825</xdr:rowOff>
    </xdr:to>
    <xdr:sp>
      <xdr:nvSpPr>
        <xdr:cNvPr id="3" name="TextBox 10"/>
        <xdr:cNvSpPr txBox="1">
          <a:spLocks noChangeArrowheads="1"/>
        </xdr:cNvSpPr>
      </xdr:nvSpPr>
      <xdr:spPr>
        <a:xfrm>
          <a:off x="114300" y="7629525"/>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152400</xdr:rowOff>
    </xdr:from>
    <xdr:to>
      <xdr:col>9</xdr:col>
      <xdr:colOff>0</xdr:colOff>
      <xdr:row>11</xdr:row>
      <xdr:rowOff>38100</xdr:rowOff>
    </xdr:to>
    <xdr:sp>
      <xdr:nvSpPr>
        <xdr:cNvPr id="1" name="Text 2"/>
        <xdr:cNvSpPr txBox="1">
          <a:spLocks noChangeArrowheads="1"/>
        </xdr:cNvSpPr>
      </xdr:nvSpPr>
      <xdr:spPr>
        <a:xfrm>
          <a:off x="5934075" y="962025"/>
          <a:ext cx="0" cy="74295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twoCellAnchor editAs="oneCell">
    <xdr:from>
      <xdr:col>6</xdr:col>
      <xdr:colOff>447675</xdr:colOff>
      <xdr:row>0</xdr:row>
      <xdr:rowOff>0</xdr:rowOff>
    </xdr:from>
    <xdr:to>
      <xdr:col>9</xdr:col>
      <xdr:colOff>66675</xdr:colOff>
      <xdr:row>4</xdr:row>
      <xdr:rowOff>133350</xdr:rowOff>
    </xdr:to>
    <xdr:pic>
      <xdr:nvPicPr>
        <xdr:cNvPr id="2" name="Picture 9"/>
        <xdr:cNvPicPr preferRelativeResize="1">
          <a:picLocks noChangeAspect="1"/>
        </xdr:cNvPicPr>
      </xdr:nvPicPr>
      <xdr:blipFill>
        <a:blip r:embed="rId1"/>
        <a:stretch>
          <a:fillRect/>
        </a:stretch>
      </xdr:blipFill>
      <xdr:spPr>
        <a:xfrm>
          <a:off x="4676775" y="0"/>
          <a:ext cx="13239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128</xdr:row>
      <xdr:rowOff>0</xdr:rowOff>
    </xdr:from>
    <xdr:to>
      <xdr:col>13</xdr:col>
      <xdr:colOff>0</xdr:colOff>
      <xdr:row>128</xdr:row>
      <xdr:rowOff>0</xdr:rowOff>
    </xdr:to>
    <xdr:sp>
      <xdr:nvSpPr>
        <xdr:cNvPr id="1" name="Text 3"/>
        <xdr:cNvSpPr txBox="1">
          <a:spLocks noChangeArrowheads="1"/>
        </xdr:cNvSpPr>
      </xdr:nvSpPr>
      <xdr:spPr>
        <a:xfrm>
          <a:off x="180975" y="22517100"/>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xdr:colOff>
      <xdr:row>128</xdr:row>
      <xdr:rowOff>0</xdr:rowOff>
    </xdr:from>
    <xdr:to>
      <xdr:col>13</xdr:col>
      <xdr:colOff>0</xdr:colOff>
      <xdr:row>128</xdr:row>
      <xdr:rowOff>0</xdr:rowOff>
    </xdr:to>
    <xdr:sp>
      <xdr:nvSpPr>
        <xdr:cNvPr id="2" name="Text 8"/>
        <xdr:cNvSpPr txBox="1">
          <a:spLocks noChangeArrowheads="1"/>
        </xdr:cNvSpPr>
      </xdr:nvSpPr>
      <xdr:spPr>
        <a:xfrm>
          <a:off x="200025" y="22517100"/>
          <a:ext cx="6438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9525</xdr:colOff>
      <xdr:row>157</xdr:row>
      <xdr:rowOff>0</xdr:rowOff>
    </xdr:from>
    <xdr:to>
      <xdr:col>13</xdr:col>
      <xdr:colOff>0</xdr:colOff>
      <xdr:row>157</xdr:row>
      <xdr:rowOff>0</xdr:rowOff>
    </xdr:to>
    <xdr:sp>
      <xdr:nvSpPr>
        <xdr:cNvPr id="3" name="Text 32"/>
        <xdr:cNvSpPr txBox="1">
          <a:spLocks noChangeArrowheads="1"/>
        </xdr:cNvSpPr>
      </xdr:nvSpPr>
      <xdr:spPr>
        <a:xfrm>
          <a:off x="190500" y="26689050"/>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4</xdr:col>
      <xdr:colOff>9525</xdr:colOff>
      <xdr:row>52</xdr:row>
      <xdr:rowOff>0</xdr:rowOff>
    </xdr:from>
    <xdr:to>
      <xdr:col>10</xdr:col>
      <xdr:colOff>590550</xdr:colOff>
      <xdr:row>52</xdr:row>
      <xdr:rowOff>0</xdr:rowOff>
    </xdr:to>
    <xdr:sp>
      <xdr:nvSpPr>
        <xdr:cNvPr id="4" name="Text 70"/>
        <xdr:cNvSpPr txBox="1">
          <a:spLocks noChangeArrowheads="1"/>
        </xdr:cNvSpPr>
      </xdr:nvSpPr>
      <xdr:spPr>
        <a:xfrm>
          <a:off x="923925" y="8772525"/>
          <a:ext cx="4248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13</xdr:col>
      <xdr:colOff>0</xdr:colOff>
      <xdr:row>157</xdr:row>
      <xdr:rowOff>0</xdr:rowOff>
    </xdr:from>
    <xdr:to>
      <xdr:col>13</xdr:col>
      <xdr:colOff>0</xdr:colOff>
      <xdr:row>157</xdr:row>
      <xdr:rowOff>0</xdr:rowOff>
    </xdr:to>
    <xdr:sp>
      <xdr:nvSpPr>
        <xdr:cNvPr id="5" name="Text 71"/>
        <xdr:cNvSpPr txBox="1">
          <a:spLocks noChangeArrowheads="1"/>
        </xdr:cNvSpPr>
      </xdr:nvSpPr>
      <xdr:spPr>
        <a:xfrm>
          <a:off x="6638925" y="26689050"/>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13</xdr:col>
      <xdr:colOff>0</xdr:colOff>
      <xdr:row>157</xdr:row>
      <xdr:rowOff>0</xdr:rowOff>
    </xdr:from>
    <xdr:to>
      <xdr:col>13</xdr:col>
      <xdr:colOff>0</xdr:colOff>
      <xdr:row>157</xdr:row>
      <xdr:rowOff>0</xdr:rowOff>
    </xdr:to>
    <xdr:sp>
      <xdr:nvSpPr>
        <xdr:cNvPr id="6" name="Text 72"/>
        <xdr:cNvSpPr txBox="1">
          <a:spLocks noChangeArrowheads="1"/>
        </xdr:cNvSpPr>
      </xdr:nvSpPr>
      <xdr:spPr>
        <a:xfrm>
          <a:off x="6638925" y="26689050"/>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12</xdr:col>
      <xdr:colOff>209550</xdr:colOff>
      <xdr:row>157</xdr:row>
      <xdr:rowOff>0</xdr:rowOff>
    </xdr:from>
    <xdr:to>
      <xdr:col>13</xdr:col>
      <xdr:colOff>0</xdr:colOff>
      <xdr:row>157</xdr:row>
      <xdr:rowOff>0</xdr:rowOff>
    </xdr:to>
    <xdr:sp>
      <xdr:nvSpPr>
        <xdr:cNvPr id="7" name="Text 82"/>
        <xdr:cNvSpPr txBox="1">
          <a:spLocks noChangeArrowheads="1"/>
        </xdr:cNvSpPr>
      </xdr:nvSpPr>
      <xdr:spPr>
        <a:xfrm>
          <a:off x="6210300" y="26689050"/>
          <a:ext cx="4286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12</xdr:col>
      <xdr:colOff>638175</xdr:colOff>
      <xdr:row>157</xdr:row>
      <xdr:rowOff>0</xdr:rowOff>
    </xdr:from>
    <xdr:to>
      <xdr:col>13</xdr:col>
      <xdr:colOff>0</xdr:colOff>
      <xdr:row>157</xdr:row>
      <xdr:rowOff>0</xdr:rowOff>
    </xdr:to>
    <xdr:sp>
      <xdr:nvSpPr>
        <xdr:cNvPr id="8" name="Text 94"/>
        <xdr:cNvSpPr txBox="1">
          <a:spLocks noChangeArrowheads="1"/>
        </xdr:cNvSpPr>
      </xdr:nvSpPr>
      <xdr:spPr>
        <a:xfrm>
          <a:off x="6638925" y="2668905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157</xdr:row>
      <xdr:rowOff>0</xdr:rowOff>
    </xdr:from>
    <xdr:to>
      <xdr:col>13</xdr:col>
      <xdr:colOff>0</xdr:colOff>
      <xdr:row>157</xdr:row>
      <xdr:rowOff>0</xdr:rowOff>
    </xdr:to>
    <xdr:sp>
      <xdr:nvSpPr>
        <xdr:cNvPr id="9" name="Text 95"/>
        <xdr:cNvSpPr txBox="1">
          <a:spLocks noChangeArrowheads="1"/>
        </xdr:cNvSpPr>
      </xdr:nvSpPr>
      <xdr:spPr>
        <a:xfrm>
          <a:off x="6638925" y="2668905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219075</xdr:colOff>
      <xdr:row>128</xdr:row>
      <xdr:rowOff>0</xdr:rowOff>
    </xdr:from>
    <xdr:to>
      <xdr:col>13</xdr:col>
      <xdr:colOff>0</xdr:colOff>
      <xdr:row>128</xdr:row>
      <xdr:rowOff>0</xdr:rowOff>
    </xdr:to>
    <xdr:sp>
      <xdr:nvSpPr>
        <xdr:cNvPr id="10" name="Text 103"/>
        <xdr:cNvSpPr txBox="1">
          <a:spLocks noChangeArrowheads="1"/>
        </xdr:cNvSpPr>
      </xdr:nvSpPr>
      <xdr:spPr>
        <a:xfrm>
          <a:off x="400050" y="2251710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128</xdr:row>
      <xdr:rowOff>0</xdr:rowOff>
    </xdr:from>
    <xdr:to>
      <xdr:col>13</xdr:col>
      <xdr:colOff>0</xdr:colOff>
      <xdr:row>128</xdr:row>
      <xdr:rowOff>0</xdr:rowOff>
    </xdr:to>
    <xdr:sp>
      <xdr:nvSpPr>
        <xdr:cNvPr id="11" name="Text 105"/>
        <xdr:cNvSpPr txBox="1">
          <a:spLocks noChangeArrowheads="1"/>
        </xdr:cNvSpPr>
      </xdr:nvSpPr>
      <xdr:spPr>
        <a:xfrm>
          <a:off x="180975" y="22517100"/>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28575</xdr:colOff>
      <xdr:row>128</xdr:row>
      <xdr:rowOff>0</xdr:rowOff>
    </xdr:from>
    <xdr:to>
      <xdr:col>13</xdr:col>
      <xdr:colOff>0</xdr:colOff>
      <xdr:row>128</xdr:row>
      <xdr:rowOff>0</xdr:rowOff>
    </xdr:to>
    <xdr:sp>
      <xdr:nvSpPr>
        <xdr:cNvPr id="12" name="Text 118"/>
        <xdr:cNvSpPr txBox="1">
          <a:spLocks noChangeArrowheads="1"/>
        </xdr:cNvSpPr>
      </xdr:nvSpPr>
      <xdr:spPr>
        <a:xfrm>
          <a:off x="209550" y="22517100"/>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2</xdr:col>
      <xdr:colOff>0</xdr:colOff>
      <xdr:row>128</xdr:row>
      <xdr:rowOff>0</xdr:rowOff>
    </xdr:from>
    <xdr:to>
      <xdr:col>13</xdr:col>
      <xdr:colOff>0</xdr:colOff>
      <xdr:row>128</xdr:row>
      <xdr:rowOff>0</xdr:rowOff>
    </xdr:to>
    <xdr:sp>
      <xdr:nvSpPr>
        <xdr:cNvPr id="13" name="Text 129"/>
        <xdr:cNvSpPr txBox="1">
          <a:spLocks noChangeArrowheads="1"/>
        </xdr:cNvSpPr>
      </xdr:nvSpPr>
      <xdr:spPr>
        <a:xfrm>
          <a:off x="400050" y="2251710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128</xdr:row>
      <xdr:rowOff>0</xdr:rowOff>
    </xdr:from>
    <xdr:to>
      <xdr:col>13</xdr:col>
      <xdr:colOff>0</xdr:colOff>
      <xdr:row>128</xdr:row>
      <xdr:rowOff>0</xdr:rowOff>
    </xdr:to>
    <xdr:sp>
      <xdr:nvSpPr>
        <xdr:cNvPr id="14" name="Text 130"/>
        <xdr:cNvSpPr txBox="1">
          <a:spLocks noChangeArrowheads="1"/>
        </xdr:cNvSpPr>
      </xdr:nvSpPr>
      <xdr:spPr>
        <a:xfrm>
          <a:off x="400050" y="2251710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219075</xdr:colOff>
      <xdr:row>128</xdr:row>
      <xdr:rowOff>0</xdr:rowOff>
    </xdr:from>
    <xdr:to>
      <xdr:col>13</xdr:col>
      <xdr:colOff>0</xdr:colOff>
      <xdr:row>128</xdr:row>
      <xdr:rowOff>0</xdr:rowOff>
    </xdr:to>
    <xdr:sp>
      <xdr:nvSpPr>
        <xdr:cNvPr id="15" name="Text 142"/>
        <xdr:cNvSpPr txBox="1">
          <a:spLocks noChangeArrowheads="1"/>
        </xdr:cNvSpPr>
      </xdr:nvSpPr>
      <xdr:spPr>
        <a:xfrm>
          <a:off x="400050" y="2251710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219075</xdr:colOff>
      <xdr:row>128</xdr:row>
      <xdr:rowOff>0</xdr:rowOff>
    </xdr:from>
    <xdr:to>
      <xdr:col>13</xdr:col>
      <xdr:colOff>0</xdr:colOff>
      <xdr:row>128</xdr:row>
      <xdr:rowOff>0</xdr:rowOff>
    </xdr:to>
    <xdr:sp>
      <xdr:nvSpPr>
        <xdr:cNvPr id="16" name="Text 152"/>
        <xdr:cNvSpPr txBox="1">
          <a:spLocks noChangeArrowheads="1"/>
        </xdr:cNvSpPr>
      </xdr:nvSpPr>
      <xdr:spPr>
        <a:xfrm>
          <a:off x="400050" y="2251710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219075</xdr:colOff>
      <xdr:row>128</xdr:row>
      <xdr:rowOff>0</xdr:rowOff>
    </xdr:from>
    <xdr:to>
      <xdr:col>13</xdr:col>
      <xdr:colOff>0</xdr:colOff>
      <xdr:row>128</xdr:row>
      <xdr:rowOff>0</xdr:rowOff>
    </xdr:to>
    <xdr:sp>
      <xdr:nvSpPr>
        <xdr:cNvPr id="17" name="Text 153"/>
        <xdr:cNvSpPr txBox="1">
          <a:spLocks noChangeArrowheads="1"/>
        </xdr:cNvSpPr>
      </xdr:nvSpPr>
      <xdr:spPr>
        <a:xfrm>
          <a:off x="400050" y="2251710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219075</xdr:colOff>
      <xdr:row>128</xdr:row>
      <xdr:rowOff>0</xdr:rowOff>
    </xdr:from>
    <xdr:to>
      <xdr:col>13</xdr:col>
      <xdr:colOff>0</xdr:colOff>
      <xdr:row>128</xdr:row>
      <xdr:rowOff>0</xdr:rowOff>
    </xdr:to>
    <xdr:sp>
      <xdr:nvSpPr>
        <xdr:cNvPr id="18" name="Text 154"/>
        <xdr:cNvSpPr txBox="1">
          <a:spLocks noChangeArrowheads="1"/>
        </xdr:cNvSpPr>
      </xdr:nvSpPr>
      <xdr:spPr>
        <a:xfrm>
          <a:off x="400050" y="2251710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219075</xdr:colOff>
      <xdr:row>128</xdr:row>
      <xdr:rowOff>0</xdr:rowOff>
    </xdr:from>
    <xdr:to>
      <xdr:col>13</xdr:col>
      <xdr:colOff>0</xdr:colOff>
      <xdr:row>128</xdr:row>
      <xdr:rowOff>0</xdr:rowOff>
    </xdr:to>
    <xdr:sp>
      <xdr:nvSpPr>
        <xdr:cNvPr id="19" name="Text 155"/>
        <xdr:cNvSpPr txBox="1">
          <a:spLocks noChangeArrowheads="1"/>
        </xdr:cNvSpPr>
      </xdr:nvSpPr>
      <xdr:spPr>
        <a:xfrm>
          <a:off x="400050" y="2251710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219075</xdr:colOff>
      <xdr:row>128</xdr:row>
      <xdr:rowOff>0</xdr:rowOff>
    </xdr:from>
    <xdr:to>
      <xdr:col>13</xdr:col>
      <xdr:colOff>0</xdr:colOff>
      <xdr:row>128</xdr:row>
      <xdr:rowOff>0</xdr:rowOff>
    </xdr:to>
    <xdr:sp>
      <xdr:nvSpPr>
        <xdr:cNvPr id="20" name="Text 153"/>
        <xdr:cNvSpPr txBox="1">
          <a:spLocks noChangeArrowheads="1"/>
        </xdr:cNvSpPr>
      </xdr:nvSpPr>
      <xdr:spPr>
        <a:xfrm>
          <a:off x="400050" y="2251710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219075</xdr:colOff>
      <xdr:row>128</xdr:row>
      <xdr:rowOff>0</xdr:rowOff>
    </xdr:from>
    <xdr:to>
      <xdr:col>13</xdr:col>
      <xdr:colOff>0</xdr:colOff>
      <xdr:row>128</xdr:row>
      <xdr:rowOff>0</xdr:rowOff>
    </xdr:to>
    <xdr:sp>
      <xdr:nvSpPr>
        <xdr:cNvPr id="21" name="Text 155"/>
        <xdr:cNvSpPr txBox="1">
          <a:spLocks noChangeArrowheads="1"/>
        </xdr:cNvSpPr>
      </xdr:nvSpPr>
      <xdr:spPr>
        <a:xfrm>
          <a:off x="400050" y="2251710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1</xdr:col>
      <xdr:colOff>28575</xdr:colOff>
      <xdr:row>128</xdr:row>
      <xdr:rowOff>0</xdr:rowOff>
    </xdr:from>
    <xdr:to>
      <xdr:col>13</xdr:col>
      <xdr:colOff>0</xdr:colOff>
      <xdr:row>128</xdr:row>
      <xdr:rowOff>0</xdr:rowOff>
    </xdr:to>
    <xdr:sp>
      <xdr:nvSpPr>
        <xdr:cNvPr id="22" name="Text 40"/>
        <xdr:cNvSpPr txBox="1">
          <a:spLocks noChangeArrowheads="1"/>
        </xdr:cNvSpPr>
      </xdr:nvSpPr>
      <xdr:spPr>
        <a:xfrm>
          <a:off x="209550" y="22517100"/>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1</xdr:col>
      <xdr:colOff>0</xdr:colOff>
      <xdr:row>128</xdr:row>
      <xdr:rowOff>0</xdr:rowOff>
    </xdr:from>
    <xdr:to>
      <xdr:col>13</xdr:col>
      <xdr:colOff>0</xdr:colOff>
      <xdr:row>128</xdr:row>
      <xdr:rowOff>0</xdr:rowOff>
    </xdr:to>
    <xdr:sp>
      <xdr:nvSpPr>
        <xdr:cNvPr id="23" name="Text 3"/>
        <xdr:cNvSpPr txBox="1">
          <a:spLocks noChangeArrowheads="1"/>
        </xdr:cNvSpPr>
      </xdr:nvSpPr>
      <xdr:spPr>
        <a:xfrm>
          <a:off x="180975" y="22517100"/>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128</xdr:row>
      <xdr:rowOff>0</xdr:rowOff>
    </xdr:from>
    <xdr:to>
      <xdr:col>13</xdr:col>
      <xdr:colOff>0</xdr:colOff>
      <xdr:row>128</xdr:row>
      <xdr:rowOff>0</xdr:rowOff>
    </xdr:to>
    <xdr:sp>
      <xdr:nvSpPr>
        <xdr:cNvPr id="24" name="Text 129"/>
        <xdr:cNvSpPr txBox="1">
          <a:spLocks noChangeArrowheads="1"/>
        </xdr:cNvSpPr>
      </xdr:nvSpPr>
      <xdr:spPr>
        <a:xfrm>
          <a:off x="400050" y="2251710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128</xdr:row>
      <xdr:rowOff>0</xdr:rowOff>
    </xdr:from>
    <xdr:to>
      <xdr:col>13</xdr:col>
      <xdr:colOff>0</xdr:colOff>
      <xdr:row>128</xdr:row>
      <xdr:rowOff>0</xdr:rowOff>
    </xdr:to>
    <xdr:sp>
      <xdr:nvSpPr>
        <xdr:cNvPr id="25" name="Text 130"/>
        <xdr:cNvSpPr txBox="1">
          <a:spLocks noChangeArrowheads="1"/>
        </xdr:cNvSpPr>
      </xdr:nvSpPr>
      <xdr:spPr>
        <a:xfrm>
          <a:off x="400050" y="2251710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12</xdr:col>
      <xdr:colOff>0</xdr:colOff>
      <xdr:row>99</xdr:row>
      <xdr:rowOff>0</xdr:rowOff>
    </xdr:from>
    <xdr:to>
      <xdr:col>12</xdr:col>
      <xdr:colOff>0</xdr:colOff>
      <xdr:row>99</xdr:row>
      <xdr:rowOff>0</xdr:rowOff>
    </xdr:to>
    <xdr:sp>
      <xdr:nvSpPr>
        <xdr:cNvPr id="26" name="Text 94"/>
        <xdr:cNvSpPr txBox="1">
          <a:spLocks noChangeArrowheads="1"/>
        </xdr:cNvSpPr>
      </xdr:nvSpPr>
      <xdr:spPr>
        <a:xfrm>
          <a:off x="6000750" y="1546860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99</xdr:row>
      <xdr:rowOff>0</xdr:rowOff>
    </xdr:from>
    <xdr:to>
      <xdr:col>12</xdr:col>
      <xdr:colOff>0</xdr:colOff>
      <xdr:row>99</xdr:row>
      <xdr:rowOff>0</xdr:rowOff>
    </xdr:to>
    <xdr:sp>
      <xdr:nvSpPr>
        <xdr:cNvPr id="27" name="Text 95"/>
        <xdr:cNvSpPr txBox="1">
          <a:spLocks noChangeArrowheads="1"/>
        </xdr:cNvSpPr>
      </xdr:nvSpPr>
      <xdr:spPr>
        <a:xfrm>
          <a:off x="6000750" y="1546860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0</xdr:colOff>
      <xdr:row>108</xdr:row>
      <xdr:rowOff>0</xdr:rowOff>
    </xdr:from>
    <xdr:to>
      <xdr:col>13</xdr:col>
      <xdr:colOff>0</xdr:colOff>
      <xdr:row>108</xdr:row>
      <xdr:rowOff>0</xdr:rowOff>
    </xdr:to>
    <xdr:sp>
      <xdr:nvSpPr>
        <xdr:cNvPr id="28" name="Text 7"/>
        <xdr:cNvSpPr txBox="1">
          <a:spLocks noChangeArrowheads="1"/>
        </xdr:cNvSpPr>
      </xdr:nvSpPr>
      <xdr:spPr>
        <a:xfrm>
          <a:off x="180975" y="17030700"/>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report.</a:t>
          </a:r>
        </a:p>
      </xdr:txBody>
    </xdr:sp>
    <xdr:clientData/>
  </xdr:twoCellAnchor>
  <xdr:twoCellAnchor>
    <xdr:from>
      <xdr:col>1</xdr:col>
      <xdr:colOff>0</xdr:colOff>
      <xdr:row>108</xdr:row>
      <xdr:rowOff>0</xdr:rowOff>
    </xdr:from>
    <xdr:to>
      <xdr:col>13</xdr:col>
      <xdr:colOff>0</xdr:colOff>
      <xdr:row>108</xdr:row>
      <xdr:rowOff>0</xdr:rowOff>
    </xdr:to>
    <xdr:sp>
      <xdr:nvSpPr>
        <xdr:cNvPr id="29" name="Text 7"/>
        <xdr:cNvSpPr txBox="1">
          <a:spLocks noChangeArrowheads="1"/>
        </xdr:cNvSpPr>
      </xdr:nvSpPr>
      <xdr:spPr>
        <a:xfrm>
          <a:off x="180975" y="17030700"/>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other material acquisition and disposal of property, plant and equipment for the financial period under review except for the acquisition and disposal of properties made by the hotel operation in United Kingdom ("UK") amounting to RM15.2 million and RM47.9 million.</a:t>
          </a:r>
        </a:p>
      </xdr:txBody>
    </xdr:sp>
    <xdr:clientData/>
  </xdr:twoCellAnchor>
  <xdr:twoCellAnchor>
    <xdr:from>
      <xdr:col>1</xdr:col>
      <xdr:colOff>0</xdr:colOff>
      <xdr:row>117</xdr:row>
      <xdr:rowOff>0</xdr:rowOff>
    </xdr:from>
    <xdr:to>
      <xdr:col>13</xdr:col>
      <xdr:colOff>0</xdr:colOff>
      <xdr:row>117</xdr:row>
      <xdr:rowOff>0</xdr:rowOff>
    </xdr:to>
    <xdr:sp>
      <xdr:nvSpPr>
        <xdr:cNvPr id="30" name="Text 3"/>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117</xdr:row>
      <xdr:rowOff>0</xdr:rowOff>
    </xdr:from>
    <xdr:to>
      <xdr:col>13</xdr:col>
      <xdr:colOff>0</xdr:colOff>
      <xdr:row>117</xdr:row>
      <xdr:rowOff>0</xdr:rowOff>
    </xdr:to>
    <xdr:sp>
      <xdr:nvSpPr>
        <xdr:cNvPr id="31" name="Text 103"/>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117</xdr:row>
      <xdr:rowOff>0</xdr:rowOff>
    </xdr:from>
    <xdr:to>
      <xdr:col>13</xdr:col>
      <xdr:colOff>0</xdr:colOff>
      <xdr:row>117</xdr:row>
      <xdr:rowOff>0</xdr:rowOff>
    </xdr:to>
    <xdr:sp>
      <xdr:nvSpPr>
        <xdr:cNvPr id="32" name="Text 105"/>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2</xdr:col>
      <xdr:colOff>0</xdr:colOff>
      <xdr:row>117</xdr:row>
      <xdr:rowOff>0</xdr:rowOff>
    </xdr:from>
    <xdr:to>
      <xdr:col>13</xdr:col>
      <xdr:colOff>0</xdr:colOff>
      <xdr:row>117</xdr:row>
      <xdr:rowOff>0</xdr:rowOff>
    </xdr:to>
    <xdr:sp>
      <xdr:nvSpPr>
        <xdr:cNvPr id="33" name="Text 129"/>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1</xdr:col>
      <xdr:colOff>219075</xdr:colOff>
      <xdr:row>117</xdr:row>
      <xdr:rowOff>0</xdr:rowOff>
    </xdr:from>
    <xdr:to>
      <xdr:col>13</xdr:col>
      <xdr:colOff>0</xdr:colOff>
      <xdr:row>117</xdr:row>
      <xdr:rowOff>0</xdr:rowOff>
    </xdr:to>
    <xdr:sp>
      <xdr:nvSpPr>
        <xdr:cNvPr id="34" name="Text 142"/>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13</xdr:col>
      <xdr:colOff>0</xdr:colOff>
      <xdr:row>117</xdr:row>
      <xdr:rowOff>0</xdr:rowOff>
    </xdr:from>
    <xdr:to>
      <xdr:col>13</xdr:col>
      <xdr:colOff>0</xdr:colOff>
      <xdr:row>117</xdr:row>
      <xdr:rowOff>0</xdr:rowOff>
    </xdr:to>
    <xdr:sp>
      <xdr:nvSpPr>
        <xdr:cNvPr id="35" name="Text 49"/>
        <xdr:cNvSpPr txBox="1">
          <a:spLocks noChangeArrowheads="1"/>
        </xdr:cNvSpPr>
      </xdr:nvSpPr>
      <xdr:spPr>
        <a:xfrm>
          <a:off x="6638925" y="192309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117</xdr:row>
      <xdr:rowOff>0</xdr:rowOff>
    </xdr:from>
    <xdr:to>
      <xdr:col>13</xdr:col>
      <xdr:colOff>0</xdr:colOff>
      <xdr:row>117</xdr:row>
      <xdr:rowOff>0</xdr:rowOff>
    </xdr:to>
    <xdr:sp>
      <xdr:nvSpPr>
        <xdr:cNvPr id="36" name="Text 49"/>
        <xdr:cNvSpPr txBox="1">
          <a:spLocks noChangeArrowheads="1"/>
        </xdr:cNvSpPr>
      </xdr:nvSpPr>
      <xdr:spPr>
        <a:xfrm>
          <a:off x="6638925" y="192309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xdr:col>
      <xdr:colOff>19050</xdr:colOff>
      <xdr:row>124</xdr:row>
      <xdr:rowOff>0</xdr:rowOff>
    </xdr:from>
    <xdr:to>
      <xdr:col>13</xdr:col>
      <xdr:colOff>0</xdr:colOff>
      <xdr:row>124</xdr:row>
      <xdr:rowOff>0</xdr:rowOff>
    </xdr:to>
    <xdr:sp>
      <xdr:nvSpPr>
        <xdr:cNvPr id="37" name="Text 8"/>
        <xdr:cNvSpPr txBox="1">
          <a:spLocks noChangeArrowheads="1"/>
        </xdr:cNvSpPr>
      </xdr:nvSpPr>
      <xdr:spPr>
        <a:xfrm>
          <a:off x="200025" y="21983700"/>
          <a:ext cx="6438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28575</xdr:colOff>
      <xdr:row>128</xdr:row>
      <xdr:rowOff>0</xdr:rowOff>
    </xdr:from>
    <xdr:to>
      <xdr:col>13</xdr:col>
      <xdr:colOff>0</xdr:colOff>
      <xdr:row>128</xdr:row>
      <xdr:rowOff>0</xdr:rowOff>
    </xdr:to>
    <xdr:sp>
      <xdr:nvSpPr>
        <xdr:cNvPr id="38" name="Text 40"/>
        <xdr:cNvSpPr txBox="1">
          <a:spLocks noChangeArrowheads="1"/>
        </xdr:cNvSpPr>
      </xdr:nvSpPr>
      <xdr:spPr>
        <a:xfrm>
          <a:off x="209550" y="22517100"/>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Group's share of capital commitments of the joint ventures in respect of capital expenditure contracted but not provided for amounting to RM___ million.</a:t>
          </a:r>
        </a:p>
      </xdr:txBody>
    </xdr:sp>
    <xdr:clientData/>
  </xdr:twoCellAnchor>
  <xdr:twoCellAnchor>
    <xdr:from>
      <xdr:col>13</xdr:col>
      <xdr:colOff>0</xdr:colOff>
      <xdr:row>117</xdr:row>
      <xdr:rowOff>0</xdr:rowOff>
    </xdr:from>
    <xdr:to>
      <xdr:col>13</xdr:col>
      <xdr:colOff>0</xdr:colOff>
      <xdr:row>117</xdr:row>
      <xdr:rowOff>0</xdr:rowOff>
    </xdr:to>
    <xdr:sp>
      <xdr:nvSpPr>
        <xdr:cNvPr id="39" name="Text 49"/>
        <xdr:cNvSpPr txBox="1">
          <a:spLocks noChangeArrowheads="1"/>
        </xdr:cNvSpPr>
      </xdr:nvSpPr>
      <xdr:spPr>
        <a:xfrm>
          <a:off x="6638925" y="192309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117</xdr:row>
      <xdr:rowOff>0</xdr:rowOff>
    </xdr:from>
    <xdr:to>
      <xdr:col>13</xdr:col>
      <xdr:colOff>0</xdr:colOff>
      <xdr:row>117</xdr:row>
      <xdr:rowOff>0</xdr:rowOff>
    </xdr:to>
    <xdr:sp>
      <xdr:nvSpPr>
        <xdr:cNvPr id="40" name="Text 49"/>
        <xdr:cNvSpPr txBox="1">
          <a:spLocks noChangeArrowheads="1"/>
        </xdr:cNvSpPr>
      </xdr:nvSpPr>
      <xdr:spPr>
        <a:xfrm>
          <a:off x="6638925" y="192309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11</xdr:col>
      <xdr:colOff>714375</xdr:colOff>
      <xdr:row>99</xdr:row>
      <xdr:rowOff>0</xdr:rowOff>
    </xdr:from>
    <xdr:to>
      <xdr:col>12</xdr:col>
      <xdr:colOff>0</xdr:colOff>
      <xdr:row>99</xdr:row>
      <xdr:rowOff>0</xdr:rowOff>
    </xdr:to>
    <xdr:sp>
      <xdr:nvSpPr>
        <xdr:cNvPr id="41" name="Text 94"/>
        <xdr:cNvSpPr txBox="1">
          <a:spLocks noChangeArrowheads="1"/>
        </xdr:cNvSpPr>
      </xdr:nvSpPr>
      <xdr:spPr>
        <a:xfrm>
          <a:off x="6000750" y="1546860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99</xdr:row>
      <xdr:rowOff>0</xdr:rowOff>
    </xdr:from>
    <xdr:to>
      <xdr:col>12</xdr:col>
      <xdr:colOff>0</xdr:colOff>
      <xdr:row>99</xdr:row>
      <xdr:rowOff>0</xdr:rowOff>
    </xdr:to>
    <xdr:sp>
      <xdr:nvSpPr>
        <xdr:cNvPr id="42" name="Text 95"/>
        <xdr:cNvSpPr txBox="1">
          <a:spLocks noChangeArrowheads="1"/>
        </xdr:cNvSpPr>
      </xdr:nvSpPr>
      <xdr:spPr>
        <a:xfrm>
          <a:off x="6000750" y="1546860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714375</xdr:colOff>
      <xdr:row>99</xdr:row>
      <xdr:rowOff>0</xdr:rowOff>
    </xdr:from>
    <xdr:to>
      <xdr:col>12</xdr:col>
      <xdr:colOff>0</xdr:colOff>
      <xdr:row>99</xdr:row>
      <xdr:rowOff>0</xdr:rowOff>
    </xdr:to>
    <xdr:sp>
      <xdr:nvSpPr>
        <xdr:cNvPr id="43" name="Text 94"/>
        <xdr:cNvSpPr txBox="1">
          <a:spLocks noChangeArrowheads="1"/>
        </xdr:cNvSpPr>
      </xdr:nvSpPr>
      <xdr:spPr>
        <a:xfrm>
          <a:off x="6000750" y="1546860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editAs="oneCell">
    <xdr:from>
      <xdr:col>10</xdr:col>
      <xdr:colOff>361950</xdr:colOff>
      <xdr:row>0</xdr:row>
      <xdr:rowOff>0</xdr:rowOff>
    </xdr:from>
    <xdr:to>
      <xdr:col>12</xdr:col>
      <xdr:colOff>123825</xdr:colOff>
      <xdr:row>4</xdr:row>
      <xdr:rowOff>66675</xdr:rowOff>
    </xdr:to>
    <xdr:pic>
      <xdr:nvPicPr>
        <xdr:cNvPr id="44" name="Picture 137"/>
        <xdr:cNvPicPr preferRelativeResize="1">
          <a:picLocks noChangeAspect="1"/>
        </xdr:cNvPicPr>
      </xdr:nvPicPr>
      <xdr:blipFill>
        <a:blip r:embed="rId1"/>
        <a:stretch>
          <a:fillRect/>
        </a:stretch>
      </xdr:blipFill>
      <xdr:spPr>
        <a:xfrm>
          <a:off x="4943475" y="0"/>
          <a:ext cx="1181100" cy="714375"/>
        </a:xfrm>
        <a:prstGeom prst="rect">
          <a:avLst/>
        </a:prstGeom>
        <a:noFill/>
        <a:ln w="9525" cmpd="sng">
          <a:noFill/>
        </a:ln>
      </xdr:spPr>
    </xdr:pic>
    <xdr:clientData/>
  </xdr:twoCellAnchor>
  <xdr:twoCellAnchor>
    <xdr:from>
      <xdr:col>13</xdr:col>
      <xdr:colOff>0</xdr:colOff>
      <xdr:row>117</xdr:row>
      <xdr:rowOff>0</xdr:rowOff>
    </xdr:from>
    <xdr:to>
      <xdr:col>13</xdr:col>
      <xdr:colOff>0</xdr:colOff>
      <xdr:row>117</xdr:row>
      <xdr:rowOff>0</xdr:rowOff>
    </xdr:to>
    <xdr:sp>
      <xdr:nvSpPr>
        <xdr:cNvPr id="45" name="Text 49"/>
        <xdr:cNvSpPr txBox="1">
          <a:spLocks noChangeArrowheads="1"/>
        </xdr:cNvSpPr>
      </xdr:nvSpPr>
      <xdr:spPr>
        <a:xfrm>
          <a:off x="6638925" y="192309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117</xdr:row>
      <xdr:rowOff>0</xdr:rowOff>
    </xdr:from>
    <xdr:to>
      <xdr:col>13</xdr:col>
      <xdr:colOff>0</xdr:colOff>
      <xdr:row>117</xdr:row>
      <xdr:rowOff>0</xdr:rowOff>
    </xdr:to>
    <xdr:sp>
      <xdr:nvSpPr>
        <xdr:cNvPr id="46" name="Text 49"/>
        <xdr:cNvSpPr txBox="1">
          <a:spLocks noChangeArrowheads="1"/>
        </xdr:cNvSpPr>
      </xdr:nvSpPr>
      <xdr:spPr>
        <a:xfrm>
          <a:off x="6638925" y="192309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117</xdr:row>
      <xdr:rowOff>0</xdr:rowOff>
    </xdr:from>
    <xdr:to>
      <xdr:col>13</xdr:col>
      <xdr:colOff>0</xdr:colOff>
      <xdr:row>117</xdr:row>
      <xdr:rowOff>0</xdr:rowOff>
    </xdr:to>
    <xdr:sp>
      <xdr:nvSpPr>
        <xdr:cNvPr id="47" name="Text 49"/>
        <xdr:cNvSpPr txBox="1">
          <a:spLocks noChangeArrowheads="1"/>
        </xdr:cNvSpPr>
      </xdr:nvSpPr>
      <xdr:spPr>
        <a:xfrm>
          <a:off x="6638925" y="192309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117</xdr:row>
      <xdr:rowOff>0</xdr:rowOff>
    </xdr:from>
    <xdr:to>
      <xdr:col>13</xdr:col>
      <xdr:colOff>0</xdr:colOff>
      <xdr:row>117</xdr:row>
      <xdr:rowOff>0</xdr:rowOff>
    </xdr:to>
    <xdr:sp>
      <xdr:nvSpPr>
        <xdr:cNvPr id="48" name="Text 49"/>
        <xdr:cNvSpPr txBox="1">
          <a:spLocks noChangeArrowheads="1"/>
        </xdr:cNvSpPr>
      </xdr:nvSpPr>
      <xdr:spPr>
        <a:xfrm>
          <a:off x="6638925" y="192309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5</xdr:col>
      <xdr:colOff>523875</xdr:colOff>
      <xdr:row>70</xdr:row>
      <xdr:rowOff>9525</xdr:rowOff>
    </xdr:from>
    <xdr:to>
      <xdr:col>6</xdr:col>
      <xdr:colOff>133350</xdr:colOff>
      <xdr:row>70</xdr:row>
      <xdr:rowOff>114300</xdr:rowOff>
    </xdr:to>
    <xdr:sp>
      <xdr:nvSpPr>
        <xdr:cNvPr id="49" name="TextBox 142"/>
        <xdr:cNvSpPr txBox="1">
          <a:spLocks noChangeArrowheads="1"/>
        </xdr:cNvSpPr>
      </xdr:nvSpPr>
      <xdr:spPr>
        <a:xfrm>
          <a:off x="1838325" y="12153900"/>
          <a:ext cx="133350" cy="104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a:r>
        </a:p>
      </xdr:txBody>
    </xdr:sp>
    <xdr:clientData/>
  </xdr:twoCellAnchor>
  <xdr:oneCellAnchor>
    <xdr:from>
      <xdr:col>4</xdr:col>
      <xdr:colOff>95250</xdr:colOff>
      <xdr:row>38</xdr:row>
      <xdr:rowOff>0</xdr:rowOff>
    </xdr:from>
    <xdr:ext cx="76200" cy="200025"/>
    <xdr:sp>
      <xdr:nvSpPr>
        <xdr:cNvPr id="50" name="TextBox 153"/>
        <xdr:cNvSpPr txBox="1">
          <a:spLocks noChangeArrowheads="1"/>
        </xdr:cNvSpPr>
      </xdr:nvSpPr>
      <xdr:spPr>
        <a:xfrm>
          <a:off x="1009650" y="6934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117</xdr:row>
      <xdr:rowOff>0</xdr:rowOff>
    </xdr:from>
    <xdr:to>
      <xdr:col>13</xdr:col>
      <xdr:colOff>0</xdr:colOff>
      <xdr:row>117</xdr:row>
      <xdr:rowOff>0</xdr:rowOff>
    </xdr:to>
    <xdr:sp>
      <xdr:nvSpPr>
        <xdr:cNvPr id="51" name="Text 3"/>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117</xdr:row>
      <xdr:rowOff>0</xdr:rowOff>
    </xdr:from>
    <xdr:to>
      <xdr:col>13</xdr:col>
      <xdr:colOff>0</xdr:colOff>
      <xdr:row>117</xdr:row>
      <xdr:rowOff>0</xdr:rowOff>
    </xdr:to>
    <xdr:sp>
      <xdr:nvSpPr>
        <xdr:cNvPr id="52" name="Text 103"/>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117</xdr:row>
      <xdr:rowOff>0</xdr:rowOff>
    </xdr:from>
    <xdr:to>
      <xdr:col>13</xdr:col>
      <xdr:colOff>0</xdr:colOff>
      <xdr:row>117</xdr:row>
      <xdr:rowOff>0</xdr:rowOff>
    </xdr:to>
    <xdr:sp>
      <xdr:nvSpPr>
        <xdr:cNvPr id="53" name="Text 105"/>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117</xdr:row>
      <xdr:rowOff>0</xdr:rowOff>
    </xdr:from>
    <xdr:to>
      <xdr:col>13</xdr:col>
      <xdr:colOff>0</xdr:colOff>
      <xdr:row>117</xdr:row>
      <xdr:rowOff>0</xdr:rowOff>
    </xdr:to>
    <xdr:sp>
      <xdr:nvSpPr>
        <xdr:cNvPr id="54" name="Text 142"/>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117</xdr:row>
      <xdr:rowOff>0</xdr:rowOff>
    </xdr:from>
    <xdr:to>
      <xdr:col>13</xdr:col>
      <xdr:colOff>0</xdr:colOff>
      <xdr:row>117</xdr:row>
      <xdr:rowOff>0</xdr:rowOff>
    </xdr:to>
    <xdr:sp>
      <xdr:nvSpPr>
        <xdr:cNvPr id="55" name="Text 3"/>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117</xdr:row>
      <xdr:rowOff>0</xdr:rowOff>
    </xdr:from>
    <xdr:to>
      <xdr:col>13</xdr:col>
      <xdr:colOff>0</xdr:colOff>
      <xdr:row>117</xdr:row>
      <xdr:rowOff>0</xdr:rowOff>
    </xdr:to>
    <xdr:sp>
      <xdr:nvSpPr>
        <xdr:cNvPr id="56" name="Text 103"/>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117</xdr:row>
      <xdr:rowOff>0</xdr:rowOff>
    </xdr:from>
    <xdr:to>
      <xdr:col>13</xdr:col>
      <xdr:colOff>0</xdr:colOff>
      <xdr:row>117</xdr:row>
      <xdr:rowOff>0</xdr:rowOff>
    </xdr:to>
    <xdr:sp>
      <xdr:nvSpPr>
        <xdr:cNvPr id="57" name="Text 105"/>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117</xdr:row>
      <xdr:rowOff>0</xdr:rowOff>
    </xdr:from>
    <xdr:to>
      <xdr:col>13</xdr:col>
      <xdr:colOff>0</xdr:colOff>
      <xdr:row>117</xdr:row>
      <xdr:rowOff>0</xdr:rowOff>
    </xdr:to>
    <xdr:sp>
      <xdr:nvSpPr>
        <xdr:cNvPr id="58" name="Text 142"/>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117</xdr:row>
      <xdr:rowOff>0</xdr:rowOff>
    </xdr:from>
    <xdr:to>
      <xdr:col>13</xdr:col>
      <xdr:colOff>0</xdr:colOff>
      <xdr:row>117</xdr:row>
      <xdr:rowOff>0</xdr:rowOff>
    </xdr:to>
    <xdr:sp>
      <xdr:nvSpPr>
        <xdr:cNvPr id="59" name="Text 3"/>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117</xdr:row>
      <xdr:rowOff>0</xdr:rowOff>
    </xdr:from>
    <xdr:to>
      <xdr:col>13</xdr:col>
      <xdr:colOff>0</xdr:colOff>
      <xdr:row>117</xdr:row>
      <xdr:rowOff>0</xdr:rowOff>
    </xdr:to>
    <xdr:sp>
      <xdr:nvSpPr>
        <xdr:cNvPr id="60" name="Text 103"/>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117</xdr:row>
      <xdr:rowOff>0</xdr:rowOff>
    </xdr:from>
    <xdr:to>
      <xdr:col>13</xdr:col>
      <xdr:colOff>0</xdr:colOff>
      <xdr:row>117</xdr:row>
      <xdr:rowOff>0</xdr:rowOff>
    </xdr:to>
    <xdr:sp>
      <xdr:nvSpPr>
        <xdr:cNvPr id="61" name="Text 105"/>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117</xdr:row>
      <xdr:rowOff>0</xdr:rowOff>
    </xdr:from>
    <xdr:to>
      <xdr:col>13</xdr:col>
      <xdr:colOff>0</xdr:colOff>
      <xdr:row>117</xdr:row>
      <xdr:rowOff>0</xdr:rowOff>
    </xdr:to>
    <xdr:sp>
      <xdr:nvSpPr>
        <xdr:cNvPr id="62" name="Text 142"/>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117</xdr:row>
      <xdr:rowOff>0</xdr:rowOff>
    </xdr:from>
    <xdr:to>
      <xdr:col>13</xdr:col>
      <xdr:colOff>0</xdr:colOff>
      <xdr:row>117</xdr:row>
      <xdr:rowOff>0</xdr:rowOff>
    </xdr:to>
    <xdr:sp>
      <xdr:nvSpPr>
        <xdr:cNvPr id="63" name="Text 3"/>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117</xdr:row>
      <xdr:rowOff>0</xdr:rowOff>
    </xdr:from>
    <xdr:to>
      <xdr:col>13</xdr:col>
      <xdr:colOff>0</xdr:colOff>
      <xdr:row>117</xdr:row>
      <xdr:rowOff>0</xdr:rowOff>
    </xdr:to>
    <xdr:sp>
      <xdr:nvSpPr>
        <xdr:cNvPr id="64" name="Text 103"/>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117</xdr:row>
      <xdr:rowOff>0</xdr:rowOff>
    </xdr:from>
    <xdr:to>
      <xdr:col>13</xdr:col>
      <xdr:colOff>0</xdr:colOff>
      <xdr:row>117</xdr:row>
      <xdr:rowOff>0</xdr:rowOff>
    </xdr:to>
    <xdr:sp>
      <xdr:nvSpPr>
        <xdr:cNvPr id="65" name="Text 105"/>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117</xdr:row>
      <xdr:rowOff>0</xdr:rowOff>
    </xdr:from>
    <xdr:to>
      <xdr:col>13</xdr:col>
      <xdr:colOff>0</xdr:colOff>
      <xdr:row>117</xdr:row>
      <xdr:rowOff>0</xdr:rowOff>
    </xdr:to>
    <xdr:sp>
      <xdr:nvSpPr>
        <xdr:cNvPr id="66" name="Text 142"/>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117</xdr:row>
      <xdr:rowOff>0</xdr:rowOff>
    </xdr:from>
    <xdr:to>
      <xdr:col>13</xdr:col>
      <xdr:colOff>0</xdr:colOff>
      <xdr:row>117</xdr:row>
      <xdr:rowOff>0</xdr:rowOff>
    </xdr:to>
    <xdr:sp>
      <xdr:nvSpPr>
        <xdr:cNvPr id="67" name="Text 3"/>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117</xdr:row>
      <xdr:rowOff>0</xdr:rowOff>
    </xdr:from>
    <xdr:to>
      <xdr:col>13</xdr:col>
      <xdr:colOff>0</xdr:colOff>
      <xdr:row>117</xdr:row>
      <xdr:rowOff>0</xdr:rowOff>
    </xdr:to>
    <xdr:sp>
      <xdr:nvSpPr>
        <xdr:cNvPr id="68" name="Text 103"/>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117</xdr:row>
      <xdr:rowOff>0</xdr:rowOff>
    </xdr:from>
    <xdr:to>
      <xdr:col>13</xdr:col>
      <xdr:colOff>0</xdr:colOff>
      <xdr:row>117</xdr:row>
      <xdr:rowOff>0</xdr:rowOff>
    </xdr:to>
    <xdr:sp>
      <xdr:nvSpPr>
        <xdr:cNvPr id="69" name="Text 105"/>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117</xdr:row>
      <xdr:rowOff>0</xdr:rowOff>
    </xdr:from>
    <xdr:to>
      <xdr:col>13</xdr:col>
      <xdr:colOff>0</xdr:colOff>
      <xdr:row>117</xdr:row>
      <xdr:rowOff>0</xdr:rowOff>
    </xdr:to>
    <xdr:sp>
      <xdr:nvSpPr>
        <xdr:cNvPr id="70" name="Text 142"/>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117</xdr:row>
      <xdr:rowOff>0</xdr:rowOff>
    </xdr:from>
    <xdr:to>
      <xdr:col>13</xdr:col>
      <xdr:colOff>0</xdr:colOff>
      <xdr:row>117</xdr:row>
      <xdr:rowOff>0</xdr:rowOff>
    </xdr:to>
    <xdr:sp>
      <xdr:nvSpPr>
        <xdr:cNvPr id="71" name="Text 3"/>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117</xdr:row>
      <xdr:rowOff>0</xdr:rowOff>
    </xdr:from>
    <xdr:to>
      <xdr:col>13</xdr:col>
      <xdr:colOff>0</xdr:colOff>
      <xdr:row>117</xdr:row>
      <xdr:rowOff>0</xdr:rowOff>
    </xdr:to>
    <xdr:sp>
      <xdr:nvSpPr>
        <xdr:cNvPr id="72" name="Text 103"/>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117</xdr:row>
      <xdr:rowOff>0</xdr:rowOff>
    </xdr:from>
    <xdr:to>
      <xdr:col>13</xdr:col>
      <xdr:colOff>0</xdr:colOff>
      <xdr:row>117</xdr:row>
      <xdr:rowOff>0</xdr:rowOff>
    </xdr:to>
    <xdr:sp>
      <xdr:nvSpPr>
        <xdr:cNvPr id="73" name="Text 105"/>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117</xdr:row>
      <xdr:rowOff>0</xdr:rowOff>
    </xdr:from>
    <xdr:to>
      <xdr:col>13</xdr:col>
      <xdr:colOff>0</xdr:colOff>
      <xdr:row>117</xdr:row>
      <xdr:rowOff>0</xdr:rowOff>
    </xdr:to>
    <xdr:sp>
      <xdr:nvSpPr>
        <xdr:cNvPr id="74" name="Text 142"/>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117</xdr:row>
      <xdr:rowOff>0</xdr:rowOff>
    </xdr:from>
    <xdr:to>
      <xdr:col>13</xdr:col>
      <xdr:colOff>0</xdr:colOff>
      <xdr:row>117</xdr:row>
      <xdr:rowOff>0</xdr:rowOff>
    </xdr:to>
    <xdr:sp>
      <xdr:nvSpPr>
        <xdr:cNvPr id="75" name="Text 3"/>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117</xdr:row>
      <xdr:rowOff>0</xdr:rowOff>
    </xdr:from>
    <xdr:to>
      <xdr:col>13</xdr:col>
      <xdr:colOff>0</xdr:colOff>
      <xdr:row>117</xdr:row>
      <xdr:rowOff>0</xdr:rowOff>
    </xdr:to>
    <xdr:sp>
      <xdr:nvSpPr>
        <xdr:cNvPr id="76" name="Text 103"/>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117</xdr:row>
      <xdr:rowOff>0</xdr:rowOff>
    </xdr:from>
    <xdr:to>
      <xdr:col>13</xdr:col>
      <xdr:colOff>0</xdr:colOff>
      <xdr:row>117</xdr:row>
      <xdr:rowOff>0</xdr:rowOff>
    </xdr:to>
    <xdr:sp>
      <xdr:nvSpPr>
        <xdr:cNvPr id="77" name="Text 105"/>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117</xdr:row>
      <xdr:rowOff>0</xdr:rowOff>
    </xdr:from>
    <xdr:to>
      <xdr:col>13</xdr:col>
      <xdr:colOff>0</xdr:colOff>
      <xdr:row>117</xdr:row>
      <xdr:rowOff>0</xdr:rowOff>
    </xdr:to>
    <xdr:sp>
      <xdr:nvSpPr>
        <xdr:cNvPr id="78" name="Text 142"/>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117</xdr:row>
      <xdr:rowOff>0</xdr:rowOff>
    </xdr:from>
    <xdr:to>
      <xdr:col>13</xdr:col>
      <xdr:colOff>0</xdr:colOff>
      <xdr:row>117</xdr:row>
      <xdr:rowOff>0</xdr:rowOff>
    </xdr:to>
    <xdr:sp>
      <xdr:nvSpPr>
        <xdr:cNvPr id="79" name="Text 3"/>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117</xdr:row>
      <xdr:rowOff>0</xdr:rowOff>
    </xdr:from>
    <xdr:to>
      <xdr:col>13</xdr:col>
      <xdr:colOff>0</xdr:colOff>
      <xdr:row>117</xdr:row>
      <xdr:rowOff>0</xdr:rowOff>
    </xdr:to>
    <xdr:sp>
      <xdr:nvSpPr>
        <xdr:cNvPr id="80" name="Text 103"/>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117</xdr:row>
      <xdr:rowOff>0</xdr:rowOff>
    </xdr:from>
    <xdr:to>
      <xdr:col>13</xdr:col>
      <xdr:colOff>0</xdr:colOff>
      <xdr:row>117</xdr:row>
      <xdr:rowOff>0</xdr:rowOff>
    </xdr:to>
    <xdr:sp>
      <xdr:nvSpPr>
        <xdr:cNvPr id="81" name="Text 105"/>
        <xdr:cNvSpPr txBox="1">
          <a:spLocks noChangeArrowheads="1"/>
        </xdr:cNvSpPr>
      </xdr:nvSpPr>
      <xdr:spPr>
        <a:xfrm>
          <a:off x="180975" y="192309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117</xdr:row>
      <xdr:rowOff>0</xdr:rowOff>
    </xdr:from>
    <xdr:to>
      <xdr:col>13</xdr:col>
      <xdr:colOff>0</xdr:colOff>
      <xdr:row>117</xdr:row>
      <xdr:rowOff>0</xdr:rowOff>
    </xdr:to>
    <xdr:sp>
      <xdr:nvSpPr>
        <xdr:cNvPr id="82" name="Text 142"/>
        <xdr:cNvSpPr txBox="1">
          <a:spLocks noChangeArrowheads="1"/>
        </xdr:cNvSpPr>
      </xdr:nvSpPr>
      <xdr:spPr>
        <a:xfrm>
          <a:off x="400050" y="192309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143</xdr:row>
      <xdr:rowOff>0</xdr:rowOff>
    </xdr:from>
    <xdr:to>
      <xdr:col>10</xdr:col>
      <xdr:colOff>762000</xdr:colOff>
      <xdr:row>143</xdr:row>
      <xdr:rowOff>0</xdr:rowOff>
    </xdr:to>
    <xdr:sp>
      <xdr:nvSpPr>
        <xdr:cNvPr id="1" name="Text 28"/>
        <xdr:cNvSpPr txBox="1">
          <a:spLocks noChangeArrowheads="1"/>
        </xdr:cNvSpPr>
      </xdr:nvSpPr>
      <xdr:spPr>
        <a:xfrm>
          <a:off x="209550" y="33861375"/>
          <a:ext cx="6153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139</xdr:row>
      <xdr:rowOff>0</xdr:rowOff>
    </xdr:from>
    <xdr:to>
      <xdr:col>10</xdr:col>
      <xdr:colOff>571500</xdr:colOff>
      <xdr:row>139</xdr:row>
      <xdr:rowOff>0</xdr:rowOff>
    </xdr:to>
    <xdr:sp>
      <xdr:nvSpPr>
        <xdr:cNvPr id="2" name="Text 33"/>
        <xdr:cNvSpPr txBox="1">
          <a:spLocks noChangeArrowheads="1"/>
        </xdr:cNvSpPr>
      </xdr:nvSpPr>
      <xdr:spPr>
        <a:xfrm>
          <a:off x="209550" y="3320415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139</xdr:row>
      <xdr:rowOff>0</xdr:rowOff>
    </xdr:from>
    <xdr:to>
      <xdr:col>11</xdr:col>
      <xdr:colOff>0</xdr:colOff>
      <xdr:row>139</xdr:row>
      <xdr:rowOff>0</xdr:rowOff>
    </xdr:to>
    <xdr:sp>
      <xdr:nvSpPr>
        <xdr:cNvPr id="3" name="Text 30"/>
        <xdr:cNvSpPr txBox="1">
          <a:spLocks noChangeArrowheads="1"/>
        </xdr:cNvSpPr>
      </xdr:nvSpPr>
      <xdr:spPr>
        <a:xfrm>
          <a:off x="228600" y="33204150"/>
          <a:ext cx="6134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139</xdr:row>
      <xdr:rowOff>0</xdr:rowOff>
    </xdr:from>
    <xdr:to>
      <xdr:col>11</xdr:col>
      <xdr:colOff>0</xdr:colOff>
      <xdr:row>139</xdr:row>
      <xdr:rowOff>0</xdr:rowOff>
    </xdr:to>
    <xdr:sp>
      <xdr:nvSpPr>
        <xdr:cNvPr id="4" name="Text 42"/>
        <xdr:cNvSpPr txBox="1">
          <a:spLocks noChangeArrowheads="1"/>
        </xdr:cNvSpPr>
      </xdr:nvSpPr>
      <xdr:spPr>
        <a:xfrm>
          <a:off x="428625" y="3320415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139</xdr:row>
      <xdr:rowOff>0</xdr:rowOff>
    </xdr:from>
    <xdr:to>
      <xdr:col>11</xdr:col>
      <xdr:colOff>0</xdr:colOff>
      <xdr:row>139</xdr:row>
      <xdr:rowOff>0</xdr:rowOff>
    </xdr:to>
    <xdr:sp>
      <xdr:nvSpPr>
        <xdr:cNvPr id="5" name="Text 43"/>
        <xdr:cNvSpPr txBox="1">
          <a:spLocks noChangeArrowheads="1"/>
        </xdr:cNvSpPr>
      </xdr:nvSpPr>
      <xdr:spPr>
        <a:xfrm>
          <a:off x="428625" y="3320415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139</xdr:row>
      <xdr:rowOff>0</xdr:rowOff>
    </xdr:from>
    <xdr:to>
      <xdr:col>11</xdr:col>
      <xdr:colOff>0</xdr:colOff>
      <xdr:row>139</xdr:row>
      <xdr:rowOff>0</xdr:rowOff>
    </xdr:to>
    <xdr:sp>
      <xdr:nvSpPr>
        <xdr:cNvPr id="6" name="Text 140"/>
        <xdr:cNvSpPr txBox="1">
          <a:spLocks noChangeArrowheads="1"/>
        </xdr:cNvSpPr>
      </xdr:nvSpPr>
      <xdr:spPr>
        <a:xfrm>
          <a:off x="228600" y="33204150"/>
          <a:ext cx="6134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139</xdr:row>
      <xdr:rowOff>0</xdr:rowOff>
    </xdr:from>
    <xdr:to>
      <xdr:col>11</xdr:col>
      <xdr:colOff>0</xdr:colOff>
      <xdr:row>139</xdr:row>
      <xdr:rowOff>0</xdr:rowOff>
    </xdr:to>
    <xdr:sp>
      <xdr:nvSpPr>
        <xdr:cNvPr id="7" name="Text 44"/>
        <xdr:cNvSpPr txBox="1">
          <a:spLocks noChangeArrowheads="1"/>
        </xdr:cNvSpPr>
      </xdr:nvSpPr>
      <xdr:spPr>
        <a:xfrm>
          <a:off x="428625" y="3320415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139</xdr:row>
      <xdr:rowOff>0</xdr:rowOff>
    </xdr:from>
    <xdr:to>
      <xdr:col>11</xdr:col>
      <xdr:colOff>0</xdr:colOff>
      <xdr:row>139</xdr:row>
      <xdr:rowOff>0</xdr:rowOff>
    </xdr:to>
    <xdr:sp>
      <xdr:nvSpPr>
        <xdr:cNvPr id="8" name="Text 45"/>
        <xdr:cNvSpPr txBox="1">
          <a:spLocks noChangeArrowheads="1"/>
        </xdr:cNvSpPr>
      </xdr:nvSpPr>
      <xdr:spPr>
        <a:xfrm>
          <a:off x="428625" y="3320415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7</xdr:col>
      <xdr:colOff>209550</xdr:colOff>
      <xdr:row>38</xdr:row>
      <xdr:rowOff>0</xdr:rowOff>
    </xdr:from>
    <xdr:to>
      <xdr:col>8</xdr:col>
      <xdr:colOff>104775</xdr:colOff>
      <xdr:row>38</xdr:row>
      <xdr:rowOff>0</xdr:rowOff>
    </xdr:to>
    <xdr:sp>
      <xdr:nvSpPr>
        <xdr:cNvPr id="9" name="Text 50"/>
        <xdr:cNvSpPr txBox="1">
          <a:spLocks noChangeArrowheads="1"/>
        </xdr:cNvSpPr>
      </xdr:nvSpPr>
      <xdr:spPr>
        <a:xfrm>
          <a:off x="3409950" y="10772775"/>
          <a:ext cx="70485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xdr:col>
      <xdr:colOff>9525</xdr:colOff>
      <xdr:row>83</xdr:row>
      <xdr:rowOff>0</xdr:rowOff>
    </xdr:from>
    <xdr:to>
      <xdr:col>11</xdr:col>
      <xdr:colOff>0</xdr:colOff>
      <xdr:row>83</xdr:row>
      <xdr:rowOff>0</xdr:rowOff>
    </xdr:to>
    <xdr:sp>
      <xdr:nvSpPr>
        <xdr:cNvPr id="10" name="Text 22"/>
        <xdr:cNvSpPr txBox="1">
          <a:spLocks noChangeArrowheads="1"/>
        </xdr:cNvSpPr>
      </xdr:nvSpPr>
      <xdr:spPr>
        <a:xfrm>
          <a:off x="219075" y="19069050"/>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127</xdr:row>
      <xdr:rowOff>0</xdr:rowOff>
    </xdr:from>
    <xdr:to>
      <xdr:col>10</xdr:col>
      <xdr:colOff>723900</xdr:colOff>
      <xdr:row>127</xdr:row>
      <xdr:rowOff>0</xdr:rowOff>
    </xdr:to>
    <xdr:sp>
      <xdr:nvSpPr>
        <xdr:cNvPr id="11" name="Text 84"/>
        <xdr:cNvSpPr txBox="1">
          <a:spLocks noChangeArrowheads="1"/>
        </xdr:cNvSpPr>
      </xdr:nvSpPr>
      <xdr:spPr>
        <a:xfrm>
          <a:off x="428625" y="29546550"/>
          <a:ext cx="5895975" cy="0"/>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219075</xdr:colOff>
      <xdr:row>129</xdr:row>
      <xdr:rowOff>0</xdr:rowOff>
    </xdr:from>
    <xdr:to>
      <xdr:col>10</xdr:col>
      <xdr:colOff>752475</xdr:colOff>
      <xdr:row>129</xdr:row>
      <xdr:rowOff>0</xdr:rowOff>
    </xdr:to>
    <xdr:sp>
      <xdr:nvSpPr>
        <xdr:cNvPr id="12" name="Text 55"/>
        <xdr:cNvSpPr txBox="1">
          <a:spLocks noChangeArrowheads="1"/>
        </xdr:cNvSpPr>
      </xdr:nvSpPr>
      <xdr:spPr>
        <a:xfrm>
          <a:off x="428625" y="29784675"/>
          <a:ext cx="5924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7</xdr:col>
      <xdr:colOff>552450</xdr:colOff>
      <xdr:row>129</xdr:row>
      <xdr:rowOff>0</xdr:rowOff>
    </xdr:from>
    <xdr:to>
      <xdr:col>9</xdr:col>
      <xdr:colOff>381000</xdr:colOff>
      <xdr:row>129</xdr:row>
      <xdr:rowOff>0</xdr:rowOff>
    </xdr:to>
    <xdr:sp>
      <xdr:nvSpPr>
        <xdr:cNvPr id="13" name="Text 63"/>
        <xdr:cNvSpPr txBox="1">
          <a:spLocks noChangeArrowheads="1"/>
        </xdr:cNvSpPr>
      </xdr:nvSpPr>
      <xdr:spPr>
        <a:xfrm>
          <a:off x="3752850" y="29784675"/>
          <a:ext cx="14478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129</xdr:row>
      <xdr:rowOff>0</xdr:rowOff>
    </xdr:from>
    <xdr:to>
      <xdr:col>11</xdr:col>
      <xdr:colOff>152400</xdr:colOff>
      <xdr:row>129</xdr:row>
      <xdr:rowOff>0</xdr:rowOff>
    </xdr:to>
    <xdr:sp>
      <xdr:nvSpPr>
        <xdr:cNvPr id="14" name="Text 65"/>
        <xdr:cNvSpPr txBox="1">
          <a:spLocks noChangeArrowheads="1"/>
        </xdr:cNvSpPr>
      </xdr:nvSpPr>
      <xdr:spPr>
        <a:xfrm>
          <a:off x="5638800" y="29784675"/>
          <a:ext cx="8763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6</xdr:col>
      <xdr:colOff>9525</xdr:colOff>
      <xdr:row>129</xdr:row>
      <xdr:rowOff>0</xdr:rowOff>
    </xdr:from>
    <xdr:to>
      <xdr:col>7</xdr:col>
      <xdr:colOff>180975</xdr:colOff>
      <xdr:row>129</xdr:row>
      <xdr:rowOff>0</xdr:rowOff>
    </xdr:to>
    <xdr:sp>
      <xdr:nvSpPr>
        <xdr:cNvPr id="15" name="Text 73"/>
        <xdr:cNvSpPr txBox="1">
          <a:spLocks noChangeArrowheads="1"/>
        </xdr:cNvSpPr>
      </xdr:nvSpPr>
      <xdr:spPr>
        <a:xfrm>
          <a:off x="2133600" y="29784675"/>
          <a:ext cx="124777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4</xdr:col>
      <xdr:colOff>133350</xdr:colOff>
      <xdr:row>38</xdr:row>
      <xdr:rowOff>0</xdr:rowOff>
    </xdr:from>
    <xdr:to>
      <xdr:col>5</xdr:col>
      <xdr:colOff>76200</xdr:colOff>
      <xdr:row>38</xdr:row>
      <xdr:rowOff>0</xdr:rowOff>
    </xdr:to>
    <xdr:sp>
      <xdr:nvSpPr>
        <xdr:cNvPr id="16" name="Text 1"/>
        <xdr:cNvSpPr txBox="1">
          <a:spLocks noChangeArrowheads="1"/>
        </xdr:cNvSpPr>
      </xdr:nvSpPr>
      <xdr:spPr>
        <a:xfrm>
          <a:off x="962025" y="10772775"/>
          <a:ext cx="3238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8</xdr:col>
      <xdr:colOff>142875</xdr:colOff>
      <xdr:row>38</xdr:row>
      <xdr:rowOff>0</xdr:rowOff>
    </xdr:from>
    <xdr:to>
      <xdr:col>9</xdr:col>
      <xdr:colOff>85725</xdr:colOff>
      <xdr:row>38</xdr:row>
      <xdr:rowOff>0</xdr:rowOff>
    </xdr:to>
    <xdr:sp>
      <xdr:nvSpPr>
        <xdr:cNvPr id="17" name="Text 2"/>
        <xdr:cNvSpPr txBox="1">
          <a:spLocks noChangeArrowheads="1"/>
        </xdr:cNvSpPr>
      </xdr:nvSpPr>
      <xdr:spPr>
        <a:xfrm>
          <a:off x="4152900" y="10772775"/>
          <a:ext cx="75247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6</xdr:col>
      <xdr:colOff>9525</xdr:colOff>
      <xdr:row>38</xdr:row>
      <xdr:rowOff>0</xdr:rowOff>
    </xdr:from>
    <xdr:to>
      <xdr:col>8</xdr:col>
      <xdr:colOff>104775</xdr:colOff>
      <xdr:row>38</xdr:row>
      <xdr:rowOff>0</xdr:rowOff>
    </xdr:to>
    <xdr:sp>
      <xdr:nvSpPr>
        <xdr:cNvPr id="18" name="Text 3"/>
        <xdr:cNvSpPr txBox="1">
          <a:spLocks noChangeArrowheads="1"/>
        </xdr:cNvSpPr>
      </xdr:nvSpPr>
      <xdr:spPr>
        <a:xfrm>
          <a:off x="2133600" y="10772775"/>
          <a:ext cx="19812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a:t>
          </a:r>
          <a:r>
            <a:rPr lang="en-US" cap="none" sz="800" b="1" i="0" u="none" baseline="0">
              <a:latin typeface="Arial"/>
              <a:ea typeface="Arial"/>
              <a:cs typeface="Arial"/>
            </a:rPr>
            <a:t>
</a:t>
          </a:r>
          <a:r>
            <a:rPr lang="en-US" cap="none" sz="1000" b="1" i="0" u="none" baseline="0">
              <a:latin typeface="Arial"/>
              <a:ea typeface="Arial"/>
              <a:cs typeface="Arial"/>
            </a:rPr>
            <a:t>30/9/2001</a:t>
          </a:r>
        </a:p>
      </xdr:txBody>
    </xdr:sp>
    <xdr:clientData/>
  </xdr:twoCellAnchor>
  <xdr:twoCellAnchor>
    <xdr:from>
      <xdr:col>10</xdr:col>
      <xdr:colOff>9525</xdr:colOff>
      <xdr:row>38</xdr:row>
      <xdr:rowOff>0</xdr:rowOff>
    </xdr:from>
    <xdr:to>
      <xdr:col>11</xdr:col>
      <xdr:colOff>247650</xdr:colOff>
      <xdr:row>38</xdr:row>
      <xdr:rowOff>0</xdr:rowOff>
    </xdr:to>
    <xdr:sp>
      <xdr:nvSpPr>
        <xdr:cNvPr id="19" name="Text 4"/>
        <xdr:cNvSpPr txBox="1">
          <a:spLocks noChangeArrowheads="1"/>
        </xdr:cNvSpPr>
      </xdr:nvSpPr>
      <xdr:spPr>
        <a:xfrm>
          <a:off x="5610225" y="10772775"/>
          <a:ext cx="10001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800" b="1" i="0" u="none" baseline="0">
              <a:latin typeface="Arial"/>
              <a:ea typeface="Arial"/>
              <a:cs typeface="Arial"/>
            </a:rPr>
            <a:t>
</a:t>
          </a:r>
          <a:r>
            <a:rPr lang="en-US" cap="none" sz="1000" b="1" i="0" u="none" baseline="0">
              <a:latin typeface="Arial"/>
              <a:ea typeface="Arial"/>
              <a:cs typeface="Arial"/>
            </a:rPr>
            <a:t>30/9/2001
</a:t>
          </a:r>
        </a:p>
      </xdr:txBody>
    </xdr:sp>
    <xdr:clientData/>
  </xdr:twoCellAnchor>
  <xdr:twoCellAnchor editAs="oneCell">
    <xdr:from>
      <xdr:col>9</xdr:col>
      <xdr:colOff>409575</xdr:colOff>
      <xdr:row>0</xdr:row>
      <xdr:rowOff>57150</xdr:rowOff>
    </xdr:from>
    <xdr:to>
      <xdr:col>11</xdr:col>
      <xdr:colOff>38100</xdr:colOff>
      <xdr:row>5</xdr:row>
      <xdr:rowOff>0</xdr:rowOff>
    </xdr:to>
    <xdr:pic>
      <xdr:nvPicPr>
        <xdr:cNvPr id="20" name="Picture 83"/>
        <xdr:cNvPicPr preferRelativeResize="1">
          <a:picLocks noChangeAspect="1"/>
        </xdr:cNvPicPr>
      </xdr:nvPicPr>
      <xdr:blipFill>
        <a:blip r:embed="rId1"/>
        <a:stretch>
          <a:fillRect/>
        </a:stretch>
      </xdr:blipFill>
      <xdr:spPr>
        <a:xfrm>
          <a:off x="5229225" y="57150"/>
          <a:ext cx="1171575" cy="752475"/>
        </a:xfrm>
        <a:prstGeom prst="rect">
          <a:avLst/>
        </a:prstGeom>
        <a:noFill/>
        <a:ln w="9525" cmpd="sng">
          <a:noFill/>
        </a:ln>
      </xdr:spPr>
    </xdr:pic>
    <xdr:clientData/>
  </xdr:twoCellAnchor>
  <xdr:twoCellAnchor>
    <xdr:from>
      <xdr:col>1</xdr:col>
      <xdr:colOff>9525</xdr:colOff>
      <xdr:row>97</xdr:row>
      <xdr:rowOff>0</xdr:rowOff>
    </xdr:from>
    <xdr:to>
      <xdr:col>11</xdr:col>
      <xdr:colOff>0</xdr:colOff>
      <xdr:row>97</xdr:row>
      <xdr:rowOff>0</xdr:rowOff>
    </xdr:to>
    <xdr:sp>
      <xdr:nvSpPr>
        <xdr:cNvPr id="21" name="Text 22"/>
        <xdr:cNvSpPr txBox="1">
          <a:spLocks noChangeArrowheads="1"/>
        </xdr:cNvSpPr>
      </xdr:nvSpPr>
      <xdr:spPr>
        <a:xfrm>
          <a:off x="219075" y="23755350"/>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99</xdr:row>
      <xdr:rowOff>0</xdr:rowOff>
    </xdr:from>
    <xdr:to>
      <xdr:col>11</xdr:col>
      <xdr:colOff>0</xdr:colOff>
      <xdr:row>99</xdr:row>
      <xdr:rowOff>0</xdr:rowOff>
    </xdr:to>
    <xdr:sp>
      <xdr:nvSpPr>
        <xdr:cNvPr id="22" name="Text 22"/>
        <xdr:cNvSpPr txBox="1">
          <a:spLocks noChangeArrowheads="1"/>
        </xdr:cNvSpPr>
      </xdr:nvSpPr>
      <xdr:spPr>
        <a:xfrm>
          <a:off x="219075" y="23993475"/>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209550</xdr:colOff>
      <xdr:row>97</xdr:row>
      <xdr:rowOff>0</xdr:rowOff>
    </xdr:from>
    <xdr:to>
      <xdr:col>11</xdr:col>
      <xdr:colOff>28575</xdr:colOff>
      <xdr:row>97</xdr:row>
      <xdr:rowOff>0</xdr:rowOff>
    </xdr:to>
    <xdr:sp>
      <xdr:nvSpPr>
        <xdr:cNvPr id="23" name="TextBox 99"/>
        <xdr:cNvSpPr txBox="1">
          <a:spLocks noChangeArrowheads="1"/>
        </xdr:cNvSpPr>
      </xdr:nvSpPr>
      <xdr:spPr>
        <a:xfrm>
          <a:off x="419100" y="23755350"/>
          <a:ext cx="5972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29 December 2001, a total of up to 5,184,238 Irredeemable Convertible Preference Shares ("ICPS") could not be issued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On 23 October 2002, the SC approved the Proposed Share Issue. On 13 January 2004, the SC approved an extension of 6 months to 22 April 2004 for the Company to implement the Proposed Share Issue.</a:t>
          </a:r>
        </a:p>
      </xdr:txBody>
    </xdr:sp>
    <xdr:clientData/>
  </xdr:twoCellAnchor>
  <xdr:twoCellAnchor>
    <xdr:from>
      <xdr:col>1</xdr:col>
      <xdr:colOff>9525</xdr:colOff>
      <xdr:row>103</xdr:row>
      <xdr:rowOff>0</xdr:rowOff>
    </xdr:from>
    <xdr:to>
      <xdr:col>11</xdr:col>
      <xdr:colOff>0</xdr:colOff>
      <xdr:row>103</xdr:row>
      <xdr:rowOff>0</xdr:rowOff>
    </xdr:to>
    <xdr:sp>
      <xdr:nvSpPr>
        <xdr:cNvPr id="24" name="Text 22"/>
        <xdr:cNvSpPr txBox="1">
          <a:spLocks noChangeArrowheads="1"/>
        </xdr:cNvSpPr>
      </xdr:nvSpPr>
      <xdr:spPr>
        <a:xfrm>
          <a:off x="219075" y="25955625"/>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82</xdr:row>
      <xdr:rowOff>0</xdr:rowOff>
    </xdr:from>
    <xdr:to>
      <xdr:col>11</xdr:col>
      <xdr:colOff>0</xdr:colOff>
      <xdr:row>82</xdr:row>
      <xdr:rowOff>0</xdr:rowOff>
    </xdr:to>
    <xdr:sp>
      <xdr:nvSpPr>
        <xdr:cNvPr id="25" name="Text 22"/>
        <xdr:cNvSpPr txBox="1">
          <a:spLocks noChangeArrowheads="1"/>
        </xdr:cNvSpPr>
      </xdr:nvSpPr>
      <xdr:spPr>
        <a:xfrm>
          <a:off x="219075" y="18992850"/>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83</xdr:row>
      <xdr:rowOff>0</xdr:rowOff>
    </xdr:from>
    <xdr:to>
      <xdr:col>11</xdr:col>
      <xdr:colOff>0</xdr:colOff>
      <xdr:row>83</xdr:row>
      <xdr:rowOff>0</xdr:rowOff>
    </xdr:to>
    <xdr:sp>
      <xdr:nvSpPr>
        <xdr:cNvPr id="26" name="Text 22"/>
        <xdr:cNvSpPr txBox="1">
          <a:spLocks noChangeArrowheads="1"/>
        </xdr:cNvSpPr>
      </xdr:nvSpPr>
      <xdr:spPr>
        <a:xfrm>
          <a:off x="219075" y="19069050"/>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83</xdr:row>
      <xdr:rowOff>0</xdr:rowOff>
    </xdr:from>
    <xdr:to>
      <xdr:col>11</xdr:col>
      <xdr:colOff>0</xdr:colOff>
      <xdr:row>83</xdr:row>
      <xdr:rowOff>0</xdr:rowOff>
    </xdr:to>
    <xdr:sp>
      <xdr:nvSpPr>
        <xdr:cNvPr id="27" name="Text 22"/>
        <xdr:cNvSpPr txBox="1">
          <a:spLocks noChangeArrowheads="1"/>
        </xdr:cNvSpPr>
      </xdr:nvSpPr>
      <xdr:spPr>
        <a:xfrm>
          <a:off x="219075" y="19069050"/>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103</xdr:row>
      <xdr:rowOff>0</xdr:rowOff>
    </xdr:from>
    <xdr:to>
      <xdr:col>11</xdr:col>
      <xdr:colOff>0</xdr:colOff>
      <xdr:row>103</xdr:row>
      <xdr:rowOff>0</xdr:rowOff>
    </xdr:to>
    <xdr:sp>
      <xdr:nvSpPr>
        <xdr:cNvPr id="28" name="Text 22"/>
        <xdr:cNvSpPr txBox="1">
          <a:spLocks noChangeArrowheads="1"/>
        </xdr:cNvSpPr>
      </xdr:nvSpPr>
      <xdr:spPr>
        <a:xfrm>
          <a:off x="219075" y="25955625"/>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95</xdr:row>
      <xdr:rowOff>0</xdr:rowOff>
    </xdr:from>
    <xdr:to>
      <xdr:col>11</xdr:col>
      <xdr:colOff>57150</xdr:colOff>
      <xdr:row>95</xdr:row>
      <xdr:rowOff>0</xdr:rowOff>
    </xdr:to>
    <xdr:sp>
      <xdr:nvSpPr>
        <xdr:cNvPr id="29" name="TextBox 108"/>
        <xdr:cNvSpPr txBox="1">
          <a:spLocks noChangeArrowheads="1"/>
        </xdr:cNvSpPr>
      </xdr:nvSpPr>
      <xdr:spPr>
        <a:xfrm>
          <a:off x="428625" y="22850475"/>
          <a:ext cx="5991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MPB,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prevailing market conditions. On 21 July 2004, SC had vide its letter approved a further extension of time to 31 December 2004 to fully complete the special issue. As the prevailing market conditions has remained the same, MPB decided not to seek further extension.</a:t>
          </a:r>
        </a:p>
      </xdr:txBody>
    </xdr:sp>
    <xdr:clientData/>
  </xdr:twoCellAnchor>
  <xdr:twoCellAnchor>
    <xdr:from>
      <xdr:col>2</xdr:col>
      <xdr:colOff>9525</xdr:colOff>
      <xdr:row>139</xdr:row>
      <xdr:rowOff>0</xdr:rowOff>
    </xdr:from>
    <xdr:to>
      <xdr:col>11</xdr:col>
      <xdr:colOff>47625</xdr:colOff>
      <xdr:row>139</xdr:row>
      <xdr:rowOff>0</xdr:rowOff>
    </xdr:to>
    <xdr:sp>
      <xdr:nvSpPr>
        <xdr:cNvPr id="30" name="TextBox 110"/>
        <xdr:cNvSpPr txBox="1">
          <a:spLocks noChangeArrowheads="1"/>
        </xdr:cNvSpPr>
      </xdr:nvSpPr>
      <xdr:spPr>
        <a:xfrm>
          <a:off x="438150" y="33204150"/>
          <a:ext cx="5972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Proceedings have been and will be initiated by PM Securities and PM Equities against various clients and debtors whose accounts are in default or overdue.  As at 17 November 2004, these two subsidiaries have filed claims against various clients and debtors in aggregate sums of RM842.9 million together with interest and costs. As at the same date, counterclaims have been filed against these two subsidiaries claiming amount of RM134.7million  together with interest, cost and other general unspecified damages. The requisite defences have been filed accordingly.</a:t>
          </a:r>
        </a:p>
      </xdr:txBody>
    </xdr:sp>
    <xdr:clientData/>
  </xdr:twoCellAnchor>
  <xdr:twoCellAnchor>
    <xdr:from>
      <xdr:col>1</xdr:col>
      <xdr:colOff>19050</xdr:colOff>
      <xdr:row>128</xdr:row>
      <xdr:rowOff>66675</xdr:rowOff>
    </xdr:from>
    <xdr:to>
      <xdr:col>11</xdr:col>
      <xdr:colOff>76200</xdr:colOff>
      <xdr:row>129</xdr:row>
      <xdr:rowOff>1304925</xdr:rowOff>
    </xdr:to>
    <xdr:sp>
      <xdr:nvSpPr>
        <xdr:cNvPr id="31" name="TextBox 111"/>
        <xdr:cNvSpPr txBox="1">
          <a:spLocks noChangeArrowheads="1"/>
        </xdr:cNvSpPr>
      </xdr:nvSpPr>
      <xdr:spPr>
        <a:xfrm>
          <a:off x="228600" y="29775150"/>
          <a:ext cx="6210300" cy="13144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accordance with the scheme of arrangement of Pan Malaysia Holdings Berhad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 and a subsidiary, Loyal Design Sdn Bhd ("LDSB"), have on 27 December 1999 entered into put option agreements with the said creditors whereby MUI and LDSB granted put options to buy these New Shares at a maximum price of RM1.00 per share. These New Shares were issued on 29 December 1999. Currently, LDSB has outstanding put options on 30,756,619 New Shares. LDSB is in the process of finalising new arrangements on the put option matters with the said creditors.</a:t>
          </a:r>
        </a:p>
      </xdr:txBody>
    </xdr:sp>
    <xdr:clientData/>
  </xdr:twoCellAnchor>
  <xdr:twoCellAnchor>
    <xdr:from>
      <xdr:col>1</xdr:col>
      <xdr:colOff>9525</xdr:colOff>
      <xdr:row>99</xdr:row>
      <xdr:rowOff>0</xdr:rowOff>
    </xdr:from>
    <xdr:to>
      <xdr:col>11</xdr:col>
      <xdr:colOff>0</xdr:colOff>
      <xdr:row>99</xdr:row>
      <xdr:rowOff>0</xdr:rowOff>
    </xdr:to>
    <xdr:sp>
      <xdr:nvSpPr>
        <xdr:cNvPr id="32" name="Text 22"/>
        <xdr:cNvSpPr txBox="1">
          <a:spLocks noChangeArrowheads="1"/>
        </xdr:cNvSpPr>
      </xdr:nvSpPr>
      <xdr:spPr>
        <a:xfrm>
          <a:off x="219075" y="23993475"/>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92</xdr:row>
      <xdr:rowOff>0</xdr:rowOff>
    </xdr:from>
    <xdr:to>
      <xdr:col>11</xdr:col>
      <xdr:colOff>0</xdr:colOff>
      <xdr:row>92</xdr:row>
      <xdr:rowOff>0</xdr:rowOff>
    </xdr:to>
    <xdr:sp>
      <xdr:nvSpPr>
        <xdr:cNvPr id="33" name="Text 22"/>
        <xdr:cNvSpPr txBox="1">
          <a:spLocks noChangeArrowheads="1"/>
        </xdr:cNvSpPr>
      </xdr:nvSpPr>
      <xdr:spPr>
        <a:xfrm>
          <a:off x="219075" y="22536150"/>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57"/>
  <sheetViews>
    <sheetView showGridLines="0" tabSelected="1" workbookViewId="0" topLeftCell="A1">
      <selection activeCell="A1" sqref="A1"/>
    </sheetView>
  </sheetViews>
  <sheetFormatPr defaultColWidth="9.140625" defaultRowHeight="12.75"/>
  <cols>
    <col min="1" max="1" width="3.28125" style="26" customWidth="1"/>
    <col min="2" max="2" width="2.8515625" style="26" customWidth="1"/>
    <col min="3" max="3" width="25.140625" style="26" customWidth="1"/>
    <col min="4" max="4" width="9.421875" style="26" customWidth="1"/>
    <col min="5" max="5" width="7.140625" style="26" customWidth="1"/>
    <col min="6" max="6" width="11.28125" style="26" customWidth="1"/>
    <col min="7" max="7" width="1.8515625" style="26" customWidth="1"/>
    <col min="8" max="8" width="11.8515625" style="28" customWidth="1"/>
    <col min="9" max="9" width="2.28125" style="28" customWidth="1"/>
    <col min="10" max="10" width="11.140625" style="26" customWidth="1"/>
    <col min="11" max="11" width="1.421875" style="26" customWidth="1"/>
    <col min="12" max="12" width="10.8515625" style="26" customWidth="1"/>
    <col min="13" max="13" width="1.421875" style="142" customWidth="1"/>
    <col min="14" max="16384" width="9.140625" style="26" customWidth="1"/>
  </cols>
  <sheetData>
    <row r="1" spans="1:13" ht="15.75">
      <c r="A1" s="25"/>
      <c r="B1" s="25"/>
      <c r="C1" s="25"/>
      <c r="D1" s="25"/>
      <c r="E1" s="25"/>
      <c r="F1" s="25"/>
      <c r="G1" s="25"/>
      <c r="H1" s="25"/>
      <c r="I1" s="25"/>
      <c r="J1" s="25"/>
      <c r="K1" s="25"/>
      <c r="L1" s="25"/>
      <c r="M1" s="141"/>
    </row>
    <row r="2" spans="1:13" ht="15.75">
      <c r="A2" s="25"/>
      <c r="B2" s="25"/>
      <c r="C2" s="25"/>
      <c r="D2" s="25"/>
      <c r="E2" s="25"/>
      <c r="F2" s="25"/>
      <c r="G2" s="25"/>
      <c r="H2" s="25"/>
      <c r="I2" s="25"/>
      <c r="J2" s="25"/>
      <c r="K2" s="25"/>
      <c r="L2" s="25"/>
      <c r="M2" s="141"/>
    </row>
    <row r="3" spans="1:13" ht="15.75">
      <c r="A3" s="25"/>
      <c r="B3" s="25"/>
      <c r="C3" s="25"/>
      <c r="D3" s="25"/>
      <c r="E3" s="25"/>
      <c r="F3" s="25"/>
      <c r="G3" s="25"/>
      <c r="H3" s="25"/>
      <c r="I3" s="25"/>
      <c r="J3" s="25"/>
      <c r="K3" s="25"/>
      <c r="L3" s="25"/>
      <c r="M3" s="141"/>
    </row>
    <row r="4" spans="1:13" ht="15.75">
      <c r="A4" s="184" t="s">
        <v>30</v>
      </c>
      <c r="B4" s="184"/>
      <c r="C4" s="184"/>
      <c r="D4" s="184"/>
      <c r="E4" s="184"/>
      <c r="F4" s="184"/>
      <c r="G4" s="184"/>
      <c r="H4" s="184"/>
      <c r="I4" s="184"/>
      <c r="J4" s="184"/>
      <c r="K4" s="184"/>
      <c r="L4" s="184"/>
      <c r="M4" s="184"/>
    </row>
    <row r="5" spans="1:13" ht="13.5" customHeight="1">
      <c r="A5" s="185" t="s">
        <v>151</v>
      </c>
      <c r="B5" s="185"/>
      <c r="C5" s="185"/>
      <c r="D5" s="185"/>
      <c r="E5" s="185"/>
      <c r="F5" s="185"/>
      <c r="G5" s="185"/>
      <c r="H5" s="185"/>
      <c r="I5" s="185"/>
      <c r="J5" s="185"/>
      <c r="K5" s="185"/>
      <c r="L5" s="185"/>
      <c r="M5" s="185"/>
    </row>
    <row r="6" spans="1:13" ht="13.5" customHeight="1">
      <c r="A6" s="185" t="s">
        <v>152</v>
      </c>
      <c r="B6" s="185"/>
      <c r="C6" s="185"/>
      <c r="D6" s="185"/>
      <c r="E6" s="185"/>
      <c r="F6" s="185"/>
      <c r="G6" s="185"/>
      <c r="H6" s="185"/>
      <c r="I6" s="185"/>
      <c r="J6" s="185"/>
      <c r="K6" s="185"/>
      <c r="L6" s="185"/>
      <c r="M6" s="185"/>
    </row>
    <row r="7" spans="1:13" ht="6.75" customHeight="1">
      <c r="A7" s="186"/>
      <c r="B7" s="186"/>
      <c r="C7" s="186"/>
      <c r="D7" s="186"/>
      <c r="E7" s="186"/>
      <c r="F7" s="186"/>
      <c r="G7" s="186"/>
      <c r="H7" s="186"/>
      <c r="I7" s="186"/>
      <c r="J7" s="186"/>
      <c r="K7" s="186"/>
      <c r="L7" s="186"/>
      <c r="M7" s="186"/>
    </row>
    <row r="8" spans="1:13" ht="15">
      <c r="A8" s="178" t="s">
        <v>27</v>
      </c>
      <c r="B8" s="178"/>
      <c r="C8" s="178"/>
      <c r="D8" s="178"/>
      <c r="E8" s="178"/>
      <c r="F8" s="178"/>
      <c r="G8" s="178"/>
      <c r="H8" s="178"/>
      <c r="I8" s="178"/>
      <c r="J8" s="178"/>
      <c r="K8" s="178"/>
      <c r="L8" s="178"/>
      <c r="M8" s="178"/>
    </row>
    <row r="9" spans="1:13" ht="15">
      <c r="A9" s="178" t="s">
        <v>209</v>
      </c>
      <c r="B9" s="178"/>
      <c r="C9" s="178"/>
      <c r="D9" s="178"/>
      <c r="E9" s="178"/>
      <c r="F9" s="178"/>
      <c r="G9" s="178"/>
      <c r="H9" s="178"/>
      <c r="I9" s="178"/>
      <c r="J9" s="178"/>
      <c r="K9" s="178"/>
      <c r="L9" s="178"/>
      <c r="M9" s="178"/>
    </row>
    <row r="10" spans="1:13" ht="12.75">
      <c r="A10" s="183" t="s">
        <v>166</v>
      </c>
      <c r="B10" s="183"/>
      <c r="C10" s="183"/>
      <c r="D10" s="183"/>
      <c r="E10" s="183"/>
      <c r="F10" s="183"/>
      <c r="G10" s="183"/>
      <c r="H10" s="183"/>
      <c r="I10" s="183"/>
      <c r="J10" s="183"/>
      <c r="K10" s="183"/>
      <c r="L10" s="183"/>
      <c r="M10" s="183"/>
    </row>
    <row r="11" spans="1:12" ht="12.75">
      <c r="A11" s="28"/>
      <c r="B11" s="28"/>
      <c r="C11" s="28"/>
      <c r="D11" s="28"/>
      <c r="E11" s="28"/>
      <c r="F11" s="28"/>
      <c r="G11" s="28"/>
      <c r="J11" s="28"/>
      <c r="K11" s="28"/>
      <c r="L11" s="28"/>
    </row>
    <row r="12" spans="2:13" s="29" customFormat="1" ht="15">
      <c r="B12" s="179" t="s">
        <v>150</v>
      </c>
      <c r="C12" s="179"/>
      <c r="D12" s="179"/>
      <c r="E12" s="179"/>
      <c r="F12" s="179"/>
      <c r="G12" s="179"/>
      <c r="H12" s="179"/>
      <c r="I12" s="179"/>
      <c r="J12" s="179"/>
      <c r="K12" s="179"/>
      <c r="L12" s="179"/>
      <c r="M12" s="143"/>
    </row>
    <row r="13" spans="2:13" ht="13.5" customHeight="1">
      <c r="B13" s="180" t="s">
        <v>210</v>
      </c>
      <c r="C13" s="180"/>
      <c r="D13" s="180"/>
      <c r="E13" s="180"/>
      <c r="F13" s="180"/>
      <c r="G13" s="180"/>
      <c r="H13" s="180"/>
      <c r="I13" s="180"/>
      <c r="J13" s="180"/>
      <c r="K13" s="180"/>
      <c r="L13" s="180"/>
      <c r="M13" s="143"/>
    </row>
    <row r="14" spans="2:13" ht="13.5" customHeight="1">
      <c r="B14" s="30"/>
      <c r="C14" s="30"/>
      <c r="D14" s="30"/>
      <c r="E14" s="30"/>
      <c r="F14" s="30"/>
      <c r="G14" s="30"/>
      <c r="H14" s="30"/>
      <c r="I14" s="30"/>
      <c r="J14" s="30"/>
      <c r="K14" s="30"/>
      <c r="L14" s="30"/>
      <c r="M14" s="143"/>
    </row>
    <row r="15" ht="3.75" customHeight="1"/>
    <row r="16" spans="6:13" s="22" customFormat="1" ht="12.75" customHeight="1">
      <c r="F16" s="182" t="s">
        <v>211</v>
      </c>
      <c r="G16" s="182"/>
      <c r="H16" s="182"/>
      <c r="I16" s="32"/>
      <c r="J16" s="181" t="s">
        <v>212</v>
      </c>
      <c r="K16" s="181"/>
      <c r="L16" s="181"/>
      <c r="M16" s="144"/>
    </row>
    <row r="17" spans="6:13" s="22" customFormat="1" ht="3.75" customHeight="1">
      <c r="F17" s="33"/>
      <c r="G17" s="34"/>
      <c r="H17" s="35"/>
      <c r="I17" s="32"/>
      <c r="J17" s="33"/>
      <c r="K17" s="34"/>
      <c r="L17" s="34"/>
      <c r="M17" s="144"/>
    </row>
    <row r="18" spans="6:12" ht="12.75" customHeight="1">
      <c r="F18" s="36">
        <v>38442</v>
      </c>
      <c r="G18" s="37"/>
      <c r="H18" s="36">
        <v>38077</v>
      </c>
      <c r="I18" s="38"/>
      <c r="J18" s="36">
        <f>+F18</f>
        <v>38442</v>
      </c>
      <c r="K18" s="37"/>
      <c r="L18" s="36">
        <f>+H18</f>
        <v>38077</v>
      </c>
    </row>
    <row r="19" spans="6:12" ht="3.75" customHeight="1">
      <c r="F19" s="31"/>
      <c r="G19" s="37"/>
      <c r="H19" s="31"/>
      <c r="I19" s="38"/>
      <c r="J19" s="31"/>
      <c r="K19" s="37"/>
      <c r="L19" s="31"/>
    </row>
    <row r="20" spans="1:13" s="22" customFormat="1" ht="12" customHeight="1">
      <c r="A20" s="26"/>
      <c r="B20" s="26"/>
      <c r="C20" s="26"/>
      <c r="D20" s="26"/>
      <c r="E20" s="6"/>
      <c r="F20" s="6" t="s">
        <v>54</v>
      </c>
      <c r="G20" s="37"/>
      <c r="H20" s="6" t="s">
        <v>54</v>
      </c>
      <c r="I20" s="38"/>
      <c r="J20" s="6" t="s">
        <v>54</v>
      </c>
      <c r="K20" s="37"/>
      <c r="L20" s="6" t="s">
        <v>54</v>
      </c>
      <c r="M20" s="144"/>
    </row>
    <row r="21" spans="1:13" s="22" customFormat="1" ht="5.25" customHeight="1">
      <c r="A21" s="26"/>
      <c r="B21" s="26"/>
      <c r="C21" s="26"/>
      <c r="D21" s="26"/>
      <c r="E21" s="26"/>
      <c r="F21" s="26"/>
      <c r="G21" s="26"/>
      <c r="H21" s="28"/>
      <c r="I21" s="28"/>
      <c r="J21" s="26"/>
      <c r="K21" s="26"/>
      <c r="L21" s="26"/>
      <c r="M21" s="144"/>
    </row>
    <row r="22" spans="1:13" s="22" customFormat="1" ht="15.75" customHeight="1">
      <c r="A22" s="26"/>
      <c r="B22" s="173" t="s">
        <v>31</v>
      </c>
      <c r="D22" s="26"/>
      <c r="E22" s="26"/>
      <c r="F22" s="16">
        <v>318922</v>
      </c>
      <c r="G22" s="37"/>
      <c r="H22" s="16">
        <v>344635</v>
      </c>
      <c r="I22" s="39"/>
      <c r="J22" s="16">
        <f>+F22</f>
        <v>318922</v>
      </c>
      <c r="K22" s="37"/>
      <c r="L22" s="16">
        <v>344635</v>
      </c>
      <c r="M22" s="144"/>
    </row>
    <row r="23" spans="1:13" s="22" customFormat="1" ht="4.5" customHeight="1">
      <c r="A23" s="26"/>
      <c r="B23" s="26"/>
      <c r="C23" s="26"/>
      <c r="D23" s="26"/>
      <c r="E23" s="26"/>
      <c r="F23" s="1"/>
      <c r="G23" s="26"/>
      <c r="H23" s="1"/>
      <c r="I23" s="28"/>
      <c r="J23" s="16">
        <v>0</v>
      </c>
      <c r="K23" s="26"/>
      <c r="L23" s="16"/>
      <c r="M23" s="144"/>
    </row>
    <row r="24" spans="1:13" s="22" customFormat="1" ht="12.75">
      <c r="A24" s="26"/>
      <c r="B24" s="173" t="s">
        <v>164</v>
      </c>
      <c r="D24" s="26"/>
      <c r="E24" s="26"/>
      <c r="F24" s="16">
        <v>-327219</v>
      </c>
      <c r="G24" s="37"/>
      <c r="H24" s="16">
        <v>-336700</v>
      </c>
      <c r="I24" s="39"/>
      <c r="J24" s="16">
        <f>+F24</f>
        <v>-327219</v>
      </c>
      <c r="K24" s="37"/>
      <c r="L24" s="16">
        <v>-336700</v>
      </c>
      <c r="M24" s="144"/>
    </row>
    <row r="25" spans="1:13" s="22" customFormat="1" ht="4.5" customHeight="1">
      <c r="A25" s="26"/>
      <c r="B25" s="26"/>
      <c r="C25" s="26"/>
      <c r="D25" s="26"/>
      <c r="E25" s="26"/>
      <c r="F25" s="1"/>
      <c r="G25" s="26"/>
      <c r="H25" s="1"/>
      <c r="I25" s="28"/>
      <c r="J25" s="16">
        <v>0</v>
      </c>
      <c r="K25" s="26"/>
      <c r="L25" s="16"/>
      <c r="M25" s="144"/>
    </row>
    <row r="26" spans="1:13" s="22" customFormat="1" ht="12.75">
      <c r="A26" s="26"/>
      <c r="B26" s="173" t="s">
        <v>92</v>
      </c>
      <c r="D26" s="26"/>
      <c r="E26" s="26"/>
      <c r="F26" s="16">
        <v>10930</v>
      </c>
      <c r="G26" s="37"/>
      <c r="H26" s="16">
        <v>12260</v>
      </c>
      <c r="I26" s="39"/>
      <c r="J26" s="16">
        <f>+F26</f>
        <v>10930</v>
      </c>
      <c r="K26" s="37"/>
      <c r="L26" s="16">
        <v>12260</v>
      </c>
      <c r="M26" s="144"/>
    </row>
    <row r="27" spans="1:13" s="22" customFormat="1" ht="4.5" customHeight="1">
      <c r="A27" s="26"/>
      <c r="B27" s="26"/>
      <c r="C27" s="26"/>
      <c r="D27" s="26"/>
      <c r="E27" s="26"/>
      <c r="F27" s="12"/>
      <c r="G27" s="26"/>
      <c r="H27" s="12"/>
      <c r="I27" s="28"/>
      <c r="J27" s="12"/>
      <c r="K27" s="26"/>
      <c r="L27" s="12"/>
      <c r="M27" s="144"/>
    </row>
    <row r="28" spans="1:13" s="22" customFormat="1" ht="4.5" customHeight="1">
      <c r="A28" s="26"/>
      <c r="B28" s="26"/>
      <c r="C28" s="26"/>
      <c r="D28" s="26"/>
      <c r="E28" s="26"/>
      <c r="F28" s="1"/>
      <c r="G28" s="26"/>
      <c r="H28" s="1"/>
      <c r="I28" s="28"/>
      <c r="J28" s="1"/>
      <c r="K28" s="26"/>
      <c r="L28" s="1"/>
      <c r="M28" s="144"/>
    </row>
    <row r="29" spans="1:13" s="22" customFormat="1" ht="12.75">
      <c r="A29" s="26"/>
      <c r="B29" s="173" t="s">
        <v>93</v>
      </c>
      <c r="D29" s="26"/>
      <c r="E29" s="26"/>
      <c r="F29" s="1">
        <f>SUM(F22:F26)</f>
        <v>2633</v>
      </c>
      <c r="G29" s="26"/>
      <c r="H29" s="1">
        <f>SUM(H22:H26)</f>
        <v>20195</v>
      </c>
      <c r="I29" s="28"/>
      <c r="J29" s="1">
        <f>SUM(J22:J26)</f>
        <v>2633</v>
      </c>
      <c r="K29" s="26"/>
      <c r="L29" s="1">
        <f>SUM(L22:L26)</f>
        <v>20195</v>
      </c>
      <c r="M29" s="144"/>
    </row>
    <row r="30" spans="1:13" s="22" customFormat="1" ht="4.5" customHeight="1">
      <c r="A30" s="26"/>
      <c r="B30" s="26"/>
      <c r="C30" s="26"/>
      <c r="D30" s="26"/>
      <c r="E30" s="26"/>
      <c r="F30" s="1"/>
      <c r="G30" s="26"/>
      <c r="H30" s="1"/>
      <c r="I30" s="28"/>
      <c r="J30" s="1"/>
      <c r="K30" s="26"/>
      <c r="L30" s="1"/>
      <c r="M30" s="144"/>
    </row>
    <row r="31" spans="1:13" s="22" customFormat="1" ht="12.75">
      <c r="A31" s="26"/>
      <c r="B31" s="173" t="s">
        <v>34</v>
      </c>
      <c r="D31" s="26"/>
      <c r="E31" s="38"/>
      <c r="F31" s="16">
        <v>27646</v>
      </c>
      <c r="G31" s="37"/>
      <c r="H31" s="16">
        <v>15864</v>
      </c>
      <c r="I31" s="16"/>
      <c r="J31" s="16">
        <f>+F31</f>
        <v>27646</v>
      </c>
      <c r="K31" s="16" t="e">
        <v>#REF!</v>
      </c>
      <c r="L31" s="16">
        <v>15864</v>
      </c>
      <c r="M31" s="144"/>
    </row>
    <row r="32" spans="1:13" s="22" customFormat="1" ht="4.5" customHeight="1">
      <c r="A32" s="26"/>
      <c r="B32" s="26"/>
      <c r="C32" s="26"/>
      <c r="D32" s="26"/>
      <c r="E32" s="26"/>
      <c r="F32" s="1"/>
      <c r="G32" s="26"/>
      <c r="H32" s="1"/>
      <c r="I32" s="28"/>
      <c r="J32" s="1"/>
      <c r="K32" s="26"/>
      <c r="L32" s="1"/>
      <c r="M32" s="144"/>
    </row>
    <row r="33" spans="1:13" s="22" customFormat="1" ht="12.75">
      <c r="A33" s="26"/>
      <c r="B33" s="173" t="s">
        <v>32</v>
      </c>
      <c r="D33" s="26"/>
      <c r="E33" s="26"/>
      <c r="F33" s="1">
        <v>-64482</v>
      </c>
      <c r="G33" s="26"/>
      <c r="H33" s="1">
        <v>-57841</v>
      </c>
      <c r="I33" s="28"/>
      <c r="J33" s="16">
        <f>+F33</f>
        <v>-64482</v>
      </c>
      <c r="K33" s="26"/>
      <c r="L33" s="1">
        <v>-57841</v>
      </c>
      <c r="M33" s="144"/>
    </row>
    <row r="34" spans="1:13" s="22" customFormat="1" ht="4.5" customHeight="1">
      <c r="A34" s="26"/>
      <c r="B34" s="26"/>
      <c r="C34" s="26"/>
      <c r="D34" s="26"/>
      <c r="E34" s="26"/>
      <c r="F34" s="1"/>
      <c r="G34" s="26"/>
      <c r="H34" s="1"/>
      <c r="I34" s="28"/>
      <c r="J34" s="1"/>
      <c r="K34" s="26"/>
      <c r="L34" s="1"/>
      <c r="M34" s="144"/>
    </row>
    <row r="35" spans="1:13" s="22" customFormat="1" ht="12.75">
      <c r="A35" s="26"/>
      <c r="B35" s="173" t="s">
        <v>169</v>
      </c>
      <c r="D35" s="26"/>
      <c r="E35" s="38"/>
      <c r="F35" s="16">
        <v>2072</v>
      </c>
      <c r="G35" s="37"/>
      <c r="H35" s="16">
        <v>16908</v>
      </c>
      <c r="I35" s="16"/>
      <c r="J35" s="16">
        <f>+F35</f>
        <v>2072</v>
      </c>
      <c r="K35" s="16" t="e">
        <v>#REF!</v>
      </c>
      <c r="L35" s="16">
        <v>16908</v>
      </c>
      <c r="M35" s="144"/>
    </row>
    <row r="36" spans="1:13" s="22" customFormat="1" ht="3.75" customHeight="1">
      <c r="A36" s="26"/>
      <c r="B36" s="26"/>
      <c r="D36" s="26"/>
      <c r="E36" s="26"/>
      <c r="F36" s="1"/>
      <c r="G36" s="26"/>
      <c r="H36" s="1"/>
      <c r="I36" s="28"/>
      <c r="J36" s="16">
        <v>0</v>
      </c>
      <c r="K36" s="26"/>
      <c r="L36" s="16"/>
      <c r="M36" s="144"/>
    </row>
    <row r="37" spans="1:13" s="22" customFormat="1" ht="12.75">
      <c r="A37" s="26"/>
      <c r="B37" s="173" t="s">
        <v>196</v>
      </c>
      <c r="C37" s="26"/>
      <c r="D37" s="26"/>
      <c r="E37" s="26"/>
      <c r="F37" s="16">
        <v>-943</v>
      </c>
      <c r="G37" s="26"/>
      <c r="H37" s="16">
        <v>-1099</v>
      </c>
      <c r="I37" s="28"/>
      <c r="J37" s="16">
        <f>+F37</f>
        <v>-943</v>
      </c>
      <c r="K37" s="26"/>
      <c r="L37" s="16">
        <v>-1099</v>
      </c>
      <c r="M37" s="144"/>
    </row>
    <row r="38" spans="1:13" s="22" customFormat="1" ht="4.5" customHeight="1">
      <c r="A38" s="26"/>
      <c r="B38" s="26"/>
      <c r="C38" s="26"/>
      <c r="D38" s="26"/>
      <c r="E38" s="26"/>
      <c r="F38" s="12"/>
      <c r="G38" s="26"/>
      <c r="H38" s="12"/>
      <c r="I38" s="28"/>
      <c r="J38" s="12"/>
      <c r="K38" s="26"/>
      <c r="L38" s="12"/>
      <c r="M38" s="144"/>
    </row>
    <row r="39" spans="1:13" s="22" customFormat="1" ht="4.5" customHeight="1">
      <c r="A39" s="26"/>
      <c r="B39" s="26"/>
      <c r="C39" s="26"/>
      <c r="D39" s="26"/>
      <c r="E39" s="26"/>
      <c r="F39" s="1"/>
      <c r="G39" s="26"/>
      <c r="H39" s="1"/>
      <c r="I39" s="28"/>
      <c r="J39" s="1"/>
      <c r="K39" s="26"/>
      <c r="L39" s="1"/>
      <c r="M39" s="144"/>
    </row>
    <row r="40" spans="1:13" s="22" customFormat="1" ht="12.75">
      <c r="A40" s="26"/>
      <c r="B40" s="173" t="s">
        <v>207</v>
      </c>
      <c r="D40" s="26"/>
      <c r="E40" s="26"/>
      <c r="F40" s="1">
        <f>+F29+F31+F33+F35+F37</f>
        <v>-33074</v>
      </c>
      <c r="G40" s="1"/>
      <c r="H40" s="1">
        <f>+H29+H31+H33+H35+H37</f>
        <v>-5973</v>
      </c>
      <c r="I40" s="1"/>
      <c r="J40" s="1">
        <f>+J29+J31+J33+J35+J37</f>
        <v>-33074</v>
      </c>
      <c r="K40" s="26"/>
      <c r="L40" s="1">
        <f>+L29+L31+L33+L35+L37</f>
        <v>-5973</v>
      </c>
      <c r="M40" s="144"/>
    </row>
    <row r="41" spans="1:13" s="22" customFormat="1" ht="4.5" customHeight="1">
      <c r="A41" s="26"/>
      <c r="B41" s="26"/>
      <c r="C41" s="26"/>
      <c r="D41" s="26"/>
      <c r="E41" s="26"/>
      <c r="F41" s="1"/>
      <c r="G41" s="26"/>
      <c r="H41" s="1"/>
      <c r="I41" s="28"/>
      <c r="J41" s="1"/>
      <c r="K41" s="26"/>
      <c r="L41" s="1"/>
      <c r="M41" s="144"/>
    </row>
    <row r="42" spans="1:13" s="22" customFormat="1" ht="12.75">
      <c r="A42" s="26"/>
      <c r="B42" s="173" t="s">
        <v>55</v>
      </c>
      <c r="D42" s="26"/>
      <c r="E42" s="26"/>
      <c r="F42" s="42">
        <v>4104</v>
      </c>
      <c r="G42" s="26"/>
      <c r="H42" s="42">
        <v>13423</v>
      </c>
      <c r="I42" s="28"/>
      <c r="J42" s="16">
        <f>+F42</f>
        <v>4104</v>
      </c>
      <c r="K42" s="26"/>
      <c r="L42" s="16">
        <f>+H42</f>
        <v>13423</v>
      </c>
      <c r="M42" s="144"/>
    </row>
    <row r="43" spans="1:13" s="22" customFormat="1" ht="4.5" customHeight="1">
      <c r="A43" s="26"/>
      <c r="B43" s="26"/>
      <c r="C43" s="26"/>
      <c r="D43" s="26"/>
      <c r="E43" s="26"/>
      <c r="F43" s="12"/>
      <c r="G43" s="37"/>
      <c r="H43" s="12"/>
      <c r="I43" s="39"/>
      <c r="J43" s="12"/>
      <c r="K43" s="37"/>
      <c r="L43" s="12"/>
      <c r="M43" s="144"/>
    </row>
    <row r="44" spans="1:13" s="22" customFormat="1" ht="4.5" customHeight="1">
      <c r="A44" s="26"/>
      <c r="B44" s="26"/>
      <c r="C44" s="26"/>
      <c r="D44" s="26"/>
      <c r="E44" s="26"/>
      <c r="F44" s="1"/>
      <c r="G44" s="26"/>
      <c r="H44" s="1"/>
      <c r="I44" s="28"/>
      <c r="J44" s="1"/>
      <c r="K44" s="26"/>
      <c r="L44" s="1"/>
      <c r="M44" s="144"/>
    </row>
    <row r="45" spans="1:13" s="22" customFormat="1" ht="12.75">
      <c r="A45" s="26"/>
      <c r="B45" s="26" t="s">
        <v>245</v>
      </c>
      <c r="D45" s="26"/>
      <c r="E45" s="26"/>
      <c r="F45" s="1">
        <f>SUM(F40:F42)</f>
        <v>-28970</v>
      </c>
      <c r="G45" s="26"/>
      <c r="H45" s="1">
        <f>SUM(H40:H42)</f>
        <v>7450</v>
      </c>
      <c r="I45" s="28"/>
      <c r="J45" s="43">
        <f>SUM(J40:J42)</f>
        <v>-28970</v>
      </c>
      <c r="K45" s="26"/>
      <c r="L45" s="1">
        <f>SUM(L40:L42)</f>
        <v>7450</v>
      </c>
      <c r="M45" s="144"/>
    </row>
    <row r="46" spans="1:13" s="22" customFormat="1" ht="4.5" customHeight="1">
      <c r="A46" s="26"/>
      <c r="B46" s="26"/>
      <c r="C46" s="26"/>
      <c r="D46" s="26"/>
      <c r="E46" s="26"/>
      <c r="F46" s="1"/>
      <c r="G46" s="26"/>
      <c r="H46" s="1"/>
      <c r="I46" s="28"/>
      <c r="J46" s="1"/>
      <c r="K46" s="26"/>
      <c r="L46" s="1"/>
      <c r="M46" s="144"/>
    </row>
    <row r="47" spans="1:13" s="22" customFormat="1" ht="12.75">
      <c r="A47" s="26"/>
      <c r="B47" s="173" t="s">
        <v>129</v>
      </c>
      <c r="D47" s="26"/>
      <c r="E47" s="26"/>
      <c r="F47" s="16">
        <v>-2931</v>
      </c>
      <c r="G47" s="26"/>
      <c r="H47" s="16">
        <v>-5858</v>
      </c>
      <c r="I47" s="28"/>
      <c r="J47" s="16">
        <f>+F47</f>
        <v>-2931</v>
      </c>
      <c r="K47" s="26"/>
      <c r="L47" s="16">
        <f>+H47</f>
        <v>-5858</v>
      </c>
      <c r="M47" s="144"/>
    </row>
    <row r="48" spans="1:13" s="22" customFormat="1" ht="4.5" customHeight="1">
      <c r="A48" s="26"/>
      <c r="B48" s="26"/>
      <c r="C48" s="26"/>
      <c r="D48" s="26"/>
      <c r="E48" s="26"/>
      <c r="F48" s="12"/>
      <c r="G48" s="26"/>
      <c r="H48" s="12"/>
      <c r="I48" s="28"/>
      <c r="J48" s="12"/>
      <c r="K48" s="26"/>
      <c r="L48" s="12"/>
      <c r="M48" s="144"/>
    </row>
    <row r="49" spans="1:13" s="22" customFormat="1" ht="4.5" customHeight="1">
      <c r="A49" s="26"/>
      <c r="B49" s="26"/>
      <c r="C49" s="26"/>
      <c r="D49" s="26"/>
      <c r="E49" s="26"/>
      <c r="F49" s="1"/>
      <c r="G49" s="26"/>
      <c r="H49" s="1"/>
      <c r="I49" s="28"/>
      <c r="J49" s="1"/>
      <c r="K49" s="26"/>
      <c r="L49" s="1"/>
      <c r="M49" s="144"/>
    </row>
    <row r="50" spans="1:14" s="22" customFormat="1" ht="12.75">
      <c r="A50" s="26"/>
      <c r="B50" s="173" t="s">
        <v>272</v>
      </c>
      <c r="C50" s="26"/>
      <c r="D50" s="26"/>
      <c r="E50" s="26"/>
      <c r="F50" s="16">
        <f>SUM(F45:F47)</f>
        <v>-31901</v>
      </c>
      <c r="G50" s="26"/>
      <c r="H50" s="16">
        <f>SUM(H45:H47)</f>
        <v>1592</v>
      </c>
      <c r="I50" s="28"/>
      <c r="J50" s="16">
        <f>SUM(J45:J47)</f>
        <v>-31901</v>
      </c>
      <c r="K50" s="26"/>
      <c r="L50" s="16">
        <f>SUM(L45:L47)</f>
        <v>1592</v>
      </c>
      <c r="M50" s="144"/>
      <c r="N50" s="40"/>
    </row>
    <row r="51" spans="1:13" s="22" customFormat="1" ht="4.5" customHeight="1" thickBot="1">
      <c r="A51" s="26"/>
      <c r="B51" s="26"/>
      <c r="C51" s="26"/>
      <c r="D51" s="26"/>
      <c r="E51" s="26"/>
      <c r="F51" s="18"/>
      <c r="G51" s="26"/>
      <c r="H51" s="44"/>
      <c r="I51" s="28"/>
      <c r="J51" s="18"/>
      <c r="K51" s="26"/>
      <c r="L51" s="44"/>
      <c r="M51" s="144"/>
    </row>
    <row r="52" spans="1:13" s="22" customFormat="1" ht="4.5" customHeight="1">
      <c r="A52" s="26"/>
      <c r="B52" s="26"/>
      <c r="C52" s="26"/>
      <c r="D52" s="26"/>
      <c r="E52" s="26"/>
      <c r="F52" s="1"/>
      <c r="G52" s="26"/>
      <c r="H52" s="28"/>
      <c r="I52" s="28"/>
      <c r="J52" s="1"/>
      <c r="K52" s="26"/>
      <c r="L52" s="28"/>
      <c r="M52" s="144"/>
    </row>
    <row r="53" spans="1:13" s="22" customFormat="1" ht="12.75" customHeight="1">
      <c r="A53" s="26"/>
      <c r="B53" s="26" t="s">
        <v>246</v>
      </c>
      <c r="D53" s="26"/>
      <c r="E53" s="26"/>
      <c r="F53" s="1"/>
      <c r="G53" s="26"/>
      <c r="H53" s="28"/>
      <c r="I53" s="28"/>
      <c r="J53" s="1"/>
      <c r="K53" s="26"/>
      <c r="L53" s="28"/>
      <c r="M53" s="144"/>
    </row>
    <row r="54" spans="1:13" s="22" customFormat="1" ht="7.5" customHeight="1">
      <c r="A54" s="26"/>
      <c r="B54" s="26"/>
      <c r="D54" s="26"/>
      <c r="E54" s="26"/>
      <c r="F54" s="1"/>
      <c r="G54" s="26"/>
      <c r="H54" s="28"/>
      <c r="I54" s="28"/>
      <c r="J54" s="1"/>
      <c r="K54" s="26"/>
      <c r="L54" s="28"/>
      <c r="M54" s="144"/>
    </row>
    <row r="55" spans="3:13" s="22" customFormat="1" ht="12.75" customHeight="1">
      <c r="C55" s="26" t="s">
        <v>131</v>
      </c>
      <c r="F55" s="45">
        <f>F50/1940532*100</f>
        <v>-1.6439306334551558</v>
      </c>
      <c r="G55" s="26"/>
      <c r="H55" s="45">
        <f>H50/1940532*100</f>
        <v>0.08203935827906986</v>
      </c>
      <c r="I55" s="28"/>
      <c r="J55" s="45">
        <f>J50/1940532*100</f>
        <v>-1.6439306334551558</v>
      </c>
      <c r="K55" s="26"/>
      <c r="L55" s="45">
        <f>L50/1940532*100</f>
        <v>0.08203935827906986</v>
      </c>
      <c r="M55" s="144"/>
    </row>
    <row r="56" spans="3:13" s="22" customFormat="1" ht="4.5" customHeight="1">
      <c r="C56" s="26"/>
      <c r="F56" s="1"/>
      <c r="G56" s="26"/>
      <c r="H56" s="28"/>
      <c r="I56" s="28"/>
      <c r="J56" s="1"/>
      <c r="K56" s="26"/>
      <c r="L56" s="28"/>
      <c r="M56" s="144"/>
    </row>
    <row r="57" spans="3:13" s="22" customFormat="1" ht="12.75" customHeight="1">
      <c r="C57" s="26" t="s">
        <v>130</v>
      </c>
      <c r="F57" s="46" t="s">
        <v>90</v>
      </c>
      <c r="G57" s="26"/>
      <c r="H57" s="46" t="s">
        <v>90</v>
      </c>
      <c r="I57" s="28"/>
      <c r="J57" s="46" t="s">
        <v>90</v>
      </c>
      <c r="K57" s="26"/>
      <c r="L57" s="46" t="s">
        <v>90</v>
      </c>
      <c r="M57" s="144"/>
    </row>
    <row r="58" spans="3:13" s="22" customFormat="1" ht="7.5" customHeight="1">
      <c r="C58" s="26"/>
      <c r="F58" s="48"/>
      <c r="H58" s="49"/>
      <c r="I58" s="49"/>
      <c r="J58" s="48"/>
      <c r="L58" s="49"/>
      <c r="M58" s="144"/>
    </row>
    <row r="59" spans="2:13" s="22" customFormat="1" ht="9" customHeight="1">
      <c r="B59" s="43"/>
      <c r="C59" s="26"/>
      <c r="F59" s="48"/>
      <c r="H59" s="49"/>
      <c r="I59" s="49"/>
      <c r="J59" s="48"/>
      <c r="L59" s="48"/>
      <c r="M59" s="144"/>
    </row>
    <row r="60" spans="2:13" s="22" customFormat="1" ht="9" customHeight="1">
      <c r="B60" s="43"/>
      <c r="C60" s="26"/>
      <c r="F60" s="48"/>
      <c r="H60" s="49"/>
      <c r="I60" s="49"/>
      <c r="J60" s="48"/>
      <c r="L60" s="48"/>
      <c r="M60" s="144"/>
    </row>
    <row r="61" spans="2:13" s="22" customFormat="1" ht="12.75" customHeight="1">
      <c r="B61" s="43" t="s">
        <v>159</v>
      </c>
      <c r="C61" s="26"/>
      <c r="F61" s="48"/>
      <c r="H61" s="49"/>
      <c r="I61" s="49"/>
      <c r="J61" s="48"/>
      <c r="L61" s="48"/>
      <c r="M61" s="144"/>
    </row>
    <row r="62" spans="2:13" s="22" customFormat="1" ht="12.75" customHeight="1">
      <c r="B62" s="43"/>
      <c r="C62" s="26"/>
      <c r="F62" s="48"/>
      <c r="H62" s="49"/>
      <c r="I62" s="49"/>
      <c r="J62" s="48"/>
      <c r="L62" s="48"/>
      <c r="M62" s="144"/>
    </row>
    <row r="63" spans="2:13" s="22" customFormat="1" ht="12.75" customHeight="1">
      <c r="B63" s="43"/>
      <c r="C63" s="26"/>
      <c r="F63" s="48"/>
      <c r="H63" s="49"/>
      <c r="I63" s="49"/>
      <c r="J63" s="48"/>
      <c r="L63" s="48"/>
      <c r="M63" s="144"/>
    </row>
    <row r="64" spans="2:13" s="22" customFormat="1" ht="12.75" customHeight="1">
      <c r="B64" s="43"/>
      <c r="C64" s="26"/>
      <c r="F64" s="48"/>
      <c r="H64" s="49"/>
      <c r="I64" s="49"/>
      <c r="J64" s="48"/>
      <c r="L64" s="48"/>
      <c r="M64" s="144"/>
    </row>
    <row r="65" spans="2:13" s="22" customFormat="1" ht="12.75" customHeight="1">
      <c r="B65" s="43"/>
      <c r="C65" s="26"/>
      <c r="F65" s="48"/>
      <c r="H65" s="49"/>
      <c r="I65" s="49"/>
      <c r="J65" s="48"/>
      <c r="L65" s="48"/>
      <c r="M65" s="144"/>
    </row>
    <row r="66" spans="1:4" s="62" customFormat="1" ht="6" customHeight="1">
      <c r="A66" s="60"/>
      <c r="B66" s="61"/>
      <c r="C66" s="61"/>
      <c r="D66" s="61"/>
    </row>
    <row r="67" spans="2:13" s="22" customFormat="1" ht="12.75" customHeight="1">
      <c r="B67" s="43"/>
      <c r="C67" s="26"/>
      <c r="F67" s="48"/>
      <c r="H67" s="49"/>
      <c r="I67" s="49"/>
      <c r="J67" s="48"/>
      <c r="L67" s="48"/>
      <c r="M67" s="144"/>
    </row>
    <row r="68" spans="2:13" s="22" customFormat="1" ht="12.75" customHeight="1">
      <c r="B68" s="43"/>
      <c r="C68" s="26"/>
      <c r="F68" s="48"/>
      <c r="H68" s="49"/>
      <c r="I68" s="49"/>
      <c r="J68" s="48"/>
      <c r="L68" s="48"/>
      <c r="M68" s="144"/>
    </row>
    <row r="69" spans="2:13" s="22" customFormat="1" ht="12.75" customHeight="1">
      <c r="B69" s="43"/>
      <c r="C69" s="26"/>
      <c r="F69" s="48"/>
      <c r="H69" s="49"/>
      <c r="I69" s="49"/>
      <c r="J69" s="48"/>
      <c r="L69" s="48"/>
      <c r="M69" s="144"/>
    </row>
    <row r="70" spans="2:13" s="22" customFormat="1" ht="12.75" customHeight="1">
      <c r="B70" s="43"/>
      <c r="C70" s="26"/>
      <c r="F70" s="48"/>
      <c r="H70" s="49"/>
      <c r="I70" s="49"/>
      <c r="J70" s="48"/>
      <c r="L70" s="48"/>
      <c r="M70" s="144"/>
    </row>
    <row r="71" spans="2:13" s="22" customFormat="1" ht="12.75" customHeight="1">
      <c r="B71" s="43"/>
      <c r="C71" s="26"/>
      <c r="F71" s="48"/>
      <c r="H71" s="49"/>
      <c r="I71" s="49"/>
      <c r="J71" s="48"/>
      <c r="L71" s="48"/>
      <c r="M71" s="144"/>
    </row>
    <row r="72" spans="2:13" s="22" customFormat="1" ht="12.75" customHeight="1">
      <c r="B72" s="43"/>
      <c r="C72" s="26"/>
      <c r="F72" s="48"/>
      <c r="H72" s="49"/>
      <c r="I72" s="49"/>
      <c r="J72" s="48"/>
      <c r="L72" s="48"/>
      <c r="M72" s="144"/>
    </row>
    <row r="73" spans="2:13" s="22" customFormat="1" ht="12.75" customHeight="1">
      <c r="B73" s="43"/>
      <c r="C73" s="26"/>
      <c r="F73" s="48"/>
      <c r="H73" s="49"/>
      <c r="I73" s="49"/>
      <c r="J73" s="48"/>
      <c r="L73" s="48"/>
      <c r="M73" s="144"/>
    </row>
    <row r="74" spans="2:13" s="22" customFormat="1" ht="12.75" customHeight="1">
      <c r="B74" s="43"/>
      <c r="C74" s="26"/>
      <c r="F74" s="48"/>
      <c r="H74" s="49"/>
      <c r="I74" s="49"/>
      <c r="J74" s="48"/>
      <c r="L74" s="48"/>
      <c r="M74" s="144"/>
    </row>
    <row r="75" spans="2:13" s="22" customFormat="1" ht="12.75" customHeight="1">
      <c r="B75" s="43"/>
      <c r="C75" s="26"/>
      <c r="F75" s="48"/>
      <c r="H75" s="49"/>
      <c r="I75" s="49"/>
      <c r="J75" s="48"/>
      <c r="L75" s="48"/>
      <c r="M75" s="144"/>
    </row>
    <row r="76" spans="2:13" s="22" customFormat="1" ht="12.75" customHeight="1">
      <c r="B76" s="43"/>
      <c r="C76" s="26"/>
      <c r="F76" s="48"/>
      <c r="H76" s="49"/>
      <c r="I76" s="49"/>
      <c r="J76" s="48"/>
      <c r="L76" s="48"/>
      <c r="M76" s="144"/>
    </row>
    <row r="77" spans="2:13" s="22" customFormat="1" ht="9" customHeight="1">
      <c r="B77" s="43"/>
      <c r="C77" s="26"/>
      <c r="F77" s="48"/>
      <c r="H77" s="49"/>
      <c r="I77" s="49"/>
      <c r="J77" s="48"/>
      <c r="L77" s="48"/>
      <c r="M77" s="144"/>
    </row>
    <row r="78" spans="2:13" s="22" customFormat="1" ht="24.75" customHeight="1">
      <c r="B78" s="177" t="s">
        <v>213</v>
      </c>
      <c r="C78" s="177"/>
      <c r="D78" s="177"/>
      <c r="E78" s="177"/>
      <c r="F78" s="177"/>
      <c r="G78" s="177"/>
      <c r="H78" s="177"/>
      <c r="I78" s="177"/>
      <c r="J78" s="177"/>
      <c r="K78" s="177"/>
      <c r="L78" s="177"/>
      <c r="M78" s="144"/>
    </row>
    <row r="79" spans="6:13" s="22" customFormat="1" ht="11.25">
      <c r="F79" s="48"/>
      <c r="H79" s="49"/>
      <c r="I79" s="49"/>
      <c r="J79" s="48"/>
      <c r="M79" s="144"/>
    </row>
    <row r="80" spans="6:13" s="22" customFormat="1" ht="11.25">
      <c r="F80" s="48"/>
      <c r="H80" s="49"/>
      <c r="I80" s="49"/>
      <c r="J80" s="48"/>
      <c r="M80" s="144"/>
    </row>
    <row r="81" spans="6:13" s="22" customFormat="1" ht="11.25">
      <c r="F81" s="48"/>
      <c r="H81" s="49"/>
      <c r="I81" s="49"/>
      <c r="J81" s="48"/>
      <c r="M81" s="144"/>
    </row>
    <row r="82" spans="6:13" s="22" customFormat="1" ht="11.25">
      <c r="F82" s="48"/>
      <c r="H82" s="49"/>
      <c r="I82" s="49"/>
      <c r="J82" s="48"/>
      <c r="M82" s="144"/>
    </row>
    <row r="83" spans="8:13" s="22" customFormat="1" ht="11.25">
      <c r="H83" s="49"/>
      <c r="I83" s="49"/>
      <c r="M83" s="144"/>
    </row>
    <row r="84" spans="8:13" s="22" customFormat="1" ht="11.25">
      <c r="H84" s="49"/>
      <c r="I84" s="49"/>
      <c r="M84" s="144"/>
    </row>
    <row r="85" spans="8:13" s="22" customFormat="1" ht="11.25">
      <c r="H85" s="49"/>
      <c r="I85" s="49"/>
      <c r="M85" s="144"/>
    </row>
    <row r="86" spans="8:13" s="22" customFormat="1" ht="11.25">
      <c r="H86" s="49"/>
      <c r="I86" s="49"/>
      <c r="M86" s="144"/>
    </row>
    <row r="87" spans="8:13" s="22" customFormat="1" ht="11.25">
      <c r="H87" s="49"/>
      <c r="I87" s="49"/>
      <c r="M87" s="144"/>
    </row>
    <row r="88" spans="8:13" s="22" customFormat="1" ht="11.25">
      <c r="H88" s="49"/>
      <c r="I88" s="49"/>
      <c r="M88" s="144"/>
    </row>
    <row r="89" spans="8:13" s="22" customFormat="1" ht="11.25">
      <c r="H89" s="49"/>
      <c r="I89" s="49"/>
      <c r="M89" s="144"/>
    </row>
    <row r="90" spans="8:13" s="22" customFormat="1" ht="11.25">
      <c r="H90" s="49"/>
      <c r="I90" s="49"/>
      <c r="M90" s="144"/>
    </row>
    <row r="91" spans="8:13" s="22" customFormat="1" ht="11.25">
      <c r="H91" s="49"/>
      <c r="I91" s="49"/>
      <c r="M91" s="144"/>
    </row>
    <row r="92" spans="8:13" s="22" customFormat="1" ht="11.25">
      <c r="H92" s="49"/>
      <c r="I92" s="49"/>
      <c r="M92" s="144"/>
    </row>
    <row r="93" spans="8:13" s="22" customFormat="1" ht="11.25">
      <c r="H93" s="49"/>
      <c r="I93" s="49"/>
      <c r="M93" s="144"/>
    </row>
    <row r="94" spans="8:13" s="22" customFormat="1" ht="11.25">
      <c r="H94" s="49"/>
      <c r="I94" s="49"/>
      <c r="M94" s="144"/>
    </row>
    <row r="95" spans="8:13" s="22" customFormat="1" ht="11.25">
      <c r="H95" s="49"/>
      <c r="I95" s="49"/>
      <c r="M95" s="144"/>
    </row>
    <row r="96" spans="8:13" s="22" customFormat="1" ht="11.25">
      <c r="H96" s="49"/>
      <c r="I96" s="49"/>
      <c r="M96" s="144"/>
    </row>
    <row r="97" spans="8:13" s="22" customFormat="1" ht="11.25">
      <c r="H97" s="49"/>
      <c r="I97" s="49"/>
      <c r="M97" s="144"/>
    </row>
    <row r="98" spans="8:13" s="22" customFormat="1" ht="11.25">
      <c r="H98" s="49"/>
      <c r="I98" s="49"/>
      <c r="M98" s="144"/>
    </row>
    <row r="99" spans="8:13" s="22" customFormat="1" ht="11.25">
      <c r="H99" s="49"/>
      <c r="I99" s="49"/>
      <c r="M99" s="144"/>
    </row>
    <row r="100" spans="8:13" s="22" customFormat="1" ht="11.25">
      <c r="H100" s="49"/>
      <c r="I100" s="49"/>
      <c r="M100" s="144"/>
    </row>
    <row r="101" spans="8:13" s="22" customFormat="1" ht="11.25">
      <c r="H101" s="49"/>
      <c r="I101" s="49"/>
      <c r="M101" s="144"/>
    </row>
    <row r="102" spans="8:13" s="22" customFormat="1" ht="11.25">
      <c r="H102" s="49"/>
      <c r="I102" s="49"/>
      <c r="M102" s="144"/>
    </row>
    <row r="103" spans="8:13" s="22" customFormat="1" ht="11.25">
      <c r="H103" s="49"/>
      <c r="I103" s="49"/>
      <c r="M103" s="144"/>
    </row>
    <row r="104" spans="8:13" s="22" customFormat="1" ht="11.25">
      <c r="H104" s="49"/>
      <c r="I104" s="49"/>
      <c r="M104" s="144"/>
    </row>
    <row r="105" spans="8:13" s="22" customFormat="1" ht="11.25">
      <c r="H105" s="49"/>
      <c r="I105" s="49"/>
      <c r="M105" s="144"/>
    </row>
    <row r="106" spans="8:13" s="22" customFormat="1" ht="11.25">
      <c r="H106" s="49"/>
      <c r="I106" s="49"/>
      <c r="M106" s="144"/>
    </row>
    <row r="107" spans="8:13" s="22" customFormat="1" ht="11.25">
      <c r="H107" s="49"/>
      <c r="I107" s="49"/>
      <c r="M107" s="144"/>
    </row>
    <row r="108" spans="8:13" s="22" customFormat="1" ht="11.25">
      <c r="H108" s="49"/>
      <c r="I108" s="49"/>
      <c r="M108" s="144"/>
    </row>
    <row r="109" spans="8:13" s="22" customFormat="1" ht="11.25">
      <c r="H109" s="49"/>
      <c r="I109" s="49"/>
      <c r="M109" s="144"/>
    </row>
    <row r="110" spans="8:13" s="22" customFormat="1" ht="11.25">
      <c r="H110" s="49"/>
      <c r="I110" s="49"/>
      <c r="M110" s="144"/>
    </row>
    <row r="111" spans="8:13" s="22" customFormat="1" ht="11.25">
      <c r="H111" s="49"/>
      <c r="I111" s="49"/>
      <c r="M111" s="144"/>
    </row>
    <row r="112" spans="8:13" s="22" customFormat="1" ht="11.25">
      <c r="H112" s="49"/>
      <c r="I112" s="49"/>
      <c r="M112" s="144"/>
    </row>
    <row r="113" spans="8:13" s="22" customFormat="1" ht="11.25">
      <c r="H113" s="49"/>
      <c r="I113" s="49"/>
      <c r="M113" s="144"/>
    </row>
    <row r="114" spans="8:13" s="22" customFormat="1" ht="11.25">
      <c r="H114" s="49"/>
      <c r="I114" s="49"/>
      <c r="M114" s="144"/>
    </row>
    <row r="115" spans="8:13" s="22" customFormat="1" ht="11.25">
      <c r="H115" s="49"/>
      <c r="I115" s="49"/>
      <c r="M115" s="144"/>
    </row>
    <row r="116" spans="8:13" s="22" customFormat="1" ht="11.25">
      <c r="H116" s="49"/>
      <c r="I116" s="49"/>
      <c r="M116" s="144"/>
    </row>
    <row r="117" spans="8:13" s="22" customFormat="1" ht="11.25">
      <c r="H117" s="49"/>
      <c r="I117" s="49"/>
      <c r="M117" s="144"/>
    </row>
    <row r="118" spans="8:13" s="22" customFormat="1" ht="11.25">
      <c r="H118" s="49"/>
      <c r="I118" s="49"/>
      <c r="M118" s="144"/>
    </row>
    <row r="119" spans="8:13" s="22" customFormat="1" ht="11.25">
      <c r="H119" s="49"/>
      <c r="I119" s="49"/>
      <c r="M119" s="144"/>
    </row>
    <row r="120" spans="8:13" s="22" customFormat="1" ht="11.25">
      <c r="H120" s="49"/>
      <c r="I120" s="49"/>
      <c r="M120" s="144"/>
    </row>
    <row r="121" spans="8:13" s="22" customFormat="1" ht="11.25">
      <c r="H121" s="49"/>
      <c r="I121" s="49"/>
      <c r="M121" s="144"/>
    </row>
    <row r="122" spans="8:13" s="22" customFormat="1" ht="11.25">
      <c r="H122" s="49"/>
      <c r="I122" s="49"/>
      <c r="M122" s="144"/>
    </row>
    <row r="123" spans="8:13" s="22" customFormat="1" ht="11.25">
      <c r="H123" s="49"/>
      <c r="I123" s="49"/>
      <c r="M123" s="144"/>
    </row>
    <row r="124" spans="8:13" s="22" customFormat="1" ht="11.25">
      <c r="H124" s="49"/>
      <c r="I124" s="49"/>
      <c r="M124" s="144"/>
    </row>
    <row r="125" spans="8:13" s="22" customFormat="1" ht="11.25">
      <c r="H125" s="49"/>
      <c r="I125" s="49"/>
      <c r="M125" s="144"/>
    </row>
    <row r="126" spans="8:13" s="22" customFormat="1" ht="11.25">
      <c r="H126" s="49"/>
      <c r="I126" s="49"/>
      <c r="M126" s="144"/>
    </row>
    <row r="127" spans="8:13" s="22" customFormat="1" ht="11.25">
      <c r="H127" s="49"/>
      <c r="I127" s="49"/>
      <c r="M127" s="144"/>
    </row>
    <row r="128" spans="8:13" s="22" customFormat="1" ht="11.25">
      <c r="H128" s="49"/>
      <c r="I128" s="49"/>
      <c r="M128" s="144"/>
    </row>
    <row r="129" spans="8:13" s="22" customFormat="1" ht="11.25">
      <c r="H129" s="49"/>
      <c r="I129" s="49"/>
      <c r="M129" s="144"/>
    </row>
    <row r="130" spans="8:13" s="22" customFormat="1" ht="11.25">
      <c r="H130" s="49"/>
      <c r="I130" s="49"/>
      <c r="M130" s="144"/>
    </row>
    <row r="131" spans="8:13" s="22" customFormat="1" ht="11.25">
      <c r="H131" s="49"/>
      <c r="I131" s="49"/>
      <c r="M131" s="144"/>
    </row>
    <row r="132" spans="8:13" s="22" customFormat="1" ht="11.25">
      <c r="H132" s="49"/>
      <c r="I132" s="49"/>
      <c r="M132" s="144"/>
    </row>
    <row r="133" spans="8:13" s="22" customFormat="1" ht="11.25">
      <c r="H133" s="49"/>
      <c r="I133" s="49"/>
      <c r="M133" s="144"/>
    </row>
    <row r="134" spans="8:13" s="22" customFormat="1" ht="11.25">
      <c r="H134" s="49"/>
      <c r="I134" s="49"/>
      <c r="M134" s="144"/>
    </row>
    <row r="135" spans="8:13" s="22" customFormat="1" ht="11.25">
      <c r="H135" s="49"/>
      <c r="I135" s="49"/>
      <c r="M135" s="144"/>
    </row>
    <row r="136" spans="8:13" s="22" customFormat="1" ht="11.25">
      <c r="H136" s="49"/>
      <c r="I136" s="49"/>
      <c r="M136" s="144"/>
    </row>
    <row r="137" spans="8:13" s="22" customFormat="1" ht="11.25">
      <c r="H137" s="49"/>
      <c r="I137" s="49"/>
      <c r="M137" s="144"/>
    </row>
    <row r="138" spans="8:13" s="22" customFormat="1" ht="11.25">
      <c r="H138" s="49"/>
      <c r="I138" s="49"/>
      <c r="M138" s="144"/>
    </row>
    <row r="139" spans="8:13" s="22" customFormat="1" ht="11.25">
      <c r="H139" s="49"/>
      <c r="I139" s="49"/>
      <c r="M139" s="144"/>
    </row>
    <row r="140" spans="8:13" s="22" customFormat="1" ht="11.25">
      <c r="H140" s="49"/>
      <c r="I140" s="49"/>
      <c r="M140" s="144"/>
    </row>
    <row r="141" spans="8:13" s="22" customFormat="1" ht="11.25">
      <c r="H141" s="49"/>
      <c r="I141" s="49"/>
      <c r="M141" s="144"/>
    </row>
    <row r="142" spans="8:13" s="22" customFormat="1" ht="11.25">
      <c r="H142" s="49"/>
      <c r="I142" s="49"/>
      <c r="M142" s="144"/>
    </row>
    <row r="143" spans="8:13" s="22" customFormat="1" ht="11.25">
      <c r="H143" s="49"/>
      <c r="I143" s="49"/>
      <c r="M143" s="144"/>
    </row>
    <row r="144" spans="8:13" s="22" customFormat="1" ht="11.25">
      <c r="H144" s="49"/>
      <c r="I144" s="49"/>
      <c r="M144" s="144"/>
    </row>
    <row r="145" spans="8:13" s="22" customFormat="1" ht="11.25">
      <c r="H145" s="49"/>
      <c r="I145" s="49"/>
      <c r="M145" s="144"/>
    </row>
    <row r="146" spans="8:13" s="22" customFormat="1" ht="11.25">
      <c r="H146" s="49"/>
      <c r="I146" s="49"/>
      <c r="M146" s="144"/>
    </row>
    <row r="147" spans="8:13" s="22" customFormat="1" ht="11.25">
      <c r="H147" s="49"/>
      <c r="I147" s="49"/>
      <c r="M147" s="144"/>
    </row>
    <row r="148" spans="8:13" s="22" customFormat="1" ht="11.25">
      <c r="H148" s="49"/>
      <c r="I148" s="49"/>
      <c r="M148" s="144"/>
    </row>
    <row r="149" spans="8:13" s="22" customFormat="1" ht="11.25">
      <c r="H149" s="49"/>
      <c r="I149" s="49"/>
      <c r="M149" s="144"/>
    </row>
    <row r="150" spans="8:13" s="22" customFormat="1" ht="11.25">
      <c r="H150" s="49"/>
      <c r="I150" s="49"/>
      <c r="M150" s="144"/>
    </row>
    <row r="151" spans="8:13" s="22" customFormat="1" ht="11.25">
      <c r="H151" s="49"/>
      <c r="I151" s="49"/>
      <c r="M151" s="144"/>
    </row>
    <row r="152" spans="8:13" s="22" customFormat="1" ht="11.25">
      <c r="H152" s="49"/>
      <c r="I152" s="49"/>
      <c r="M152" s="144"/>
    </row>
    <row r="153" spans="8:13" s="22" customFormat="1" ht="11.25">
      <c r="H153" s="49"/>
      <c r="I153" s="49"/>
      <c r="M153" s="144"/>
    </row>
    <row r="154" spans="8:13" s="22" customFormat="1" ht="11.25">
      <c r="H154" s="49"/>
      <c r="I154" s="49"/>
      <c r="M154" s="144"/>
    </row>
    <row r="155" spans="8:13" s="22" customFormat="1" ht="11.25">
      <c r="H155" s="49"/>
      <c r="I155" s="49"/>
      <c r="M155" s="144"/>
    </row>
    <row r="156" spans="8:13" s="22" customFormat="1" ht="11.25">
      <c r="H156" s="49"/>
      <c r="I156" s="49"/>
      <c r="M156" s="144"/>
    </row>
    <row r="157" spans="8:13" s="22" customFormat="1" ht="11.25">
      <c r="H157" s="49"/>
      <c r="I157" s="49"/>
      <c r="M157" s="144"/>
    </row>
  </sheetData>
  <mergeCells count="12">
    <mergeCell ref="A4:M4"/>
    <mergeCell ref="A5:M5"/>
    <mergeCell ref="A6:M6"/>
    <mergeCell ref="A7:M7"/>
    <mergeCell ref="B78:L78"/>
    <mergeCell ref="A8:M8"/>
    <mergeCell ref="B12:L12"/>
    <mergeCell ref="B13:L13"/>
    <mergeCell ref="A9:M9"/>
    <mergeCell ref="J16:L16"/>
    <mergeCell ref="F16:H16"/>
    <mergeCell ref="A10:M10"/>
  </mergeCells>
  <printOptions horizontalCentered="1"/>
  <pageMargins left="0.5905511811023623" right="0.31496062992125984" top="0.7874015748031497" bottom="0.5905511811023623" header="0.1968503937007874" footer="0.1968503937007874"/>
  <pageSetup horizontalDpi="600" verticalDpi="600" orientation="portrait" paperSize="9" scale="88" r:id="rId3"/>
  <legacyDrawing r:id="rId2"/>
  <oleObjects>
    <oleObject progId="Paint.Picture" shapeId="3172664" r:id="rId1"/>
  </oleObjects>
</worksheet>
</file>

<file path=xl/worksheets/sheet2.xml><?xml version="1.0" encoding="utf-8"?>
<worksheet xmlns="http://schemas.openxmlformats.org/spreadsheetml/2006/main" xmlns:r="http://schemas.openxmlformats.org/officeDocument/2006/relationships">
  <sheetPr>
    <pageSetUpPr fitToPage="1"/>
  </sheetPr>
  <dimension ref="B1:K549"/>
  <sheetViews>
    <sheetView showGridLines="0" workbookViewId="0" topLeftCell="A1">
      <selection activeCell="A1" sqref="A1"/>
    </sheetView>
  </sheetViews>
  <sheetFormatPr defaultColWidth="9.140625" defaultRowHeight="12.75"/>
  <cols>
    <col min="1" max="1" width="3.28125" style="26" customWidth="1"/>
    <col min="2" max="2" width="40.28125" style="26" customWidth="1"/>
    <col min="3" max="3" width="3.7109375" style="26" customWidth="1"/>
    <col min="4" max="4" width="13.7109375" style="26" customWidth="1"/>
    <col min="5" max="5" width="2.28125" style="26" customWidth="1"/>
    <col min="6" max="6" width="13.7109375" style="26" customWidth="1"/>
    <col min="7" max="7" width="4.7109375" style="1" customWidth="1"/>
    <col min="8" max="8" width="12.140625" style="26" customWidth="1"/>
    <col min="9" max="16384" width="9.140625" style="26" customWidth="1"/>
  </cols>
  <sheetData>
    <row r="1" spans="2:7" ht="11.25" customHeight="1">
      <c r="B1" s="51"/>
      <c r="C1" s="51"/>
      <c r="D1" s="51"/>
      <c r="E1" s="51"/>
      <c r="F1" s="51"/>
      <c r="G1" s="51"/>
    </row>
    <row r="2" spans="2:7" ht="11.25" customHeight="1">
      <c r="B2" s="51"/>
      <c r="C2" s="51"/>
      <c r="D2" s="51"/>
      <c r="E2" s="51"/>
      <c r="F2" s="51"/>
      <c r="G2" s="51"/>
    </row>
    <row r="3" spans="2:7" ht="11.25" customHeight="1">
      <c r="B3" s="51"/>
      <c r="C3" s="51"/>
      <c r="D3" s="51"/>
      <c r="E3" s="51"/>
      <c r="F3" s="51"/>
      <c r="G3" s="51"/>
    </row>
    <row r="4" spans="2:7" ht="11.25" customHeight="1">
      <c r="B4" s="51"/>
      <c r="C4" s="51"/>
      <c r="D4" s="51"/>
      <c r="E4" s="51"/>
      <c r="F4" s="51"/>
      <c r="G4" s="51"/>
    </row>
    <row r="5" spans="2:7" ht="7.5" customHeight="1">
      <c r="B5" s="51"/>
      <c r="C5" s="51"/>
      <c r="D5" s="51"/>
      <c r="E5" s="51"/>
      <c r="F5" s="51"/>
      <c r="G5" s="51"/>
    </row>
    <row r="6" spans="2:8" ht="15.75">
      <c r="B6" s="187" t="s">
        <v>132</v>
      </c>
      <c r="C6" s="187"/>
      <c r="D6" s="187"/>
      <c r="E6" s="187"/>
      <c r="F6" s="187"/>
      <c r="G6" s="187"/>
      <c r="H6" s="27"/>
    </row>
    <row r="7" spans="2:8" s="20" customFormat="1" ht="12.75">
      <c r="B7" s="188">
        <v>38442</v>
      </c>
      <c r="C7" s="188"/>
      <c r="D7" s="188"/>
      <c r="E7" s="188"/>
      <c r="F7" s="188"/>
      <c r="G7" s="188"/>
      <c r="H7" s="52"/>
    </row>
    <row r="8" ht="12.75">
      <c r="F8" s="1"/>
    </row>
    <row r="9" spans="4:7" ht="12.75">
      <c r="D9" s="36">
        <f>+B7</f>
        <v>38442</v>
      </c>
      <c r="F9" s="36">
        <v>38352</v>
      </c>
      <c r="G9" s="36"/>
    </row>
    <row r="10" spans="4:7" ht="3.75" customHeight="1">
      <c r="D10" s="36"/>
      <c r="G10" s="26"/>
    </row>
    <row r="11" spans="4:7" ht="12.75">
      <c r="D11" s="36"/>
      <c r="F11" s="6" t="s">
        <v>20</v>
      </c>
      <c r="G11" s="6"/>
    </row>
    <row r="12" spans="4:7" ht="3.75" customHeight="1">
      <c r="D12" s="53"/>
      <c r="F12" s="53"/>
      <c r="G12" s="53"/>
    </row>
    <row r="13" spans="4:7" ht="12.75">
      <c r="D13" s="6" t="s">
        <v>54</v>
      </c>
      <c r="F13" s="6" t="s">
        <v>54</v>
      </c>
      <c r="G13" s="6"/>
    </row>
    <row r="14" spans="4:7" ht="3.75" customHeight="1">
      <c r="D14" s="53"/>
      <c r="F14" s="6"/>
      <c r="G14" s="6"/>
    </row>
    <row r="15" ht="3.75" customHeight="1">
      <c r="F15" s="1"/>
    </row>
    <row r="16" spans="2:9" ht="12.75">
      <c r="B16" s="26" t="s">
        <v>35</v>
      </c>
      <c r="D16" s="1">
        <v>2839418</v>
      </c>
      <c r="F16" s="1">
        <v>2912724</v>
      </c>
      <c r="H16" s="54"/>
      <c r="I16" s="54"/>
    </row>
    <row r="17" spans="4:6" ht="3.75" customHeight="1">
      <c r="D17" s="1"/>
      <c r="F17" s="1"/>
    </row>
    <row r="18" spans="2:9" ht="12.75">
      <c r="B18" s="26" t="s">
        <v>134</v>
      </c>
      <c r="D18" s="1">
        <v>499239</v>
      </c>
      <c r="F18" s="1">
        <v>689962</v>
      </c>
      <c r="I18" s="54"/>
    </row>
    <row r="19" spans="4:6" ht="3.75" customHeight="1">
      <c r="D19" s="1"/>
      <c r="F19" s="1"/>
    </row>
    <row r="20" spans="2:8" ht="12.75">
      <c r="B20" s="26" t="s">
        <v>195</v>
      </c>
      <c r="D20" s="1">
        <v>0</v>
      </c>
      <c r="F20" s="1">
        <v>1728</v>
      </c>
      <c r="H20" s="54"/>
    </row>
    <row r="21" spans="4:6" ht="3.75" customHeight="1">
      <c r="D21" s="1"/>
      <c r="F21" s="1"/>
    </row>
    <row r="22" spans="2:8" ht="12.75">
      <c r="B22" s="26" t="s">
        <v>120</v>
      </c>
      <c r="D22" s="1">
        <v>393131</v>
      </c>
      <c r="F22" s="1">
        <v>389495</v>
      </c>
      <c r="H22" s="54"/>
    </row>
    <row r="23" spans="4:6" ht="3.75" customHeight="1">
      <c r="D23" s="1"/>
      <c r="F23" s="1"/>
    </row>
    <row r="24" spans="2:6" ht="12.75">
      <c r="B24" s="26" t="s">
        <v>36</v>
      </c>
      <c r="D24" s="1">
        <v>36149</v>
      </c>
      <c r="F24" s="1">
        <v>36149</v>
      </c>
    </row>
    <row r="25" spans="4:6" ht="3.75" customHeight="1">
      <c r="D25" s="1"/>
      <c r="F25" s="1"/>
    </row>
    <row r="26" spans="2:6" ht="12.75">
      <c r="B26" s="26" t="s">
        <v>37</v>
      </c>
      <c r="D26" s="1">
        <v>109053</v>
      </c>
      <c r="F26" s="1">
        <v>120673</v>
      </c>
    </row>
    <row r="27" ht="3.75" customHeight="1">
      <c r="D27" s="1"/>
    </row>
    <row r="28" spans="2:6" ht="12.75">
      <c r="B28" s="26" t="s">
        <v>18</v>
      </c>
      <c r="D28" s="1">
        <v>5583</v>
      </c>
      <c r="F28" s="1">
        <v>8715</v>
      </c>
    </row>
    <row r="29" spans="4:6" ht="3.75" customHeight="1">
      <c r="D29" s="1"/>
      <c r="F29" s="1"/>
    </row>
    <row r="30" spans="2:10" ht="12.75">
      <c r="B30" s="26" t="s">
        <v>38</v>
      </c>
      <c r="D30" s="1"/>
      <c r="F30" s="1"/>
      <c r="G30" s="16"/>
      <c r="J30" s="54"/>
    </row>
    <row r="31" spans="4:7" ht="3.75" customHeight="1">
      <c r="D31" s="55"/>
      <c r="F31" s="55"/>
      <c r="G31" s="15"/>
    </row>
    <row r="32" spans="2:9" ht="12.75">
      <c r="B32" s="26" t="s">
        <v>39</v>
      </c>
      <c r="D32" s="56">
        <v>89801</v>
      </c>
      <c r="F32" s="56">
        <v>89408</v>
      </c>
      <c r="G32" s="15"/>
      <c r="I32" s="54"/>
    </row>
    <row r="33" spans="2:7" ht="12.75">
      <c r="B33" s="26" t="s">
        <v>40</v>
      </c>
      <c r="D33" s="56">
        <v>81374</v>
      </c>
      <c r="F33" s="56">
        <v>83596</v>
      </c>
      <c r="G33" s="15"/>
    </row>
    <row r="34" spans="2:7" ht="12.75">
      <c r="B34" s="26" t="s">
        <v>117</v>
      </c>
      <c r="D34" s="56">
        <v>622988</v>
      </c>
      <c r="F34" s="56">
        <v>620818</v>
      </c>
      <c r="G34" s="15"/>
    </row>
    <row r="35" spans="2:7" ht="12.75">
      <c r="B35" s="26" t="s">
        <v>118</v>
      </c>
      <c r="D35" s="56">
        <v>24504</v>
      </c>
      <c r="F35" s="56">
        <v>24589</v>
      </c>
      <c r="G35" s="15"/>
    </row>
    <row r="36" spans="2:7" ht="12.75">
      <c r="B36" s="26" t="s">
        <v>41</v>
      </c>
      <c r="D36" s="56">
        <v>26569</v>
      </c>
      <c r="F36" s="56">
        <v>26715</v>
      </c>
      <c r="G36" s="15"/>
    </row>
    <row r="37" spans="2:7" ht="12.75">
      <c r="B37" s="26" t="s">
        <v>42</v>
      </c>
      <c r="D37" s="56">
        <v>27071</v>
      </c>
      <c r="F37" s="56">
        <v>26904</v>
      </c>
      <c r="G37" s="15"/>
    </row>
    <row r="38" spans="2:7" ht="12.75">
      <c r="B38" s="26" t="s">
        <v>43</v>
      </c>
      <c r="D38" s="56">
        <v>933929</v>
      </c>
      <c r="F38" s="56">
        <v>857606</v>
      </c>
      <c r="G38" s="15"/>
    </row>
    <row r="39" spans="4:7" ht="3.75" customHeight="1">
      <c r="D39" s="57"/>
      <c r="F39" s="57"/>
      <c r="G39" s="15"/>
    </row>
    <row r="40" spans="4:7" ht="3.75" customHeight="1">
      <c r="D40" s="56"/>
      <c r="F40" s="56"/>
      <c r="G40" s="15"/>
    </row>
    <row r="41" spans="2:8" ht="12.75">
      <c r="B41" s="54"/>
      <c r="D41" s="57">
        <f>SUM(D32:D39)</f>
        <v>1806236</v>
      </c>
      <c r="F41" s="57">
        <f>SUM(F32:F38)</f>
        <v>1729636</v>
      </c>
      <c r="G41" s="15"/>
      <c r="H41" s="54"/>
    </row>
    <row r="42" spans="2:8" ht="12.75">
      <c r="B42" s="26" t="s">
        <v>44</v>
      </c>
      <c r="D42" s="55"/>
      <c r="F42" s="55"/>
      <c r="G42" s="15"/>
      <c r="H42" s="54"/>
    </row>
    <row r="43" spans="4:7" ht="3.75" customHeight="1">
      <c r="D43" s="56"/>
      <c r="F43" s="56"/>
      <c r="G43" s="15"/>
    </row>
    <row r="44" spans="2:9" ht="12.75">
      <c r="B44" s="26" t="s">
        <v>119</v>
      </c>
      <c r="D44" s="56">
        <v>245012</v>
      </c>
      <c r="F44" s="56">
        <v>219487</v>
      </c>
      <c r="G44" s="15"/>
      <c r="I44" s="54"/>
    </row>
    <row r="45" spans="2:9" ht="12.75">
      <c r="B45" s="26" t="s">
        <v>22</v>
      </c>
      <c r="D45" s="56">
        <v>46262</v>
      </c>
      <c r="F45" s="56">
        <v>44343</v>
      </c>
      <c r="G45" s="15"/>
      <c r="I45" s="54"/>
    </row>
    <row r="46" spans="2:7" ht="12.75">
      <c r="B46" s="26" t="s">
        <v>45</v>
      </c>
      <c r="D46" s="56">
        <v>1126740</v>
      </c>
      <c r="F46" s="56">
        <v>1170070</v>
      </c>
      <c r="G46" s="15"/>
    </row>
    <row r="47" spans="2:7" ht="12.75">
      <c r="B47" s="26" t="s">
        <v>46</v>
      </c>
      <c r="D47" s="56">
        <v>22701</v>
      </c>
      <c r="F47" s="56">
        <v>22876</v>
      </c>
      <c r="G47" s="15"/>
    </row>
    <row r="48" spans="4:7" ht="3.75" customHeight="1">
      <c r="D48" s="57"/>
      <c r="F48" s="57"/>
      <c r="G48" s="15"/>
    </row>
    <row r="49" spans="4:7" ht="3.75" customHeight="1">
      <c r="D49" s="55"/>
      <c r="F49" s="55"/>
      <c r="G49" s="15"/>
    </row>
    <row r="50" spans="4:7" ht="12.75">
      <c r="D50" s="57">
        <f>SUM(D43:D47)</f>
        <v>1440715</v>
      </c>
      <c r="F50" s="57">
        <f>SUM(F43:F47)</f>
        <v>1456776</v>
      </c>
      <c r="G50" s="15"/>
    </row>
    <row r="51" spans="4:7" ht="3.75" customHeight="1">
      <c r="D51" s="1"/>
      <c r="F51" s="1"/>
      <c r="G51" s="16"/>
    </row>
    <row r="52" spans="2:8" ht="12.75">
      <c r="B52" s="26" t="s">
        <v>47</v>
      </c>
      <c r="D52" s="12">
        <f>D41-D50</f>
        <v>365521</v>
      </c>
      <c r="F52" s="12">
        <f>F41-F50</f>
        <v>272860</v>
      </c>
      <c r="G52" s="16"/>
      <c r="H52" s="54"/>
    </row>
    <row r="53" spans="4:7" ht="3.75" customHeight="1">
      <c r="D53" s="1"/>
      <c r="F53" s="1"/>
      <c r="G53" s="16"/>
    </row>
    <row r="54" spans="4:8" ht="13.5" thickBot="1">
      <c r="D54" s="18">
        <f>D52+D16+D18+D22+D24+D26+D20+D28</f>
        <v>4248094</v>
      </c>
      <c r="F54" s="18">
        <f>F52+F16+F18+F22+F24+F26+F20+F28</f>
        <v>4432306</v>
      </c>
      <c r="G54" s="16"/>
      <c r="H54" s="54"/>
    </row>
    <row r="55" spans="4:7" ht="3.75" customHeight="1">
      <c r="D55" s="1"/>
      <c r="F55" s="1"/>
      <c r="G55" s="16"/>
    </row>
    <row r="56" spans="4:7" ht="7.5" customHeight="1">
      <c r="D56" s="1"/>
      <c r="F56" s="1"/>
      <c r="G56" s="16"/>
    </row>
    <row r="57" spans="2:6" ht="12.75">
      <c r="B57" s="26" t="s">
        <v>48</v>
      </c>
      <c r="D57" s="1">
        <v>1940532</v>
      </c>
      <c r="F57" s="1">
        <v>1940532</v>
      </c>
    </row>
    <row r="58" spans="4:6" ht="3.75" customHeight="1">
      <c r="D58" s="1"/>
      <c r="F58" s="1"/>
    </row>
    <row r="59" spans="2:7" ht="12.75">
      <c r="B59" s="26" t="s">
        <v>214</v>
      </c>
      <c r="D59" s="1">
        <v>736479</v>
      </c>
      <c r="F59" s="1">
        <v>0</v>
      </c>
      <c r="G59" s="16"/>
    </row>
    <row r="60" spans="4:6" ht="3.75" customHeight="1">
      <c r="D60" s="1"/>
      <c r="F60" s="1"/>
    </row>
    <row r="61" spans="2:7" ht="12.75">
      <c r="B61" s="26" t="s">
        <v>49</v>
      </c>
      <c r="D61" s="1">
        <v>-1294217</v>
      </c>
      <c r="F61" s="1">
        <v>-1254759</v>
      </c>
      <c r="G61" s="16"/>
    </row>
    <row r="62" spans="4:7" ht="3.75" customHeight="1">
      <c r="D62" s="16"/>
      <c r="F62" s="16"/>
      <c r="G62" s="16"/>
    </row>
    <row r="63" spans="4:7" ht="3.75" customHeight="1">
      <c r="D63" s="9"/>
      <c r="F63" s="9"/>
      <c r="G63" s="16"/>
    </row>
    <row r="64" spans="2:8" ht="12.75">
      <c r="B64" s="26" t="s">
        <v>50</v>
      </c>
      <c r="D64" s="16">
        <f>SUM(D57:D61)</f>
        <v>1382794</v>
      </c>
      <c r="F64" s="16">
        <f>SUM(F57:F62)</f>
        <v>685773</v>
      </c>
      <c r="G64" s="16"/>
      <c r="H64" s="54"/>
    </row>
    <row r="65" spans="4:7" ht="3.75" customHeight="1">
      <c r="D65" s="16"/>
      <c r="F65" s="16"/>
      <c r="G65" s="16"/>
    </row>
    <row r="66" spans="2:7" ht="12.75">
      <c r="B66" s="26" t="s">
        <v>51</v>
      </c>
      <c r="D66" s="1">
        <v>636084</v>
      </c>
      <c r="F66" s="1">
        <v>1384033</v>
      </c>
      <c r="G66" s="16"/>
    </row>
    <row r="67" spans="4:7" ht="3.75" customHeight="1">
      <c r="D67" s="1"/>
      <c r="F67" s="1"/>
      <c r="G67" s="16"/>
    </row>
    <row r="68" spans="2:7" ht="12.75">
      <c r="B68" s="26" t="s">
        <v>133</v>
      </c>
      <c r="D68" s="1">
        <v>28947</v>
      </c>
      <c r="F68" s="1">
        <v>25948</v>
      </c>
      <c r="G68" s="16"/>
    </row>
    <row r="69" spans="4:7" ht="3.75" customHeight="1">
      <c r="D69" s="1"/>
      <c r="F69" s="1"/>
      <c r="G69" s="16"/>
    </row>
    <row r="70" spans="2:9" ht="12.75">
      <c r="B70" s="26" t="s">
        <v>153</v>
      </c>
      <c r="D70" s="1">
        <v>2200269</v>
      </c>
      <c r="F70" s="1">
        <v>2336552</v>
      </c>
      <c r="G70" s="16"/>
      <c r="I70" s="54"/>
    </row>
    <row r="71" spans="4:7" ht="3.75" customHeight="1">
      <c r="D71" s="12"/>
      <c r="F71" s="12"/>
      <c r="G71" s="16"/>
    </row>
    <row r="72" spans="4:7" ht="3.75" customHeight="1">
      <c r="D72" s="16"/>
      <c r="F72" s="16"/>
      <c r="G72" s="16"/>
    </row>
    <row r="73" spans="4:10" ht="16.5" customHeight="1" thickBot="1">
      <c r="D73" s="18">
        <f>SUM(D64:D71)</f>
        <v>4248094</v>
      </c>
      <c r="F73" s="18">
        <f>SUM(F64:F71)</f>
        <v>4432306</v>
      </c>
      <c r="G73" s="16"/>
      <c r="I73" s="54">
        <f>+D73-D54</f>
        <v>0</v>
      </c>
      <c r="J73" s="54">
        <f>+F73-F54</f>
        <v>0</v>
      </c>
    </row>
    <row r="74" spans="4:7" ht="3.75" customHeight="1">
      <c r="D74" s="1"/>
      <c r="F74" s="1"/>
      <c r="G74" s="16"/>
    </row>
    <row r="75" spans="4:6" ht="7.5" customHeight="1">
      <c r="D75" s="1"/>
      <c r="F75" s="1"/>
    </row>
    <row r="76" spans="2:7" ht="12.75">
      <c r="B76" s="26" t="s">
        <v>53</v>
      </c>
      <c r="D76" s="58">
        <f>(D64-D26)/1940532</f>
        <v>0.656387526719477</v>
      </c>
      <c r="F76" s="58">
        <f>(F64-F26)/1940532</f>
        <v>0.29120880253456266</v>
      </c>
      <c r="G76" s="58"/>
    </row>
    <row r="77" spans="4:7" ht="3.75" customHeight="1">
      <c r="D77" s="59"/>
      <c r="E77" s="37"/>
      <c r="F77" s="37"/>
      <c r="G77" s="59"/>
    </row>
    <row r="78" spans="2:7" s="22" customFormat="1" ht="3.75" customHeight="1">
      <c r="B78" s="20"/>
      <c r="C78" s="20"/>
      <c r="D78" s="21"/>
      <c r="E78" s="20"/>
      <c r="F78" s="20"/>
      <c r="G78" s="21"/>
    </row>
    <row r="79" spans="2:7" s="22" customFormat="1" ht="7.5" customHeight="1">
      <c r="B79" s="20"/>
      <c r="C79" s="20"/>
      <c r="D79" s="21"/>
      <c r="E79" s="20"/>
      <c r="F79" s="20"/>
      <c r="G79" s="21"/>
    </row>
    <row r="80" spans="2:7" s="1" customFormat="1" ht="27" customHeight="1">
      <c r="B80" s="189" t="s">
        <v>251</v>
      </c>
      <c r="C80" s="189"/>
      <c r="D80" s="189"/>
      <c r="E80" s="189"/>
      <c r="F80" s="189"/>
      <c r="G80" s="189"/>
    </row>
    <row r="81" spans="2:7" s="1" customFormat="1" ht="12.75" customHeight="1">
      <c r="B81" s="176"/>
      <c r="C81" s="176"/>
      <c r="D81" s="176"/>
      <c r="E81" s="176"/>
      <c r="F81" s="176"/>
      <c r="G81" s="176"/>
    </row>
    <row r="82" spans="2:7" s="1" customFormat="1" ht="12.75" customHeight="1">
      <c r="B82" s="176"/>
      <c r="C82" s="176"/>
      <c r="D82" s="176"/>
      <c r="E82" s="176"/>
      <c r="F82" s="176"/>
      <c r="G82" s="176"/>
    </row>
    <row r="83" spans="2:7" s="1" customFormat="1" ht="12.75" customHeight="1">
      <c r="B83" s="176"/>
      <c r="C83" s="176"/>
      <c r="D83" s="176"/>
      <c r="E83" s="176"/>
      <c r="F83" s="176"/>
      <c r="G83" s="176"/>
    </row>
    <row r="84" spans="2:7" s="1" customFormat="1" ht="12.75" customHeight="1">
      <c r="B84" s="176"/>
      <c r="C84" s="176"/>
      <c r="D84" s="176"/>
      <c r="E84" s="176"/>
      <c r="F84" s="176"/>
      <c r="G84" s="176"/>
    </row>
    <row r="85" spans="2:7" s="1" customFormat="1" ht="12.75" customHeight="1">
      <c r="B85" s="176"/>
      <c r="C85" s="176"/>
      <c r="D85" s="176"/>
      <c r="E85" s="176"/>
      <c r="F85" s="176"/>
      <c r="G85" s="176"/>
    </row>
    <row r="86" spans="4:11" s="22" customFormat="1" ht="12.75" customHeight="1">
      <c r="D86" s="40"/>
      <c r="E86" s="40"/>
      <c r="F86" s="40"/>
      <c r="G86" s="23"/>
      <c r="H86" s="23"/>
      <c r="I86" s="23"/>
      <c r="J86" s="23"/>
      <c r="K86" s="23"/>
    </row>
    <row r="87" spans="4:11" s="22" customFormat="1" ht="12.75" customHeight="1">
      <c r="D87" s="40"/>
      <c r="E87" s="40"/>
      <c r="F87" s="40"/>
      <c r="G87" s="23"/>
      <c r="H87" s="23"/>
      <c r="I87" s="23"/>
      <c r="J87" s="23"/>
      <c r="K87" s="23"/>
    </row>
    <row r="88" spans="4:11" s="22" customFormat="1" ht="7.5" customHeight="1">
      <c r="D88" s="40"/>
      <c r="E88" s="40"/>
      <c r="F88" s="40"/>
      <c r="G88" s="23"/>
      <c r="H88" s="23"/>
      <c r="I88" s="23"/>
      <c r="J88" s="23"/>
      <c r="K88" s="23"/>
    </row>
    <row r="89" spans="2:11" s="22" customFormat="1" ht="24.75" customHeight="1">
      <c r="B89" s="177" t="s">
        <v>217</v>
      </c>
      <c r="C89" s="177"/>
      <c r="D89" s="177"/>
      <c r="E89" s="177"/>
      <c r="F89" s="177"/>
      <c r="G89" s="49"/>
      <c r="H89" s="49"/>
      <c r="I89" s="48"/>
      <c r="K89" s="48"/>
    </row>
    <row r="90" spans="2:7" s="22" customFormat="1" ht="12.75">
      <c r="B90" s="26"/>
      <c r="C90" s="26"/>
      <c r="D90" s="26"/>
      <c r="E90" s="26"/>
      <c r="F90" s="26"/>
      <c r="G90" s="1"/>
    </row>
    <row r="91" spans="2:7" s="22" customFormat="1" ht="12.75">
      <c r="B91" s="26"/>
      <c r="C91" s="26"/>
      <c r="D91" s="26"/>
      <c r="E91" s="26"/>
      <c r="F91" s="26"/>
      <c r="G91" s="1"/>
    </row>
    <row r="92" spans="2:7" s="22" customFormat="1" ht="12.75">
      <c r="B92" s="26"/>
      <c r="C92" s="26"/>
      <c r="D92" s="26"/>
      <c r="E92" s="26"/>
      <c r="F92" s="26"/>
      <c r="G92" s="1"/>
    </row>
    <row r="93" spans="2:7" s="22" customFormat="1" ht="12.75">
      <c r="B93" s="26"/>
      <c r="C93" s="26"/>
      <c r="D93" s="26"/>
      <c r="E93" s="26"/>
      <c r="F93" s="26"/>
      <c r="G93" s="1"/>
    </row>
    <row r="94" spans="2:7" s="22" customFormat="1" ht="12.75">
      <c r="B94" s="26"/>
      <c r="C94" s="26"/>
      <c r="D94" s="26"/>
      <c r="E94" s="26"/>
      <c r="F94" s="26"/>
      <c r="G94" s="1"/>
    </row>
    <row r="95" spans="2:7" s="22" customFormat="1" ht="12.75">
      <c r="B95" s="26"/>
      <c r="C95" s="26"/>
      <c r="D95" s="26"/>
      <c r="E95" s="26"/>
      <c r="F95" s="26"/>
      <c r="G95" s="1"/>
    </row>
    <row r="96" spans="2:7" s="22" customFormat="1" ht="12.75">
      <c r="B96" s="26"/>
      <c r="C96" s="26"/>
      <c r="D96" s="26"/>
      <c r="E96" s="26"/>
      <c r="F96" s="26"/>
      <c r="G96" s="1"/>
    </row>
    <row r="97" spans="2:7" s="22" customFormat="1" ht="12.75">
      <c r="B97" s="26"/>
      <c r="C97" s="26"/>
      <c r="D97" s="26"/>
      <c r="E97" s="26"/>
      <c r="F97" s="26"/>
      <c r="G97" s="1"/>
    </row>
    <row r="98" spans="2:7" s="22" customFormat="1" ht="12.75">
      <c r="B98" s="26"/>
      <c r="C98" s="26"/>
      <c r="D98" s="26"/>
      <c r="E98" s="26"/>
      <c r="F98" s="26"/>
      <c r="G98" s="1"/>
    </row>
    <row r="99" spans="2:7" s="22" customFormat="1" ht="12.75">
      <c r="B99" s="26"/>
      <c r="C99" s="26"/>
      <c r="D99" s="26"/>
      <c r="E99" s="26"/>
      <c r="F99" s="26"/>
      <c r="G99" s="1"/>
    </row>
    <row r="100" s="22" customFormat="1" ht="11.25">
      <c r="G100" s="48"/>
    </row>
    <row r="101" s="22" customFormat="1" ht="11.25">
      <c r="G101" s="48"/>
    </row>
    <row r="102" s="22" customFormat="1" ht="11.25">
      <c r="G102" s="48"/>
    </row>
    <row r="103" s="22" customFormat="1" ht="11.25">
      <c r="G103" s="48"/>
    </row>
    <row r="104" s="22" customFormat="1" ht="11.25">
      <c r="G104" s="48"/>
    </row>
    <row r="105" s="22" customFormat="1" ht="11.25">
      <c r="G105" s="48"/>
    </row>
    <row r="106" s="22" customFormat="1" ht="11.25">
      <c r="G106" s="48"/>
    </row>
    <row r="107" s="22" customFormat="1" ht="11.25">
      <c r="G107" s="48"/>
    </row>
    <row r="108" s="22" customFormat="1" ht="11.25">
      <c r="G108" s="48"/>
    </row>
    <row r="109" s="22" customFormat="1" ht="11.25">
      <c r="G109" s="48"/>
    </row>
    <row r="110" s="22" customFormat="1" ht="11.25">
      <c r="G110" s="48"/>
    </row>
    <row r="111" s="22" customFormat="1" ht="11.25">
      <c r="G111" s="48"/>
    </row>
    <row r="112" s="22" customFormat="1" ht="11.25">
      <c r="G112" s="48"/>
    </row>
    <row r="113" s="22" customFormat="1" ht="11.25">
      <c r="G113" s="48"/>
    </row>
    <row r="114" s="22" customFormat="1" ht="11.25">
      <c r="G114" s="48"/>
    </row>
    <row r="115" s="22" customFormat="1" ht="11.25">
      <c r="G115" s="48"/>
    </row>
    <row r="116" s="22" customFormat="1" ht="11.25">
      <c r="G116" s="48"/>
    </row>
    <row r="117" s="22" customFormat="1" ht="11.25">
      <c r="G117" s="48"/>
    </row>
    <row r="118" s="22" customFormat="1" ht="11.25">
      <c r="G118" s="48"/>
    </row>
    <row r="119" s="22" customFormat="1" ht="11.25">
      <c r="G119" s="48"/>
    </row>
    <row r="120" s="22" customFormat="1" ht="11.25">
      <c r="G120" s="48"/>
    </row>
    <row r="121" s="22" customFormat="1" ht="11.25">
      <c r="G121" s="48"/>
    </row>
    <row r="122" s="22" customFormat="1" ht="11.25">
      <c r="G122" s="48"/>
    </row>
    <row r="123" s="22" customFormat="1" ht="11.25">
      <c r="G123" s="48"/>
    </row>
    <row r="124" s="22" customFormat="1" ht="11.25">
      <c r="G124" s="48"/>
    </row>
    <row r="125" s="22" customFormat="1" ht="11.25">
      <c r="G125" s="48"/>
    </row>
    <row r="126" s="22" customFormat="1" ht="11.25">
      <c r="G126" s="48"/>
    </row>
    <row r="127" s="22" customFormat="1" ht="11.25">
      <c r="G127" s="48"/>
    </row>
    <row r="128" s="22" customFormat="1" ht="11.25">
      <c r="G128" s="48"/>
    </row>
    <row r="129" s="22" customFormat="1" ht="11.25">
      <c r="G129" s="48"/>
    </row>
    <row r="130" s="22" customFormat="1" ht="11.25">
      <c r="G130" s="48"/>
    </row>
    <row r="131" s="22" customFormat="1" ht="11.25">
      <c r="G131" s="48"/>
    </row>
    <row r="132" s="22" customFormat="1" ht="11.25">
      <c r="G132" s="48"/>
    </row>
    <row r="133" s="22" customFormat="1" ht="11.25">
      <c r="G133" s="48"/>
    </row>
    <row r="134" s="22" customFormat="1" ht="11.25">
      <c r="G134" s="48"/>
    </row>
    <row r="135" s="22" customFormat="1" ht="11.25">
      <c r="G135" s="48"/>
    </row>
    <row r="136" s="22" customFormat="1" ht="11.25">
      <c r="G136" s="48"/>
    </row>
    <row r="137" s="22" customFormat="1" ht="11.25">
      <c r="G137" s="48"/>
    </row>
    <row r="138" s="22" customFormat="1" ht="11.25">
      <c r="G138" s="48"/>
    </row>
    <row r="139" s="22" customFormat="1" ht="11.25">
      <c r="G139" s="48"/>
    </row>
    <row r="140" s="22" customFormat="1" ht="11.25">
      <c r="G140" s="48"/>
    </row>
    <row r="141" s="22" customFormat="1" ht="11.25">
      <c r="G141" s="48"/>
    </row>
    <row r="142" s="22" customFormat="1" ht="11.25">
      <c r="G142" s="48"/>
    </row>
    <row r="143" s="22" customFormat="1" ht="11.25">
      <c r="G143" s="48"/>
    </row>
    <row r="144" s="22" customFormat="1" ht="11.25">
      <c r="G144" s="48"/>
    </row>
    <row r="145" s="22" customFormat="1" ht="11.25">
      <c r="G145" s="48"/>
    </row>
    <row r="146" s="22" customFormat="1" ht="11.25">
      <c r="G146" s="48"/>
    </row>
    <row r="147" s="22" customFormat="1" ht="11.25">
      <c r="G147" s="48"/>
    </row>
    <row r="148" s="22" customFormat="1" ht="11.25">
      <c r="G148" s="48"/>
    </row>
    <row r="149" s="22" customFormat="1" ht="11.25">
      <c r="G149" s="48"/>
    </row>
    <row r="150" s="22" customFormat="1" ht="11.25">
      <c r="G150" s="48"/>
    </row>
    <row r="151" s="22" customFormat="1" ht="11.25">
      <c r="G151" s="48"/>
    </row>
    <row r="152" s="22" customFormat="1" ht="11.25">
      <c r="G152" s="48"/>
    </row>
    <row r="153" s="22" customFormat="1" ht="11.25">
      <c r="G153" s="48"/>
    </row>
    <row r="154" s="22" customFormat="1" ht="11.25">
      <c r="G154" s="48"/>
    </row>
    <row r="155" s="22" customFormat="1" ht="11.25">
      <c r="G155" s="48"/>
    </row>
    <row r="156" s="22" customFormat="1" ht="11.25">
      <c r="G156" s="48"/>
    </row>
    <row r="157" s="22" customFormat="1" ht="11.25">
      <c r="G157" s="48"/>
    </row>
    <row r="158" s="22" customFormat="1" ht="11.25">
      <c r="G158" s="48"/>
    </row>
    <row r="159" s="22" customFormat="1" ht="11.25">
      <c r="G159" s="48"/>
    </row>
    <row r="160" s="22" customFormat="1" ht="11.25">
      <c r="G160" s="48"/>
    </row>
    <row r="161" s="22" customFormat="1" ht="11.25">
      <c r="G161" s="48"/>
    </row>
    <row r="162" s="22" customFormat="1" ht="11.25">
      <c r="G162" s="48"/>
    </row>
    <row r="163" s="22" customFormat="1" ht="11.25">
      <c r="G163" s="48"/>
    </row>
    <row r="164" s="22" customFormat="1" ht="11.25">
      <c r="G164" s="48"/>
    </row>
    <row r="165" s="22" customFormat="1" ht="11.25">
      <c r="G165" s="48"/>
    </row>
    <row r="166" s="22" customFormat="1" ht="11.25">
      <c r="G166" s="48"/>
    </row>
    <row r="167" s="22" customFormat="1" ht="11.25">
      <c r="G167" s="48"/>
    </row>
    <row r="168" s="22" customFormat="1" ht="11.25">
      <c r="G168" s="48"/>
    </row>
    <row r="169" s="22" customFormat="1" ht="11.25">
      <c r="G169" s="48"/>
    </row>
    <row r="170" s="22" customFormat="1" ht="11.25">
      <c r="G170" s="48"/>
    </row>
    <row r="171" s="22" customFormat="1" ht="11.25">
      <c r="G171" s="48"/>
    </row>
    <row r="172" s="22" customFormat="1" ht="11.25">
      <c r="G172" s="48"/>
    </row>
    <row r="173" s="22" customFormat="1" ht="11.25">
      <c r="G173" s="48"/>
    </row>
    <row r="174" s="22" customFormat="1" ht="11.25">
      <c r="G174" s="48"/>
    </row>
    <row r="175" s="22" customFormat="1" ht="11.25">
      <c r="G175" s="48"/>
    </row>
    <row r="176" s="22" customFormat="1" ht="11.25">
      <c r="G176" s="48"/>
    </row>
    <row r="177" s="22" customFormat="1" ht="11.25">
      <c r="G177" s="48"/>
    </row>
    <row r="178" s="22" customFormat="1" ht="11.25">
      <c r="G178" s="48"/>
    </row>
    <row r="179" s="22" customFormat="1" ht="11.25">
      <c r="G179" s="48"/>
    </row>
    <row r="180" s="22" customFormat="1" ht="11.25">
      <c r="G180" s="48"/>
    </row>
    <row r="181" s="22" customFormat="1" ht="11.25">
      <c r="G181" s="48"/>
    </row>
    <row r="182" s="22" customFormat="1" ht="11.25">
      <c r="G182" s="48"/>
    </row>
    <row r="183" s="22" customFormat="1" ht="11.25">
      <c r="G183" s="48"/>
    </row>
    <row r="184" s="22" customFormat="1" ht="11.25">
      <c r="G184" s="48"/>
    </row>
    <row r="185" s="22" customFormat="1" ht="11.25">
      <c r="G185" s="48"/>
    </row>
    <row r="186" s="22" customFormat="1" ht="11.25">
      <c r="G186" s="48"/>
    </row>
    <row r="187" s="22" customFormat="1" ht="11.25">
      <c r="G187" s="48"/>
    </row>
    <row r="188" s="22" customFormat="1" ht="11.25">
      <c r="G188" s="48"/>
    </row>
    <row r="189" s="22" customFormat="1" ht="11.25">
      <c r="G189" s="48"/>
    </row>
    <row r="190" s="22" customFormat="1" ht="11.25">
      <c r="G190" s="48"/>
    </row>
    <row r="191" s="22" customFormat="1" ht="11.25">
      <c r="G191" s="48"/>
    </row>
    <row r="192" s="22" customFormat="1" ht="11.25">
      <c r="G192" s="48"/>
    </row>
    <row r="193" s="22" customFormat="1" ht="11.25">
      <c r="G193" s="48"/>
    </row>
    <row r="194" s="22" customFormat="1" ht="11.25">
      <c r="G194" s="48"/>
    </row>
    <row r="195" s="22" customFormat="1" ht="11.25">
      <c r="G195" s="48"/>
    </row>
    <row r="196" s="22" customFormat="1" ht="11.25">
      <c r="G196" s="48"/>
    </row>
    <row r="197" s="22" customFormat="1" ht="11.25">
      <c r="G197" s="48"/>
    </row>
    <row r="198" s="22" customFormat="1" ht="11.25">
      <c r="G198" s="48"/>
    </row>
    <row r="199" s="22" customFormat="1" ht="11.25">
      <c r="G199" s="48"/>
    </row>
    <row r="200" s="22" customFormat="1" ht="11.25">
      <c r="G200" s="48"/>
    </row>
    <row r="201" s="22" customFormat="1" ht="11.25">
      <c r="G201" s="48"/>
    </row>
    <row r="202" s="22" customFormat="1" ht="11.25">
      <c r="G202" s="48"/>
    </row>
    <row r="203" s="22" customFormat="1" ht="11.25">
      <c r="G203" s="48"/>
    </row>
    <row r="204" s="22" customFormat="1" ht="11.25">
      <c r="G204" s="48"/>
    </row>
    <row r="205" s="22" customFormat="1" ht="11.25">
      <c r="G205" s="48"/>
    </row>
    <row r="206" s="22" customFormat="1" ht="11.25">
      <c r="G206" s="48"/>
    </row>
    <row r="207" s="22" customFormat="1" ht="11.25">
      <c r="G207" s="48"/>
    </row>
    <row r="208" s="22" customFormat="1" ht="11.25">
      <c r="G208" s="48"/>
    </row>
    <row r="209" s="22" customFormat="1" ht="11.25">
      <c r="G209" s="48"/>
    </row>
    <row r="210" s="22" customFormat="1" ht="11.25">
      <c r="G210" s="48"/>
    </row>
    <row r="211" s="22" customFormat="1" ht="11.25">
      <c r="G211" s="48"/>
    </row>
    <row r="212" s="22" customFormat="1" ht="11.25">
      <c r="G212" s="48"/>
    </row>
    <row r="213" s="22" customFormat="1" ht="11.25">
      <c r="G213" s="48"/>
    </row>
    <row r="214" s="22" customFormat="1" ht="11.25">
      <c r="G214" s="48"/>
    </row>
    <row r="215" s="22" customFormat="1" ht="11.25">
      <c r="G215" s="48"/>
    </row>
    <row r="216" s="22" customFormat="1" ht="11.25">
      <c r="G216" s="48"/>
    </row>
    <row r="217" s="22" customFormat="1" ht="11.25">
      <c r="G217" s="48"/>
    </row>
    <row r="218" s="22" customFormat="1" ht="11.25">
      <c r="G218" s="48"/>
    </row>
    <row r="219" s="22" customFormat="1" ht="11.25">
      <c r="G219" s="48"/>
    </row>
    <row r="220" s="22" customFormat="1" ht="11.25">
      <c r="G220" s="48"/>
    </row>
    <row r="221" s="22" customFormat="1" ht="11.25">
      <c r="G221" s="48"/>
    </row>
    <row r="222" s="22" customFormat="1" ht="11.25">
      <c r="G222" s="48"/>
    </row>
    <row r="223" s="22" customFormat="1" ht="11.25">
      <c r="G223" s="48"/>
    </row>
    <row r="224" s="22" customFormat="1" ht="11.25">
      <c r="G224" s="48"/>
    </row>
    <row r="225" s="22" customFormat="1" ht="11.25">
      <c r="G225" s="48"/>
    </row>
    <row r="226" s="22" customFormat="1" ht="11.25">
      <c r="G226" s="48"/>
    </row>
    <row r="227" s="22" customFormat="1" ht="11.25">
      <c r="G227" s="48"/>
    </row>
    <row r="228" s="22" customFormat="1" ht="11.25">
      <c r="G228" s="48"/>
    </row>
    <row r="229" s="22" customFormat="1" ht="11.25">
      <c r="G229" s="48"/>
    </row>
    <row r="230" s="22" customFormat="1" ht="11.25">
      <c r="G230" s="48"/>
    </row>
    <row r="231" s="22" customFormat="1" ht="11.25">
      <c r="G231" s="48"/>
    </row>
    <row r="232" s="22" customFormat="1" ht="11.25">
      <c r="G232" s="48"/>
    </row>
    <row r="233" s="22" customFormat="1" ht="11.25">
      <c r="G233" s="48"/>
    </row>
    <row r="234" s="22" customFormat="1" ht="11.25">
      <c r="G234" s="48"/>
    </row>
    <row r="235" s="22" customFormat="1" ht="11.25">
      <c r="G235" s="48"/>
    </row>
    <row r="236" s="22" customFormat="1" ht="11.25">
      <c r="G236" s="48"/>
    </row>
    <row r="237" s="22" customFormat="1" ht="11.25">
      <c r="G237" s="48"/>
    </row>
    <row r="238" s="22" customFormat="1" ht="11.25">
      <c r="G238" s="48"/>
    </row>
    <row r="239" s="22" customFormat="1" ht="11.25">
      <c r="G239" s="48"/>
    </row>
    <row r="240" s="22" customFormat="1" ht="11.25">
      <c r="G240" s="48"/>
    </row>
    <row r="241" s="22" customFormat="1" ht="11.25">
      <c r="G241" s="48"/>
    </row>
    <row r="242" s="22" customFormat="1" ht="11.25">
      <c r="G242" s="48"/>
    </row>
    <row r="243" s="22" customFormat="1" ht="11.25">
      <c r="G243" s="48"/>
    </row>
    <row r="244" s="22" customFormat="1" ht="11.25">
      <c r="G244" s="48"/>
    </row>
    <row r="245" s="22" customFormat="1" ht="11.25">
      <c r="G245" s="48"/>
    </row>
    <row r="246" s="22" customFormat="1" ht="11.25">
      <c r="G246" s="48"/>
    </row>
    <row r="247" s="22" customFormat="1" ht="11.25">
      <c r="G247" s="48"/>
    </row>
    <row r="248" s="22" customFormat="1" ht="11.25">
      <c r="G248" s="48"/>
    </row>
    <row r="249" s="22" customFormat="1" ht="11.25">
      <c r="G249" s="48"/>
    </row>
    <row r="250" s="22" customFormat="1" ht="11.25">
      <c r="G250" s="48"/>
    </row>
    <row r="251" s="22" customFormat="1" ht="11.25">
      <c r="G251" s="48"/>
    </row>
    <row r="252" s="22" customFormat="1" ht="11.25">
      <c r="G252" s="48"/>
    </row>
    <row r="253" s="22" customFormat="1" ht="11.25">
      <c r="G253" s="48"/>
    </row>
    <row r="254" s="22" customFormat="1" ht="11.25">
      <c r="G254" s="48"/>
    </row>
    <row r="255" s="22" customFormat="1" ht="11.25">
      <c r="G255" s="48"/>
    </row>
    <row r="256" s="22" customFormat="1" ht="11.25">
      <c r="G256" s="48"/>
    </row>
    <row r="257" s="22" customFormat="1" ht="11.25">
      <c r="G257" s="48"/>
    </row>
    <row r="258" s="22" customFormat="1" ht="11.25">
      <c r="G258" s="48"/>
    </row>
    <row r="259" s="22" customFormat="1" ht="11.25">
      <c r="G259" s="48"/>
    </row>
    <row r="260" s="22" customFormat="1" ht="11.25">
      <c r="G260" s="48"/>
    </row>
    <row r="261" s="22" customFormat="1" ht="11.25">
      <c r="G261" s="48"/>
    </row>
    <row r="262" s="22" customFormat="1" ht="11.25">
      <c r="G262" s="48"/>
    </row>
    <row r="263" s="22" customFormat="1" ht="11.25">
      <c r="G263" s="48"/>
    </row>
    <row r="264" s="22" customFormat="1" ht="11.25">
      <c r="G264" s="48"/>
    </row>
    <row r="265" s="22" customFormat="1" ht="11.25">
      <c r="G265" s="48"/>
    </row>
    <row r="266" s="22" customFormat="1" ht="11.25">
      <c r="G266" s="48"/>
    </row>
    <row r="267" s="22" customFormat="1" ht="11.25">
      <c r="G267" s="48"/>
    </row>
    <row r="268" s="22" customFormat="1" ht="11.25">
      <c r="G268" s="48"/>
    </row>
    <row r="269" s="22" customFormat="1" ht="11.25">
      <c r="G269" s="48"/>
    </row>
    <row r="270" s="22" customFormat="1" ht="11.25">
      <c r="G270" s="48"/>
    </row>
    <row r="271" s="22" customFormat="1" ht="11.25">
      <c r="G271" s="48"/>
    </row>
    <row r="272" s="22" customFormat="1" ht="11.25">
      <c r="G272" s="48"/>
    </row>
    <row r="273" s="22" customFormat="1" ht="11.25">
      <c r="G273" s="48"/>
    </row>
    <row r="274" s="22" customFormat="1" ht="11.25">
      <c r="G274" s="48"/>
    </row>
    <row r="275" s="22" customFormat="1" ht="11.25">
      <c r="G275" s="48"/>
    </row>
    <row r="276" s="22" customFormat="1" ht="11.25">
      <c r="G276" s="48"/>
    </row>
    <row r="277" s="22" customFormat="1" ht="11.25">
      <c r="G277" s="48"/>
    </row>
    <row r="278" s="22" customFormat="1" ht="11.25">
      <c r="G278" s="48"/>
    </row>
    <row r="279" s="22" customFormat="1" ht="11.25">
      <c r="G279" s="48"/>
    </row>
    <row r="280" s="22" customFormat="1" ht="11.25">
      <c r="G280" s="48"/>
    </row>
    <row r="281" s="22" customFormat="1" ht="11.25">
      <c r="G281" s="48"/>
    </row>
    <row r="282" s="22" customFormat="1" ht="11.25">
      <c r="G282" s="48"/>
    </row>
    <row r="283" s="22" customFormat="1" ht="11.25">
      <c r="G283" s="48"/>
    </row>
    <row r="284" s="22" customFormat="1" ht="11.25">
      <c r="G284" s="48"/>
    </row>
    <row r="285" s="22" customFormat="1" ht="11.25">
      <c r="G285" s="48"/>
    </row>
    <row r="286" s="22" customFormat="1" ht="11.25">
      <c r="G286" s="48"/>
    </row>
    <row r="287" s="22" customFormat="1" ht="11.25">
      <c r="G287" s="48"/>
    </row>
    <row r="288" s="22" customFormat="1" ht="11.25">
      <c r="G288" s="48"/>
    </row>
    <row r="289" s="22" customFormat="1" ht="11.25">
      <c r="G289" s="48"/>
    </row>
    <row r="290" s="22" customFormat="1" ht="11.25">
      <c r="G290" s="48"/>
    </row>
    <row r="291" s="22" customFormat="1" ht="11.25">
      <c r="G291" s="48"/>
    </row>
    <row r="292" s="22" customFormat="1" ht="11.25">
      <c r="G292" s="48"/>
    </row>
    <row r="293" s="22" customFormat="1" ht="11.25">
      <c r="G293" s="48"/>
    </row>
    <row r="294" s="22" customFormat="1" ht="11.25">
      <c r="G294" s="48"/>
    </row>
    <row r="295" s="22" customFormat="1" ht="11.25">
      <c r="G295" s="48"/>
    </row>
    <row r="296" s="22" customFormat="1" ht="11.25">
      <c r="G296" s="48"/>
    </row>
    <row r="297" s="22" customFormat="1" ht="11.25">
      <c r="G297" s="48"/>
    </row>
    <row r="298" s="22" customFormat="1" ht="11.25">
      <c r="G298" s="48"/>
    </row>
    <row r="299" s="22" customFormat="1" ht="11.25">
      <c r="G299" s="48"/>
    </row>
    <row r="300" s="22" customFormat="1" ht="11.25">
      <c r="G300" s="48"/>
    </row>
    <row r="301" s="22" customFormat="1" ht="11.25">
      <c r="G301" s="48"/>
    </row>
    <row r="302" s="22" customFormat="1" ht="11.25">
      <c r="G302" s="48"/>
    </row>
    <row r="303" s="22" customFormat="1" ht="11.25">
      <c r="G303" s="48"/>
    </row>
    <row r="304" s="22" customFormat="1" ht="11.25">
      <c r="G304" s="48"/>
    </row>
    <row r="305" s="22" customFormat="1" ht="11.25">
      <c r="G305" s="48"/>
    </row>
    <row r="306" s="22" customFormat="1" ht="11.25">
      <c r="G306" s="48"/>
    </row>
    <row r="307" s="22" customFormat="1" ht="11.25">
      <c r="G307" s="48"/>
    </row>
    <row r="308" s="22" customFormat="1" ht="11.25">
      <c r="G308" s="48"/>
    </row>
    <row r="309" s="22" customFormat="1" ht="11.25">
      <c r="G309" s="48"/>
    </row>
    <row r="310" s="22" customFormat="1" ht="11.25">
      <c r="G310" s="48"/>
    </row>
    <row r="311" s="22" customFormat="1" ht="11.25">
      <c r="G311" s="48"/>
    </row>
    <row r="312" s="22" customFormat="1" ht="11.25">
      <c r="G312" s="48"/>
    </row>
    <row r="313" s="22" customFormat="1" ht="11.25">
      <c r="G313" s="48"/>
    </row>
    <row r="314" s="22" customFormat="1" ht="11.25">
      <c r="G314" s="48"/>
    </row>
    <row r="315" s="22" customFormat="1" ht="11.25">
      <c r="G315" s="48"/>
    </row>
    <row r="316" s="22" customFormat="1" ht="11.25">
      <c r="G316" s="48"/>
    </row>
    <row r="317" s="22" customFormat="1" ht="11.25">
      <c r="G317" s="48"/>
    </row>
    <row r="318" s="22" customFormat="1" ht="11.25">
      <c r="G318" s="48"/>
    </row>
    <row r="319" s="22" customFormat="1" ht="11.25">
      <c r="G319" s="48"/>
    </row>
    <row r="320" s="22" customFormat="1" ht="11.25">
      <c r="G320" s="48"/>
    </row>
    <row r="321" s="22" customFormat="1" ht="11.25">
      <c r="G321" s="48"/>
    </row>
    <row r="322" s="22" customFormat="1" ht="11.25">
      <c r="G322" s="48"/>
    </row>
    <row r="323" s="22" customFormat="1" ht="11.25">
      <c r="G323" s="48"/>
    </row>
    <row r="324" s="22" customFormat="1" ht="11.25">
      <c r="G324" s="48"/>
    </row>
    <row r="325" s="22" customFormat="1" ht="11.25">
      <c r="G325" s="48"/>
    </row>
    <row r="326" s="22" customFormat="1" ht="11.25">
      <c r="G326" s="48"/>
    </row>
    <row r="327" s="22" customFormat="1" ht="11.25">
      <c r="G327" s="48"/>
    </row>
    <row r="328" s="22" customFormat="1" ht="11.25">
      <c r="G328" s="48"/>
    </row>
    <row r="329" s="22" customFormat="1" ht="11.25">
      <c r="G329" s="48"/>
    </row>
    <row r="330" s="22" customFormat="1" ht="11.25">
      <c r="G330" s="48"/>
    </row>
    <row r="331" s="22" customFormat="1" ht="11.25">
      <c r="G331" s="48"/>
    </row>
    <row r="332" s="22" customFormat="1" ht="11.25">
      <c r="G332" s="48"/>
    </row>
    <row r="333" s="22" customFormat="1" ht="11.25">
      <c r="G333" s="48"/>
    </row>
    <row r="334" s="22" customFormat="1" ht="11.25">
      <c r="G334" s="48"/>
    </row>
    <row r="335" s="22" customFormat="1" ht="11.25">
      <c r="G335" s="48"/>
    </row>
    <row r="336" s="22" customFormat="1" ht="11.25">
      <c r="G336" s="48"/>
    </row>
    <row r="337" s="22" customFormat="1" ht="11.25">
      <c r="G337" s="48"/>
    </row>
    <row r="338" s="22" customFormat="1" ht="11.25">
      <c r="G338" s="48"/>
    </row>
    <row r="339" s="22" customFormat="1" ht="11.25">
      <c r="G339" s="48"/>
    </row>
    <row r="340" s="22" customFormat="1" ht="11.25">
      <c r="G340" s="48"/>
    </row>
    <row r="341" s="22" customFormat="1" ht="11.25">
      <c r="G341" s="48"/>
    </row>
    <row r="342" s="22" customFormat="1" ht="11.25">
      <c r="G342" s="48"/>
    </row>
    <row r="343" s="22" customFormat="1" ht="11.25">
      <c r="G343" s="48"/>
    </row>
    <row r="344" s="22" customFormat="1" ht="11.25">
      <c r="G344" s="48"/>
    </row>
    <row r="345" s="22" customFormat="1" ht="11.25">
      <c r="G345" s="48"/>
    </row>
    <row r="346" s="22" customFormat="1" ht="11.25">
      <c r="G346" s="48"/>
    </row>
    <row r="347" s="22" customFormat="1" ht="11.25">
      <c r="G347" s="48"/>
    </row>
    <row r="348" s="22" customFormat="1" ht="11.25">
      <c r="G348" s="48"/>
    </row>
    <row r="349" s="22" customFormat="1" ht="11.25">
      <c r="G349" s="48"/>
    </row>
    <row r="350" s="22" customFormat="1" ht="11.25">
      <c r="G350" s="48"/>
    </row>
    <row r="351" s="22" customFormat="1" ht="11.25">
      <c r="G351" s="48"/>
    </row>
    <row r="352" s="22" customFormat="1" ht="11.25">
      <c r="G352" s="48"/>
    </row>
    <row r="353" s="22" customFormat="1" ht="11.25">
      <c r="G353" s="48"/>
    </row>
    <row r="354" s="22" customFormat="1" ht="11.25">
      <c r="G354" s="48"/>
    </row>
    <row r="355" s="22" customFormat="1" ht="11.25">
      <c r="G355" s="48"/>
    </row>
    <row r="356" s="22" customFormat="1" ht="11.25">
      <c r="G356" s="48"/>
    </row>
    <row r="357" s="22" customFormat="1" ht="11.25">
      <c r="G357" s="48"/>
    </row>
    <row r="358" s="22" customFormat="1" ht="11.25">
      <c r="G358" s="48"/>
    </row>
    <row r="359" s="22" customFormat="1" ht="11.25">
      <c r="G359" s="48"/>
    </row>
    <row r="360" s="22" customFormat="1" ht="11.25">
      <c r="G360" s="48"/>
    </row>
    <row r="361" s="22" customFormat="1" ht="11.25">
      <c r="G361" s="48"/>
    </row>
    <row r="362" s="22" customFormat="1" ht="11.25">
      <c r="G362" s="48"/>
    </row>
    <row r="363" s="22" customFormat="1" ht="11.25">
      <c r="G363" s="48"/>
    </row>
    <row r="364" s="22" customFormat="1" ht="11.25">
      <c r="G364" s="48"/>
    </row>
    <row r="365" s="22" customFormat="1" ht="11.25">
      <c r="G365" s="48"/>
    </row>
    <row r="366" s="22" customFormat="1" ht="11.25">
      <c r="G366" s="48"/>
    </row>
    <row r="367" s="22" customFormat="1" ht="11.25">
      <c r="G367" s="48"/>
    </row>
    <row r="368" s="22" customFormat="1" ht="11.25">
      <c r="G368" s="48"/>
    </row>
    <row r="369" s="22" customFormat="1" ht="11.25">
      <c r="G369" s="48"/>
    </row>
    <row r="370" s="22" customFormat="1" ht="11.25">
      <c r="G370" s="48"/>
    </row>
    <row r="371" s="22" customFormat="1" ht="11.25">
      <c r="G371" s="48"/>
    </row>
    <row r="372" s="22" customFormat="1" ht="11.25">
      <c r="G372" s="48"/>
    </row>
    <row r="373" s="22" customFormat="1" ht="11.25">
      <c r="G373" s="48"/>
    </row>
    <row r="374" s="22" customFormat="1" ht="11.25">
      <c r="G374" s="48"/>
    </row>
    <row r="375" s="22" customFormat="1" ht="11.25">
      <c r="G375" s="48"/>
    </row>
    <row r="376" s="22" customFormat="1" ht="11.25">
      <c r="G376" s="48"/>
    </row>
    <row r="377" s="22" customFormat="1" ht="11.25">
      <c r="G377" s="48"/>
    </row>
    <row r="378" s="22" customFormat="1" ht="11.25">
      <c r="G378" s="48"/>
    </row>
    <row r="379" s="22" customFormat="1" ht="11.25">
      <c r="G379" s="48"/>
    </row>
    <row r="380" s="22" customFormat="1" ht="11.25">
      <c r="G380" s="48"/>
    </row>
    <row r="381" s="22" customFormat="1" ht="11.25">
      <c r="G381" s="48"/>
    </row>
    <row r="382" s="22" customFormat="1" ht="11.25">
      <c r="G382" s="48"/>
    </row>
    <row r="383" s="22" customFormat="1" ht="11.25">
      <c r="G383" s="48"/>
    </row>
    <row r="384" s="22" customFormat="1" ht="11.25">
      <c r="G384" s="48"/>
    </row>
    <row r="385" s="22" customFormat="1" ht="11.25">
      <c r="G385" s="48"/>
    </row>
    <row r="386" s="22" customFormat="1" ht="11.25">
      <c r="G386" s="48"/>
    </row>
    <row r="387" s="22" customFormat="1" ht="11.25">
      <c r="G387" s="48"/>
    </row>
    <row r="388" s="22" customFormat="1" ht="11.25">
      <c r="G388" s="48"/>
    </row>
    <row r="389" s="22" customFormat="1" ht="11.25">
      <c r="G389" s="48"/>
    </row>
    <row r="390" s="22" customFormat="1" ht="11.25">
      <c r="G390" s="48"/>
    </row>
    <row r="391" s="22" customFormat="1" ht="11.25">
      <c r="G391" s="48"/>
    </row>
    <row r="392" s="22" customFormat="1" ht="11.25">
      <c r="G392" s="48"/>
    </row>
    <row r="393" s="22" customFormat="1" ht="11.25">
      <c r="G393" s="48"/>
    </row>
    <row r="394" s="22" customFormat="1" ht="11.25">
      <c r="G394" s="48"/>
    </row>
    <row r="395" s="22" customFormat="1" ht="11.25">
      <c r="G395" s="48"/>
    </row>
    <row r="396" s="22" customFormat="1" ht="11.25">
      <c r="G396" s="48"/>
    </row>
    <row r="397" s="22" customFormat="1" ht="11.25">
      <c r="G397" s="48"/>
    </row>
    <row r="398" s="22" customFormat="1" ht="11.25">
      <c r="G398" s="48"/>
    </row>
    <row r="399" s="22" customFormat="1" ht="11.25">
      <c r="G399" s="48"/>
    </row>
    <row r="400" s="22" customFormat="1" ht="11.25">
      <c r="G400" s="48"/>
    </row>
    <row r="401" s="22" customFormat="1" ht="11.25">
      <c r="G401" s="48"/>
    </row>
    <row r="402" s="22" customFormat="1" ht="11.25">
      <c r="G402" s="48"/>
    </row>
    <row r="403" s="22" customFormat="1" ht="11.25">
      <c r="G403" s="48"/>
    </row>
    <row r="404" s="22" customFormat="1" ht="11.25">
      <c r="G404" s="48"/>
    </row>
    <row r="405" s="22" customFormat="1" ht="11.25">
      <c r="G405" s="48"/>
    </row>
    <row r="406" s="22" customFormat="1" ht="11.25">
      <c r="G406" s="48"/>
    </row>
    <row r="407" s="22" customFormat="1" ht="11.25">
      <c r="G407" s="48"/>
    </row>
    <row r="408" s="22" customFormat="1" ht="11.25">
      <c r="G408" s="48"/>
    </row>
    <row r="409" s="22" customFormat="1" ht="11.25">
      <c r="G409" s="48"/>
    </row>
    <row r="410" s="22" customFormat="1" ht="11.25">
      <c r="G410" s="48"/>
    </row>
    <row r="411" s="22" customFormat="1" ht="11.25">
      <c r="G411" s="48"/>
    </row>
    <row r="412" s="22" customFormat="1" ht="11.25">
      <c r="G412" s="48"/>
    </row>
    <row r="413" s="22" customFormat="1" ht="11.25">
      <c r="G413" s="48"/>
    </row>
    <row r="414" s="22" customFormat="1" ht="11.25">
      <c r="G414" s="48"/>
    </row>
    <row r="415" s="22" customFormat="1" ht="11.25">
      <c r="G415" s="48"/>
    </row>
    <row r="416" s="22" customFormat="1" ht="11.25">
      <c r="G416" s="48"/>
    </row>
    <row r="417" s="22" customFormat="1" ht="11.25">
      <c r="G417" s="48"/>
    </row>
    <row r="418" s="22" customFormat="1" ht="11.25">
      <c r="G418" s="48"/>
    </row>
    <row r="419" s="22" customFormat="1" ht="11.25">
      <c r="G419" s="48"/>
    </row>
    <row r="420" s="22" customFormat="1" ht="11.25">
      <c r="G420" s="48"/>
    </row>
    <row r="421" s="22" customFormat="1" ht="11.25">
      <c r="G421" s="48"/>
    </row>
    <row r="422" s="22" customFormat="1" ht="11.25">
      <c r="G422" s="48"/>
    </row>
    <row r="423" s="22" customFormat="1" ht="11.25">
      <c r="G423" s="48"/>
    </row>
    <row r="424" s="22" customFormat="1" ht="11.25">
      <c r="G424" s="48"/>
    </row>
    <row r="425" s="22" customFormat="1" ht="11.25">
      <c r="G425" s="48"/>
    </row>
    <row r="426" s="22" customFormat="1" ht="11.25">
      <c r="G426" s="48"/>
    </row>
    <row r="427" s="22" customFormat="1" ht="11.25">
      <c r="G427" s="48"/>
    </row>
    <row r="428" s="22" customFormat="1" ht="11.25">
      <c r="G428" s="48"/>
    </row>
    <row r="429" s="22" customFormat="1" ht="11.25">
      <c r="G429" s="48"/>
    </row>
    <row r="430" s="22" customFormat="1" ht="11.25">
      <c r="G430" s="48"/>
    </row>
    <row r="431" s="22" customFormat="1" ht="11.25">
      <c r="G431" s="48"/>
    </row>
    <row r="432" s="22" customFormat="1" ht="11.25">
      <c r="G432" s="48"/>
    </row>
    <row r="433" s="22" customFormat="1" ht="11.25">
      <c r="G433" s="48"/>
    </row>
    <row r="434" s="22" customFormat="1" ht="11.25">
      <c r="G434" s="48"/>
    </row>
    <row r="435" s="22" customFormat="1" ht="11.25">
      <c r="G435" s="48"/>
    </row>
    <row r="436" s="22" customFormat="1" ht="11.25">
      <c r="G436" s="48"/>
    </row>
    <row r="437" s="22" customFormat="1" ht="11.25">
      <c r="G437" s="48"/>
    </row>
    <row r="438" s="22" customFormat="1" ht="11.25">
      <c r="G438" s="48"/>
    </row>
    <row r="439" s="22" customFormat="1" ht="11.25">
      <c r="G439" s="48"/>
    </row>
    <row r="440" s="22" customFormat="1" ht="11.25">
      <c r="G440" s="48"/>
    </row>
    <row r="441" s="22" customFormat="1" ht="11.25">
      <c r="G441" s="48"/>
    </row>
    <row r="442" s="22" customFormat="1" ht="11.25">
      <c r="G442" s="48"/>
    </row>
    <row r="443" s="22" customFormat="1" ht="11.25">
      <c r="G443" s="48"/>
    </row>
    <row r="444" s="22" customFormat="1" ht="11.25">
      <c r="G444" s="48"/>
    </row>
    <row r="445" s="22" customFormat="1" ht="11.25">
      <c r="G445" s="48"/>
    </row>
    <row r="446" s="22" customFormat="1" ht="11.25">
      <c r="G446" s="48"/>
    </row>
    <row r="447" s="22" customFormat="1" ht="11.25">
      <c r="G447" s="48"/>
    </row>
    <row r="448" s="22" customFormat="1" ht="11.25">
      <c r="G448" s="48"/>
    </row>
    <row r="449" s="22" customFormat="1" ht="11.25">
      <c r="G449" s="48"/>
    </row>
    <row r="450" s="22" customFormat="1" ht="11.25">
      <c r="G450" s="48"/>
    </row>
    <row r="451" s="22" customFormat="1" ht="11.25">
      <c r="G451" s="48"/>
    </row>
    <row r="452" s="22" customFormat="1" ht="11.25">
      <c r="G452" s="48"/>
    </row>
    <row r="453" s="22" customFormat="1" ht="11.25">
      <c r="G453" s="48"/>
    </row>
    <row r="454" s="22" customFormat="1" ht="11.25">
      <c r="G454" s="48"/>
    </row>
    <row r="455" s="22" customFormat="1" ht="11.25">
      <c r="G455" s="48"/>
    </row>
    <row r="456" s="22" customFormat="1" ht="11.25">
      <c r="G456" s="48"/>
    </row>
    <row r="457" s="22" customFormat="1" ht="11.25">
      <c r="G457" s="48"/>
    </row>
    <row r="458" s="22" customFormat="1" ht="11.25">
      <c r="G458" s="48"/>
    </row>
    <row r="459" s="22" customFormat="1" ht="11.25">
      <c r="G459" s="48"/>
    </row>
    <row r="460" s="22" customFormat="1" ht="11.25">
      <c r="G460" s="48"/>
    </row>
    <row r="461" s="22" customFormat="1" ht="11.25">
      <c r="G461" s="48"/>
    </row>
    <row r="462" s="22" customFormat="1" ht="11.25">
      <c r="G462" s="48"/>
    </row>
    <row r="463" s="22" customFormat="1" ht="11.25">
      <c r="G463" s="48"/>
    </row>
    <row r="464" s="22" customFormat="1" ht="11.25">
      <c r="G464" s="48"/>
    </row>
    <row r="465" s="22" customFormat="1" ht="11.25">
      <c r="G465" s="48"/>
    </row>
    <row r="466" s="22" customFormat="1" ht="11.25">
      <c r="G466" s="48"/>
    </row>
    <row r="467" s="22" customFormat="1" ht="11.25">
      <c r="G467" s="48"/>
    </row>
    <row r="468" s="22" customFormat="1" ht="11.25">
      <c r="G468" s="48"/>
    </row>
    <row r="469" s="22" customFormat="1" ht="11.25">
      <c r="G469" s="48"/>
    </row>
    <row r="470" s="22" customFormat="1" ht="11.25">
      <c r="G470" s="48"/>
    </row>
    <row r="471" s="22" customFormat="1" ht="11.25">
      <c r="G471" s="48"/>
    </row>
    <row r="472" s="22" customFormat="1" ht="11.25">
      <c r="G472" s="48"/>
    </row>
    <row r="473" s="22" customFormat="1" ht="11.25">
      <c r="G473" s="48"/>
    </row>
    <row r="474" s="22" customFormat="1" ht="11.25">
      <c r="G474" s="48"/>
    </row>
    <row r="475" s="22" customFormat="1" ht="11.25">
      <c r="G475" s="48"/>
    </row>
    <row r="476" s="22" customFormat="1" ht="11.25">
      <c r="G476" s="48"/>
    </row>
    <row r="477" s="22" customFormat="1" ht="11.25">
      <c r="G477" s="48"/>
    </row>
    <row r="478" s="22" customFormat="1" ht="11.25">
      <c r="G478" s="48"/>
    </row>
    <row r="479" s="22" customFormat="1" ht="11.25">
      <c r="G479" s="48"/>
    </row>
    <row r="480" s="22" customFormat="1" ht="11.25">
      <c r="G480" s="48"/>
    </row>
    <row r="481" s="22" customFormat="1" ht="11.25">
      <c r="G481" s="48"/>
    </row>
    <row r="482" s="22" customFormat="1" ht="11.25">
      <c r="G482" s="48"/>
    </row>
    <row r="483" s="22" customFormat="1" ht="11.25">
      <c r="G483" s="48"/>
    </row>
    <row r="484" s="22" customFormat="1" ht="11.25">
      <c r="G484" s="48"/>
    </row>
    <row r="485" s="22" customFormat="1" ht="11.25">
      <c r="G485" s="48"/>
    </row>
    <row r="486" s="22" customFormat="1" ht="11.25">
      <c r="G486" s="48"/>
    </row>
    <row r="487" s="22" customFormat="1" ht="11.25">
      <c r="G487" s="48"/>
    </row>
    <row r="488" s="22" customFormat="1" ht="11.25">
      <c r="G488" s="48"/>
    </row>
    <row r="489" s="22" customFormat="1" ht="11.25">
      <c r="G489" s="48"/>
    </row>
    <row r="490" s="22" customFormat="1" ht="11.25">
      <c r="G490" s="48"/>
    </row>
    <row r="491" s="22" customFormat="1" ht="11.25">
      <c r="G491" s="48"/>
    </row>
    <row r="492" s="22" customFormat="1" ht="11.25">
      <c r="G492" s="48"/>
    </row>
    <row r="493" s="22" customFormat="1" ht="11.25">
      <c r="G493" s="48"/>
    </row>
    <row r="494" s="22" customFormat="1" ht="11.25">
      <c r="G494" s="48"/>
    </row>
    <row r="495" s="22" customFormat="1" ht="11.25">
      <c r="G495" s="48"/>
    </row>
    <row r="496" s="22" customFormat="1" ht="11.25">
      <c r="G496" s="48"/>
    </row>
    <row r="497" s="22" customFormat="1" ht="11.25">
      <c r="G497" s="48"/>
    </row>
    <row r="498" s="22" customFormat="1" ht="11.25">
      <c r="G498" s="48"/>
    </row>
    <row r="499" s="22" customFormat="1" ht="11.25">
      <c r="G499" s="48"/>
    </row>
    <row r="500" s="22" customFormat="1" ht="11.25">
      <c r="G500" s="48"/>
    </row>
    <row r="501" s="22" customFormat="1" ht="11.25">
      <c r="G501" s="48"/>
    </row>
    <row r="502" s="22" customFormat="1" ht="11.25">
      <c r="G502" s="48"/>
    </row>
    <row r="503" s="22" customFormat="1" ht="11.25">
      <c r="G503" s="48"/>
    </row>
    <row r="504" s="22" customFormat="1" ht="11.25">
      <c r="G504" s="48"/>
    </row>
    <row r="505" s="22" customFormat="1" ht="11.25">
      <c r="G505" s="48"/>
    </row>
    <row r="506" s="22" customFormat="1" ht="11.25">
      <c r="G506" s="48"/>
    </row>
    <row r="507" s="22" customFormat="1" ht="11.25">
      <c r="G507" s="48"/>
    </row>
    <row r="508" s="22" customFormat="1" ht="11.25">
      <c r="G508" s="48"/>
    </row>
    <row r="509" s="22" customFormat="1" ht="11.25">
      <c r="G509" s="48"/>
    </row>
    <row r="510" s="22" customFormat="1" ht="11.25">
      <c r="G510" s="48"/>
    </row>
    <row r="511" s="22" customFormat="1" ht="11.25">
      <c r="G511" s="48"/>
    </row>
    <row r="512" s="22" customFormat="1" ht="11.25">
      <c r="G512" s="48"/>
    </row>
    <row r="513" s="22" customFormat="1" ht="11.25">
      <c r="G513" s="48"/>
    </row>
    <row r="514" s="22" customFormat="1" ht="11.25">
      <c r="G514" s="48"/>
    </row>
    <row r="515" s="22" customFormat="1" ht="11.25">
      <c r="G515" s="48"/>
    </row>
    <row r="516" s="22" customFormat="1" ht="11.25">
      <c r="G516" s="48"/>
    </row>
    <row r="517" s="22" customFormat="1" ht="11.25">
      <c r="G517" s="48"/>
    </row>
    <row r="518" s="22" customFormat="1" ht="11.25">
      <c r="G518" s="48"/>
    </row>
    <row r="519" s="22" customFormat="1" ht="11.25">
      <c r="G519" s="48"/>
    </row>
    <row r="520" s="22" customFormat="1" ht="11.25">
      <c r="G520" s="48"/>
    </row>
    <row r="521" s="22" customFormat="1" ht="11.25">
      <c r="G521" s="48"/>
    </row>
    <row r="522" s="22" customFormat="1" ht="11.25">
      <c r="G522" s="48"/>
    </row>
    <row r="523" s="22" customFormat="1" ht="11.25">
      <c r="G523" s="48"/>
    </row>
    <row r="524" s="22" customFormat="1" ht="11.25">
      <c r="G524" s="48"/>
    </row>
    <row r="525" s="22" customFormat="1" ht="11.25">
      <c r="G525" s="48"/>
    </row>
    <row r="526" s="22" customFormat="1" ht="11.25">
      <c r="G526" s="48"/>
    </row>
    <row r="527" s="22" customFormat="1" ht="11.25">
      <c r="G527" s="48"/>
    </row>
    <row r="528" s="22" customFormat="1" ht="11.25">
      <c r="G528" s="48"/>
    </row>
    <row r="529" s="22" customFormat="1" ht="11.25">
      <c r="G529" s="48"/>
    </row>
    <row r="530" s="22" customFormat="1" ht="11.25">
      <c r="G530" s="48"/>
    </row>
    <row r="531" s="22" customFormat="1" ht="11.25">
      <c r="G531" s="48"/>
    </row>
    <row r="532" s="22" customFormat="1" ht="11.25">
      <c r="G532" s="48"/>
    </row>
    <row r="533" s="22" customFormat="1" ht="11.25">
      <c r="G533" s="48"/>
    </row>
    <row r="534" s="22" customFormat="1" ht="11.25">
      <c r="G534" s="48"/>
    </row>
    <row r="535" s="22" customFormat="1" ht="11.25">
      <c r="G535" s="48"/>
    </row>
    <row r="536" s="22" customFormat="1" ht="11.25">
      <c r="G536" s="48"/>
    </row>
    <row r="537" s="22" customFormat="1" ht="11.25">
      <c r="G537" s="48"/>
    </row>
    <row r="538" s="22" customFormat="1" ht="11.25">
      <c r="G538" s="48"/>
    </row>
    <row r="539" s="22" customFormat="1" ht="11.25">
      <c r="G539" s="48"/>
    </row>
    <row r="540" s="22" customFormat="1" ht="11.25">
      <c r="G540" s="48"/>
    </row>
    <row r="541" s="22" customFormat="1" ht="11.25">
      <c r="G541" s="48"/>
    </row>
    <row r="542" s="22" customFormat="1" ht="11.25">
      <c r="G542" s="48"/>
    </row>
    <row r="543" s="22" customFormat="1" ht="11.25">
      <c r="G543" s="48"/>
    </row>
    <row r="544" s="22" customFormat="1" ht="11.25">
      <c r="G544" s="48"/>
    </row>
    <row r="545" s="22" customFormat="1" ht="11.25">
      <c r="G545" s="48"/>
    </row>
    <row r="546" s="22" customFormat="1" ht="11.25">
      <c r="G546" s="48"/>
    </row>
    <row r="547" s="22" customFormat="1" ht="11.25">
      <c r="G547" s="48"/>
    </row>
    <row r="548" s="22" customFormat="1" ht="11.25">
      <c r="G548" s="48"/>
    </row>
    <row r="549" s="22" customFormat="1" ht="11.25">
      <c r="G549" s="48"/>
    </row>
  </sheetData>
  <mergeCells count="4">
    <mergeCell ref="B6:G6"/>
    <mergeCell ref="B7:G7"/>
    <mergeCell ref="B89:F89"/>
    <mergeCell ref="B80:G80"/>
  </mergeCells>
  <printOptions horizontalCentered="1"/>
  <pageMargins left="0.5905511811023623" right="0.5905511811023623" top="0.7874015748031497" bottom="0.5905511811023623" header="0.1968503937007874" footer="0.1968503937007874"/>
  <pageSetup fitToHeight="1" fitToWidth="1" horizontalDpi="300" verticalDpi="300" orientation="portrait" paperSize="9" scale="89" r:id="rId2"/>
  <headerFooter alignWithMargins="0">
    <oddFooter>&amp;C
- 2 -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6:L79"/>
  <sheetViews>
    <sheetView workbookViewId="0" topLeftCell="A1">
      <selection activeCell="A1" sqref="A1"/>
    </sheetView>
  </sheetViews>
  <sheetFormatPr defaultColWidth="9.140625" defaultRowHeight="12.75"/>
  <cols>
    <col min="1" max="1" width="2.8515625" style="1" customWidth="1"/>
    <col min="2" max="2" width="1.7109375" style="1" customWidth="1"/>
    <col min="3" max="3" width="9.140625" style="1" customWidth="1"/>
    <col min="4" max="4" width="10.140625" style="1" customWidth="1"/>
    <col min="5" max="5" width="9.421875" style="1" customWidth="1"/>
    <col min="6" max="7" width="12.421875" style="1" customWidth="1"/>
    <col min="8" max="8" width="12.7109375" style="1" customWidth="1"/>
    <col min="9" max="9" width="12.57421875" style="1" customWidth="1"/>
    <col min="10" max="10" width="1.57421875" style="1" customWidth="1"/>
    <col min="11" max="11" width="11.57421875" style="1" customWidth="1"/>
    <col min="12" max="12" width="11.421875" style="1" customWidth="1"/>
    <col min="13" max="13" width="4.7109375" style="1" customWidth="1"/>
    <col min="14" max="16384" width="9.140625" style="1" customWidth="1"/>
  </cols>
  <sheetData>
    <row r="1" ht="12.75"/>
    <row r="2" ht="12.75"/>
    <row r="3" ht="12.75"/>
    <row r="4" ht="12.75"/>
    <row r="5" ht="3.75" customHeight="1"/>
    <row r="6" s="3" customFormat="1" ht="15">
      <c r="A6" s="2" t="s">
        <v>135</v>
      </c>
    </row>
    <row r="7" spans="1:12" s="4" customFormat="1" ht="12">
      <c r="A7" s="190" t="str">
        <f>+Income!B13</f>
        <v> FOR THE FINANCIAL PERIOD ENDED 31 MARCH 2005</v>
      </c>
      <c r="B7" s="191"/>
      <c r="C7" s="191"/>
      <c r="D7" s="191"/>
      <c r="E7" s="191"/>
      <c r="F7" s="191"/>
      <c r="G7" s="191"/>
      <c r="H7" s="191"/>
      <c r="I7" s="191"/>
      <c r="J7" s="191"/>
      <c r="K7" s="191"/>
      <c r="L7" s="191"/>
    </row>
    <row r="8" s="5" customFormat="1" ht="3.75" customHeight="1"/>
    <row r="9" s="5" customFormat="1" ht="3.75" customHeight="1"/>
    <row r="10" s="5" customFormat="1" ht="12.75">
      <c r="H10" s="5" t="s">
        <v>136</v>
      </c>
    </row>
    <row r="11" spans="6:11" s="5" customFormat="1" ht="12.75">
      <c r="F11" s="5" t="s">
        <v>95</v>
      </c>
      <c r="H11" s="6" t="s">
        <v>94</v>
      </c>
      <c r="I11" s="6" t="s">
        <v>94</v>
      </c>
      <c r="K11" s="5" t="s">
        <v>97</v>
      </c>
    </row>
    <row r="12" spans="6:12" s="5" customFormat="1" ht="12.75">
      <c r="F12" s="5" t="s">
        <v>96</v>
      </c>
      <c r="G12" s="5" t="s">
        <v>214</v>
      </c>
      <c r="H12" s="6" t="s">
        <v>49</v>
      </c>
      <c r="I12" s="5" t="s">
        <v>106</v>
      </c>
      <c r="K12" s="5" t="s">
        <v>98</v>
      </c>
      <c r="L12" s="5" t="s">
        <v>72</v>
      </c>
    </row>
    <row r="13" spans="6:12" s="5" customFormat="1" ht="12.75">
      <c r="F13" s="5" t="s">
        <v>54</v>
      </c>
      <c r="G13" s="5" t="s">
        <v>54</v>
      </c>
      <c r="H13" s="5" t="s">
        <v>54</v>
      </c>
      <c r="I13" s="5" t="s">
        <v>54</v>
      </c>
      <c r="K13" s="5" t="s">
        <v>54</v>
      </c>
      <c r="L13" s="7" t="s">
        <v>54</v>
      </c>
    </row>
    <row r="14" s="5" customFormat="1" ht="12.75"/>
    <row r="15" spans="1:12" ht="12.75">
      <c r="A15" s="1" t="s">
        <v>218</v>
      </c>
      <c r="F15" s="16">
        <v>1940532</v>
      </c>
      <c r="G15" s="16">
        <v>0</v>
      </c>
      <c r="H15" s="16">
        <v>473251</v>
      </c>
      <c r="I15" s="16">
        <v>25258</v>
      </c>
      <c r="J15" s="16"/>
      <c r="K15" s="16">
        <v>-1753268</v>
      </c>
      <c r="L15" s="16">
        <f>SUM(F15:K15)</f>
        <v>685773</v>
      </c>
    </row>
    <row r="16" ht="3.75" customHeight="1"/>
    <row r="17" spans="6:12" ht="3.75" customHeight="1">
      <c r="F17" s="8"/>
      <c r="G17" s="9"/>
      <c r="H17" s="9"/>
      <c r="I17" s="9"/>
      <c r="J17" s="9"/>
      <c r="K17" s="9"/>
      <c r="L17" s="10"/>
    </row>
    <row r="18" spans="6:12" ht="3.75" customHeight="1">
      <c r="F18" s="15"/>
      <c r="G18" s="16"/>
      <c r="H18" s="16"/>
      <c r="I18" s="16"/>
      <c r="J18" s="16"/>
      <c r="K18" s="16"/>
      <c r="L18" s="17"/>
    </row>
    <row r="19" spans="2:12" ht="12.75">
      <c r="B19" s="14" t="s">
        <v>99</v>
      </c>
      <c r="C19" s="14"/>
      <c r="F19" s="15"/>
      <c r="G19" s="16"/>
      <c r="H19" s="16"/>
      <c r="I19" s="16"/>
      <c r="J19" s="16"/>
      <c r="K19" s="16"/>
      <c r="L19" s="17"/>
    </row>
    <row r="20" spans="2:12" ht="12.75">
      <c r="B20" s="14"/>
      <c r="C20" s="14" t="s">
        <v>100</v>
      </c>
      <c r="F20" s="15"/>
      <c r="G20" s="16"/>
      <c r="H20" s="16"/>
      <c r="I20" s="16"/>
      <c r="J20" s="16"/>
      <c r="K20" s="16"/>
      <c r="L20" s="17"/>
    </row>
    <row r="21" spans="2:12" ht="12.75">
      <c r="B21" s="14"/>
      <c r="C21" s="14" t="s">
        <v>33</v>
      </c>
      <c r="F21" s="15">
        <v>0</v>
      </c>
      <c r="G21" s="16">
        <v>0</v>
      </c>
      <c r="H21" s="16">
        <v>-204</v>
      </c>
      <c r="I21" s="16">
        <v>0</v>
      </c>
      <c r="J21" s="16"/>
      <c r="K21" s="16">
        <v>0</v>
      </c>
      <c r="L21" s="17">
        <f>SUM(F21:K21)</f>
        <v>-204</v>
      </c>
    </row>
    <row r="22" spans="2:12" ht="12.75">
      <c r="B22" s="14" t="s">
        <v>101</v>
      </c>
      <c r="C22" s="14"/>
      <c r="F22" s="15"/>
      <c r="G22" s="16"/>
      <c r="H22" s="16"/>
      <c r="I22" s="16"/>
      <c r="J22" s="16"/>
      <c r="K22" s="16"/>
      <c r="L22" s="17"/>
    </row>
    <row r="23" spans="2:12" ht="12.75">
      <c r="B23" s="14"/>
      <c r="C23" s="14" t="s">
        <v>102</v>
      </c>
      <c r="F23" s="15"/>
      <c r="G23" s="16"/>
      <c r="H23" s="16"/>
      <c r="I23" s="16"/>
      <c r="J23" s="16"/>
      <c r="K23" s="16"/>
      <c r="L23" s="17"/>
    </row>
    <row r="24" spans="2:12" ht="12.75">
      <c r="B24" s="14"/>
      <c r="C24" s="14" t="s">
        <v>103</v>
      </c>
      <c r="F24" s="15"/>
      <c r="G24" s="16"/>
      <c r="H24" s="16"/>
      <c r="I24" s="16"/>
      <c r="J24" s="16"/>
      <c r="K24" s="16"/>
      <c r="L24" s="17"/>
    </row>
    <row r="25" spans="2:12" ht="12.75">
      <c r="B25" s="14"/>
      <c r="C25" s="14" t="s">
        <v>104</v>
      </c>
      <c r="F25" s="15">
        <v>0</v>
      </c>
      <c r="G25" s="16">
        <v>0</v>
      </c>
      <c r="H25" s="16">
        <v>-7353</v>
      </c>
      <c r="I25" s="16">
        <v>0</v>
      </c>
      <c r="J25" s="16"/>
      <c r="K25" s="16">
        <v>0</v>
      </c>
      <c r="L25" s="17">
        <f>SUM(F25:K25)</f>
        <v>-7353</v>
      </c>
    </row>
    <row r="26" spans="2:12" ht="3.75" customHeight="1">
      <c r="B26" s="14"/>
      <c r="C26" s="14"/>
      <c r="F26" s="11"/>
      <c r="G26" s="12"/>
      <c r="H26" s="12"/>
      <c r="I26" s="12"/>
      <c r="J26" s="12"/>
      <c r="K26" s="12"/>
      <c r="L26" s="13"/>
    </row>
    <row r="27" spans="2:3" ht="3.75" customHeight="1">
      <c r="B27" s="14"/>
      <c r="C27" s="14"/>
    </row>
    <row r="28" spans="1:3" ht="12.75">
      <c r="A28" s="1" t="s">
        <v>247</v>
      </c>
      <c r="B28" s="14"/>
      <c r="C28" s="14"/>
    </row>
    <row r="29" spans="2:12" ht="12.75">
      <c r="B29" s="14" t="s">
        <v>105</v>
      </c>
      <c r="C29" s="14"/>
      <c r="F29" s="1">
        <f>SUM(F22:F25)</f>
        <v>0</v>
      </c>
      <c r="G29" s="1">
        <f>SUM(G22:G25)</f>
        <v>0</v>
      </c>
      <c r="H29" s="1">
        <f>SUM(H17:H25)</f>
        <v>-7557</v>
      </c>
      <c r="I29" s="1">
        <f>SUM(I22:I25)</f>
        <v>0</v>
      </c>
      <c r="K29" s="1">
        <f>SUM(K22:K25)</f>
        <v>0</v>
      </c>
      <c r="L29" s="1">
        <f>SUM(F29:K29)</f>
        <v>-7557</v>
      </c>
    </row>
    <row r="30" spans="1:12" ht="12.75">
      <c r="A30" s="14" t="s">
        <v>252</v>
      </c>
      <c r="F30" s="1">
        <v>0</v>
      </c>
      <c r="G30" s="1">
        <v>736479</v>
      </c>
      <c r="H30" s="1">
        <v>0</v>
      </c>
      <c r="I30" s="1">
        <v>0</v>
      </c>
      <c r="K30" s="1">
        <v>0</v>
      </c>
      <c r="L30" s="1">
        <f>SUM(F30:K30)</f>
        <v>736479</v>
      </c>
    </row>
    <row r="31" ht="12.75">
      <c r="B31" s="1" t="s">
        <v>248</v>
      </c>
    </row>
    <row r="32" ht="12.75">
      <c r="A32" s="1" t="s">
        <v>205</v>
      </c>
    </row>
    <row r="33" spans="2:12" ht="12.75">
      <c r="B33" s="1" t="s">
        <v>33</v>
      </c>
      <c r="F33" s="1">
        <v>0</v>
      </c>
      <c r="G33" s="1">
        <v>0</v>
      </c>
      <c r="H33" s="1">
        <v>6336</v>
      </c>
      <c r="I33" s="1">
        <v>0</v>
      </c>
      <c r="K33" s="1">
        <f>-H33</f>
        <v>-6336</v>
      </c>
      <c r="L33" s="1">
        <f>SUM(F33:K33)</f>
        <v>0</v>
      </c>
    </row>
    <row r="34" spans="1:12" ht="12.75" customHeight="1">
      <c r="A34" s="1" t="s">
        <v>15</v>
      </c>
      <c r="F34" s="1">
        <v>0</v>
      </c>
      <c r="G34" s="1">
        <v>0</v>
      </c>
      <c r="H34" s="1">
        <v>0</v>
      </c>
      <c r="I34" s="1">
        <v>0</v>
      </c>
      <c r="K34" s="1">
        <f>+Income!J50</f>
        <v>-31901</v>
      </c>
      <c r="L34" s="1">
        <f>SUM(F34:K34)</f>
        <v>-31901</v>
      </c>
    </row>
    <row r="35" ht="3.75" customHeight="1"/>
    <row r="36" spans="6:12" ht="3.75" customHeight="1">
      <c r="F36" s="9"/>
      <c r="G36" s="9"/>
      <c r="H36" s="9"/>
      <c r="I36" s="9"/>
      <c r="J36" s="9"/>
      <c r="K36" s="9"/>
      <c r="L36" s="9"/>
    </row>
    <row r="37" spans="1:12" ht="12.75">
      <c r="A37" s="192">
        <f>+'BS'!B7</f>
        <v>38442</v>
      </c>
      <c r="B37" s="192"/>
      <c r="C37" s="192"/>
      <c r="D37" s="192"/>
      <c r="F37" s="16">
        <f>SUM(F29:F35)+F15</f>
        <v>1940532</v>
      </c>
      <c r="G37" s="16">
        <f>SUM(G29:G35)+G15</f>
        <v>736479</v>
      </c>
      <c r="H37" s="16">
        <f>SUM(H29:H35)+H15</f>
        <v>472030</v>
      </c>
      <c r="I37" s="16">
        <f>SUM(I29:I35)+I15</f>
        <v>25258</v>
      </c>
      <c r="J37" s="16"/>
      <c r="K37" s="16">
        <f>SUM(K29:K35)+K15</f>
        <v>-1791505</v>
      </c>
      <c r="L37" s="16">
        <f>SUM(L29:L35)+L15</f>
        <v>1382794</v>
      </c>
    </row>
    <row r="38" spans="6:12" ht="3.75" customHeight="1" thickBot="1">
      <c r="F38" s="18"/>
      <c r="G38" s="18"/>
      <c r="H38" s="18"/>
      <c r="I38" s="18"/>
      <c r="J38" s="18"/>
      <c r="K38" s="18"/>
      <c r="L38" s="18"/>
    </row>
    <row r="39" spans="6:12" ht="3.75" customHeight="1">
      <c r="F39" s="16"/>
      <c r="G39" s="16"/>
      <c r="H39" s="16"/>
      <c r="I39" s="16"/>
      <c r="J39" s="16"/>
      <c r="K39" s="16"/>
      <c r="L39" s="16"/>
    </row>
    <row r="40" spans="6:12" ht="9" customHeight="1">
      <c r="F40" s="16"/>
      <c r="G40" s="16"/>
      <c r="H40" s="16"/>
      <c r="I40" s="16"/>
      <c r="J40" s="16"/>
      <c r="K40" s="16"/>
      <c r="L40" s="16"/>
    </row>
    <row r="41" ht="3.75" customHeight="1"/>
    <row r="42" spans="1:12" ht="12.75">
      <c r="A42" s="1" t="s">
        <v>10</v>
      </c>
      <c r="F42" s="1">
        <v>1940532</v>
      </c>
      <c r="G42" s="1">
        <v>0</v>
      </c>
      <c r="H42" s="1">
        <v>432824</v>
      </c>
      <c r="I42" s="1">
        <v>25258</v>
      </c>
      <c r="K42" s="1">
        <v>-1350796</v>
      </c>
      <c r="L42" s="1">
        <f>SUM(F42:K42)</f>
        <v>1047818</v>
      </c>
    </row>
    <row r="43" ht="3.75" customHeight="1"/>
    <row r="44" spans="6:12" ht="3.75" customHeight="1">
      <c r="F44" s="8"/>
      <c r="G44" s="9"/>
      <c r="H44" s="9"/>
      <c r="I44" s="9"/>
      <c r="J44" s="9"/>
      <c r="K44" s="9"/>
      <c r="L44" s="10"/>
    </row>
    <row r="45" spans="2:12" ht="12.75">
      <c r="B45" s="14" t="s">
        <v>99</v>
      </c>
      <c r="F45" s="15"/>
      <c r="G45" s="16"/>
      <c r="H45" s="16"/>
      <c r="I45" s="16"/>
      <c r="J45" s="16"/>
      <c r="K45" s="16"/>
      <c r="L45" s="17"/>
    </row>
    <row r="46" spans="2:12" ht="12.75">
      <c r="B46" s="14"/>
      <c r="C46" s="14" t="s">
        <v>100</v>
      </c>
      <c r="F46" s="15"/>
      <c r="G46" s="16"/>
      <c r="H46" s="16"/>
      <c r="I46" s="16"/>
      <c r="J46" s="16"/>
      <c r="K46" s="16"/>
      <c r="L46" s="17"/>
    </row>
    <row r="47" spans="2:12" ht="12.75">
      <c r="B47" s="14"/>
      <c r="C47" s="14" t="s">
        <v>33</v>
      </c>
      <c r="F47" s="15">
        <v>0</v>
      </c>
      <c r="G47" s="16">
        <v>0</v>
      </c>
      <c r="H47" s="16">
        <v>-2105</v>
      </c>
      <c r="I47" s="16">
        <v>0</v>
      </c>
      <c r="J47" s="16"/>
      <c r="K47" s="16">
        <v>0</v>
      </c>
      <c r="L47" s="17">
        <f>SUM(F47:K47)</f>
        <v>-2105</v>
      </c>
    </row>
    <row r="48" spans="2:12" ht="12.75">
      <c r="B48" s="14" t="s">
        <v>101</v>
      </c>
      <c r="C48" s="14"/>
      <c r="F48" s="15"/>
      <c r="G48" s="16"/>
      <c r="H48" s="16"/>
      <c r="I48" s="16"/>
      <c r="J48" s="16"/>
      <c r="K48" s="16"/>
      <c r="L48" s="17"/>
    </row>
    <row r="49" spans="3:12" ht="12.75">
      <c r="C49" s="14" t="s">
        <v>102</v>
      </c>
      <c r="F49" s="15"/>
      <c r="G49" s="16"/>
      <c r="H49" s="16"/>
      <c r="I49" s="16"/>
      <c r="J49" s="16"/>
      <c r="K49" s="16"/>
      <c r="L49" s="17"/>
    </row>
    <row r="50" spans="3:12" ht="12.75">
      <c r="C50" s="14" t="s">
        <v>103</v>
      </c>
      <c r="F50" s="15"/>
      <c r="G50" s="16"/>
      <c r="H50" s="16"/>
      <c r="I50" s="16"/>
      <c r="J50" s="16"/>
      <c r="K50" s="16"/>
      <c r="L50" s="17"/>
    </row>
    <row r="51" spans="3:12" ht="12.75">
      <c r="C51" s="14" t="s">
        <v>104</v>
      </c>
      <c r="F51" s="15">
        <v>0</v>
      </c>
      <c r="G51" s="16">
        <v>0</v>
      </c>
      <c r="H51" s="16">
        <v>6308</v>
      </c>
      <c r="I51" s="16">
        <v>0</v>
      </c>
      <c r="J51" s="16"/>
      <c r="K51" s="16">
        <v>0</v>
      </c>
      <c r="L51" s="17">
        <f>SUM(F51:K51)</f>
        <v>6308</v>
      </c>
    </row>
    <row r="52" spans="6:12" ht="3.75" customHeight="1">
      <c r="F52" s="11"/>
      <c r="G52" s="12"/>
      <c r="H52" s="12"/>
      <c r="I52" s="12"/>
      <c r="J52" s="12"/>
      <c r="K52" s="12"/>
      <c r="L52" s="13"/>
    </row>
    <row r="53" ht="3" customHeight="1"/>
    <row r="54" ht="12.75">
      <c r="A54" s="1" t="s">
        <v>167</v>
      </c>
    </row>
    <row r="55" spans="2:12" ht="12.75">
      <c r="B55" s="14" t="s">
        <v>105</v>
      </c>
      <c r="F55" s="1">
        <f aca="true" t="shared" si="0" ref="F55:L55">SUM(F45:F51)</f>
        <v>0</v>
      </c>
      <c r="G55" s="1">
        <f t="shared" si="0"/>
        <v>0</v>
      </c>
      <c r="H55" s="1">
        <f t="shared" si="0"/>
        <v>4203</v>
      </c>
      <c r="I55" s="1">
        <f t="shared" si="0"/>
        <v>0</v>
      </c>
      <c r="J55" s="1">
        <f t="shared" si="0"/>
        <v>0</v>
      </c>
      <c r="K55" s="1">
        <f t="shared" si="0"/>
        <v>0</v>
      </c>
      <c r="L55" s="1">
        <f t="shared" si="0"/>
        <v>4203</v>
      </c>
    </row>
    <row r="56" spans="1:12" ht="12.75">
      <c r="A56" s="1" t="s">
        <v>15</v>
      </c>
      <c r="F56" s="1">
        <v>0</v>
      </c>
      <c r="G56" s="1">
        <v>0</v>
      </c>
      <c r="H56" s="1">
        <v>0</v>
      </c>
      <c r="I56" s="1">
        <v>0</v>
      </c>
      <c r="K56" s="1">
        <f>+Income!L50</f>
        <v>1592</v>
      </c>
      <c r="L56" s="1">
        <f>SUM(F56:K56)</f>
        <v>1592</v>
      </c>
    </row>
    <row r="57" ht="3.75" customHeight="1"/>
    <row r="58" spans="6:12" ht="3.75" customHeight="1">
      <c r="F58" s="9"/>
      <c r="G58" s="9"/>
      <c r="H58" s="9"/>
      <c r="I58" s="9"/>
      <c r="J58" s="9"/>
      <c r="K58" s="9"/>
      <c r="L58" s="9"/>
    </row>
    <row r="59" spans="1:12" ht="12.75">
      <c r="A59" s="1" t="s">
        <v>215</v>
      </c>
      <c r="F59" s="16">
        <f>F42+F55+F56</f>
        <v>1940532</v>
      </c>
      <c r="G59" s="16">
        <f>G42+G55+G56</f>
        <v>0</v>
      </c>
      <c r="H59" s="16">
        <f>H42+H55+H56</f>
        <v>437027</v>
      </c>
      <c r="I59" s="16">
        <f>I42+I55+I56</f>
        <v>25258</v>
      </c>
      <c r="J59" s="16"/>
      <c r="K59" s="16">
        <f>K42+K55+K56</f>
        <v>-1349204</v>
      </c>
      <c r="L59" s="16">
        <f>L42+L55+L56</f>
        <v>1053613</v>
      </c>
    </row>
    <row r="60" spans="6:12" ht="3.75" customHeight="1" thickBot="1">
      <c r="F60" s="18"/>
      <c r="G60" s="18"/>
      <c r="H60" s="18"/>
      <c r="I60" s="18"/>
      <c r="J60" s="18"/>
      <c r="K60" s="18"/>
      <c r="L60" s="18"/>
    </row>
    <row r="61" ht="3.75" customHeight="1"/>
    <row r="62" ht="12.75" customHeight="1">
      <c r="L62" s="6"/>
    </row>
    <row r="63" spans="1:7" s="22" customFormat="1" ht="3.75" customHeight="1">
      <c r="A63" s="19"/>
      <c r="B63" s="20"/>
      <c r="C63" s="20"/>
      <c r="D63" s="21"/>
      <c r="E63" s="20"/>
      <c r="F63" s="21"/>
      <c r="G63" s="21"/>
    </row>
    <row r="64" ht="12.75">
      <c r="B64" s="14" t="s">
        <v>249</v>
      </c>
    </row>
    <row r="65" spans="1:7" s="22" customFormat="1" ht="12.75" customHeight="1">
      <c r="A65" s="19"/>
      <c r="B65" s="20"/>
      <c r="C65" s="20"/>
      <c r="D65" s="21"/>
      <c r="E65" s="20"/>
      <c r="F65" s="21"/>
      <c r="G65" s="21"/>
    </row>
    <row r="66" spans="1:12" s="175" customFormat="1" ht="77.25" customHeight="1">
      <c r="A66" s="174" t="s">
        <v>250</v>
      </c>
      <c r="B66" s="193" t="s">
        <v>253</v>
      </c>
      <c r="C66" s="193"/>
      <c r="D66" s="193"/>
      <c r="E66" s="193"/>
      <c r="F66" s="193"/>
      <c r="G66" s="193"/>
      <c r="H66" s="193"/>
      <c r="I66" s="193"/>
      <c r="J66" s="193"/>
      <c r="K66" s="193"/>
      <c r="L66" s="193"/>
    </row>
    <row r="67" spans="1:7" s="22" customFormat="1" ht="12.75" customHeight="1">
      <c r="A67" s="19"/>
      <c r="B67" s="20"/>
      <c r="C67" s="20"/>
      <c r="D67" s="21"/>
      <c r="E67" s="20"/>
      <c r="F67" s="21"/>
      <c r="G67" s="21"/>
    </row>
    <row r="68" spans="1:7" s="22" customFormat="1" ht="12.75" customHeight="1">
      <c r="A68" s="19"/>
      <c r="B68" s="20"/>
      <c r="C68" s="20"/>
      <c r="D68" s="21"/>
      <c r="E68" s="20"/>
      <c r="F68" s="21"/>
      <c r="G68" s="21"/>
    </row>
    <row r="69" spans="1:7" s="22" customFormat="1" ht="12.75" customHeight="1">
      <c r="A69" s="19"/>
      <c r="B69" s="20"/>
      <c r="C69" s="20"/>
      <c r="D69" s="21"/>
      <c r="E69" s="20"/>
      <c r="F69" s="21"/>
      <c r="G69" s="21"/>
    </row>
    <row r="70" spans="1:7" s="22" customFormat="1" ht="12.75" customHeight="1">
      <c r="A70" s="19"/>
      <c r="B70" s="20"/>
      <c r="C70" s="20"/>
      <c r="D70" s="21"/>
      <c r="E70" s="20"/>
      <c r="F70" s="21"/>
      <c r="G70" s="21"/>
    </row>
    <row r="71" spans="1:7" s="22" customFormat="1" ht="12.75" customHeight="1">
      <c r="A71" s="19"/>
      <c r="B71" s="20"/>
      <c r="C71" s="20"/>
      <c r="D71" s="21"/>
      <c r="E71" s="20"/>
      <c r="F71" s="21"/>
      <c r="G71" s="21"/>
    </row>
    <row r="72" spans="1:7" s="22" customFormat="1" ht="12.75" customHeight="1">
      <c r="A72" s="19"/>
      <c r="B72" s="20"/>
      <c r="C72" s="20"/>
      <c r="D72" s="21"/>
      <c r="E72" s="20"/>
      <c r="F72" s="21"/>
      <c r="G72" s="21"/>
    </row>
    <row r="73" spans="1:7" s="22" customFormat="1" ht="12.75" customHeight="1">
      <c r="A73" s="19"/>
      <c r="B73" s="20"/>
      <c r="C73" s="20"/>
      <c r="D73" s="21"/>
      <c r="E73" s="20"/>
      <c r="F73" s="21"/>
      <c r="G73" s="21"/>
    </row>
    <row r="74" spans="1:7" s="22" customFormat="1" ht="12.75" customHeight="1">
      <c r="A74" s="19"/>
      <c r="B74" s="20"/>
      <c r="C74" s="20"/>
      <c r="D74" s="21"/>
      <c r="E74" s="20"/>
      <c r="F74" s="21"/>
      <c r="G74" s="21"/>
    </row>
    <row r="75" spans="1:7" s="22" customFormat="1" ht="12.75" customHeight="1">
      <c r="A75" s="19"/>
      <c r="B75" s="20"/>
      <c r="C75" s="20"/>
      <c r="D75" s="21"/>
      <c r="E75" s="20"/>
      <c r="F75" s="21"/>
      <c r="G75" s="21"/>
    </row>
    <row r="76" spans="1:7" s="22" customFormat="1" ht="12.75" customHeight="1">
      <c r="A76" s="19"/>
      <c r="B76" s="20"/>
      <c r="C76" s="20"/>
      <c r="D76" s="21"/>
      <c r="E76" s="20"/>
      <c r="F76" s="21"/>
      <c r="G76" s="21"/>
    </row>
    <row r="77" spans="1:7" s="22" customFormat="1" ht="12.75" customHeight="1">
      <c r="A77" s="19"/>
      <c r="B77" s="20"/>
      <c r="C77" s="20"/>
      <c r="D77" s="21"/>
      <c r="E77" s="20"/>
      <c r="F77" s="21"/>
      <c r="G77" s="21"/>
    </row>
    <row r="78" spans="1:7" s="22" customFormat="1" ht="12.75" customHeight="1">
      <c r="A78" s="19"/>
      <c r="B78" s="20"/>
      <c r="C78" s="20"/>
      <c r="D78" s="21"/>
      <c r="E78" s="20"/>
      <c r="F78" s="21"/>
      <c r="G78" s="21"/>
    </row>
    <row r="79" spans="1:12" s="24" customFormat="1" ht="24.75" customHeight="1">
      <c r="A79" s="177" t="s">
        <v>216</v>
      </c>
      <c r="B79" s="177"/>
      <c r="C79" s="177"/>
      <c r="D79" s="177"/>
      <c r="E79" s="177"/>
      <c r="F79" s="177"/>
      <c r="G79" s="177"/>
      <c r="H79" s="177"/>
      <c r="I79" s="177"/>
      <c r="J79" s="177"/>
      <c r="K79" s="177"/>
      <c r="L79" s="177"/>
    </row>
  </sheetData>
  <mergeCells count="4">
    <mergeCell ref="A79:L79"/>
    <mergeCell ref="A7:L7"/>
    <mergeCell ref="A37:D37"/>
    <mergeCell ref="B66:L66"/>
  </mergeCells>
  <printOptions horizontalCentered="1"/>
  <pageMargins left="0.6" right="0.35" top="0.8" bottom="0.6" header="0.2" footer="0.2"/>
  <pageSetup firstPageNumber="3" useFirstPageNumber="1" fitToHeight="1" fitToWidth="1" horizontalDpi="300" verticalDpi="300" orientation="portrait" paperSize="9" scale="81"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dimension ref="A1:K85"/>
  <sheetViews>
    <sheetView workbookViewId="0" topLeftCell="A1">
      <selection activeCell="A1" sqref="A1"/>
    </sheetView>
  </sheetViews>
  <sheetFormatPr defaultColWidth="9.140625" defaultRowHeight="12.75" customHeight="1"/>
  <cols>
    <col min="1" max="1" width="2.7109375" style="26" customWidth="1"/>
    <col min="2" max="2" width="2.00390625" style="26" customWidth="1"/>
    <col min="3" max="3" width="2.421875" style="26" customWidth="1"/>
    <col min="4" max="4" width="36.57421875" style="26" customWidth="1"/>
    <col min="5" max="5" width="11.28125" style="26" customWidth="1"/>
    <col min="6" max="6" width="8.421875" style="26" customWidth="1"/>
    <col min="7" max="7" width="11.140625" style="1" customWidth="1"/>
    <col min="8" max="8" width="2.7109375" style="26" customWidth="1"/>
    <col min="9" max="9" width="11.7109375" style="1" customWidth="1"/>
    <col min="10" max="10" width="2.7109375" style="26" customWidth="1"/>
    <col min="11" max="16384" width="9.140625" style="26" customWidth="1"/>
  </cols>
  <sheetData>
    <row r="1" spans="1:9" ht="12.75" customHeight="1">
      <c r="A1" s="100"/>
      <c r="B1" s="100"/>
      <c r="C1" s="100"/>
      <c r="D1" s="100"/>
      <c r="E1" s="100"/>
      <c r="F1" s="100"/>
      <c r="G1" s="101"/>
      <c r="H1" s="100"/>
      <c r="I1" s="101"/>
    </row>
    <row r="2" spans="1:9" ht="12.75" customHeight="1">
      <c r="A2" s="100"/>
      <c r="B2" s="100"/>
      <c r="C2" s="100"/>
      <c r="D2" s="100"/>
      <c r="E2" s="100"/>
      <c r="F2" s="100"/>
      <c r="G2" s="101"/>
      <c r="H2" s="100"/>
      <c r="I2" s="101"/>
    </row>
    <row r="3" spans="1:9" ht="12.75" customHeight="1">
      <c r="A3" s="100"/>
      <c r="B3" s="100"/>
      <c r="C3" s="100"/>
      <c r="D3" s="100"/>
      <c r="E3" s="100"/>
      <c r="F3" s="100"/>
      <c r="G3" s="101"/>
      <c r="H3" s="100"/>
      <c r="I3" s="101"/>
    </row>
    <row r="4" spans="1:9" ht="12.75" customHeight="1">
      <c r="A4" s="100"/>
      <c r="B4" s="100"/>
      <c r="C4" s="100"/>
      <c r="D4" s="100"/>
      <c r="E4" s="100"/>
      <c r="F4" s="100"/>
      <c r="G4" s="101"/>
      <c r="H4" s="100"/>
      <c r="I4" s="101"/>
    </row>
    <row r="5" spans="1:9" ht="12.75" customHeight="1">
      <c r="A5" s="100"/>
      <c r="B5" s="100"/>
      <c r="C5" s="100"/>
      <c r="D5" s="100"/>
      <c r="E5" s="100"/>
      <c r="F5" s="100"/>
      <c r="G5" s="101"/>
      <c r="H5" s="100"/>
      <c r="I5" s="101"/>
    </row>
    <row r="6" spans="1:9" s="29" customFormat="1" ht="12.75" customHeight="1">
      <c r="A6" s="47" t="s">
        <v>107</v>
      </c>
      <c r="B6" s="47"/>
      <c r="C6" s="47"/>
      <c r="G6" s="102"/>
      <c r="I6" s="102"/>
    </row>
    <row r="7" spans="1:11" s="104" customFormat="1" ht="12.75" customHeight="1">
      <c r="A7" s="30" t="str">
        <f>+Equity!A7</f>
        <v> FOR THE FINANCIAL PERIOD ENDED 31 MARCH 2005</v>
      </c>
      <c r="B7" s="103"/>
      <c r="C7" s="103"/>
      <c r="D7" s="103"/>
      <c r="E7" s="103"/>
      <c r="F7" s="103"/>
      <c r="G7" s="103"/>
      <c r="H7" s="103"/>
      <c r="I7" s="103"/>
      <c r="J7" s="103"/>
      <c r="K7" s="103"/>
    </row>
    <row r="8" spans="1:11" ht="12.75" customHeight="1">
      <c r="A8" s="105"/>
      <c r="B8" s="105"/>
      <c r="C8" s="105"/>
      <c r="D8" s="105"/>
      <c r="E8" s="105"/>
      <c r="F8" s="105"/>
      <c r="G8" s="105"/>
      <c r="H8" s="105"/>
      <c r="I8" s="105"/>
      <c r="J8" s="105"/>
      <c r="K8" s="105"/>
    </row>
    <row r="9" spans="7:9" ht="12.75" customHeight="1">
      <c r="G9" s="36">
        <f>+'BS'!D9</f>
        <v>38442</v>
      </c>
      <c r="I9" s="36">
        <f>+Income!L18</f>
        <v>38077</v>
      </c>
    </row>
    <row r="10" spans="7:9" ht="12.75" customHeight="1">
      <c r="G10" s="6" t="s">
        <v>54</v>
      </c>
      <c r="I10" s="6" t="s">
        <v>54</v>
      </c>
    </row>
    <row r="11" spans="4:9" ht="3.75" customHeight="1">
      <c r="D11" s="36"/>
      <c r="G11" s="26"/>
      <c r="I11" s="26"/>
    </row>
    <row r="12" ht="12.75" customHeight="1">
      <c r="A12" s="26" t="s">
        <v>122</v>
      </c>
    </row>
    <row r="13" ht="3.75" customHeight="1"/>
    <row r="14" spans="2:9" ht="12.75" customHeight="1">
      <c r="B14" s="26" t="s">
        <v>207</v>
      </c>
      <c r="G14" s="1">
        <f>+Income!J40</f>
        <v>-33074</v>
      </c>
      <c r="I14" s="1">
        <v>-5973</v>
      </c>
    </row>
    <row r="15" ht="3.75" customHeight="1"/>
    <row r="16" spans="2:9" ht="12.75" customHeight="1">
      <c r="B16" s="26" t="s">
        <v>26</v>
      </c>
      <c r="G16" s="1">
        <v>41771</v>
      </c>
      <c r="I16" s="1">
        <v>28914</v>
      </c>
    </row>
    <row r="17" spans="7:9" ht="3.75" customHeight="1">
      <c r="G17" s="12"/>
      <c r="I17" s="12"/>
    </row>
    <row r="18" spans="7:9" ht="3.75" customHeight="1">
      <c r="G18" s="9"/>
      <c r="I18" s="9"/>
    </row>
    <row r="19" spans="2:9" ht="12.75" customHeight="1">
      <c r="B19" s="26" t="s">
        <v>121</v>
      </c>
      <c r="G19" s="1">
        <f>SUM(G14:G16)</f>
        <v>8697</v>
      </c>
      <c r="I19" s="1">
        <f>SUM(I14:I16)</f>
        <v>22941</v>
      </c>
    </row>
    <row r="20" ht="3.75" customHeight="1"/>
    <row r="21" spans="2:9" ht="12.75" customHeight="1">
      <c r="B21" s="26" t="s">
        <v>137</v>
      </c>
      <c r="G21" s="1">
        <v>-9172</v>
      </c>
      <c r="I21" s="1">
        <v>5674</v>
      </c>
    </row>
    <row r="22" spans="7:9" ht="3.75" customHeight="1">
      <c r="G22" s="12"/>
      <c r="I22" s="12"/>
    </row>
    <row r="23" spans="7:9" ht="3.75" customHeight="1">
      <c r="G23" s="9"/>
      <c r="I23" s="9"/>
    </row>
    <row r="24" spans="2:9" ht="12.75" customHeight="1">
      <c r="B24" s="26" t="s">
        <v>254</v>
      </c>
      <c r="G24" s="1">
        <f>SUM(G19:G21)</f>
        <v>-475</v>
      </c>
      <c r="I24" s="1">
        <f>SUM(I19:I21)</f>
        <v>28615</v>
      </c>
    </row>
    <row r="25" spans="7:9" ht="3.75" customHeight="1">
      <c r="G25" s="12"/>
      <c r="I25" s="12"/>
    </row>
    <row r="26" spans="7:9" ht="3.75" customHeight="1">
      <c r="G26" s="9"/>
      <c r="I26" s="9"/>
    </row>
    <row r="27" spans="1:3" ht="12.75" customHeight="1">
      <c r="A27" s="26" t="s">
        <v>126</v>
      </c>
      <c r="B27" s="41"/>
      <c r="C27" s="41"/>
    </row>
    <row r="28" spans="2:3" ht="3.75" customHeight="1">
      <c r="B28" s="41"/>
      <c r="C28" s="41"/>
    </row>
    <row r="29" spans="2:9" ht="3.75" customHeight="1">
      <c r="B29" s="41"/>
      <c r="C29" s="41"/>
      <c r="G29" s="16"/>
      <c r="I29" s="16"/>
    </row>
    <row r="30" spans="2:9" ht="12.75" customHeight="1">
      <c r="B30" s="26" t="s">
        <v>125</v>
      </c>
      <c r="G30" s="16">
        <v>138</v>
      </c>
      <c r="I30" s="16">
        <v>19233</v>
      </c>
    </row>
    <row r="31" spans="2:9" ht="12.75" customHeight="1">
      <c r="B31" s="26" t="s">
        <v>233</v>
      </c>
      <c r="G31" s="16">
        <v>-499</v>
      </c>
      <c r="I31" s="16">
        <v>-24998</v>
      </c>
    </row>
    <row r="32" spans="2:9" ht="12.75" customHeight="1">
      <c r="B32" s="26" t="s">
        <v>124</v>
      </c>
      <c r="G32" s="16">
        <v>4800</v>
      </c>
      <c r="I32" s="16">
        <v>47095</v>
      </c>
    </row>
    <row r="33" spans="2:9" ht="12.75" customHeight="1">
      <c r="B33" s="26" t="s">
        <v>123</v>
      </c>
      <c r="G33" s="16">
        <v>233945</v>
      </c>
      <c r="I33" s="16">
        <v>33502</v>
      </c>
    </row>
    <row r="34" spans="2:9" ht="12.75" customHeight="1">
      <c r="B34" s="26" t="s">
        <v>185</v>
      </c>
      <c r="G34" s="16">
        <v>-11956</v>
      </c>
      <c r="I34" s="16">
        <v>-25984</v>
      </c>
    </row>
    <row r="35" spans="2:9" ht="12.75" customHeight="1">
      <c r="B35" s="26" t="s">
        <v>234</v>
      </c>
      <c r="G35" s="16">
        <v>-4544</v>
      </c>
      <c r="I35" s="16">
        <v>-14893</v>
      </c>
    </row>
    <row r="36" spans="7:9" ht="3.75" customHeight="1">
      <c r="G36" s="12"/>
      <c r="I36" s="12"/>
    </row>
    <row r="37" ht="3.75" customHeight="1"/>
    <row r="38" spans="2:9" ht="12.75" customHeight="1">
      <c r="B38" s="87" t="s">
        <v>172</v>
      </c>
      <c r="C38" s="87"/>
      <c r="G38" s="1">
        <f>SUM(G29:G35)</f>
        <v>221884</v>
      </c>
      <c r="I38" s="1">
        <f>SUM(I29:I35)</f>
        <v>33955</v>
      </c>
    </row>
    <row r="39" spans="7:9" ht="3.75" customHeight="1">
      <c r="G39" s="12"/>
      <c r="I39" s="12"/>
    </row>
    <row r="40" spans="7:9" ht="3.75" customHeight="1">
      <c r="G40" s="9"/>
      <c r="I40" s="9"/>
    </row>
    <row r="41" spans="1:3" ht="3.75" customHeight="1">
      <c r="A41" s="87"/>
      <c r="B41" s="87"/>
      <c r="C41" s="87"/>
    </row>
    <row r="42" spans="1:3" ht="12.75" customHeight="1">
      <c r="A42" s="26" t="s">
        <v>127</v>
      </c>
      <c r="B42" s="41"/>
      <c r="C42" s="41"/>
    </row>
    <row r="43" spans="2:3" ht="3.75" customHeight="1">
      <c r="B43" s="41"/>
      <c r="C43" s="41"/>
    </row>
    <row r="44" spans="2:9" ht="3.75" customHeight="1">
      <c r="B44" s="41"/>
      <c r="C44" s="41"/>
      <c r="G44" s="16"/>
      <c r="I44" s="16"/>
    </row>
    <row r="45" spans="2:9" ht="12.75" customHeight="1">
      <c r="B45" s="26" t="s">
        <v>176</v>
      </c>
      <c r="G45" s="16">
        <v>-128800</v>
      </c>
      <c r="I45" s="16">
        <v>-47913</v>
      </c>
    </row>
    <row r="46" spans="2:9" ht="12.75" customHeight="1">
      <c r="B46" s="26" t="s">
        <v>256</v>
      </c>
      <c r="G46" s="16">
        <v>-9545</v>
      </c>
      <c r="I46" s="16">
        <v>0</v>
      </c>
    </row>
    <row r="47" spans="2:9" ht="12.75" customHeight="1">
      <c r="B47" s="26" t="s">
        <v>29</v>
      </c>
      <c r="G47" s="16"/>
      <c r="I47" s="16"/>
    </row>
    <row r="48" spans="3:9" ht="12.75" customHeight="1">
      <c r="C48" s="26" t="s">
        <v>189</v>
      </c>
      <c r="G48" s="16">
        <v>5</v>
      </c>
      <c r="I48" s="16">
        <v>0</v>
      </c>
    </row>
    <row r="49" spans="2:9" ht="12.75" customHeight="1">
      <c r="B49" s="26" t="s">
        <v>186</v>
      </c>
      <c r="G49" s="16">
        <v>0</v>
      </c>
      <c r="I49" s="16">
        <v>-395</v>
      </c>
    </row>
    <row r="50" spans="7:9" ht="3.75" customHeight="1">
      <c r="G50" s="12"/>
      <c r="I50" s="12"/>
    </row>
    <row r="51" ht="3.75" customHeight="1"/>
    <row r="52" spans="2:9" ht="12.75" customHeight="1">
      <c r="B52" s="87" t="s">
        <v>173</v>
      </c>
      <c r="C52" s="87"/>
      <c r="G52" s="16">
        <f>SUM(G45:G49)</f>
        <v>-138340</v>
      </c>
      <c r="I52" s="16">
        <f>SUM(I45:I49)</f>
        <v>-48308</v>
      </c>
    </row>
    <row r="53" spans="1:9" ht="3.75" customHeight="1">
      <c r="A53" s="87"/>
      <c r="B53" s="87"/>
      <c r="C53" s="87"/>
      <c r="G53" s="12"/>
      <c r="I53" s="12"/>
    </row>
    <row r="54" spans="1:3" ht="3.75" customHeight="1">
      <c r="A54" s="41"/>
      <c r="B54" s="41"/>
      <c r="C54" s="41"/>
    </row>
    <row r="55" spans="1:9" ht="12.75" customHeight="1">
      <c r="A55" s="87" t="s">
        <v>109</v>
      </c>
      <c r="B55" s="87"/>
      <c r="C55" s="87"/>
      <c r="G55" s="1">
        <v>312</v>
      </c>
      <c r="I55" s="1">
        <v>-10219</v>
      </c>
    </row>
    <row r="56" spans="1:3" ht="3.75" customHeight="1">
      <c r="A56" s="41"/>
      <c r="B56" s="41"/>
      <c r="C56" s="41"/>
    </row>
    <row r="57" spans="1:9" ht="3.75" customHeight="1">
      <c r="A57" s="41"/>
      <c r="B57" s="41"/>
      <c r="C57" s="41"/>
      <c r="G57" s="9"/>
      <c r="I57" s="9"/>
    </row>
    <row r="58" spans="1:9" ht="12.75" customHeight="1">
      <c r="A58" s="87" t="s">
        <v>235</v>
      </c>
      <c r="B58" s="87"/>
      <c r="C58" s="87"/>
      <c r="G58" s="1">
        <f>+G24+G38+G55+G52</f>
        <v>83381</v>
      </c>
      <c r="I58" s="1">
        <f>+I24+I38+I55+I52</f>
        <v>4043</v>
      </c>
    </row>
    <row r="59" spans="1:3" ht="3.75" customHeight="1">
      <c r="A59" s="41"/>
      <c r="B59" s="41"/>
      <c r="C59" s="41"/>
    </row>
    <row r="60" spans="1:9" ht="3.75" customHeight="1">
      <c r="A60" s="41"/>
      <c r="B60" s="41"/>
      <c r="C60" s="41"/>
      <c r="G60" s="9"/>
      <c r="I60" s="9"/>
    </row>
    <row r="61" spans="1:9" ht="12.75" customHeight="1">
      <c r="A61" s="26" t="s">
        <v>191</v>
      </c>
      <c r="G61" s="16"/>
      <c r="I61" s="16"/>
    </row>
    <row r="62" spans="1:3" ht="3.75" customHeight="1">
      <c r="A62" s="41"/>
      <c r="B62" s="41"/>
      <c r="C62" s="41"/>
    </row>
    <row r="63" spans="1:9" ht="3.75" customHeight="1">
      <c r="A63" s="41"/>
      <c r="B63" s="41"/>
      <c r="C63" s="41"/>
      <c r="G63" s="55"/>
      <c r="I63" s="55"/>
    </row>
    <row r="64" spans="1:9" ht="12.75" customHeight="1">
      <c r="A64" s="41"/>
      <c r="B64" s="41"/>
      <c r="C64" s="41"/>
      <c r="D64" s="26" t="s">
        <v>108</v>
      </c>
      <c r="G64" s="56">
        <v>417153</v>
      </c>
      <c r="I64" s="56">
        <v>305406</v>
      </c>
    </row>
    <row r="65" spans="1:9" ht="12.75" customHeight="1">
      <c r="A65" s="41"/>
      <c r="B65" s="41"/>
      <c r="C65" s="41"/>
      <c r="D65" s="26" t="s">
        <v>109</v>
      </c>
      <c r="G65" s="56"/>
      <c r="I65" s="56"/>
    </row>
    <row r="66" spans="1:9" ht="12.75" customHeight="1">
      <c r="A66" s="41"/>
      <c r="B66" s="41"/>
      <c r="C66" s="41"/>
      <c r="D66" s="26" t="s">
        <v>110</v>
      </c>
      <c r="G66" s="56">
        <v>-908</v>
      </c>
      <c r="I66" s="56">
        <v>9612</v>
      </c>
    </row>
    <row r="67" spans="1:9" ht="3.75" customHeight="1">
      <c r="A67" s="41"/>
      <c r="B67" s="41"/>
      <c r="C67" s="41"/>
      <c r="G67" s="57"/>
      <c r="I67" s="57"/>
    </row>
    <row r="68" spans="1:9" ht="3.75" customHeight="1">
      <c r="A68" s="41"/>
      <c r="B68" s="41"/>
      <c r="C68" s="41"/>
      <c r="G68" s="9"/>
      <c r="I68" s="9"/>
    </row>
    <row r="69" spans="1:9" ht="12.75" customHeight="1">
      <c r="A69" s="41"/>
      <c r="B69" s="41"/>
      <c r="C69" s="41"/>
      <c r="D69" s="106" t="s">
        <v>174</v>
      </c>
      <c r="E69" s="54"/>
      <c r="F69" s="54"/>
      <c r="G69" s="16">
        <f>SUM(G64:G67)</f>
        <v>416245</v>
      </c>
      <c r="I69" s="16">
        <f>SUM(I64:I67)</f>
        <v>315018</v>
      </c>
    </row>
    <row r="70" spans="1:3" ht="3.75" customHeight="1">
      <c r="A70" s="41"/>
      <c r="B70" s="41"/>
      <c r="C70" s="41"/>
    </row>
    <row r="71" spans="1:9" ht="3.75" customHeight="1">
      <c r="A71" s="41"/>
      <c r="B71" s="41"/>
      <c r="C71" s="41"/>
      <c r="G71" s="9"/>
      <c r="I71" s="9"/>
    </row>
    <row r="72" spans="1:9" ht="15" customHeight="1" thickBot="1">
      <c r="A72" s="194">
        <f>+Equity!A37</f>
        <v>38442</v>
      </c>
      <c r="B72" s="194"/>
      <c r="C72" s="194"/>
      <c r="D72" s="194"/>
      <c r="G72" s="18">
        <f>+G58+G69</f>
        <v>499626</v>
      </c>
      <c r="I72" s="18">
        <f>+I58+I69</f>
        <v>319061</v>
      </c>
    </row>
    <row r="73" spans="1:3" ht="15" customHeight="1">
      <c r="A73" s="41"/>
      <c r="B73" s="41"/>
      <c r="C73" s="41"/>
    </row>
    <row r="74" spans="1:3" ht="15" customHeight="1">
      <c r="A74" s="41"/>
      <c r="B74" s="41"/>
      <c r="C74" s="41"/>
    </row>
    <row r="75" spans="1:3" ht="15" customHeight="1">
      <c r="A75" s="41"/>
      <c r="B75" s="41"/>
      <c r="C75" s="41"/>
    </row>
    <row r="76" spans="1:3" ht="15" customHeight="1">
      <c r="A76" s="41"/>
      <c r="B76" s="41"/>
      <c r="C76" s="41"/>
    </row>
    <row r="77" spans="1:3" ht="15" customHeight="1">
      <c r="A77" s="41"/>
      <c r="B77" s="41"/>
      <c r="C77" s="41"/>
    </row>
    <row r="78" spans="1:3" ht="15" customHeight="1">
      <c r="A78" s="41"/>
      <c r="B78" s="41"/>
      <c r="C78" s="41"/>
    </row>
    <row r="79" spans="1:3" ht="15" customHeight="1">
      <c r="A79" s="41"/>
      <c r="B79" s="41"/>
      <c r="C79" s="41"/>
    </row>
    <row r="80" spans="1:3" ht="15" customHeight="1">
      <c r="A80" s="41"/>
      <c r="B80" s="41"/>
      <c r="C80" s="41"/>
    </row>
    <row r="81" spans="1:3" ht="15" customHeight="1">
      <c r="A81" s="41"/>
      <c r="B81" s="41"/>
      <c r="C81" s="41"/>
    </row>
    <row r="82" spans="1:3" ht="15" customHeight="1">
      <c r="A82" s="41"/>
      <c r="B82" s="41"/>
      <c r="C82" s="41"/>
    </row>
    <row r="83" spans="1:3" ht="15" customHeight="1">
      <c r="A83" s="41"/>
      <c r="B83" s="41"/>
      <c r="C83" s="41"/>
    </row>
    <row r="84" spans="1:3" ht="7.5" customHeight="1">
      <c r="A84" s="41"/>
      <c r="B84" s="41"/>
      <c r="C84" s="41"/>
    </row>
    <row r="85" spans="1:11" ht="24.75" customHeight="1">
      <c r="A85" s="177" t="s">
        <v>255</v>
      </c>
      <c r="B85" s="177"/>
      <c r="C85" s="177"/>
      <c r="D85" s="177"/>
      <c r="E85" s="177"/>
      <c r="F85" s="177"/>
      <c r="G85" s="177"/>
      <c r="H85" s="177"/>
      <c r="I85" s="177"/>
      <c r="K85" s="1"/>
    </row>
  </sheetData>
  <mergeCells count="2">
    <mergeCell ref="A85:I85"/>
    <mergeCell ref="A72:D72"/>
  </mergeCells>
  <printOptions horizontalCentered="1"/>
  <pageMargins left="0.66" right="0.6" top="0.71" bottom="0.57" header="0.2" footer="0.2"/>
  <pageSetup firstPageNumber="4" useFirstPageNumber="1" horizontalDpi="600" verticalDpi="600" orientation="portrait" paperSize="9" scale="88"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dimension ref="A6:V158"/>
  <sheetViews>
    <sheetView workbookViewId="0" topLeftCell="A1">
      <selection activeCell="A1" sqref="A1"/>
    </sheetView>
  </sheetViews>
  <sheetFormatPr defaultColWidth="9.140625" defaultRowHeight="12.75" customHeight="1"/>
  <cols>
    <col min="1" max="1" width="2.7109375" style="60" customWidth="1"/>
    <col min="2" max="2" width="3.28125" style="26" customWidth="1"/>
    <col min="3" max="3" width="3.57421875" style="26" customWidth="1"/>
    <col min="4" max="4" width="4.140625" style="26" customWidth="1"/>
    <col min="5" max="5" width="6.00390625" style="26" customWidth="1"/>
    <col min="6" max="6" width="7.8515625" style="26" customWidth="1"/>
    <col min="7" max="7" width="8.7109375" style="26" customWidth="1"/>
    <col min="8" max="8" width="12.140625" style="26" customWidth="1"/>
    <col min="9" max="9" width="10.00390625" style="26" customWidth="1"/>
    <col min="10" max="10" width="10.28125" style="26" customWidth="1"/>
    <col min="11" max="11" width="10.57421875" style="26" customWidth="1"/>
    <col min="12" max="12" width="10.7109375" style="26" customWidth="1"/>
    <col min="13" max="13" width="9.57421875" style="26" bestFit="1" customWidth="1"/>
    <col min="14" max="14" width="4.7109375" style="26" customWidth="1"/>
    <col min="15" max="15" width="9.28125" style="26" customWidth="1"/>
    <col min="16" max="16384" width="9.140625" style="26" customWidth="1"/>
  </cols>
  <sheetData>
    <row r="5" ht="6" customHeight="1"/>
    <row r="6" spans="1:4" s="29" customFormat="1" ht="15" customHeight="1">
      <c r="A6" s="107"/>
      <c r="B6" s="47" t="s">
        <v>154</v>
      </c>
      <c r="C6" s="47"/>
      <c r="D6" s="47"/>
    </row>
    <row r="7" ht="7.5" customHeight="1"/>
    <row r="8" spans="1:4" ht="12.75" customHeight="1">
      <c r="A8" s="60">
        <v>1</v>
      </c>
      <c r="B8" s="61" t="s">
        <v>111</v>
      </c>
      <c r="C8" s="61"/>
      <c r="D8" s="61"/>
    </row>
    <row r="9" ht="6" customHeight="1"/>
    <row r="10" spans="1:12" s="109" customFormat="1" ht="27.75" customHeight="1">
      <c r="A10" s="108"/>
      <c r="B10" s="177" t="s">
        <v>220</v>
      </c>
      <c r="C10" s="177"/>
      <c r="D10" s="177"/>
      <c r="E10" s="177"/>
      <c r="F10" s="177"/>
      <c r="G10" s="177"/>
      <c r="H10" s="177"/>
      <c r="I10" s="177"/>
      <c r="J10" s="177"/>
      <c r="K10" s="177"/>
      <c r="L10" s="177"/>
    </row>
    <row r="11" ht="6" customHeight="1"/>
    <row r="12" spans="1:12" s="77" customFormat="1" ht="40.5" customHeight="1">
      <c r="A12" s="86"/>
      <c r="B12" s="195" t="s">
        <v>219</v>
      </c>
      <c r="C12" s="195"/>
      <c r="D12" s="195"/>
      <c r="E12" s="195"/>
      <c r="F12" s="195"/>
      <c r="G12" s="195"/>
      <c r="H12" s="195"/>
      <c r="I12" s="195"/>
      <c r="J12" s="195"/>
      <c r="K12" s="195"/>
      <c r="L12" s="195"/>
    </row>
    <row r="13" ht="7.5" customHeight="1"/>
    <row r="14" spans="1:4" ht="12.75" customHeight="1">
      <c r="A14" s="60">
        <v>2</v>
      </c>
      <c r="B14" s="61" t="s">
        <v>17</v>
      </c>
      <c r="C14" s="61"/>
      <c r="D14" s="61"/>
    </row>
    <row r="15" ht="6" customHeight="1"/>
    <row r="16" spans="1:12" s="76" customFormat="1" ht="25.5" customHeight="1">
      <c r="A16" s="67"/>
      <c r="B16" s="195" t="s">
        <v>221</v>
      </c>
      <c r="C16" s="195"/>
      <c r="D16" s="195"/>
      <c r="E16" s="195"/>
      <c r="F16" s="195"/>
      <c r="G16" s="195"/>
      <c r="H16" s="195"/>
      <c r="I16" s="195"/>
      <c r="J16" s="195"/>
      <c r="K16" s="195"/>
      <c r="L16" s="195"/>
    </row>
    <row r="17" ht="7.5" customHeight="1"/>
    <row r="18" spans="1:4" ht="12.75" customHeight="1">
      <c r="A18" s="60">
        <v>3</v>
      </c>
      <c r="B18" s="61" t="s">
        <v>85</v>
      </c>
      <c r="C18" s="61"/>
      <c r="D18" s="61"/>
    </row>
    <row r="19" ht="6" customHeight="1"/>
    <row r="20" spans="1:12" s="109" customFormat="1" ht="27.75" customHeight="1">
      <c r="A20" s="108"/>
      <c r="B20" s="177" t="s">
        <v>160</v>
      </c>
      <c r="C20" s="177"/>
      <c r="D20" s="177"/>
      <c r="E20" s="177"/>
      <c r="F20" s="177"/>
      <c r="G20" s="177"/>
      <c r="H20" s="177"/>
      <c r="I20" s="177"/>
      <c r="J20" s="177"/>
      <c r="K20" s="177"/>
      <c r="L20" s="177"/>
    </row>
    <row r="21" ht="6" customHeight="1"/>
    <row r="22" spans="1:12" s="88" customFormat="1" ht="37.5" customHeight="1">
      <c r="A22" s="63"/>
      <c r="B22" s="88" t="s">
        <v>59</v>
      </c>
      <c r="C22" s="195" t="s">
        <v>161</v>
      </c>
      <c r="D22" s="195"/>
      <c r="E22" s="195"/>
      <c r="F22" s="195"/>
      <c r="G22" s="195"/>
      <c r="H22" s="195"/>
      <c r="I22" s="195"/>
      <c r="J22" s="195"/>
      <c r="K22" s="195"/>
      <c r="L22" s="195"/>
    </row>
    <row r="23" ht="6" customHeight="1"/>
    <row r="24" spans="1:12" s="88" customFormat="1" ht="39" customHeight="1">
      <c r="A24" s="63"/>
      <c r="B24" s="88" t="s">
        <v>60</v>
      </c>
      <c r="C24" s="195" t="s">
        <v>177</v>
      </c>
      <c r="D24" s="195"/>
      <c r="E24" s="195"/>
      <c r="F24" s="195"/>
      <c r="G24" s="195"/>
      <c r="H24" s="195"/>
      <c r="I24" s="195"/>
      <c r="J24" s="195"/>
      <c r="K24" s="195"/>
      <c r="L24" s="195"/>
    </row>
    <row r="25" spans="2:4" ht="6" customHeight="1">
      <c r="B25" s="61"/>
      <c r="C25" s="61"/>
      <c r="D25" s="61"/>
    </row>
    <row r="26" spans="1:12" s="88" customFormat="1" ht="39.75" customHeight="1">
      <c r="A26" s="63"/>
      <c r="B26" s="88" t="s">
        <v>65</v>
      </c>
      <c r="C26" s="195" t="s">
        <v>178</v>
      </c>
      <c r="D26" s="195"/>
      <c r="E26" s="195"/>
      <c r="F26" s="195"/>
      <c r="G26" s="195"/>
      <c r="H26" s="195"/>
      <c r="I26" s="195"/>
      <c r="J26" s="195"/>
      <c r="K26" s="195"/>
      <c r="L26" s="195"/>
    </row>
    <row r="27" ht="7.5" customHeight="1"/>
    <row r="28" spans="1:4" ht="12.75" customHeight="1">
      <c r="A28" s="60">
        <v>4</v>
      </c>
      <c r="B28" s="61" t="s">
        <v>165</v>
      </c>
      <c r="C28" s="61"/>
      <c r="D28" s="61"/>
    </row>
    <row r="29" ht="6" customHeight="1"/>
    <row r="30" spans="2:12" s="77" customFormat="1" ht="27.75" customHeight="1">
      <c r="B30" s="195" t="s">
        <v>11</v>
      </c>
      <c r="C30" s="195"/>
      <c r="D30" s="195"/>
      <c r="E30" s="195"/>
      <c r="F30" s="195"/>
      <c r="G30" s="195"/>
      <c r="H30" s="195"/>
      <c r="I30" s="195"/>
      <c r="J30" s="195"/>
      <c r="K30" s="195"/>
      <c r="L30" s="195"/>
    </row>
    <row r="31" ht="7.5" customHeight="1"/>
    <row r="32" spans="1:4" ht="12.75" customHeight="1">
      <c r="A32" s="60">
        <v>5</v>
      </c>
      <c r="B32" s="61" t="s">
        <v>34</v>
      </c>
      <c r="C32" s="61"/>
      <c r="D32" s="61"/>
    </row>
    <row r="33" spans="2:4" ht="6" customHeight="1">
      <c r="B33" s="61"/>
      <c r="C33" s="61"/>
      <c r="D33" s="61"/>
    </row>
    <row r="34" spans="1:2" s="104" customFormat="1" ht="12.75" customHeight="1">
      <c r="A34" s="110"/>
      <c r="B34" s="111" t="s">
        <v>190</v>
      </c>
    </row>
    <row r="35" spans="6:12" s="104" customFormat="1" ht="12.75" customHeight="1">
      <c r="F35" s="112"/>
      <c r="G35" s="112"/>
      <c r="H35" s="112"/>
      <c r="I35" s="200" t="str">
        <f>+Income!F16</f>
        <v>FIRST QUARTER</v>
      </c>
      <c r="J35" s="200"/>
      <c r="K35" s="198" t="str">
        <f>+Income!J16</f>
        <v>CUMULATIVE 3 MONTHS</v>
      </c>
      <c r="L35" s="199"/>
    </row>
    <row r="36" spans="6:12" s="104" customFormat="1" ht="12.75" customHeight="1">
      <c r="F36" s="113"/>
      <c r="G36" s="113"/>
      <c r="H36" s="113"/>
      <c r="I36" s="114">
        <f>+Income!F18</f>
        <v>38442</v>
      </c>
      <c r="J36" s="114">
        <f>+Income!H18</f>
        <v>38077</v>
      </c>
      <c r="K36" s="114">
        <f>+I36</f>
        <v>38442</v>
      </c>
      <c r="L36" s="114">
        <f>+J36</f>
        <v>38077</v>
      </c>
    </row>
    <row r="37" spans="6:12" s="104" customFormat="1" ht="3" customHeight="1">
      <c r="F37" s="113"/>
      <c r="G37" s="113"/>
      <c r="H37" s="113"/>
      <c r="I37" s="112"/>
      <c r="J37" s="112"/>
      <c r="K37" s="112"/>
      <c r="L37" s="112"/>
    </row>
    <row r="38" spans="6:12" s="104" customFormat="1" ht="12" customHeight="1">
      <c r="F38" s="113"/>
      <c r="G38" s="113"/>
      <c r="H38" s="113"/>
      <c r="I38" s="115" t="s">
        <v>54</v>
      </c>
      <c r="J38" s="115" t="s">
        <v>54</v>
      </c>
      <c r="K38" s="115" t="s">
        <v>54</v>
      </c>
      <c r="L38" s="115" t="s">
        <v>54</v>
      </c>
    </row>
    <row r="39" spans="6:12" s="104" customFormat="1" ht="3.75" customHeight="1">
      <c r="F39" s="113"/>
      <c r="G39" s="113"/>
      <c r="H39" s="113"/>
      <c r="I39" s="115"/>
      <c r="J39" s="115"/>
      <c r="K39" s="115"/>
      <c r="L39" s="115"/>
    </row>
    <row r="40" spans="1:12" s="104" customFormat="1" ht="12.75" customHeight="1">
      <c r="A40" s="110"/>
      <c r="C40" s="116" t="s">
        <v>201</v>
      </c>
      <c r="I40" s="117"/>
      <c r="J40" s="117"/>
      <c r="K40" s="117"/>
      <c r="L40" s="117"/>
    </row>
    <row r="41" spans="1:12" s="104" customFormat="1" ht="12.75" customHeight="1">
      <c r="A41" s="110"/>
      <c r="D41" s="118" t="s">
        <v>202</v>
      </c>
      <c r="I41" s="117">
        <v>0</v>
      </c>
      <c r="J41" s="117">
        <v>-592</v>
      </c>
      <c r="K41" s="117">
        <v>0</v>
      </c>
      <c r="L41" s="117">
        <v>-592</v>
      </c>
    </row>
    <row r="42" spans="1:12" s="104" customFormat="1" ht="12.75" customHeight="1">
      <c r="A42" s="110"/>
      <c r="C42" s="116" t="s">
        <v>208</v>
      </c>
      <c r="D42" s="118"/>
      <c r="I42" s="117">
        <f>388-1372</f>
        <v>-984</v>
      </c>
      <c r="J42" s="117">
        <v>0</v>
      </c>
      <c r="K42" s="117">
        <f>+I42</f>
        <v>-984</v>
      </c>
      <c r="L42" s="117">
        <v>0</v>
      </c>
    </row>
    <row r="43" spans="1:12" s="104" customFormat="1" ht="12.75" customHeight="1">
      <c r="A43" s="110"/>
      <c r="C43" s="116" t="s">
        <v>237</v>
      </c>
      <c r="I43" s="117">
        <v>38998</v>
      </c>
      <c r="J43" s="117">
        <v>0</v>
      </c>
      <c r="K43" s="117">
        <v>38998</v>
      </c>
      <c r="L43" s="117">
        <v>0</v>
      </c>
    </row>
    <row r="44" spans="1:12" s="104" customFormat="1" ht="12.75" customHeight="1">
      <c r="A44" s="110"/>
      <c r="C44" s="111" t="s">
        <v>238</v>
      </c>
      <c r="I44" s="117">
        <v>3359</v>
      </c>
      <c r="J44" s="117">
        <v>-789</v>
      </c>
      <c r="K44" s="117">
        <v>3359</v>
      </c>
      <c r="L44" s="117">
        <v>-789</v>
      </c>
    </row>
    <row r="45" spans="1:12" s="104" customFormat="1" ht="12.75" customHeight="1">
      <c r="A45" s="110"/>
      <c r="C45" s="118" t="s">
        <v>236</v>
      </c>
      <c r="I45" s="117">
        <f>-13743+28</f>
        <v>-13715</v>
      </c>
      <c r="J45" s="117">
        <v>16104</v>
      </c>
      <c r="K45" s="117">
        <f>+I45</f>
        <v>-13715</v>
      </c>
      <c r="L45" s="117">
        <v>16104</v>
      </c>
    </row>
    <row r="46" spans="1:12" s="104" customFormat="1" ht="12.75" customHeight="1">
      <c r="A46" s="110"/>
      <c r="C46" s="116" t="s">
        <v>239</v>
      </c>
      <c r="I46" s="117">
        <v>-12</v>
      </c>
      <c r="J46" s="117">
        <v>0</v>
      </c>
      <c r="K46" s="117">
        <v>0</v>
      </c>
      <c r="L46" s="117">
        <v>0</v>
      </c>
    </row>
    <row r="47" spans="1:12" s="104" customFormat="1" ht="12.75" customHeight="1">
      <c r="A47" s="110"/>
      <c r="C47" s="111" t="s">
        <v>12</v>
      </c>
      <c r="I47" s="117"/>
      <c r="J47" s="117"/>
      <c r="K47" s="117"/>
      <c r="L47" s="117"/>
    </row>
    <row r="48" spans="1:12" s="104" customFormat="1" ht="12.75" customHeight="1">
      <c r="A48" s="110"/>
      <c r="D48" s="118" t="s">
        <v>13</v>
      </c>
      <c r="I48" s="117">
        <v>0</v>
      </c>
      <c r="J48" s="117">
        <v>1141</v>
      </c>
      <c r="K48" s="117">
        <v>0</v>
      </c>
      <c r="L48" s="117">
        <v>1141</v>
      </c>
    </row>
    <row r="49" spans="1:12" s="104" customFormat="1" ht="3.75" customHeight="1">
      <c r="A49" s="110"/>
      <c r="I49" s="116"/>
      <c r="J49" s="116"/>
      <c r="K49" s="116"/>
      <c r="L49" s="116"/>
    </row>
    <row r="50" spans="6:12" s="104" customFormat="1" ht="3.75" customHeight="1">
      <c r="F50" s="113"/>
      <c r="G50" s="113"/>
      <c r="H50" s="113"/>
      <c r="I50" s="119"/>
      <c r="J50" s="119"/>
      <c r="K50" s="119"/>
      <c r="L50" s="119"/>
    </row>
    <row r="51" spans="1:15" s="104" customFormat="1" ht="12.75" customHeight="1" thickBot="1">
      <c r="A51" s="110"/>
      <c r="H51" s="121"/>
      <c r="I51" s="120">
        <f>SUM(I40:I48)</f>
        <v>27646</v>
      </c>
      <c r="J51" s="120">
        <f>SUM(J40:J48)</f>
        <v>15864</v>
      </c>
      <c r="K51" s="120">
        <f>SUM(K40:K48)</f>
        <v>27658</v>
      </c>
      <c r="L51" s="120">
        <f>SUM(L40:L48)</f>
        <v>15864</v>
      </c>
      <c r="M51" s="121"/>
      <c r="N51" s="121"/>
      <c r="O51" s="121"/>
    </row>
    <row r="52" spans="9:15" ht="6" customHeight="1">
      <c r="I52" s="16"/>
      <c r="J52" s="124"/>
      <c r="K52" s="16"/>
      <c r="L52" s="16"/>
      <c r="M52" s="16"/>
      <c r="N52" s="54"/>
      <c r="O52" s="54"/>
    </row>
    <row r="53" spans="1:12" ht="12.75" customHeight="1">
      <c r="A53" s="60">
        <v>6</v>
      </c>
      <c r="B53" s="61" t="s">
        <v>67</v>
      </c>
      <c r="C53" s="61"/>
      <c r="D53" s="61"/>
      <c r="I53" s="54"/>
      <c r="K53" s="54"/>
      <c r="L53" s="54"/>
    </row>
    <row r="54" ht="6" customHeight="1"/>
    <row r="55" spans="1:12" s="88" customFormat="1" ht="65.25" customHeight="1">
      <c r="A55" s="63"/>
      <c r="B55" s="195" t="s">
        <v>263</v>
      </c>
      <c r="C55" s="195"/>
      <c r="D55" s="195"/>
      <c r="E55" s="195"/>
      <c r="F55" s="195"/>
      <c r="G55" s="195"/>
      <c r="H55" s="195"/>
      <c r="I55" s="195"/>
      <c r="J55" s="195"/>
      <c r="K55" s="195"/>
      <c r="L55" s="195"/>
    </row>
    <row r="56" ht="3" customHeight="1"/>
    <row r="57" spans="1:12" s="88" customFormat="1" ht="39" customHeight="1">
      <c r="A57" s="63"/>
      <c r="B57" s="195" t="s">
        <v>257</v>
      </c>
      <c r="C57" s="195"/>
      <c r="D57" s="195"/>
      <c r="E57" s="195"/>
      <c r="F57" s="195"/>
      <c r="G57" s="195"/>
      <c r="H57" s="195"/>
      <c r="I57" s="195"/>
      <c r="J57" s="195"/>
      <c r="K57" s="195"/>
      <c r="L57" s="195"/>
    </row>
    <row r="58" ht="7.5" customHeight="1"/>
    <row r="59" spans="1:4" ht="12.75" customHeight="1">
      <c r="A59" s="60">
        <v>7</v>
      </c>
      <c r="B59" s="61" t="s">
        <v>115</v>
      </c>
      <c r="C59" s="61"/>
      <c r="D59" s="61"/>
    </row>
    <row r="60" spans="2:4" ht="7.5" customHeight="1">
      <c r="B60" s="61"/>
      <c r="C60" s="61"/>
      <c r="D60" s="61"/>
    </row>
    <row r="61" spans="1:13" s="76" customFormat="1" ht="12" customHeight="1">
      <c r="A61" s="96"/>
      <c r="B61" s="195" t="s">
        <v>222</v>
      </c>
      <c r="C61" s="195"/>
      <c r="D61" s="195"/>
      <c r="E61" s="195"/>
      <c r="F61" s="195"/>
      <c r="G61" s="195"/>
      <c r="H61" s="195"/>
      <c r="I61" s="195"/>
      <c r="J61" s="195"/>
      <c r="K61" s="195"/>
      <c r="L61" s="195"/>
      <c r="M61" s="195"/>
    </row>
    <row r="62" spans="2:4" ht="7.5" customHeight="1">
      <c r="B62" s="61"/>
      <c r="C62" s="61"/>
      <c r="D62" s="61"/>
    </row>
    <row r="63" spans="1:2" ht="12.75" customHeight="1">
      <c r="A63" s="60">
        <v>8</v>
      </c>
      <c r="B63" s="61" t="s">
        <v>113</v>
      </c>
    </row>
    <row r="64" ht="7.5" customHeight="1">
      <c r="B64" s="61"/>
    </row>
    <row r="65" spans="1:12" s="76" customFormat="1" ht="13.5" customHeight="1">
      <c r="A65" s="67"/>
      <c r="B65" s="195" t="s">
        <v>223</v>
      </c>
      <c r="C65" s="195"/>
      <c r="D65" s="195"/>
      <c r="E65" s="195"/>
      <c r="F65" s="195"/>
      <c r="G65" s="195"/>
      <c r="H65" s="195"/>
      <c r="I65" s="195"/>
      <c r="J65" s="195"/>
      <c r="K65" s="195"/>
      <c r="L65" s="195"/>
    </row>
    <row r="66" ht="7.5" customHeight="1"/>
    <row r="67" spans="8:12" s="122" customFormat="1" ht="12.75" customHeight="1">
      <c r="H67" s="122" t="s">
        <v>138</v>
      </c>
      <c r="I67" s="122" t="s">
        <v>139</v>
      </c>
      <c r="K67" s="122" t="s">
        <v>140</v>
      </c>
      <c r="L67" s="122" t="s">
        <v>141</v>
      </c>
    </row>
    <row r="68" spans="6:13" s="122" customFormat="1" ht="12.75" customHeight="1">
      <c r="F68" s="122" t="s">
        <v>23</v>
      </c>
      <c r="G68" s="122" t="s">
        <v>112</v>
      </c>
      <c r="H68" s="122" t="s">
        <v>142</v>
      </c>
      <c r="I68" s="122" t="s">
        <v>143</v>
      </c>
      <c r="J68" s="122" t="s">
        <v>114</v>
      </c>
      <c r="K68" s="122" t="s">
        <v>144</v>
      </c>
      <c r="L68" s="122" t="s">
        <v>155</v>
      </c>
      <c r="M68" s="122" t="s">
        <v>72</v>
      </c>
    </row>
    <row r="69" spans="2:13" s="122" customFormat="1" ht="12.75" customHeight="1">
      <c r="B69" s="123" t="s">
        <v>145</v>
      </c>
      <c r="F69" s="122" t="s">
        <v>54</v>
      </c>
      <c r="G69" s="122" t="s">
        <v>54</v>
      </c>
      <c r="H69" s="122" t="s">
        <v>54</v>
      </c>
      <c r="I69" s="122" t="s">
        <v>54</v>
      </c>
      <c r="J69" s="122" t="s">
        <v>54</v>
      </c>
      <c r="K69" s="122" t="s">
        <v>54</v>
      </c>
      <c r="L69" s="122" t="s">
        <v>54</v>
      </c>
      <c r="M69" s="122" t="s">
        <v>54</v>
      </c>
    </row>
    <row r="70" spans="2:22" s="124" customFormat="1" ht="12.75" customHeight="1">
      <c r="B70" s="125"/>
      <c r="F70" s="126"/>
      <c r="G70" s="126"/>
      <c r="H70" s="126"/>
      <c r="I70" s="126"/>
      <c r="J70" s="126"/>
      <c r="K70" s="126"/>
      <c r="L70" s="127"/>
      <c r="M70" s="126"/>
      <c r="N70" s="126"/>
      <c r="P70" s="126"/>
      <c r="R70" s="126"/>
      <c r="T70" s="126"/>
      <c r="V70" s="126"/>
    </row>
    <row r="71" spans="2:22" s="124" customFormat="1" ht="12.75" customHeight="1">
      <c r="B71" s="125" t="s">
        <v>180</v>
      </c>
      <c r="C71" s="125"/>
      <c r="D71" s="125"/>
      <c r="F71" s="126">
        <v>98666</v>
      </c>
      <c r="G71" s="126">
        <v>193355</v>
      </c>
      <c r="H71" s="126">
        <v>78132</v>
      </c>
      <c r="I71" s="126">
        <v>47964</v>
      </c>
      <c r="J71" s="126">
        <v>5473</v>
      </c>
      <c r="K71" s="126">
        <v>10415</v>
      </c>
      <c r="L71" s="127">
        <v>27223</v>
      </c>
      <c r="M71" s="126">
        <f>SUM(F71:L71)</f>
        <v>461228</v>
      </c>
      <c r="N71" s="126"/>
      <c r="P71" s="126"/>
      <c r="R71" s="126"/>
      <c r="T71" s="126"/>
      <c r="V71" s="126"/>
    </row>
    <row r="72" spans="2:22" s="124" customFormat="1" ht="12.75" customHeight="1">
      <c r="B72" s="125" t="s">
        <v>181</v>
      </c>
      <c r="C72" s="125"/>
      <c r="D72" s="125"/>
      <c r="F72" s="126">
        <v>0</v>
      </c>
      <c r="G72" s="126">
        <v>-10</v>
      </c>
      <c r="H72" s="126">
        <v>0</v>
      </c>
      <c r="I72" s="126">
        <v>-739</v>
      </c>
      <c r="J72" s="126">
        <v>0</v>
      </c>
      <c r="K72" s="126">
        <v>-163</v>
      </c>
      <c r="L72" s="127">
        <v>-19</v>
      </c>
      <c r="M72" s="126">
        <f>SUM(F72:L72)</f>
        <v>-931</v>
      </c>
      <c r="N72" s="126"/>
      <c r="P72" s="126"/>
      <c r="R72" s="126"/>
      <c r="T72" s="126"/>
      <c r="V72" s="126"/>
    </row>
    <row r="73" spans="2:22" s="124" customFormat="1" ht="3.75" customHeight="1">
      <c r="B73" s="125"/>
      <c r="F73" s="126"/>
      <c r="G73" s="126"/>
      <c r="H73" s="126"/>
      <c r="I73" s="126"/>
      <c r="J73" s="126"/>
      <c r="K73" s="126"/>
      <c r="L73" s="127"/>
      <c r="M73" s="126"/>
      <c r="N73" s="126"/>
      <c r="P73" s="126"/>
      <c r="R73" s="126"/>
      <c r="T73" s="126"/>
      <c r="V73" s="126"/>
    </row>
    <row r="74" spans="2:22" s="124" customFormat="1" ht="3.75" customHeight="1">
      <c r="B74" s="125"/>
      <c r="F74" s="128"/>
      <c r="G74" s="128"/>
      <c r="H74" s="128"/>
      <c r="I74" s="128"/>
      <c r="J74" s="128"/>
      <c r="K74" s="128"/>
      <c r="L74" s="129"/>
      <c r="M74" s="128"/>
      <c r="N74" s="126"/>
      <c r="P74" s="126"/>
      <c r="R74" s="126"/>
      <c r="T74" s="126"/>
      <c r="V74" s="126"/>
    </row>
    <row r="75" spans="2:20" s="124" customFormat="1" ht="12.75" customHeight="1">
      <c r="B75" s="125" t="s">
        <v>168</v>
      </c>
      <c r="F75" s="124">
        <f aca="true" t="shared" si="0" ref="F75:L75">SUM(F71:F74)</f>
        <v>98666</v>
      </c>
      <c r="G75" s="124">
        <f t="shared" si="0"/>
        <v>193345</v>
      </c>
      <c r="H75" s="124">
        <f t="shared" si="0"/>
        <v>78132</v>
      </c>
      <c r="I75" s="124">
        <f t="shared" si="0"/>
        <v>47225</v>
      </c>
      <c r="J75" s="124">
        <f t="shared" si="0"/>
        <v>5473</v>
      </c>
      <c r="K75" s="124">
        <f t="shared" si="0"/>
        <v>10252</v>
      </c>
      <c r="L75" s="127">
        <f t="shared" si="0"/>
        <v>27204</v>
      </c>
      <c r="M75" s="124">
        <f>SUM(M71:M74)</f>
        <v>460297</v>
      </c>
      <c r="T75" s="126"/>
    </row>
    <row r="76" spans="6:20" s="124" customFormat="1" ht="3.75" customHeight="1" thickBot="1">
      <c r="F76" s="130"/>
      <c r="G76" s="130"/>
      <c r="H76" s="130"/>
      <c r="I76" s="130"/>
      <c r="J76" s="130"/>
      <c r="K76" s="130"/>
      <c r="L76" s="131"/>
      <c r="T76" s="126"/>
    </row>
    <row r="77" spans="12:20" s="124" customFormat="1" ht="3.75" customHeight="1">
      <c r="L77" s="127"/>
      <c r="T77" s="126"/>
    </row>
    <row r="78" spans="2:20" s="124" customFormat="1" ht="12.75" customHeight="1">
      <c r="B78" s="125" t="s">
        <v>197</v>
      </c>
      <c r="M78" s="124">
        <f>-136679-4696</f>
        <v>-141375</v>
      </c>
      <c r="S78" s="127"/>
      <c r="T78" s="126"/>
    </row>
    <row r="79" spans="19:20" s="16" customFormat="1" ht="3.75" customHeight="1">
      <c r="S79" s="132"/>
      <c r="T79" s="133"/>
    </row>
    <row r="80" spans="13:20" s="16" customFormat="1" ht="3.75" customHeight="1">
      <c r="M80" s="9"/>
      <c r="S80" s="132"/>
      <c r="T80" s="133"/>
    </row>
    <row r="81" spans="13:20" s="124" customFormat="1" ht="12.75" customHeight="1">
      <c r="M81" s="124">
        <f>SUM(M75:M78)</f>
        <v>318922</v>
      </c>
      <c r="S81" s="127"/>
      <c r="T81" s="126"/>
    </row>
    <row r="82" spans="13:20" s="16" customFormat="1" ht="3.75" customHeight="1" thickBot="1">
      <c r="M82" s="18"/>
      <c r="S82" s="132"/>
      <c r="T82" s="133"/>
    </row>
    <row r="83" spans="2:20" s="124" customFormat="1" ht="12.75" customHeight="1">
      <c r="B83" s="123" t="s">
        <v>146</v>
      </c>
      <c r="S83" s="127"/>
      <c r="T83" s="126"/>
    </row>
    <row r="84" spans="2:20" s="124" customFormat="1" ht="12.75" customHeight="1">
      <c r="B84" s="125" t="s">
        <v>179</v>
      </c>
      <c r="C84" s="125"/>
      <c r="D84" s="125"/>
      <c r="F84" s="124">
        <v>0</v>
      </c>
      <c r="G84" s="124">
        <v>-4166</v>
      </c>
      <c r="H84" s="124">
        <v>-614</v>
      </c>
      <c r="I84" s="124">
        <v>1775</v>
      </c>
      <c r="J84" s="124">
        <v>222</v>
      </c>
      <c r="K84" s="124">
        <v>-32</v>
      </c>
      <c r="L84" s="127">
        <v>-4168</v>
      </c>
      <c r="M84" s="124">
        <f>SUM(F84:L84)</f>
        <v>-6983</v>
      </c>
      <c r="T84" s="126"/>
    </row>
    <row r="85" spans="2:20" s="124" customFormat="1" ht="12.75" customHeight="1">
      <c r="B85" s="125" t="s">
        <v>128</v>
      </c>
      <c r="F85" s="124">
        <v>0</v>
      </c>
      <c r="G85" s="124">
        <v>4865</v>
      </c>
      <c r="H85" s="124">
        <v>61</v>
      </c>
      <c r="I85" s="124">
        <v>1259</v>
      </c>
      <c r="J85" s="124">
        <v>90</v>
      </c>
      <c r="K85" s="124">
        <v>0</v>
      </c>
      <c r="L85" s="127">
        <v>3341</v>
      </c>
      <c r="M85" s="124">
        <f>SUM(F85:L85)</f>
        <v>9616</v>
      </c>
      <c r="T85" s="126"/>
    </row>
    <row r="86" spans="2:20" s="124" customFormat="1" ht="3.75" customHeight="1">
      <c r="B86" s="125"/>
      <c r="F86" s="134"/>
      <c r="G86" s="134"/>
      <c r="H86" s="134"/>
      <c r="I86" s="134"/>
      <c r="J86" s="134"/>
      <c r="K86" s="134"/>
      <c r="L86" s="134"/>
      <c r="M86" s="134"/>
      <c r="T86" s="126"/>
    </row>
    <row r="87" spans="2:20" s="124" customFormat="1" ht="3.75" customHeight="1">
      <c r="B87" s="125"/>
      <c r="L87" s="127"/>
      <c r="T87" s="126"/>
    </row>
    <row r="88" spans="2:20" s="124" customFormat="1" ht="12.75" customHeight="1">
      <c r="B88" s="125" t="s">
        <v>183</v>
      </c>
      <c r="T88" s="126"/>
    </row>
    <row r="89" spans="2:20" s="124" customFormat="1" ht="12.75" customHeight="1">
      <c r="B89" s="125" t="s">
        <v>184</v>
      </c>
      <c r="F89" s="124">
        <f aca="true" t="shared" si="1" ref="F89:M89">SUM(F84:F87)</f>
        <v>0</v>
      </c>
      <c r="G89" s="124">
        <f t="shared" si="1"/>
        <v>699</v>
      </c>
      <c r="H89" s="124">
        <f t="shared" si="1"/>
        <v>-553</v>
      </c>
      <c r="I89" s="124">
        <f t="shared" si="1"/>
        <v>3034</v>
      </c>
      <c r="J89" s="124">
        <f t="shared" si="1"/>
        <v>312</v>
      </c>
      <c r="K89" s="124">
        <f t="shared" si="1"/>
        <v>-32</v>
      </c>
      <c r="L89" s="124">
        <f t="shared" si="1"/>
        <v>-827</v>
      </c>
      <c r="M89" s="124">
        <f t="shared" si="1"/>
        <v>2633</v>
      </c>
      <c r="T89" s="126"/>
    </row>
    <row r="90" spans="2:20" s="124" customFormat="1" ht="12.75" customHeight="1">
      <c r="B90" s="125" t="s">
        <v>34</v>
      </c>
      <c r="F90" s="124">
        <v>0</v>
      </c>
      <c r="G90" s="124">
        <v>37951</v>
      </c>
      <c r="H90" s="124">
        <v>83</v>
      </c>
      <c r="I90" s="124">
        <v>0</v>
      </c>
      <c r="J90" s="124">
        <v>0</v>
      </c>
      <c r="K90" s="124">
        <v>0</v>
      </c>
      <c r="L90" s="127">
        <v>-10388</v>
      </c>
      <c r="M90" s="124">
        <f>SUM(F90:L90)</f>
        <v>27646</v>
      </c>
      <c r="T90" s="126"/>
    </row>
    <row r="91" spans="2:20" s="124" customFormat="1" ht="12.75" customHeight="1">
      <c r="B91" s="125" t="s">
        <v>147</v>
      </c>
      <c r="F91" s="124">
        <v>0</v>
      </c>
      <c r="G91" s="124">
        <v>-37578</v>
      </c>
      <c r="H91" s="124">
        <v>-547</v>
      </c>
      <c r="I91" s="124">
        <v>0</v>
      </c>
      <c r="J91" s="124">
        <v>-86</v>
      </c>
      <c r="K91" s="124">
        <v>-7</v>
      </c>
      <c r="L91" s="127">
        <v>-26264</v>
      </c>
      <c r="M91" s="124">
        <f>SUM(F91:L91)</f>
        <v>-64482</v>
      </c>
      <c r="T91" s="126"/>
    </row>
    <row r="92" spans="2:20" s="124" customFormat="1" ht="12.75" customHeight="1">
      <c r="B92" s="125" t="s">
        <v>149</v>
      </c>
      <c r="L92" s="127"/>
      <c r="T92" s="126"/>
    </row>
    <row r="93" spans="2:20" s="124" customFormat="1" ht="12.75" customHeight="1">
      <c r="B93" s="125" t="s">
        <v>175</v>
      </c>
      <c r="L93" s="127"/>
      <c r="T93" s="126"/>
    </row>
    <row r="94" spans="2:20" s="124" customFormat="1" ht="12.75" customHeight="1">
      <c r="B94" s="125" t="s">
        <v>198</v>
      </c>
      <c r="F94" s="135">
        <v>1983</v>
      </c>
      <c r="G94" s="124">
        <f>33-943</f>
        <v>-910</v>
      </c>
      <c r="H94" s="124">
        <v>0</v>
      </c>
      <c r="I94" s="124">
        <v>2837</v>
      </c>
      <c r="J94" s="124">
        <v>-70</v>
      </c>
      <c r="K94" s="124">
        <v>-36</v>
      </c>
      <c r="L94" s="127">
        <v>-2675</v>
      </c>
      <c r="M94" s="124">
        <f>SUM(F94:L94)</f>
        <v>1129</v>
      </c>
      <c r="T94" s="126"/>
    </row>
    <row r="95" spans="2:20" s="124" customFormat="1" ht="3.75" customHeight="1">
      <c r="B95" s="125"/>
      <c r="F95" s="134"/>
      <c r="G95" s="134"/>
      <c r="H95" s="134"/>
      <c r="I95" s="134"/>
      <c r="J95" s="134"/>
      <c r="K95" s="134"/>
      <c r="L95" s="136"/>
      <c r="M95" s="134"/>
      <c r="T95" s="126"/>
    </row>
    <row r="96" spans="2:20" s="124" customFormat="1" ht="12.75" customHeight="1">
      <c r="B96" s="125" t="s">
        <v>24</v>
      </c>
      <c r="T96" s="126"/>
    </row>
    <row r="97" spans="2:20" s="124" customFormat="1" ht="12.75" customHeight="1">
      <c r="B97" s="125" t="s">
        <v>25</v>
      </c>
      <c r="F97" s="145">
        <f aca="true" t="shared" si="2" ref="F97:M97">SUM(F89:F94)</f>
        <v>1983</v>
      </c>
      <c r="G97" s="124">
        <f t="shared" si="2"/>
        <v>162</v>
      </c>
      <c r="H97" s="124">
        <f t="shared" si="2"/>
        <v>-1017</v>
      </c>
      <c r="I97" s="124">
        <f t="shared" si="2"/>
        <v>5871</v>
      </c>
      <c r="J97" s="124">
        <f t="shared" si="2"/>
        <v>156</v>
      </c>
      <c r="K97" s="124">
        <f t="shared" si="2"/>
        <v>-75</v>
      </c>
      <c r="L97" s="124">
        <f t="shared" si="2"/>
        <v>-40154</v>
      </c>
      <c r="M97" s="124">
        <f t="shared" si="2"/>
        <v>-33074</v>
      </c>
      <c r="T97" s="126"/>
    </row>
    <row r="98" spans="6:20" s="124" customFormat="1" ht="3.75" customHeight="1" thickBot="1">
      <c r="F98" s="130"/>
      <c r="G98" s="130"/>
      <c r="H98" s="130"/>
      <c r="I98" s="130"/>
      <c r="J98" s="130"/>
      <c r="K98" s="130"/>
      <c r="L98" s="131"/>
      <c r="M98" s="131"/>
      <c r="T98" s="126"/>
    </row>
    <row r="99" spans="12:20" s="124" customFormat="1" ht="3.75" customHeight="1">
      <c r="L99" s="127"/>
      <c r="T99" s="126"/>
    </row>
    <row r="100" spans="2:13" ht="12.75" customHeight="1">
      <c r="B100" s="22" t="s">
        <v>19</v>
      </c>
      <c r="K100" s="137"/>
      <c r="L100" s="137"/>
      <c r="M100" s="137"/>
    </row>
    <row r="101" spans="11:13" ht="7.5" customHeight="1">
      <c r="K101" s="137"/>
      <c r="L101" s="137"/>
      <c r="M101" s="137"/>
    </row>
    <row r="102" spans="1:4" ht="12.75" customHeight="1">
      <c r="A102" s="60">
        <v>9</v>
      </c>
      <c r="B102" s="61" t="s">
        <v>35</v>
      </c>
      <c r="C102" s="61"/>
      <c r="D102" s="61"/>
    </row>
    <row r="103" ht="7.5" customHeight="1"/>
    <row r="104" spans="1:12" s="76" customFormat="1" ht="27.75" customHeight="1">
      <c r="A104" s="67"/>
      <c r="B104" s="195" t="s">
        <v>162</v>
      </c>
      <c r="C104" s="195"/>
      <c r="D104" s="195"/>
      <c r="E104" s="195"/>
      <c r="F104" s="195"/>
      <c r="G104" s="195"/>
      <c r="H104" s="195"/>
      <c r="I104" s="195"/>
      <c r="J104" s="195"/>
      <c r="K104" s="195"/>
      <c r="L104" s="195"/>
    </row>
    <row r="105" ht="7.5" customHeight="1"/>
    <row r="106" spans="1:10" ht="12.75" customHeight="1">
      <c r="A106" s="60">
        <v>10</v>
      </c>
      <c r="B106" s="196" t="s">
        <v>148</v>
      </c>
      <c r="C106" s="196"/>
      <c r="D106" s="196"/>
      <c r="E106" s="196"/>
      <c r="F106" s="196"/>
      <c r="G106" s="196"/>
      <c r="H106" s="196"/>
      <c r="I106" s="196"/>
      <c r="J106" s="196"/>
    </row>
    <row r="107" ht="7.5" customHeight="1"/>
    <row r="108" spans="1:12" s="77" customFormat="1" ht="27" customHeight="1">
      <c r="A108" s="86"/>
      <c r="B108" s="195" t="s">
        <v>224</v>
      </c>
      <c r="C108" s="195"/>
      <c r="D108" s="195"/>
      <c r="E108" s="195"/>
      <c r="F108" s="195"/>
      <c r="G108" s="195"/>
      <c r="H108" s="195"/>
      <c r="I108" s="195"/>
      <c r="J108" s="195"/>
      <c r="K108" s="195"/>
      <c r="L108" s="195"/>
    </row>
    <row r="109" ht="7.5" customHeight="1"/>
    <row r="110" spans="1:4" ht="12.75" customHeight="1">
      <c r="A110" s="60">
        <v>11</v>
      </c>
      <c r="B110" s="61" t="s">
        <v>64</v>
      </c>
      <c r="C110" s="61"/>
      <c r="D110" s="61"/>
    </row>
    <row r="111" spans="2:4" ht="7.5" customHeight="1">
      <c r="B111" s="61"/>
      <c r="C111" s="61"/>
      <c r="D111" s="61"/>
    </row>
    <row r="112" spans="1:13" s="151" customFormat="1" ht="13.5" customHeight="1">
      <c r="A112" s="67"/>
      <c r="B112" s="197" t="s">
        <v>264</v>
      </c>
      <c r="C112" s="197"/>
      <c r="D112" s="197"/>
      <c r="E112" s="197"/>
      <c r="F112" s="197"/>
      <c r="G112" s="197"/>
      <c r="H112" s="197"/>
      <c r="I112" s="197"/>
      <c r="J112" s="197"/>
      <c r="K112" s="197"/>
      <c r="L112" s="197"/>
      <c r="M112" s="197"/>
    </row>
    <row r="113" spans="1:7" ht="3.75" customHeight="1">
      <c r="A113" s="26"/>
      <c r="B113" s="166"/>
      <c r="D113" s="167"/>
      <c r="G113" s="1"/>
    </row>
    <row r="114" spans="1:12" s="77" customFormat="1" ht="65.25" customHeight="1">
      <c r="A114" s="86"/>
      <c r="B114" s="77" t="s">
        <v>91</v>
      </c>
      <c r="C114" s="195" t="s">
        <v>279</v>
      </c>
      <c r="D114" s="195"/>
      <c r="E114" s="195"/>
      <c r="F114" s="195"/>
      <c r="G114" s="195"/>
      <c r="H114" s="195"/>
      <c r="I114" s="195"/>
      <c r="J114" s="195"/>
      <c r="K114" s="195"/>
      <c r="L114" s="195"/>
    </row>
    <row r="115" s="152" customFormat="1" ht="6" customHeight="1">
      <c r="A115" s="60"/>
    </row>
    <row r="116" spans="1:12" s="77" customFormat="1" ht="51" customHeight="1">
      <c r="A116" s="86"/>
      <c r="B116" s="77" t="s">
        <v>16</v>
      </c>
      <c r="C116" s="195" t="s">
        <v>265</v>
      </c>
      <c r="D116" s="195"/>
      <c r="E116" s="195"/>
      <c r="F116" s="195"/>
      <c r="G116" s="195"/>
      <c r="H116" s="195"/>
      <c r="I116" s="195"/>
      <c r="J116" s="195"/>
      <c r="K116" s="195"/>
      <c r="L116" s="195"/>
    </row>
    <row r="117" s="152" customFormat="1" ht="6" customHeight="1">
      <c r="A117" s="60"/>
    </row>
    <row r="118" spans="1:12" s="76" customFormat="1" ht="65.25" customHeight="1">
      <c r="A118" s="67"/>
      <c r="B118" s="76" t="s">
        <v>258</v>
      </c>
      <c r="C118" s="195" t="s">
        <v>280</v>
      </c>
      <c r="D118" s="195"/>
      <c r="E118" s="195"/>
      <c r="F118" s="195"/>
      <c r="G118" s="195"/>
      <c r="H118" s="195"/>
      <c r="I118" s="195"/>
      <c r="J118" s="195"/>
      <c r="K118" s="195"/>
      <c r="L118" s="195"/>
    </row>
    <row r="119" ht="7.5" customHeight="1"/>
    <row r="120" spans="1:4" ht="12.75" customHeight="1">
      <c r="A120" s="60">
        <v>12</v>
      </c>
      <c r="B120" s="61" t="s">
        <v>80</v>
      </c>
      <c r="C120" s="61"/>
      <c r="D120" s="61"/>
    </row>
    <row r="121" spans="2:4" ht="7.5" customHeight="1">
      <c r="B121" s="61"/>
      <c r="C121" s="61"/>
      <c r="D121" s="61"/>
    </row>
    <row r="122" spans="2:12" s="161" customFormat="1" ht="90" customHeight="1">
      <c r="B122" s="195" t="s">
        <v>273</v>
      </c>
      <c r="C122" s="195"/>
      <c r="D122" s="195"/>
      <c r="E122" s="195"/>
      <c r="F122" s="195"/>
      <c r="G122" s="195"/>
      <c r="H122" s="195"/>
      <c r="I122" s="195"/>
      <c r="J122" s="195"/>
      <c r="K122" s="195"/>
      <c r="L122" s="195"/>
    </row>
    <row r="123" spans="1:4" s="62" customFormat="1" ht="6" customHeight="1">
      <c r="A123" s="38"/>
      <c r="C123" s="61"/>
      <c r="D123" s="61"/>
    </row>
    <row r="124" spans="1:12" s="88" customFormat="1" ht="27.75" customHeight="1">
      <c r="A124" s="63"/>
      <c r="B124" s="195" t="s">
        <v>271</v>
      </c>
      <c r="C124" s="195"/>
      <c r="D124" s="195"/>
      <c r="E124" s="195"/>
      <c r="F124" s="195"/>
      <c r="G124" s="195"/>
      <c r="H124" s="195"/>
      <c r="I124" s="195"/>
      <c r="J124" s="195"/>
      <c r="K124" s="195"/>
      <c r="L124" s="195"/>
    </row>
    <row r="125" ht="7.5" customHeight="1"/>
    <row r="126" spans="1:4" ht="12.75" customHeight="1">
      <c r="A126" s="60">
        <v>13</v>
      </c>
      <c r="B126" s="61" t="s">
        <v>116</v>
      </c>
      <c r="C126" s="138"/>
      <c r="D126" s="138"/>
    </row>
    <row r="127" ht="7.5" customHeight="1">
      <c r="A127" s="28"/>
    </row>
    <row r="128" spans="2:14" s="77" customFormat="1" ht="14.25" customHeight="1">
      <c r="B128" s="195" t="s">
        <v>225</v>
      </c>
      <c r="C128" s="195"/>
      <c r="D128" s="195"/>
      <c r="E128" s="195"/>
      <c r="F128" s="195"/>
      <c r="G128" s="195"/>
      <c r="H128" s="195"/>
      <c r="I128" s="195"/>
      <c r="J128" s="195"/>
      <c r="K128" s="195"/>
      <c r="L128" s="195"/>
      <c r="M128" s="139"/>
      <c r="N128" s="140"/>
    </row>
    <row r="129" spans="2:14" s="77" customFormat="1" ht="3.75" customHeight="1">
      <c r="B129" s="50"/>
      <c r="C129" s="50"/>
      <c r="D129" s="50"/>
      <c r="E129" s="50"/>
      <c r="F129" s="50"/>
      <c r="G129" s="50"/>
      <c r="H129" s="50"/>
      <c r="I129" s="50"/>
      <c r="J129" s="50"/>
      <c r="K129" s="50"/>
      <c r="L129" s="50"/>
      <c r="M129" s="139"/>
      <c r="N129" s="140"/>
    </row>
    <row r="130" ht="12.75" customHeight="1">
      <c r="L130" s="6" t="s">
        <v>54</v>
      </c>
    </row>
    <row r="131" ht="7.5" customHeight="1">
      <c r="L131" s="6"/>
    </row>
    <row r="132" spans="2:12" ht="12.75" customHeight="1">
      <c r="B132" s="26" t="s">
        <v>193</v>
      </c>
      <c r="L132" s="147">
        <v>2408</v>
      </c>
    </row>
    <row r="133" spans="2:12" ht="12.75" customHeight="1">
      <c r="B133" s="26" t="s">
        <v>194</v>
      </c>
      <c r="L133" s="147">
        <v>1005</v>
      </c>
    </row>
    <row r="134" ht="3.75" customHeight="1">
      <c r="L134" s="147"/>
    </row>
    <row r="135" ht="3.75" customHeight="1">
      <c r="L135" s="148"/>
    </row>
    <row r="136" ht="12.75" customHeight="1">
      <c r="L136" s="147">
        <f>SUM(L132:L133)</f>
        <v>3413</v>
      </c>
    </row>
    <row r="137" ht="3.75" customHeight="1" thickBot="1">
      <c r="L137" s="146"/>
    </row>
    <row r="138" ht="12.75" customHeight="1">
      <c r="L138" s="115"/>
    </row>
    <row r="158" ht="12.75" customHeight="1">
      <c r="A158" s="38"/>
    </row>
  </sheetData>
  <mergeCells count="24">
    <mergeCell ref="B104:L104"/>
    <mergeCell ref="B30:L30"/>
    <mergeCell ref="B65:L65"/>
    <mergeCell ref="B57:L57"/>
    <mergeCell ref="B55:L55"/>
    <mergeCell ref="B61:M61"/>
    <mergeCell ref="B10:L10"/>
    <mergeCell ref="B12:L12"/>
    <mergeCell ref="B16:L16"/>
    <mergeCell ref="B20:L20"/>
    <mergeCell ref="C22:L22"/>
    <mergeCell ref="C24:L24"/>
    <mergeCell ref="C26:L26"/>
    <mergeCell ref="K35:L35"/>
    <mergeCell ref="I35:J35"/>
    <mergeCell ref="B122:L122"/>
    <mergeCell ref="B128:L128"/>
    <mergeCell ref="B106:J106"/>
    <mergeCell ref="B124:L124"/>
    <mergeCell ref="B108:L108"/>
    <mergeCell ref="C118:L118"/>
    <mergeCell ref="C116:L116"/>
    <mergeCell ref="C114:L114"/>
    <mergeCell ref="B112:M112"/>
  </mergeCells>
  <printOptions horizontalCentered="1"/>
  <pageMargins left="0.6" right="0.3" top="0.71" bottom="0.54" header="0.2" footer="0.2"/>
  <pageSetup firstPageNumber="5" useFirstPageNumber="1" fitToHeight="4" fitToWidth="5" horizontalDpi="600" verticalDpi="600" orientation="portrait" paperSize="9" scale="86" r:id="rId2"/>
  <headerFooter alignWithMargins="0">
    <oddFooter>&amp;C- &amp;P -</oddFooter>
  </headerFooter>
  <rowBreaks count="2" manualBreakCount="2">
    <brk id="58" max="12" man="1"/>
    <brk id="119" max="12" man="1"/>
  </rowBreaks>
  <drawing r:id="rId1"/>
</worksheet>
</file>

<file path=xl/worksheets/sheet6.xml><?xml version="1.0" encoding="utf-8"?>
<worksheet xmlns="http://schemas.openxmlformats.org/spreadsheetml/2006/main" xmlns:r="http://schemas.openxmlformats.org/officeDocument/2006/relationships">
  <dimension ref="A6:M164"/>
  <sheetViews>
    <sheetView workbookViewId="0" topLeftCell="A1">
      <selection activeCell="A1" sqref="A1"/>
    </sheetView>
  </sheetViews>
  <sheetFormatPr defaultColWidth="9.140625" defaultRowHeight="12.75" customHeight="1"/>
  <cols>
    <col min="1" max="1" width="3.140625" style="62" customWidth="1"/>
    <col min="2" max="2" width="3.28125" style="62" customWidth="1"/>
    <col min="3" max="3" width="2.8515625" style="62" customWidth="1"/>
    <col min="4" max="4" width="3.140625" style="62" customWidth="1"/>
    <col min="5" max="5" width="5.7109375" style="62" customWidth="1"/>
    <col min="6" max="6" width="13.7109375" style="62" customWidth="1"/>
    <col min="7" max="7" width="16.140625" style="62" customWidth="1"/>
    <col min="8" max="9" width="12.140625" style="62" customWidth="1"/>
    <col min="10" max="10" width="11.7109375" style="62" customWidth="1"/>
    <col min="11" max="11" width="11.421875" style="62" customWidth="1"/>
    <col min="12" max="12" width="4.7109375" style="62" customWidth="1"/>
    <col min="13" max="16384" width="9.140625" style="62" customWidth="1"/>
  </cols>
  <sheetData>
    <row r="6" spans="1:4" ht="12.75" customHeight="1">
      <c r="A6" s="60"/>
      <c r="B6" s="61" t="s">
        <v>200</v>
      </c>
      <c r="C6" s="61"/>
      <c r="D6" s="61"/>
    </row>
    <row r="7" ht="6" customHeight="1"/>
    <row r="8" spans="1:4" ht="12.75" customHeight="1">
      <c r="A8" s="60">
        <v>1</v>
      </c>
      <c r="B8" s="61" t="s">
        <v>84</v>
      </c>
      <c r="C8" s="61"/>
      <c r="D8" s="61"/>
    </row>
    <row r="9" spans="1:4" ht="6" customHeight="1">
      <c r="A9" s="60"/>
      <c r="B9" s="61"/>
      <c r="C9" s="61"/>
      <c r="D9" s="61"/>
    </row>
    <row r="10" spans="1:11" s="64" customFormat="1" ht="141" customHeight="1">
      <c r="A10" s="63"/>
      <c r="B10" s="195" t="s">
        <v>282</v>
      </c>
      <c r="C10" s="195"/>
      <c r="D10" s="195"/>
      <c r="E10" s="195"/>
      <c r="F10" s="195"/>
      <c r="G10" s="195"/>
      <c r="H10" s="195"/>
      <c r="I10" s="195"/>
      <c r="J10" s="195"/>
      <c r="K10" s="195"/>
    </row>
    <row r="11" spans="1:4" ht="6" customHeight="1">
      <c r="A11" s="60"/>
      <c r="B11" s="61"/>
      <c r="C11" s="61"/>
      <c r="D11" s="61"/>
    </row>
    <row r="12" spans="1:11" s="64" customFormat="1" ht="65.25" customHeight="1">
      <c r="A12" s="63"/>
      <c r="B12" s="195" t="s">
        <v>267</v>
      </c>
      <c r="C12" s="195"/>
      <c r="D12" s="195"/>
      <c r="E12" s="195"/>
      <c r="F12" s="195"/>
      <c r="G12" s="195"/>
      <c r="H12" s="195"/>
      <c r="I12" s="195"/>
      <c r="J12" s="195"/>
      <c r="K12" s="195"/>
    </row>
    <row r="13" spans="1:4" ht="6" customHeight="1">
      <c r="A13" s="60"/>
      <c r="B13" s="61"/>
      <c r="C13" s="61"/>
      <c r="D13" s="61"/>
    </row>
    <row r="14" spans="1:11" s="64" customFormat="1" ht="92.25" customHeight="1">
      <c r="A14" s="63"/>
      <c r="B14" s="204" t="s">
        <v>277</v>
      </c>
      <c r="C14" s="204"/>
      <c r="D14" s="204"/>
      <c r="E14" s="204"/>
      <c r="F14" s="204"/>
      <c r="G14" s="204"/>
      <c r="H14" s="204"/>
      <c r="I14" s="204"/>
      <c r="J14" s="204"/>
      <c r="K14" s="204"/>
    </row>
    <row r="15" spans="1:4" ht="6" customHeight="1">
      <c r="A15" s="60"/>
      <c r="B15" s="61"/>
      <c r="C15" s="61"/>
      <c r="D15" s="61"/>
    </row>
    <row r="16" spans="1:11" s="66" customFormat="1" ht="41.25" customHeight="1">
      <c r="A16" s="65"/>
      <c r="B16" s="195" t="s">
        <v>260</v>
      </c>
      <c r="C16" s="195"/>
      <c r="D16" s="195"/>
      <c r="E16" s="195"/>
      <c r="F16" s="195"/>
      <c r="G16" s="195"/>
      <c r="H16" s="195"/>
      <c r="I16" s="195"/>
      <c r="J16" s="195"/>
      <c r="K16" s="195"/>
    </row>
    <row r="17" ht="6" customHeight="1">
      <c r="A17" s="60"/>
    </row>
    <row r="18" spans="1:11" s="68" customFormat="1" ht="26.25" customHeight="1">
      <c r="A18" s="67"/>
      <c r="B18" s="195" t="s">
        <v>261</v>
      </c>
      <c r="C18" s="195"/>
      <c r="D18" s="195"/>
      <c r="E18" s="195"/>
      <c r="F18" s="195"/>
      <c r="G18" s="195"/>
      <c r="H18" s="195"/>
      <c r="I18" s="195"/>
      <c r="J18" s="195"/>
      <c r="K18" s="195"/>
    </row>
    <row r="19" ht="6" customHeight="1">
      <c r="A19" s="60"/>
    </row>
    <row r="20" spans="1:11" s="68" customFormat="1" ht="39" customHeight="1">
      <c r="A20" s="67"/>
      <c r="B20" s="195" t="s">
        <v>270</v>
      </c>
      <c r="C20" s="195"/>
      <c r="D20" s="195"/>
      <c r="E20" s="195"/>
      <c r="F20" s="195"/>
      <c r="G20" s="195"/>
      <c r="H20" s="195"/>
      <c r="I20" s="195"/>
      <c r="J20" s="195"/>
      <c r="K20" s="195"/>
    </row>
    <row r="21" ht="6" customHeight="1">
      <c r="A21" s="60"/>
    </row>
    <row r="22" spans="1:12" s="68" customFormat="1" ht="15" customHeight="1">
      <c r="A22" s="67"/>
      <c r="B22" s="202" t="s">
        <v>262</v>
      </c>
      <c r="C22" s="202"/>
      <c r="D22" s="202"/>
      <c r="E22" s="202"/>
      <c r="F22" s="202"/>
      <c r="G22" s="202"/>
      <c r="H22" s="202"/>
      <c r="I22" s="202"/>
      <c r="J22" s="202"/>
      <c r="K22" s="202"/>
      <c r="L22" s="202"/>
    </row>
    <row r="23" ht="7.5" customHeight="1">
      <c r="A23" s="60"/>
    </row>
    <row r="24" spans="1:2" ht="12.75" customHeight="1">
      <c r="A24" s="60">
        <v>2</v>
      </c>
      <c r="B24" s="61" t="s">
        <v>83</v>
      </c>
    </row>
    <row r="25" spans="3:4" ht="6" customHeight="1">
      <c r="C25" s="61"/>
      <c r="D25" s="61"/>
    </row>
    <row r="26" spans="1:11" s="68" customFormat="1" ht="66" customHeight="1">
      <c r="A26" s="67"/>
      <c r="B26" s="195" t="s">
        <v>266</v>
      </c>
      <c r="C26" s="195"/>
      <c r="D26" s="195"/>
      <c r="E26" s="195"/>
      <c r="F26" s="195"/>
      <c r="G26" s="195"/>
      <c r="H26" s="195"/>
      <c r="I26" s="195"/>
      <c r="J26" s="195"/>
      <c r="K26" s="195"/>
    </row>
    <row r="27" ht="7.5" customHeight="1">
      <c r="A27" s="60"/>
    </row>
    <row r="28" spans="1:4" ht="12.75" customHeight="1">
      <c r="A28" s="60">
        <v>3</v>
      </c>
      <c r="B28" s="61" t="s">
        <v>86</v>
      </c>
      <c r="C28" s="61"/>
      <c r="D28" s="61"/>
    </row>
    <row r="29" ht="6" customHeight="1">
      <c r="A29" s="60"/>
    </row>
    <row r="30" spans="1:11" s="68" customFormat="1" ht="89.25" customHeight="1">
      <c r="A30" s="67"/>
      <c r="B30" s="195" t="s">
        <v>269</v>
      </c>
      <c r="C30" s="195"/>
      <c r="D30" s="195"/>
      <c r="E30" s="195"/>
      <c r="F30" s="195"/>
      <c r="G30" s="195"/>
      <c r="H30" s="195"/>
      <c r="I30" s="195"/>
      <c r="J30" s="195"/>
      <c r="K30" s="195"/>
    </row>
    <row r="31" ht="7.5" customHeight="1">
      <c r="A31" s="60"/>
    </row>
    <row r="32" spans="1:4" ht="12.75" customHeight="1">
      <c r="A32" s="60">
        <v>4</v>
      </c>
      <c r="B32" s="61" t="s">
        <v>87</v>
      </c>
      <c r="C32" s="61"/>
      <c r="D32" s="61"/>
    </row>
    <row r="33" spans="1:4" ht="6" customHeight="1">
      <c r="A33" s="28"/>
      <c r="B33" s="26"/>
      <c r="C33" s="26"/>
      <c r="D33" s="26"/>
    </row>
    <row r="34" spans="1:4" ht="12.75" customHeight="1">
      <c r="A34" s="28"/>
      <c r="B34" s="26" t="s">
        <v>163</v>
      </c>
      <c r="C34" s="26"/>
      <c r="D34" s="26"/>
    </row>
    <row r="35" spans="1:4" ht="12.75" customHeight="1">
      <c r="A35" s="28"/>
      <c r="B35" s="26"/>
      <c r="C35" s="26"/>
      <c r="D35" s="26"/>
    </row>
    <row r="36" spans="1:11" ht="12.75" customHeight="1">
      <c r="A36" s="60">
        <v>5</v>
      </c>
      <c r="B36" s="61" t="s">
        <v>55</v>
      </c>
      <c r="C36" s="61"/>
      <c r="D36" s="61"/>
      <c r="K36" s="69"/>
    </row>
    <row r="37" spans="1:4" ht="6" customHeight="1">
      <c r="A37" s="60"/>
      <c r="B37" s="61"/>
      <c r="C37" s="61"/>
      <c r="D37" s="61"/>
    </row>
    <row r="38" spans="1:4" ht="12.75" customHeight="1">
      <c r="A38" s="60"/>
      <c r="B38" s="26" t="s">
        <v>56</v>
      </c>
      <c r="C38" s="26"/>
      <c r="D38" s="26"/>
    </row>
    <row r="39" spans="1:12" ht="12.75" customHeight="1">
      <c r="A39" s="60"/>
      <c r="B39" s="26"/>
      <c r="C39" s="26"/>
      <c r="D39" s="26"/>
      <c r="H39" s="185" t="str">
        <f>+Income!F16</f>
        <v>FIRST QUARTER</v>
      </c>
      <c r="I39" s="185"/>
      <c r="J39" s="203" t="str">
        <f>+Income!J16</f>
        <v>CUMULATIVE 3 MONTHS</v>
      </c>
      <c r="K39" s="203"/>
      <c r="L39" s="149"/>
    </row>
    <row r="40" spans="1:11" ht="12.75" customHeight="1">
      <c r="A40" s="60"/>
      <c r="H40" s="114">
        <f>+Income!F18</f>
        <v>38442</v>
      </c>
      <c r="I40" s="114">
        <f>+Income!H18</f>
        <v>38077</v>
      </c>
      <c r="J40" s="114">
        <f>+H40</f>
        <v>38442</v>
      </c>
      <c r="K40" s="114">
        <f>+I40</f>
        <v>38077</v>
      </c>
    </row>
    <row r="41" spans="1:11" ht="12.75" customHeight="1">
      <c r="A41" s="60"/>
      <c r="H41" s="150" t="s">
        <v>54</v>
      </c>
      <c r="I41" s="150" t="s">
        <v>54</v>
      </c>
      <c r="J41" s="150" t="s">
        <v>54</v>
      </c>
      <c r="K41" s="150" t="s">
        <v>54</v>
      </c>
    </row>
    <row r="42" spans="1:11" ht="12.75" customHeight="1">
      <c r="A42" s="60"/>
      <c r="B42" s="62" t="s">
        <v>156</v>
      </c>
      <c r="F42" s="70" t="s">
        <v>158</v>
      </c>
      <c r="H42" s="71">
        <v>715</v>
      </c>
      <c r="I42" s="155">
        <v>2032</v>
      </c>
      <c r="J42" s="71">
        <f>+H42</f>
        <v>715</v>
      </c>
      <c r="K42" s="155">
        <v>2032</v>
      </c>
    </row>
    <row r="43" spans="1:11" ht="12.75" customHeight="1">
      <c r="A43" s="60"/>
      <c r="F43" s="70" t="s">
        <v>157</v>
      </c>
      <c r="H43" s="71">
        <v>846</v>
      </c>
      <c r="I43" s="155">
        <v>806</v>
      </c>
      <c r="J43" s="71">
        <f>+H43</f>
        <v>846</v>
      </c>
      <c r="K43" s="155">
        <v>806</v>
      </c>
    </row>
    <row r="44" spans="1:11" ht="12.75" customHeight="1">
      <c r="A44" s="60"/>
      <c r="B44" s="62" t="s">
        <v>170</v>
      </c>
      <c r="F44" s="70"/>
      <c r="H44" s="71"/>
      <c r="I44" s="155"/>
      <c r="J44" s="71"/>
      <c r="K44" s="155"/>
    </row>
    <row r="45" spans="1:11" ht="12.75" customHeight="1">
      <c r="A45" s="60"/>
      <c r="B45" s="62" t="s">
        <v>199</v>
      </c>
      <c r="H45" s="72">
        <f>-357-96</f>
        <v>-453</v>
      </c>
      <c r="I45" s="156">
        <v>-488</v>
      </c>
      <c r="J45" s="71">
        <f>+H45</f>
        <v>-453</v>
      </c>
      <c r="K45" s="156">
        <v>-488</v>
      </c>
    </row>
    <row r="46" spans="1:11" ht="12.75" customHeight="1">
      <c r="A46" s="60"/>
      <c r="B46" s="62" t="s">
        <v>28</v>
      </c>
      <c r="H46" s="73">
        <v>-4709</v>
      </c>
      <c r="I46" s="157">
        <v>-15548</v>
      </c>
      <c r="J46" s="73">
        <f>+H46</f>
        <v>-4709</v>
      </c>
      <c r="K46" s="157">
        <v>-15548</v>
      </c>
    </row>
    <row r="47" spans="1:11" ht="12.75" customHeight="1">
      <c r="A47" s="60"/>
      <c r="H47" s="71">
        <f>SUM(H42:H46)</f>
        <v>-3601</v>
      </c>
      <c r="I47" s="155">
        <f>SUM(I42:I46)</f>
        <v>-13198</v>
      </c>
      <c r="J47" s="71">
        <f>SUM(J42:J46)</f>
        <v>-3601</v>
      </c>
      <c r="K47" s="155">
        <f>SUM(K42:K46)</f>
        <v>-13198</v>
      </c>
    </row>
    <row r="48" spans="1:11" ht="12.75" customHeight="1">
      <c r="A48" s="60"/>
      <c r="B48" s="62" t="s">
        <v>204</v>
      </c>
      <c r="H48" s="71"/>
      <c r="I48" s="155"/>
      <c r="J48" s="71"/>
      <c r="K48" s="155"/>
    </row>
    <row r="49" spans="1:11" ht="12.75" customHeight="1">
      <c r="A49" s="60"/>
      <c r="C49" s="62" t="s">
        <v>192</v>
      </c>
      <c r="H49" s="71">
        <v>-503</v>
      </c>
      <c r="I49" s="155">
        <v>-225</v>
      </c>
      <c r="J49" s="71">
        <f>+H49</f>
        <v>-503</v>
      </c>
      <c r="K49" s="155">
        <v>-225</v>
      </c>
    </row>
    <row r="50" spans="1:13" ht="16.5" customHeight="1" thickBot="1">
      <c r="A50" s="60"/>
      <c r="H50" s="74">
        <f>SUM(H47:H49)</f>
        <v>-4104</v>
      </c>
      <c r="I50" s="158">
        <f>SUM(I47:I49)</f>
        <v>-13423</v>
      </c>
      <c r="J50" s="74">
        <f>SUM(J47:J49)</f>
        <v>-4104</v>
      </c>
      <c r="K50" s="158">
        <f>SUM(K47:K49)</f>
        <v>-13423</v>
      </c>
      <c r="M50" s="72"/>
    </row>
    <row r="51" spans="1:11" ht="9.75" customHeight="1">
      <c r="A51" s="60"/>
      <c r="H51" s="71"/>
      <c r="I51" s="72"/>
      <c r="J51" s="72"/>
      <c r="K51" s="72"/>
    </row>
    <row r="52" spans="1:11" s="68" customFormat="1" ht="26.25" customHeight="1">
      <c r="A52" s="67"/>
      <c r="B52" s="202" t="s">
        <v>6</v>
      </c>
      <c r="C52" s="202"/>
      <c r="D52" s="202"/>
      <c r="E52" s="202"/>
      <c r="F52" s="202"/>
      <c r="G52" s="202"/>
      <c r="H52" s="202"/>
      <c r="I52" s="202"/>
      <c r="J52" s="202"/>
      <c r="K52" s="202"/>
    </row>
    <row r="53" spans="1:11" ht="12.75" customHeight="1">
      <c r="A53" s="60"/>
      <c r="I53" s="72"/>
      <c r="J53" s="72"/>
      <c r="K53" s="72"/>
    </row>
    <row r="54" spans="1:4" ht="12.75" customHeight="1">
      <c r="A54" s="60">
        <v>6</v>
      </c>
      <c r="B54" s="61" t="s">
        <v>57</v>
      </c>
      <c r="C54" s="61"/>
      <c r="D54" s="61"/>
    </row>
    <row r="55" ht="9.75" customHeight="1">
      <c r="A55" s="60"/>
    </row>
    <row r="56" spans="1:11" s="66" customFormat="1" ht="26.25" customHeight="1">
      <c r="A56" s="65"/>
      <c r="B56" s="202" t="s">
        <v>7</v>
      </c>
      <c r="C56" s="202"/>
      <c r="D56" s="202"/>
      <c r="E56" s="202"/>
      <c r="F56" s="202"/>
      <c r="G56" s="202"/>
      <c r="H56" s="202"/>
      <c r="I56" s="202"/>
      <c r="J56" s="202"/>
      <c r="K56" s="202"/>
    </row>
    <row r="57" ht="12.75" customHeight="1">
      <c r="A57" s="60"/>
    </row>
    <row r="58" spans="1:4" ht="12.75" customHeight="1">
      <c r="A58" s="60">
        <v>7</v>
      </c>
      <c r="B58" s="61" t="s">
        <v>58</v>
      </c>
      <c r="C58" s="61"/>
      <c r="D58" s="61"/>
    </row>
    <row r="59" ht="9.75" customHeight="1">
      <c r="A59" s="60"/>
    </row>
    <row r="60" spans="1:11" s="154" customFormat="1" ht="27.75" customHeight="1">
      <c r="A60" s="153"/>
      <c r="B60" s="154" t="s">
        <v>59</v>
      </c>
      <c r="C60" s="197" t="s">
        <v>274</v>
      </c>
      <c r="D60" s="197"/>
      <c r="E60" s="197"/>
      <c r="F60" s="197"/>
      <c r="G60" s="197"/>
      <c r="H60" s="197"/>
      <c r="I60" s="197"/>
      <c r="J60" s="197"/>
      <c r="K60" s="197"/>
    </row>
    <row r="61" s="152" customFormat="1" ht="12.75" customHeight="1">
      <c r="A61" s="60"/>
    </row>
    <row r="62" spans="1:11" s="152" customFormat="1" ht="12.75" customHeight="1">
      <c r="A62" s="60"/>
      <c r="J62" s="7" t="s">
        <v>54</v>
      </c>
      <c r="K62" s="7"/>
    </row>
    <row r="63" s="152" customFormat="1" ht="3.75" customHeight="1">
      <c r="A63" s="60"/>
    </row>
    <row r="64" spans="1:11" s="152" customFormat="1" ht="12.75" customHeight="1">
      <c r="A64" s="60"/>
      <c r="C64" s="169" t="s">
        <v>91</v>
      </c>
      <c r="D64" s="170" t="s">
        <v>240</v>
      </c>
      <c r="J64" s="171">
        <v>0</v>
      </c>
      <c r="K64" s="171"/>
    </row>
    <row r="65" spans="1:11" s="152" customFormat="1" ht="12.75" customHeight="1">
      <c r="A65" s="60"/>
      <c r="C65" s="169" t="s">
        <v>241</v>
      </c>
      <c r="D65" s="170" t="s">
        <v>242</v>
      </c>
      <c r="J65" s="171">
        <v>-31</v>
      </c>
      <c r="K65" s="171"/>
    </row>
    <row r="66" spans="1:11" s="152" customFormat="1" ht="12.75" customHeight="1">
      <c r="A66" s="60"/>
      <c r="D66" s="170" t="s">
        <v>243</v>
      </c>
      <c r="J66" s="172">
        <v>-12</v>
      </c>
      <c r="K66" s="171"/>
    </row>
    <row r="67" spans="1:7" s="152" customFormat="1" ht="12.75" customHeight="1">
      <c r="A67" s="60"/>
      <c r="G67" s="171"/>
    </row>
    <row r="68" ht="9.75" customHeight="1">
      <c r="A68" s="60"/>
    </row>
    <row r="69" spans="1:11" s="78" customFormat="1" ht="27.75" customHeight="1">
      <c r="A69" s="77"/>
      <c r="B69" s="78" t="s">
        <v>60</v>
      </c>
      <c r="C69" s="202" t="s">
        <v>275</v>
      </c>
      <c r="D69" s="202"/>
      <c r="E69" s="202"/>
      <c r="F69" s="202"/>
      <c r="G69" s="202"/>
      <c r="H69" s="202"/>
      <c r="I69" s="202"/>
      <c r="J69" s="202"/>
      <c r="K69" s="202"/>
    </row>
    <row r="70" ht="9.75" customHeight="1">
      <c r="A70" s="28"/>
    </row>
    <row r="71" spans="1:10" ht="12.75" customHeight="1">
      <c r="A71" s="28"/>
      <c r="J71" s="5" t="s">
        <v>54</v>
      </c>
    </row>
    <row r="72" spans="1:10" ht="12.75" customHeight="1">
      <c r="A72" s="28"/>
      <c r="E72" s="62" t="s">
        <v>61</v>
      </c>
      <c r="J72" s="69">
        <v>341836</v>
      </c>
    </row>
    <row r="73" spans="1:10" ht="12.75" customHeight="1">
      <c r="A73" s="28"/>
      <c r="E73" s="62" t="s">
        <v>182</v>
      </c>
      <c r="J73" s="69">
        <v>172661</v>
      </c>
    </row>
    <row r="74" spans="1:10" ht="15.75" customHeight="1" thickBot="1">
      <c r="A74" s="28"/>
      <c r="E74" s="62" t="s">
        <v>62</v>
      </c>
      <c r="J74" s="79">
        <f>+J72-J73</f>
        <v>169175</v>
      </c>
    </row>
    <row r="75" spans="1:10" ht="12.75" customHeight="1">
      <c r="A75" s="60"/>
      <c r="J75" s="69"/>
    </row>
    <row r="76" spans="1:10" ht="12.75" customHeight="1" thickBot="1">
      <c r="A76" s="60"/>
      <c r="E76" s="62" t="s">
        <v>63</v>
      </c>
      <c r="J76" s="80">
        <v>145424</v>
      </c>
    </row>
    <row r="77" ht="7.5" customHeight="1">
      <c r="A77" s="60"/>
    </row>
    <row r="78" spans="1:4" ht="12.75" customHeight="1">
      <c r="A78" s="60">
        <v>8</v>
      </c>
      <c r="B78" s="61" t="s">
        <v>66</v>
      </c>
      <c r="C78" s="61"/>
      <c r="D78" s="61"/>
    </row>
    <row r="79" spans="1:4" ht="6" customHeight="1">
      <c r="A79" s="60"/>
      <c r="B79" s="61"/>
      <c r="C79" s="61"/>
      <c r="D79" s="61"/>
    </row>
    <row r="80" spans="1:4" ht="12.75" customHeight="1">
      <c r="A80" s="60" t="s">
        <v>59</v>
      </c>
      <c r="B80" s="81" t="s">
        <v>188</v>
      </c>
      <c r="C80" s="61"/>
      <c r="D80" s="61"/>
    </row>
    <row r="81" spans="1:4" ht="6" customHeight="1">
      <c r="A81" s="60"/>
      <c r="B81" s="61"/>
      <c r="C81" s="61"/>
      <c r="D81" s="61"/>
    </row>
    <row r="82" spans="1:11" s="68" customFormat="1" ht="78" customHeight="1">
      <c r="A82" s="67"/>
      <c r="B82" s="68" t="s">
        <v>91</v>
      </c>
      <c r="C82" s="195" t="s">
        <v>268</v>
      </c>
      <c r="D82" s="195"/>
      <c r="E82" s="195"/>
      <c r="F82" s="195"/>
      <c r="G82" s="195"/>
      <c r="H82" s="195"/>
      <c r="I82" s="195"/>
      <c r="J82" s="195"/>
      <c r="K82" s="195"/>
    </row>
    <row r="83" spans="1:4" ht="6" customHeight="1">
      <c r="A83" s="60"/>
      <c r="B83" s="61"/>
      <c r="C83" s="61"/>
      <c r="D83" s="61"/>
    </row>
    <row r="84" spans="1:12" s="68" customFormat="1" ht="65.25" customHeight="1">
      <c r="A84" s="67"/>
      <c r="C84" s="195" t="s">
        <v>0</v>
      </c>
      <c r="D84" s="195"/>
      <c r="E84" s="195"/>
      <c r="F84" s="195"/>
      <c r="G84" s="195"/>
      <c r="H84" s="195"/>
      <c r="I84" s="195"/>
      <c r="J84" s="195"/>
      <c r="K84" s="195"/>
      <c r="L84" s="76"/>
    </row>
    <row r="85" spans="2:12" s="159" customFormat="1" ht="6" customHeight="1">
      <c r="B85" s="166"/>
      <c r="C85" s="26"/>
      <c r="D85" s="167"/>
      <c r="E85" s="26"/>
      <c r="F85" s="26"/>
      <c r="G85" s="1"/>
      <c r="H85" s="26"/>
      <c r="I85" s="26"/>
      <c r="J85" s="26"/>
      <c r="K85" s="26"/>
      <c r="L85" s="26"/>
    </row>
    <row r="86" spans="1:12" s="161" customFormat="1" ht="63.75" customHeight="1">
      <c r="A86" s="160"/>
      <c r="C86" s="195" t="s">
        <v>3</v>
      </c>
      <c r="D86" s="195"/>
      <c r="E86" s="195"/>
      <c r="F86" s="195"/>
      <c r="G86" s="195"/>
      <c r="H86" s="195"/>
      <c r="I86" s="195"/>
      <c r="J86" s="195"/>
      <c r="K86" s="195"/>
      <c r="L86" s="50"/>
    </row>
    <row r="87" spans="1:12" s="159" customFormat="1" ht="6" customHeight="1">
      <c r="A87" s="162"/>
      <c r="B87" s="26"/>
      <c r="C87" s="205"/>
      <c r="D87" s="205"/>
      <c r="E87" s="205"/>
      <c r="F87" s="205"/>
      <c r="G87" s="205"/>
      <c r="H87" s="205"/>
      <c r="I87" s="205"/>
      <c r="J87" s="205"/>
      <c r="K87" s="205"/>
      <c r="L87" s="205"/>
    </row>
    <row r="88" spans="1:12" s="161" customFormat="1" ht="40.5" customHeight="1">
      <c r="A88" s="160"/>
      <c r="C88" s="195" t="s">
        <v>226</v>
      </c>
      <c r="D88" s="195"/>
      <c r="E88" s="195"/>
      <c r="F88" s="195"/>
      <c r="G88" s="195"/>
      <c r="H88" s="195"/>
      <c r="I88" s="195"/>
      <c r="J88" s="195"/>
      <c r="K88" s="195"/>
      <c r="L88" s="50"/>
    </row>
    <row r="89" spans="2:12" s="159" customFormat="1" ht="6" customHeight="1">
      <c r="B89" s="26"/>
      <c r="C89" s="26"/>
      <c r="D89" s="26"/>
      <c r="E89" s="26"/>
      <c r="F89" s="26"/>
      <c r="G89" s="26"/>
      <c r="H89" s="168"/>
      <c r="I89" s="26"/>
      <c r="J89" s="26"/>
      <c r="K89" s="26"/>
      <c r="L89" s="26"/>
    </row>
    <row r="90" spans="3:12" s="163" customFormat="1" ht="27" customHeight="1">
      <c r="C90" s="195" t="s">
        <v>227</v>
      </c>
      <c r="D90" s="195"/>
      <c r="E90" s="195"/>
      <c r="F90" s="195"/>
      <c r="G90" s="195"/>
      <c r="H90" s="195"/>
      <c r="I90" s="195"/>
      <c r="J90" s="195"/>
      <c r="K90" s="195"/>
      <c r="L90" s="50"/>
    </row>
    <row r="91" spans="1:4" ht="6" customHeight="1">
      <c r="A91" s="60"/>
      <c r="B91" s="61"/>
      <c r="C91" s="61"/>
      <c r="D91" s="61"/>
    </row>
    <row r="92" spans="1:11" s="68" customFormat="1" ht="52.5" customHeight="1">
      <c r="A92" s="67"/>
      <c r="B92" s="68" t="s">
        <v>16</v>
      </c>
      <c r="C92" s="195" t="s">
        <v>259</v>
      </c>
      <c r="D92" s="195"/>
      <c r="E92" s="195"/>
      <c r="F92" s="195"/>
      <c r="G92" s="195"/>
      <c r="H92" s="195"/>
      <c r="I92" s="195"/>
      <c r="J92" s="195"/>
      <c r="K92" s="195"/>
    </row>
    <row r="93" spans="1:12" ht="6" customHeight="1">
      <c r="A93" s="60"/>
      <c r="B93" s="61"/>
      <c r="C93" s="61"/>
      <c r="D93" s="61"/>
      <c r="E93" s="26"/>
      <c r="F93" s="26"/>
      <c r="G93" s="26"/>
      <c r="H93" s="26"/>
      <c r="I93" s="26"/>
      <c r="J93" s="26"/>
      <c r="K93" s="26"/>
      <c r="L93" s="26"/>
    </row>
    <row r="94" spans="1:12" s="83" customFormat="1" ht="12.75" customHeight="1">
      <c r="A94" s="60" t="s">
        <v>60</v>
      </c>
      <c r="B94" s="81" t="s">
        <v>206</v>
      </c>
      <c r="C94" s="81"/>
      <c r="D94" s="81"/>
      <c r="E94" s="26"/>
      <c r="F94" s="26"/>
      <c r="G94" s="26"/>
      <c r="H94" s="26"/>
      <c r="I94" s="26"/>
      <c r="J94" s="26"/>
      <c r="K94" s="26"/>
      <c r="L94" s="26"/>
    </row>
    <row r="95" spans="1:12" s="85" customFormat="1" ht="6" customHeight="1">
      <c r="A95" s="60"/>
      <c r="B95" s="84"/>
      <c r="C95" s="84"/>
      <c r="D95" s="84"/>
      <c r="E95" s="26"/>
      <c r="F95" s="26"/>
      <c r="G95" s="26"/>
      <c r="H95" s="26"/>
      <c r="I95" s="26"/>
      <c r="J95" s="26"/>
      <c r="K95" s="26"/>
      <c r="L95" s="26"/>
    </row>
    <row r="96" spans="1:11" s="78" customFormat="1" ht="65.25" customHeight="1">
      <c r="A96" s="86"/>
      <c r="B96" s="78" t="s">
        <v>91</v>
      </c>
      <c r="C96" s="195" t="s">
        <v>1</v>
      </c>
      <c r="D96" s="195"/>
      <c r="E96" s="195"/>
      <c r="F96" s="195"/>
      <c r="G96" s="195"/>
      <c r="H96" s="195"/>
      <c r="I96" s="195"/>
      <c r="J96" s="195"/>
      <c r="K96" s="195"/>
    </row>
    <row r="97" spans="1:4" s="85" customFormat="1" ht="6" customHeight="1">
      <c r="A97" s="60"/>
      <c r="B97" s="84"/>
      <c r="C97" s="84"/>
      <c r="D97" s="84"/>
    </row>
    <row r="98" spans="1:4" s="83" customFormat="1" ht="12.75" customHeight="1">
      <c r="A98" s="60" t="s">
        <v>65</v>
      </c>
      <c r="B98" s="82" t="s">
        <v>187</v>
      </c>
      <c r="C98" s="82"/>
      <c r="D98" s="82"/>
    </row>
    <row r="99" spans="1:4" s="85" customFormat="1" ht="6" customHeight="1">
      <c r="A99" s="60"/>
      <c r="B99" s="84"/>
      <c r="C99" s="84"/>
      <c r="D99" s="84"/>
    </row>
    <row r="100" spans="1:11" s="77" customFormat="1" ht="78" customHeight="1">
      <c r="A100" s="86"/>
      <c r="B100" s="77" t="s">
        <v>91</v>
      </c>
      <c r="C100" s="195" t="s">
        <v>276</v>
      </c>
      <c r="D100" s="195"/>
      <c r="E100" s="195"/>
      <c r="F100" s="195"/>
      <c r="G100" s="195"/>
      <c r="H100" s="195"/>
      <c r="I100" s="195"/>
      <c r="J100" s="195"/>
      <c r="K100" s="195"/>
    </row>
    <row r="101" spans="1:12" s="77" customFormat="1" ht="6" customHeight="1">
      <c r="A101" s="86"/>
      <c r="C101" s="50"/>
      <c r="D101" s="50"/>
      <c r="E101" s="50"/>
      <c r="F101" s="50"/>
      <c r="G101" s="50"/>
      <c r="H101" s="50"/>
      <c r="I101" s="50"/>
      <c r="J101" s="50"/>
      <c r="K101" s="50"/>
      <c r="L101" s="50"/>
    </row>
    <row r="102" spans="1:12" s="77" customFormat="1" ht="64.5" customHeight="1">
      <c r="A102" s="86"/>
      <c r="B102" s="77" t="s">
        <v>16</v>
      </c>
      <c r="C102" s="195" t="s">
        <v>281</v>
      </c>
      <c r="D102" s="195"/>
      <c r="E102" s="195"/>
      <c r="F102" s="195"/>
      <c r="G102" s="195"/>
      <c r="H102" s="195"/>
      <c r="I102" s="195"/>
      <c r="J102" s="195"/>
      <c r="K102" s="195"/>
      <c r="L102" s="50"/>
    </row>
    <row r="103" spans="1:4" s="85" customFormat="1" ht="6" customHeight="1">
      <c r="A103" s="60"/>
      <c r="B103" s="84"/>
      <c r="C103" s="84"/>
      <c r="D103" s="84"/>
    </row>
    <row r="104" spans="1:4" ht="12.75" customHeight="1">
      <c r="A104" s="60">
        <v>9</v>
      </c>
      <c r="B104" s="61" t="s">
        <v>68</v>
      </c>
      <c r="C104" s="61"/>
      <c r="D104" s="61"/>
    </row>
    <row r="105" ht="6" customHeight="1">
      <c r="A105" s="60"/>
    </row>
    <row r="106" spans="1:11" ht="12.75" customHeight="1">
      <c r="A106" s="28"/>
      <c r="B106" s="62" t="s">
        <v>59</v>
      </c>
      <c r="C106" s="206" t="s">
        <v>231</v>
      </c>
      <c r="D106" s="206"/>
      <c r="E106" s="206"/>
      <c r="F106" s="206"/>
      <c r="G106" s="206"/>
      <c r="H106" s="206"/>
      <c r="I106" s="206"/>
      <c r="J106" s="206"/>
      <c r="K106" s="206"/>
    </row>
    <row r="107" spans="10:11" ht="12.75" customHeight="1">
      <c r="J107" s="38" t="s">
        <v>69</v>
      </c>
      <c r="K107" s="38"/>
    </row>
    <row r="108" spans="1:5" s="90" customFormat="1" ht="12.75" customHeight="1">
      <c r="A108" s="60"/>
      <c r="B108" s="62"/>
      <c r="C108" s="62"/>
      <c r="D108" s="62"/>
      <c r="E108" s="89" t="s">
        <v>52</v>
      </c>
    </row>
    <row r="109" spans="1:10" ht="12.75" customHeight="1">
      <c r="A109" s="60"/>
      <c r="E109" s="62" t="s">
        <v>70</v>
      </c>
      <c r="J109" s="69">
        <v>2026275</v>
      </c>
    </row>
    <row r="110" spans="1:11" ht="12.75" customHeight="1">
      <c r="A110" s="60"/>
      <c r="E110" s="62" t="s">
        <v>71</v>
      </c>
      <c r="I110" s="91"/>
      <c r="J110" s="69">
        <v>20339</v>
      </c>
      <c r="K110" s="91"/>
    </row>
    <row r="111" spans="1:11" ht="14.25" customHeight="1" thickBot="1">
      <c r="A111" s="60"/>
      <c r="I111" s="92" t="s">
        <v>72</v>
      </c>
      <c r="J111" s="79">
        <f>SUM(J109:J110)</f>
        <v>2046614</v>
      </c>
      <c r="K111" s="93"/>
    </row>
    <row r="112" spans="1:5" s="90" customFormat="1" ht="12.75" customHeight="1">
      <c r="A112" s="60"/>
      <c r="B112" s="62"/>
      <c r="C112" s="62"/>
      <c r="D112" s="62"/>
      <c r="E112" s="89" t="s">
        <v>73</v>
      </c>
    </row>
    <row r="113" spans="1:10" ht="12.75" customHeight="1">
      <c r="A113" s="60"/>
      <c r="E113" s="62" t="s">
        <v>70</v>
      </c>
      <c r="J113" s="69">
        <v>170523</v>
      </c>
    </row>
    <row r="114" spans="1:10" ht="12.75" customHeight="1">
      <c r="A114" s="60"/>
      <c r="E114" s="62" t="s">
        <v>71</v>
      </c>
      <c r="J114" s="69">
        <v>956785</v>
      </c>
    </row>
    <row r="115" spans="1:11" ht="15" customHeight="1" thickBot="1">
      <c r="A115" s="60"/>
      <c r="I115" s="92" t="s">
        <v>72</v>
      </c>
      <c r="J115" s="79">
        <f>SUM(J113:J114)</f>
        <v>1127308</v>
      </c>
      <c r="K115" s="93"/>
    </row>
    <row r="116" spans="1:11" ht="6" customHeight="1">
      <c r="A116" s="60"/>
      <c r="I116" s="91"/>
      <c r="J116" s="75"/>
      <c r="K116" s="93"/>
    </row>
    <row r="117" spans="1:11" s="68" customFormat="1" ht="14.25" customHeight="1">
      <c r="A117" s="96"/>
      <c r="B117" s="68" t="s">
        <v>60</v>
      </c>
      <c r="C117" s="202" t="s">
        <v>232</v>
      </c>
      <c r="D117" s="202"/>
      <c r="E117" s="202"/>
      <c r="F117" s="202"/>
      <c r="G117" s="202"/>
      <c r="H117" s="202"/>
      <c r="I117" s="202"/>
      <c r="J117" s="202"/>
      <c r="K117" s="202"/>
    </row>
    <row r="118" ht="9.75" customHeight="1">
      <c r="A118" s="28"/>
    </row>
    <row r="119" spans="1:10" ht="12.75" customHeight="1">
      <c r="A119" s="60"/>
      <c r="E119" s="94" t="s">
        <v>74</v>
      </c>
      <c r="F119" s="95"/>
      <c r="G119" s="95"/>
      <c r="H119" s="95"/>
      <c r="I119" s="95"/>
      <c r="J119" s="38" t="s">
        <v>75</v>
      </c>
    </row>
    <row r="120" spans="1:10" ht="12.75" customHeight="1">
      <c r="A120" s="60"/>
      <c r="E120" s="62" t="s">
        <v>77</v>
      </c>
      <c r="J120" s="69">
        <v>1669340</v>
      </c>
    </row>
    <row r="121" spans="1:10" ht="12.75" customHeight="1">
      <c r="A121" s="60"/>
      <c r="E121" s="62" t="s">
        <v>78</v>
      </c>
      <c r="J121" s="75">
        <v>390283</v>
      </c>
    </row>
    <row r="122" spans="1:10" ht="12.75" customHeight="1">
      <c r="A122" s="60"/>
      <c r="E122" s="62" t="s">
        <v>76</v>
      </c>
      <c r="J122" s="69">
        <v>41831</v>
      </c>
    </row>
    <row r="123" spans="1:10" ht="12.75" customHeight="1">
      <c r="A123" s="60"/>
      <c r="E123" s="62" t="s">
        <v>79</v>
      </c>
      <c r="J123" s="75">
        <v>1171</v>
      </c>
    </row>
    <row r="124" spans="1:10" ht="12.75" customHeight="1" thickBot="1">
      <c r="A124" s="60"/>
      <c r="E124" s="62" t="s">
        <v>14</v>
      </c>
      <c r="J124" s="80">
        <v>427</v>
      </c>
    </row>
    <row r="125" ht="6" customHeight="1">
      <c r="A125" s="60"/>
    </row>
    <row r="126" spans="1:11" s="68" customFormat="1" ht="12.75" customHeight="1">
      <c r="A126" s="67"/>
      <c r="C126" s="202" t="s">
        <v>21</v>
      </c>
      <c r="D126" s="202"/>
      <c r="E126" s="202"/>
      <c r="F126" s="202"/>
      <c r="G126" s="202"/>
      <c r="H126" s="202"/>
      <c r="I126" s="202"/>
      <c r="J126" s="202"/>
      <c r="K126" s="202"/>
    </row>
    <row r="127" ht="7.5" customHeight="1">
      <c r="A127" s="60"/>
    </row>
    <row r="128" spans="1:4" ht="12.75" customHeight="1">
      <c r="A128" s="60">
        <v>10</v>
      </c>
      <c r="B128" s="61" t="s">
        <v>81</v>
      </c>
      <c r="C128" s="61"/>
      <c r="D128" s="61"/>
    </row>
    <row r="129" ht="6" customHeight="1">
      <c r="A129" s="60"/>
    </row>
    <row r="130" spans="1:11" s="68" customFormat="1" ht="102.75" customHeight="1">
      <c r="A130" s="67"/>
      <c r="B130" s="202"/>
      <c r="C130" s="202"/>
      <c r="D130" s="202"/>
      <c r="E130" s="202"/>
      <c r="F130" s="202"/>
      <c r="G130" s="202"/>
      <c r="H130" s="202"/>
      <c r="I130" s="202"/>
      <c r="J130" s="202"/>
      <c r="K130" s="202"/>
    </row>
    <row r="131" ht="7.5" customHeight="1">
      <c r="A131" s="60"/>
    </row>
    <row r="132" spans="1:11" s="68" customFormat="1" ht="25.5" customHeight="1">
      <c r="A132" s="67"/>
      <c r="B132" s="202" t="s">
        <v>171</v>
      </c>
      <c r="C132" s="202"/>
      <c r="D132" s="202"/>
      <c r="E132" s="202"/>
      <c r="F132" s="202"/>
      <c r="G132" s="202"/>
      <c r="H132" s="202"/>
      <c r="I132" s="202"/>
      <c r="J132" s="202"/>
      <c r="K132" s="202"/>
    </row>
    <row r="133" ht="7.5" customHeight="1">
      <c r="A133" s="60"/>
    </row>
    <row r="134" spans="1:4" ht="12.75" customHeight="1">
      <c r="A134" s="60">
        <v>11</v>
      </c>
      <c r="B134" s="61" t="s">
        <v>82</v>
      </c>
      <c r="C134" s="61"/>
      <c r="D134" s="61"/>
    </row>
    <row r="135" spans="1:4" ht="7.5" customHeight="1">
      <c r="A135" s="60"/>
      <c r="B135" s="61"/>
      <c r="C135" s="61"/>
      <c r="D135" s="61"/>
    </row>
    <row r="136" spans="1:11" ht="12.75" customHeight="1">
      <c r="A136" s="60"/>
      <c r="B136" s="201" t="s">
        <v>278</v>
      </c>
      <c r="C136" s="201"/>
      <c r="D136" s="201"/>
      <c r="E136" s="201"/>
      <c r="F136" s="201"/>
      <c r="G136" s="201"/>
      <c r="H136" s="201"/>
      <c r="I136" s="201"/>
      <c r="J136" s="201"/>
      <c r="K136" s="201"/>
    </row>
    <row r="137" spans="1:4" ht="7.5" customHeight="1">
      <c r="A137" s="60"/>
      <c r="B137" s="61"/>
      <c r="C137" s="61"/>
      <c r="D137" s="61"/>
    </row>
    <row r="138" spans="1:11" s="68" customFormat="1" ht="78" customHeight="1">
      <c r="A138" s="96"/>
      <c r="B138" s="76" t="s">
        <v>59</v>
      </c>
      <c r="C138" s="195" t="s">
        <v>228</v>
      </c>
      <c r="D138" s="195"/>
      <c r="E138" s="195"/>
      <c r="F138" s="195"/>
      <c r="G138" s="195"/>
      <c r="H138" s="195"/>
      <c r="I138" s="195"/>
      <c r="J138" s="195"/>
      <c r="K138" s="195"/>
    </row>
    <row r="139" spans="1:11" s="159" customFormat="1" ht="7.5" customHeight="1">
      <c r="A139" s="164"/>
      <c r="B139" s="26"/>
      <c r="C139" s="61"/>
      <c r="D139" s="98"/>
      <c r="E139" s="98"/>
      <c r="F139" s="98"/>
      <c r="G139" s="98"/>
      <c r="H139" s="165"/>
      <c r="I139" s="98"/>
      <c r="J139" s="98"/>
      <c r="K139" s="1"/>
    </row>
    <row r="140" spans="1:4" ht="12.75" customHeight="1">
      <c r="A140" s="60">
        <v>12</v>
      </c>
      <c r="B140" s="61" t="s">
        <v>88</v>
      </c>
      <c r="C140" s="61"/>
      <c r="D140" s="61"/>
    </row>
    <row r="141" spans="1:4" ht="6" customHeight="1">
      <c r="A141" s="60"/>
      <c r="B141" s="61"/>
      <c r="C141" s="61"/>
      <c r="D141" s="61"/>
    </row>
    <row r="142" spans="1:11" s="68" customFormat="1" ht="27" customHeight="1">
      <c r="A142" s="96"/>
      <c r="B142" s="195" t="s">
        <v>229</v>
      </c>
      <c r="C142" s="195"/>
      <c r="D142" s="195"/>
      <c r="E142" s="195"/>
      <c r="F142" s="195"/>
      <c r="G142" s="195"/>
      <c r="H142" s="195"/>
      <c r="I142" s="195"/>
      <c r="J142" s="195"/>
      <c r="K142" s="195"/>
    </row>
    <row r="143" spans="1:4" ht="6" customHeight="1">
      <c r="A143" s="60"/>
      <c r="B143" s="61"/>
      <c r="C143" s="61"/>
      <c r="D143" s="61"/>
    </row>
    <row r="144" spans="1:11" s="26" customFormat="1" ht="12.75" customHeight="1">
      <c r="A144" s="61">
        <v>13</v>
      </c>
      <c r="B144" s="61" t="s">
        <v>5</v>
      </c>
      <c r="H144" s="97"/>
      <c r="I144" s="1"/>
      <c r="J144" s="98"/>
      <c r="K144" s="1"/>
    </row>
    <row r="145" spans="8:11" s="26" customFormat="1" ht="6" customHeight="1">
      <c r="H145" s="98"/>
      <c r="I145" s="1"/>
      <c r="J145" s="98"/>
      <c r="K145" s="1"/>
    </row>
    <row r="146" spans="2:11" s="26" customFormat="1" ht="12.75" customHeight="1">
      <c r="B146" s="26" t="s">
        <v>59</v>
      </c>
      <c r="C146" s="26" t="s">
        <v>4</v>
      </c>
      <c r="H146" s="98"/>
      <c r="I146" s="1"/>
      <c r="J146" s="98"/>
      <c r="K146" s="1"/>
    </row>
    <row r="147" spans="8:11" s="26" customFormat="1" ht="6" customHeight="1">
      <c r="H147" s="98"/>
      <c r="I147" s="1"/>
      <c r="J147" s="98"/>
      <c r="K147" s="1"/>
    </row>
    <row r="148" spans="3:11" s="76" customFormat="1" ht="27.75" customHeight="1">
      <c r="C148" s="195" t="s">
        <v>203</v>
      </c>
      <c r="D148" s="195"/>
      <c r="E148" s="195"/>
      <c r="F148" s="195"/>
      <c r="G148" s="195"/>
      <c r="H148" s="195"/>
      <c r="I148" s="195"/>
      <c r="J148" s="195"/>
      <c r="K148" s="195"/>
    </row>
    <row r="149" spans="8:11" s="26" customFormat="1" ht="6" customHeight="1">
      <c r="H149" s="98"/>
      <c r="I149" s="1"/>
      <c r="J149" s="98"/>
      <c r="K149" s="1"/>
    </row>
    <row r="150" spans="2:11" s="26" customFormat="1" ht="12.75" customHeight="1">
      <c r="B150" s="26" t="s">
        <v>60</v>
      </c>
      <c r="C150" s="26" t="s">
        <v>244</v>
      </c>
      <c r="H150" s="98"/>
      <c r="I150" s="1"/>
      <c r="J150" s="98"/>
      <c r="K150" s="1"/>
    </row>
    <row r="151" spans="8:11" s="26" customFormat="1" ht="6" customHeight="1">
      <c r="H151" s="98"/>
      <c r="I151" s="1"/>
      <c r="J151" s="98"/>
      <c r="K151" s="1"/>
    </row>
    <row r="152" spans="3:11" s="76" customFormat="1" ht="13.5" customHeight="1">
      <c r="C152" s="195" t="s">
        <v>2</v>
      </c>
      <c r="D152" s="195"/>
      <c r="E152" s="195"/>
      <c r="F152" s="195"/>
      <c r="G152" s="195"/>
      <c r="H152" s="195"/>
      <c r="I152" s="195"/>
      <c r="J152" s="195"/>
      <c r="K152" s="195"/>
    </row>
    <row r="153" spans="8:11" s="26" customFormat="1" ht="6" customHeight="1">
      <c r="H153" s="98"/>
      <c r="I153" s="1"/>
      <c r="J153" s="98"/>
      <c r="K153" s="1"/>
    </row>
    <row r="154" spans="8:11" s="26" customFormat="1" ht="14.25" customHeight="1">
      <c r="H154" s="98"/>
      <c r="I154" s="1"/>
      <c r="J154" s="98"/>
      <c r="K154" s="1"/>
    </row>
    <row r="155" ht="12.75" customHeight="1">
      <c r="A155" s="60" t="s">
        <v>89</v>
      </c>
    </row>
    <row r="156" ht="12.75" customHeight="1">
      <c r="A156" s="60" t="s">
        <v>30</v>
      </c>
    </row>
    <row r="157" ht="12.75" customHeight="1">
      <c r="A157" s="60"/>
    </row>
    <row r="158" ht="12.75" customHeight="1">
      <c r="A158" s="60"/>
    </row>
    <row r="159" ht="7.5" customHeight="1">
      <c r="A159" s="60"/>
    </row>
    <row r="160" ht="12.75" customHeight="1">
      <c r="A160" s="60"/>
    </row>
    <row r="161" ht="12.75" customHeight="1">
      <c r="A161" s="60" t="s">
        <v>8</v>
      </c>
    </row>
    <row r="162" ht="12.75" customHeight="1">
      <c r="A162" s="60" t="s">
        <v>9</v>
      </c>
    </row>
    <row r="163" ht="7.5" customHeight="1">
      <c r="A163" s="60"/>
    </row>
    <row r="164" spans="1:4" ht="12.75" customHeight="1">
      <c r="A164" s="60" t="s">
        <v>230</v>
      </c>
      <c r="B164" s="99"/>
      <c r="C164" s="99"/>
      <c r="D164" s="99"/>
    </row>
  </sheetData>
  <mergeCells count="35">
    <mergeCell ref="B10:K10"/>
    <mergeCell ref="C106:K106"/>
    <mergeCell ref="C126:K126"/>
    <mergeCell ref="B130:K130"/>
    <mergeCell ref="C100:K100"/>
    <mergeCell ref="C96:K96"/>
    <mergeCell ref="B22:L22"/>
    <mergeCell ref="B16:K16"/>
    <mergeCell ref="B18:K18"/>
    <mergeCell ref="B26:K26"/>
    <mergeCell ref="B142:K142"/>
    <mergeCell ref="C102:K102"/>
    <mergeCell ref="C84:K84"/>
    <mergeCell ref="C86:K86"/>
    <mergeCell ref="C88:K88"/>
    <mergeCell ref="C90:K90"/>
    <mergeCell ref="C87:L87"/>
    <mergeCell ref="C138:K138"/>
    <mergeCell ref="C117:K117"/>
    <mergeCell ref="B132:K132"/>
    <mergeCell ref="C92:K92"/>
    <mergeCell ref="B30:K30"/>
    <mergeCell ref="B20:K20"/>
    <mergeCell ref="H39:I39"/>
    <mergeCell ref="C82:K82"/>
    <mergeCell ref="C148:K148"/>
    <mergeCell ref="B136:K136"/>
    <mergeCell ref="C152:K152"/>
    <mergeCell ref="B12:K12"/>
    <mergeCell ref="C60:K60"/>
    <mergeCell ref="B52:K52"/>
    <mergeCell ref="B56:K56"/>
    <mergeCell ref="C69:K69"/>
    <mergeCell ref="J39:K39"/>
    <mergeCell ref="B14:K14"/>
  </mergeCells>
  <printOptions horizontalCentered="1"/>
  <pageMargins left="0.5905511811023623" right="0.5905511811023623" top="0.5905511811023623" bottom="0.5905511811023623" header="0.1968503937007874" footer="0.1968503937007874"/>
  <pageSetup firstPageNumber="8" useFirstPageNumber="1" horizontalDpi="600" verticalDpi="600" orientation="portrait" paperSize="9" scale="86" r:id="rId2"/>
  <headerFooter alignWithMargins="0">
    <oddFooter>&amp;C - &amp;P -</oddFooter>
  </headerFooter>
  <rowBreaks count="3" manualBreakCount="3">
    <brk id="35" max="11" man="1"/>
    <brk id="84" max="11" man="1"/>
    <brk id="12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Malayan United Industries Berhad</dc:title>
  <dc:subject>Bursa Securities Quarterly Announcement</dc:subject>
  <dc:creator>MUI Group</dc:creator>
  <cp:keywords>MUIB</cp:keywords>
  <dc:description>Strictly Private &amp; Confidential before announcement</dc:description>
  <cp:lastModifiedBy>MUI</cp:lastModifiedBy>
  <cp:lastPrinted>2005-05-19T09:20:04Z</cp:lastPrinted>
  <dcterms:created xsi:type="dcterms:W3CDTF">2002-02-25T08:33:19Z</dcterms:created>
  <dcterms:modified xsi:type="dcterms:W3CDTF">2005-05-19T09:20:09Z</dcterms:modified>
  <cp:category>Financial data</cp:category>
  <cp:version/>
  <cp:contentType/>
  <cp:contentStatus/>
</cp:coreProperties>
</file>

<file path=docProps/custom.xml><?xml version="1.0" encoding="utf-8"?>
<Properties xmlns="http://schemas.openxmlformats.org/officeDocument/2006/custom-properties" xmlns:vt="http://schemas.openxmlformats.org/officeDocument/2006/docPropsVTypes"/>
</file>