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45" windowWidth="9390" windowHeight="4665" tabRatio="959" activeTab="0"/>
  </bookViews>
  <sheets>
    <sheet name="Income" sheetId="1" r:id="rId1"/>
    <sheet name="BS" sheetId="2" r:id="rId2"/>
    <sheet name="Equity" sheetId="3" r:id="rId3"/>
    <sheet name="Cash Flow" sheetId="4" r:id="rId4"/>
    <sheet name="Notes to Int. Fin. Report" sheetId="5" r:id="rId5"/>
    <sheet name="Notes per Bursa Securities LR" sheetId="6" r:id="rId6"/>
  </sheets>
  <definedNames>
    <definedName name="_xlnm.Print_Area" localSheetId="1">'BS'!$B$1:$G$87</definedName>
    <definedName name="_xlnm.Print_Area" localSheetId="3">'Cash Flow'!$A$1:$J$85</definedName>
    <definedName name="_xlnm.Print_Area" localSheetId="2">'Equity'!$A$1:$L$86</definedName>
    <definedName name="_xlnm.Print_Area" localSheetId="0">'Income'!$A$1:$M$75</definedName>
    <definedName name="_xlnm.Print_Area" localSheetId="5">'Notes per Bursa Securities LR'!$A$1:$L$174</definedName>
    <definedName name="_xlnm.Print_Area" localSheetId="4">'Notes to Int. Fin. Report'!$A$1:$M$139</definedName>
    <definedName name="_xlnm.Print_Titles" localSheetId="5">'Notes per Bursa Securities LR'!$1:$5</definedName>
    <definedName name="_xlnm.Print_Titles" localSheetId="4">'Notes to Int. Fin. Report'!$1:$5</definedName>
    <definedName name="Z_4098D3AA_A201_4207_B88D_A7EBF7DFFF6D_.wvu.PrintArea" localSheetId="1" hidden="1">'BS'!$B$1:$G$87</definedName>
    <definedName name="Z_4098D3AA_A201_4207_B88D_A7EBF7DFFF6D_.wvu.PrintArea" localSheetId="3" hidden="1">'Cash Flow'!$A$1:$J$85</definedName>
    <definedName name="Z_4098D3AA_A201_4207_B88D_A7EBF7DFFF6D_.wvu.PrintArea" localSheetId="2" hidden="1">'Equity'!$A$1:$L$86</definedName>
    <definedName name="Z_4098D3AA_A201_4207_B88D_A7EBF7DFFF6D_.wvu.PrintArea" localSheetId="0" hidden="1">'Income'!$A$1:$M$75</definedName>
    <definedName name="Z_4098D3AA_A201_4207_B88D_A7EBF7DFFF6D_.wvu.PrintArea" localSheetId="5" hidden="1">'Notes per Bursa Securities LR'!$A$1:$L$174</definedName>
    <definedName name="Z_4098D3AA_A201_4207_B88D_A7EBF7DFFF6D_.wvu.PrintArea" localSheetId="4" hidden="1">'Notes to Int. Fin. Report'!$A$1:$M$139</definedName>
    <definedName name="Z_4098D3AA_A201_4207_B88D_A7EBF7DFFF6D_.wvu.PrintTitles" localSheetId="5" hidden="1">'Notes per Bursa Securities LR'!$1:$5</definedName>
    <definedName name="Z_4098D3AA_A201_4207_B88D_A7EBF7DFFF6D_.wvu.PrintTitles" localSheetId="4" hidden="1">'Notes to Int. Fin. Report'!$1:$5</definedName>
    <definedName name="Z_4098D3AA_A201_4207_B88D_A7EBF7DFFF6D_.wvu.Rows" localSheetId="5" hidden="1">'Notes per Bursa Securities LR'!#REF!</definedName>
  </definedNames>
  <calcPr fullCalcOnLoad="1"/>
</workbook>
</file>

<file path=xl/sharedStrings.xml><?xml version="1.0" encoding="utf-8"?>
<sst xmlns="http://schemas.openxmlformats.org/spreadsheetml/2006/main" count="375" uniqueCount="303">
  <si>
    <t>The Settlement has been approved by Securities Commissions ("SC") on 24 March 2004, the shareholders of the Company on 30 September 2004, and the shareholders of MUI Prop and PMC respectively on 28 October 2004. The Settlement is pending implementation. The Company had obtained SC's approval on 20 October 2004 for an additional six months from 24 September 2004 to 24 March 2005 for the implementation of the Settlement.</t>
  </si>
  <si>
    <t>The Condensed Consolidated Balance Sheet should be read in conjunction with the Annual Financial Report for the financial year ended 31 December 2003</t>
  </si>
  <si>
    <t>The Condensed Consolidated Income Statements should be read in conjunction with the Annual Financial Report for the financial year ended 31 December 2003</t>
  </si>
  <si>
    <t>At 1 January 2004</t>
  </si>
  <si>
    <t>The Condensed Consolidated Statement Of Changes In Equity should be read in conjunction with the Annual Financial Report for the financial year ended 31 December 2003</t>
  </si>
  <si>
    <t>The Condensed Consolidated Cash Flow Statement should be read in conjunction with the Annual Financial Report for the financial year ended 31 December 2003</t>
  </si>
  <si>
    <t>The accounting policies, methods of computation and basis of consolidation adopted by the Group in this interim financial report are consistent with those used in the preparation of the audited financial statements for the financial year ended 31 December 2003.</t>
  </si>
  <si>
    <t>The auditors' report on the financial statements for the financial year ended 31 December 2003 was not qualified.</t>
  </si>
  <si>
    <t>There were no significant changes in estimates of the amounts reported in prior financial years which have a material effect in the current financial period.</t>
  </si>
  <si>
    <t>Provision for corporate guarantees no longer</t>
  </si>
  <si>
    <t>required</t>
  </si>
  <si>
    <t>US Dollars</t>
  </si>
  <si>
    <t>Net loss for the financial period</t>
  </si>
  <si>
    <t>(ii)</t>
  </si>
  <si>
    <t xml:space="preserve">Auditors' Report </t>
  </si>
  <si>
    <t>Deferred Tax Assets</t>
  </si>
  <si>
    <t xml:space="preserve">     Redeemable Convertible Bond</t>
  </si>
  <si>
    <r>
      <t xml:space="preserve">  * </t>
    </r>
    <r>
      <rPr>
        <i/>
        <sz val="8"/>
        <rFont val="Arial"/>
        <family val="2"/>
      </rPr>
      <t>Based on estimated results</t>
    </r>
  </si>
  <si>
    <t>(Audited)</t>
  </si>
  <si>
    <t>The foreign borrowings above are taken by the foreign subsidiaries of the Group.</t>
  </si>
  <si>
    <t xml:space="preserve">     Provisions</t>
  </si>
  <si>
    <t>At 1 January 2003</t>
  </si>
  <si>
    <t>Retailing</t>
  </si>
  <si>
    <t xml:space="preserve">Profit/(Loss) before </t>
  </si>
  <si>
    <t xml:space="preserve">  taxation</t>
  </si>
  <si>
    <t>Net adjustments</t>
  </si>
  <si>
    <t>Purchase of property, plant and equipment and</t>
  </si>
  <si>
    <t>Commencing thirty-six (36) months from the date of issuance of the New Shares and ending on the day falling fourteen (14) trading days thereafter (inclusive of the commencement date and the day it ends), unless otherwise extended by the Company.</t>
  </si>
  <si>
    <t>Commencing thirty-six (36) months from the date of issuance of the New Shares and ending on the day falling on the second anniversary thereafter (inclusive of the commencement date and the day it ends).</t>
  </si>
  <si>
    <t xml:space="preserve">INTERIM FINANCIAL REPORT </t>
  </si>
  <si>
    <t>Deferred taxation</t>
  </si>
  <si>
    <t>Bad debts written off</t>
  </si>
  <si>
    <t>Proceeds from issue of shares to minority shareholders</t>
  </si>
  <si>
    <t>MALAYAN UNITED INDUSTRIES BERHAD</t>
  </si>
  <si>
    <t>Revenue</t>
  </si>
  <si>
    <t>Finance cost</t>
  </si>
  <si>
    <t>associated companies</t>
  </si>
  <si>
    <t>Exceptional items</t>
  </si>
  <si>
    <t>Property, Plant and Equipment</t>
  </si>
  <si>
    <t>Investment Properties</t>
  </si>
  <si>
    <t>Development Properties</t>
  </si>
  <si>
    <t>Goodwill on Consolidation</t>
  </si>
  <si>
    <t>Current Assets</t>
  </si>
  <si>
    <t xml:space="preserve">     Development properties and expenditure</t>
  </si>
  <si>
    <t xml:space="preserve">     Inventories</t>
  </si>
  <si>
    <t xml:space="preserve">     Short term investments</t>
  </si>
  <si>
    <t xml:space="preserve">     Tax recoverable</t>
  </si>
  <si>
    <t xml:space="preserve">     Deposits, bank balances and cash</t>
  </si>
  <si>
    <t>Current Liabilities</t>
  </si>
  <si>
    <t xml:space="preserve">     Short term borrowings</t>
  </si>
  <si>
    <t xml:space="preserve">     Provision for taxation</t>
  </si>
  <si>
    <t>Net Current Assets</t>
  </si>
  <si>
    <t>Share Capital</t>
  </si>
  <si>
    <t>Reserves</t>
  </si>
  <si>
    <t>Shareholders' Funds</t>
  </si>
  <si>
    <t>Minority Interests</t>
  </si>
  <si>
    <t>Long Term Borrowings</t>
  </si>
  <si>
    <t>Net Tangible Assets Per Share (RM)</t>
  </si>
  <si>
    <t>RM'000</t>
  </si>
  <si>
    <t>Taxation</t>
  </si>
  <si>
    <t>Taxation comprises:-</t>
  </si>
  <si>
    <t>Profits on Sale of Investments and/or Properties</t>
  </si>
  <si>
    <t>Quoted Securities</t>
  </si>
  <si>
    <t>(a)</t>
  </si>
  <si>
    <t>(b)</t>
  </si>
  <si>
    <t>At cost</t>
  </si>
  <si>
    <t>At book value</t>
  </si>
  <si>
    <t>Market value</t>
  </si>
  <si>
    <t>Changes in the Composition of the Group</t>
  </si>
  <si>
    <t>(c)</t>
  </si>
  <si>
    <t>Status of Corporate Proposals</t>
  </si>
  <si>
    <t>MUI Properties Berhad ("MUI Prop")</t>
  </si>
  <si>
    <t>Pan Malaysia Holdings Berhad ("PM Holdings") and Pan Malaysia Capital Berhad ("PM Capital")</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</si>
  <si>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</si>
  <si>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</si>
  <si>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</si>
  <si>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</si>
  <si>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</si>
  <si>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</si>
  <si>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</si>
  <si>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</si>
  <si>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</si>
  <si>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</si>
  <si>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</si>
  <si>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Hong Kong Dollars</t>
  </si>
  <si>
    <t>Singapore Dollars</t>
  </si>
  <si>
    <t>Contingent Liabilities</t>
  </si>
  <si>
    <t>Off Balance Sheet Financial Instruments</t>
  </si>
  <si>
    <t>Put Options</t>
  </si>
  <si>
    <t>No. of New</t>
  </si>
  <si>
    <t>granted by</t>
  </si>
  <si>
    <t>Shares issued</t>
  </si>
  <si>
    <t>Exercise Period</t>
  </si>
  <si>
    <t>MUI</t>
  </si>
  <si>
    <t>LDSB</t>
  </si>
  <si>
    <t>Material Litigation</t>
  </si>
  <si>
    <t>Material Changes in the Quarterly Results Compared to the Results of the Preceding Quarter</t>
  </si>
  <si>
    <t>Review of Performance of the Company and its Principal Subsidiaries</t>
  </si>
  <si>
    <t>Seasonal or Cyclical Factors</t>
  </si>
  <si>
    <t>Prospect for Current Financial Year</t>
  </si>
  <si>
    <t>Variance of Actual Profit from Forecast Profit</t>
  </si>
  <si>
    <t>Dividend</t>
  </si>
  <si>
    <t>On behalf of the Board</t>
  </si>
  <si>
    <t>N/A</t>
  </si>
  <si>
    <t>(i)</t>
  </si>
  <si>
    <t>Other operating income</t>
  </si>
  <si>
    <t>Profit from operations</t>
  </si>
  <si>
    <t>Loss before taxation</t>
  </si>
  <si>
    <t>Distributable</t>
  </si>
  <si>
    <t>Share</t>
  </si>
  <si>
    <t>Capital</t>
  </si>
  <si>
    <t>Accumulated</t>
  </si>
  <si>
    <t>Losses</t>
  </si>
  <si>
    <t>Group's share of post-</t>
  </si>
  <si>
    <t>acquisition reserves of</t>
  </si>
  <si>
    <t>Difference on translation of</t>
  </si>
  <si>
    <t>net assets of overseas</t>
  </si>
  <si>
    <t>subsidiary and associated</t>
  </si>
  <si>
    <t>companies</t>
  </si>
  <si>
    <t>in income statement</t>
  </si>
  <si>
    <t>Reserve</t>
  </si>
  <si>
    <t>CONDENSED CONSOLIDATED CASH FLOW STATEMENT</t>
  </si>
  <si>
    <t>As previously reported</t>
  </si>
  <si>
    <t>Effects of exchange rate changes</t>
  </si>
  <si>
    <t xml:space="preserve">    on cash and cash equivalents</t>
  </si>
  <si>
    <t>Basis of preparation</t>
  </si>
  <si>
    <t>Hotels</t>
  </si>
  <si>
    <t>Segment Information</t>
  </si>
  <si>
    <t>Property</t>
  </si>
  <si>
    <t>Dividend Paid</t>
  </si>
  <si>
    <t>Capital Commitments</t>
  </si>
  <si>
    <t>Diluted earnings per share</t>
  </si>
  <si>
    <t xml:space="preserve">     Trade and other receivables</t>
  </si>
  <si>
    <t xml:space="preserve">     Government securities and bonds</t>
  </si>
  <si>
    <t xml:space="preserve">     Trade and other payables</t>
  </si>
  <si>
    <t>Investments</t>
  </si>
  <si>
    <t>Operating profit before working capital changes</t>
  </si>
  <si>
    <t>Cash Flows From Operating Activities</t>
  </si>
  <si>
    <t>Proceeds from disposal of investments</t>
  </si>
  <si>
    <t>Proceeds from disposal of property, plant and equipment</t>
  </si>
  <si>
    <t>Dividends received</t>
  </si>
  <si>
    <t>Cash Flows From Investing Activities</t>
  </si>
  <si>
    <t>Cash Flows From Financing Activities</t>
  </si>
  <si>
    <t>Interest income</t>
  </si>
  <si>
    <t>Minority interests</t>
  </si>
  <si>
    <t xml:space="preserve">Fully diluted (sen) </t>
  </si>
  <si>
    <t>Basic (sen)</t>
  </si>
  <si>
    <t>CONDENSED CONSOLIDATED BALANCE SHEET</t>
  </si>
  <si>
    <t>Intangible Asset</t>
  </si>
  <si>
    <t>Reserves For Unearned Premium</t>
  </si>
  <si>
    <t>Associated Companies</t>
  </si>
  <si>
    <t>CONDENSED CONSOLIDATED STATEMENT OF CHANGES IN EQUITY</t>
  </si>
  <si>
    <t xml:space="preserve">Non- </t>
  </si>
  <si>
    <t>Net change in working capital</t>
  </si>
  <si>
    <t>Foods &amp;</t>
  </si>
  <si>
    <t>Financial</t>
  </si>
  <si>
    <t xml:space="preserve">Travel &amp; </t>
  </si>
  <si>
    <t xml:space="preserve">Investment </t>
  </si>
  <si>
    <t>Confectionery</t>
  </si>
  <si>
    <t>Services</t>
  </si>
  <si>
    <t>Tourism</t>
  </si>
  <si>
    <t xml:space="preserve">REVENUE </t>
  </si>
  <si>
    <t>RESULTS</t>
  </si>
  <si>
    <t>Finance costs</t>
  </si>
  <si>
    <t>Events Subsequent to the End of the Interim Reporting Period</t>
  </si>
  <si>
    <t>Share of results of</t>
  </si>
  <si>
    <t>The changes in material litigation of the Group as at the date of this report are as follows:-</t>
  </si>
  <si>
    <t>CONDENSED CONSOLIDATED INCOME STATEMENTS</t>
  </si>
  <si>
    <t>Company No: 3809-W</t>
  </si>
  <si>
    <t>(Incorporated in Malaysia)</t>
  </si>
  <si>
    <t>Deferred and Long Term Liabilities</t>
  </si>
  <si>
    <t>development expenditure incurred</t>
  </si>
  <si>
    <t>NOTES TO THE INTERIM FINANCIAL REPORT</t>
  </si>
  <si>
    <t>Holding</t>
  </si>
  <si>
    <t>Current taxation</t>
  </si>
  <si>
    <t>- foreign</t>
  </si>
  <si>
    <t>- Malaysia</t>
  </si>
  <si>
    <t>N/A - Not applicable</t>
  </si>
  <si>
    <t>The Group's businesses where seasonal or cyclical factors, other than economic factors, would have some effects on operations are as follows:-</t>
  </si>
  <si>
    <t>The retail operations in United Kingdom normally record better sales in the fourth quarter of the financial year due to the Christmas season.  Similarly, the retail operations in Malaysia have seasonal peaks in tandem with the various festive seasons;</t>
  </si>
  <si>
    <t>The valuations of land and buildings have been brought forward, without amendment from the previous annual report.</t>
  </si>
  <si>
    <t>Not applicable.</t>
  </si>
  <si>
    <t>Operating expenses</t>
  </si>
  <si>
    <t>Changes in estimates</t>
  </si>
  <si>
    <t>(The figures are unaudited)</t>
  </si>
  <si>
    <t>Net profit not recognised</t>
  </si>
  <si>
    <t>Net</t>
  </si>
  <si>
    <t>Share of  results of associated companies</t>
  </si>
  <si>
    <t xml:space="preserve">Group's share of taxation of associated </t>
  </si>
  <si>
    <t>Other than the above, the Group does not have any material financial instruments with off balance sheet risk as at the date of this report.</t>
  </si>
  <si>
    <t>Net cash generated from investing activities</t>
  </si>
  <si>
    <t>Net cash used in financing activities</t>
  </si>
  <si>
    <t xml:space="preserve">     Amounts owing by brokers and clients</t>
  </si>
  <si>
    <t>As restated</t>
  </si>
  <si>
    <t xml:space="preserve">  associated companies</t>
  </si>
  <si>
    <t xml:space="preserve">The Company and LDSB are in the process of finalising new arrangements on the put option matters with the said creditors. </t>
  </si>
  <si>
    <t>Repayment of bank borrowings (net)</t>
  </si>
  <si>
    <t>The interim financial report of the Group is unaudited and has been prepared in accordance with MASB 26 "Interim Financial Reporting".</t>
  </si>
  <si>
    <t>The hotel operations in United Kingdom and Australia normally will experience low trading after Christmas, New Year and Easter due to the after effects of the holiday seasons. Additionally, winter periods will also experience a decline in trading; and</t>
  </si>
  <si>
    <t>The food and confectionery operations in Australia normally perform well during the winter season due to increase in demand.  As for the other Asia Pacific regions such as Malaysia, Singapore and Hong Kong, sales are better during the various festive seasons.</t>
  </si>
  <si>
    <t>Segment results</t>
  </si>
  <si>
    <t>Gross revenue</t>
  </si>
  <si>
    <t>Inter-segment revenue</t>
  </si>
  <si>
    <t>Less: Allowance for diminution in value</t>
  </si>
  <si>
    <t xml:space="preserve">Profit/(Loss) from </t>
  </si>
  <si>
    <t xml:space="preserve">  operations</t>
  </si>
  <si>
    <t>Purchase of investments</t>
  </si>
  <si>
    <t>Dividends paid to minority shareholders of subsidiaries</t>
  </si>
  <si>
    <t>The property development projects, Bandar Springhill, in Lukut, Negeri Sembilan, and Vila Sri Ukay, in Ulu Kelang, Selangor, progressed satisfactorily.</t>
  </si>
  <si>
    <t>Pan Malaysia Corporation Berhad ("PMC")</t>
  </si>
  <si>
    <t>Malayan United Industries Berhad ("MUIB")</t>
  </si>
  <si>
    <t>in subsidiaries</t>
  </si>
  <si>
    <t>Exceptional items comprise:-</t>
  </si>
  <si>
    <t xml:space="preserve">Cash and cash equivalents at 1 January </t>
  </si>
  <si>
    <t>prior years</t>
  </si>
  <si>
    <t>Up to RM1,956 million nominal value of Class A1 and Class A2, 8-year ICULS to be issued on the basis of RM1.00 nominal value of Class A1 and Class A2, 8-year ICULS for every RM0.83 of inter-company advances owing; and</t>
  </si>
  <si>
    <t>Up to RM257 million nominal value of Class A3, 2½-year ICULS being issuance of additional ICULS as compensation in place of interest in cash on the outstanding Class A1 and Class A2, 8-year ICULS.</t>
  </si>
  <si>
    <t>Contracted but not provided for</t>
  </si>
  <si>
    <t>Authorised but not contracted for</t>
  </si>
  <si>
    <t>Schemes of Arrangement</t>
  </si>
  <si>
    <t>Joint Venture</t>
  </si>
  <si>
    <t>Share of  results of joint venture</t>
  </si>
  <si>
    <t>Less: Group's share of associated companies' and joint venture's revenue</t>
  </si>
  <si>
    <t xml:space="preserve">  and joint venture</t>
  </si>
  <si>
    <t xml:space="preserve">   companies and joint venture</t>
  </si>
  <si>
    <t>Prior year adjustments</t>
  </si>
  <si>
    <t>Gain on winding up of associated company</t>
  </si>
  <si>
    <t>Loss on dilution of interests in associated</t>
  </si>
  <si>
    <t>company</t>
  </si>
  <si>
    <t>Loss on disposal of investments</t>
  </si>
  <si>
    <t>NOTES PER BURSA SECURITIES LISTING REQUIREMENTS</t>
  </si>
  <si>
    <t>Other than those matters disclosed in Note 11 of the Notes per Bursa Securities Listing Requirements, the Group has no material contingent liabilities as at the date of this report.</t>
  </si>
  <si>
    <t>Gain on disposal of investment property</t>
  </si>
  <si>
    <t>The schemes of arrangement of PM Holdings and certain of its subsidiaries ("Scheme"), including PM Capital, PM Securities Sdn Bhd ("PM Securities") and Pan Malaysia Equities Sdn Bhd ("PM Equities")   which were implemented on 29 December 1999 have been completed except for settlement with a scheme creditor.</t>
  </si>
  <si>
    <t>Net loss not recognised</t>
  </si>
  <si>
    <t>The performance of the food and confectionery division was affected by the soft markets and the increased prices of raw materials. The operation in Australia is performing within expectation.</t>
  </si>
  <si>
    <t>On 16 January 2004, the Company entered into two settlement agreements with MUI Properties Berhad ("MUI Prop") and Pan Malaysia Corporation Berhad ("PMC") respectively whereby the Company proposed to settle the inter-company advances owing to MUI Prop Group and PMC Group amounting to approximately RM556 million and RM1,067 million respectively as at 31 December 2003 by the issuance of approximately up to RM2,213 million nominal value of Irredeemable Convertible Unsecured Loan Stocks ("ICULS") comprising: -</t>
  </si>
  <si>
    <t>On 25 March 2004, MUI Plaza Sdn Bhd ("MPSB"), a wholly-owned subsidiary of MUI Prop, entered into a sale and purchase agreement with Menara Hap Seng Sdn Bhd (formerly known as Euro-Asia Agrochemicals Sdn Bhd) (the "Purchaser") for the disposal of two pieces of freehold land held under Lot Nos. 593 and 594 of Section 57, Town and District of Kuala Lumpur, Wilayah Persekutuan together with a building erected thereon and known as MUI Plaza for a cash consideration of RM166.0 million.</t>
  </si>
  <si>
    <t>THIRD FINANCIAL QUARTER ENDED 30 SEPTEMBER 2004</t>
  </si>
  <si>
    <t xml:space="preserve"> FOR THE FINANCIAL PERIOD ENDED 30 SEPTEMBER 2004</t>
  </si>
  <si>
    <t>At 30 September 2004</t>
  </si>
  <si>
    <t>At 30 September 2003</t>
  </si>
  <si>
    <t>Reserve arising from investment</t>
  </si>
  <si>
    <t>in subsidiary company's ICPS*</t>
  </si>
  <si>
    <t>*</t>
  </si>
  <si>
    <t>ICPS refers to Irredeemable Convertible Preference Shares</t>
  </si>
  <si>
    <t>Reserves arising from accretion</t>
  </si>
  <si>
    <t>of interest in a subsidiary</t>
  </si>
  <si>
    <t>Reserve realised on a subsidiary</t>
  </si>
  <si>
    <t>not consolidated</t>
  </si>
  <si>
    <t>Bank balances and cash of a subsidiary not consolidated</t>
  </si>
  <si>
    <t>Cash and cash equivalents at 30 September</t>
  </si>
  <si>
    <t>Subscription of rights issue of associated company</t>
  </si>
  <si>
    <t>Share issue expenses of subsidiaries</t>
  </si>
  <si>
    <t>THIRD QUARTER</t>
  </si>
  <si>
    <t>CUMULATIVE 9 MONTHS</t>
  </si>
  <si>
    <t>Surplus arising from subsidiary not consolidated</t>
  </si>
  <si>
    <t>Gain on disposal of associated company</t>
  </si>
  <si>
    <t>Loss on disposal of subsidiary</t>
  </si>
  <si>
    <t>Investment written off</t>
  </si>
  <si>
    <t>Bad debts recovered</t>
  </si>
  <si>
    <t>Allowance for diminution in value of long</t>
  </si>
  <si>
    <t>term investments</t>
  </si>
  <si>
    <t>No dividend has been paid by the Company for the financial period ended 30 September 2004 (30 September 2003 : Nil).</t>
  </si>
  <si>
    <t>As at 30 September 2004, the Group has commitments in respect of capital expenditure as follows: -</t>
  </si>
  <si>
    <t>The analysis of the Group operations for the financial period ended 30 September 2004 is as follows:-</t>
  </si>
  <si>
    <t>There were no profits on sale of investments and/or properties for the financial period ended 30 September 2004 other than as disclosed in Note 5 of the Notes to the interim financial report.</t>
  </si>
  <si>
    <t>The reversal of tax provision of the Group for the financial period ended 30 September 2004 is mainly due to reversal of deferred tax provision by certain overseas subsidiary companies.</t>
  </si>
  <si>
    <t>Total Group borrowings as at 30 September 2004 are as follows:-</t>
  </si>
  <si>
    <t>Foreign borrowings in Ringgit equivalent as at 30 September 2004 included in (a) above are as follows:-</t>
  </si>
  <si>
    <t>No dividend has been recommended by the Board for the financial period ended 30 September 2004 (30 September 2003 : Nil).</t>
  </si>
  <si>
    <t xml:space="preserve">A suit was filed on 17 May 1996, in the High Court of Kuala Lumpur by LDSB against PM Holdings and all its former directors for breach of directors' duties in conducting the affairs of PM Holdings during the period involved with the takeover offer by the Company for PM Holdings.  The suit also seeks to declare, inter alia, that various options granted by PM Holdings under the PM Holdings' Executive Share Option Scheme are void. The case has now been fixed for further case management on 8 December 2004. The Group's solicitors are of the opinion, based on the documents available, that LDSB's chance of success on the claim is good.  </t>
  </si>
  <si>
    <t>Date:  23 November 2004</t>
  </si>
  <si>
    <t>Writeback of doubtful debts</t>
  </si>
  <si>
    <t>(Loss) / Gain in foreign exchange</t>
  </si>
  <si>
    <t>(Loss) / Gain on disposal of properties</t>
  </si>
  <si>
    <t>Net cash used in operating activities</t>
  </si>
  <si>
    <t>Net increase / (decrease) in cash and cash equivalents</t>
  </si>
  <si>
    <t>Loss after taxation</t>
  </si>
  <si>
    <t>Net Loss for the financial period</t>
  </si>
  <si>
    <t xml:space="preserve">Loss per share </t>
  </si>
  <si>
    <t>Basic loss per share of the Group is calculated by dividing the net loss for the financial period by the number of ordinary shares in issue during the said financial period.</t>
  </si>
  <si>
    <t>Basic loss per share</t>
  </si>
  <si>
    <t>Loss Per Share</t>
  </si>
  <si>
    <t>As part of continuing rationalisation exercise to divest and wind-up non-core businesses and focus on financial services activities, Pan Malaysia Holdings Berhad ("PM Holdings") had placed Pengkalen (UK) Plc, a subsidiary company, under creditors' voluntary winding-up on 26 August 2004.</t>
  </si>
  <si>
    <t xml:space="preserve">The Group owns and/or operates more than 60 hotels in the UK, Australia and Malaysia. The hotel operations in UK were affected due to a major rooms refurbishment program and the impact due to the timing for the disposal of hotel properties. The Group's hotels in Malaysia and Australia performed well. </t>
  </si>
  <si>
    <t>Under the financial services division, the insurance operation performed well with increase in gross written premium earned. The stockbroking division achieved higher revenue with the increase in the volume and value of market transactions of Bursa Securities but the results were affected by allowance for diminution in value of marketable securities.</t>
  </si>
  <si>
    <t>Utilisation / (Placement) of cash deposits in sinking funds</t>
  </si>
  <si>
    <t>There were no issuances and repayments of debt and equity securities, share buy-backs, share cancellations, shares held as treasury shares and resale of treasury shares by the Company for the financial period ended 30 September 2004.</t>
  </si>
  <si>
    <t>The Group's operations are anticipated to continue to operate under challenging conditions for the remaining period in the current financial year ending 31 December 2004 in view of the recent increases of oil prices and interest rates. The Group has commenced a major rationalisation exercise which involves, amongst others, the settlement of inter-company advances by the issuance of Irredeemable Convertible Unsecured Loan Stocks ("Settlement") and the disposal of non-core and low-income generating assets to substantially reduce the overall borrowings of the Group and to channel additional cash raised towards the expansion of the core businesses of the Group. The Settlement has been approved by the Securities Commission and the respective shareholders of the Company, MUI Properties Berhad and Pan Malaysia Corporation Berhad, and is pending implementation. The Group is expected to be financially much stronger upon completion of the rationalisation exercise.</t>
  </si>
  <si>
    <t>Under / (Over) provision in respect of</t>
  </si>
  <si>
    <t>There were no purchases and disposals of quoted securities by the Group for the financial period ended 30 September 2004, other than those of the stockbroking and insurance subsidiaries.</t>
  </si>
  <si>
    <t>Total investments in quoted securities by the Group as at 30 September 2004, other than those by the stockbroking and insurance subsidiaries, are as follows:-</t>
  </si>
  <si>
    <t>("Settlement")</t>
  </si>
  <si>
    <t>On 21 October 2003, PMC proposed to undertake a private placement of up to 73,950,000 new ordinary shares of RM0.50 each in PMC representing 10% of the then existing issued and paid-up share capital of PMC ("Private Placement"). The Private Placement was to raise additional working capital for PMC. The Private Placement was approved by SC on 16 February 2004. All the placement shares were issued at placement price of RM0.50 per share and the Private Placement was fully completed on 11 June 2004.</t>
  </si>
  <si>
    <t>On 16 June 2004, the Purchasers had obtained the approvals from FIC and the disposals were completed on 23 June 2004 in accordance with the terms and conditions contained in the sale and purchase agreements.</t>
  </si>
  <si>
    <t>Director</t>
  </si>
  <si>
    <t>The changes in the composition of the Group during the financial period ended 30 September 2004 are as follows:-</t>
  </si>
  <si>
    <t>There are no material events subsequent to the end of the financial period ended 30 September 2004 that have not been reflected in the financial statements for the said period as at the date of this report.</t>
  </si>
  <si>
    <t>The Group recorded revenue of RM358.3 million and net loss of RM39.8 million for the current quarter compared to revenue of RM351.6 million and net profit of RM0.1 million in the preceding quarter. The net profit in the preceding quarter included a significant gain on disposal of properties.</t>
  </si>
  <si>
    <t>For the financial period under review, the Group recorded revenue of RM1,054.6 million and net loss of RM38.1 million compared to the revenue of RM1,010.5 million and net loss of RM124.8 million in the preceding year corresponding financial period.  The increase in revenue for the financial period ended 30 September 2004 was mainly contributed by the higher revenue from the insurance business and stockbroking operation. The operating profit of the Group has shown improvement but the overall results continued to be affected by interest expenses which were mitigated by the gain arising from the disposals of assets. The disposals of non-core and low-income generating assets are in line with the Group's rationalisation exercise to substantially reduce the overall borrowings of the Group and to channel additional cash raised towards the expansion of the core businesses of the Group.</t>
  </si>
  <si>
    <t>On 1 July 2004, PMC proposed to undertake a private placement of up to 81,345,000 new ordinary shares of RM0.50 each in PMC representing 10% of the existing issued and paid-up share capital of PMC ("New Private Placement"). The New Private Placement is to raise additional working capital for PMC and its subsidiaries. The SC, vide its letter dated 28 July 2004, had approved the New Private Placement. During the period from 5 October 2004 to 15 October 2004, PMC had issued placement shares comprising 26,560,000 new ordinary shares of RM0.50 each at placement price of RM0.50 per ordinary share pursuant to the New Private Placement.</t>
  </si>
  <si>
    <t>Yong Ming Sang</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</si>
</sst>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0.0000"/>
    <numFmt numFmtId="184" formatCode="_-* #,##0.0_-;\-* #,##0.0_-;_-* &quot;-&quot;??_-;_-@_-"/>
    <numFmt numFmtId="185" formatCode="_-* #,##0_-;\-* #,##0_-;_-* &quot;-&quot;??_-;_-@_-"/>
    <numFmt numFmtId="186" formatCode="0_);[Red]\(0\)"/>
    <numFmt numFmtId="187" formatCode="dd\ mmmm"/>
    <numFmt numFmtId="188" formatCode="dd\ mmmm\ \ "/>
    <numFmt numFmtId="189" formatCode="dd\ mmmm\ "/>
    <numFmt numFmtId="190" formatCode="dd\ mmmm\ yyyy\ "/>
    <numFmt numFmtId="191" formatCode="0_);\(0\)"/>
    <numFmt numFmtId="192" formatCode="mmm\-yyyy"/>
    <numFmt numFmtId="193" formatCode="mmmm\ yyyy"/>
    <numFmt numFmtId="194" formatCode="mmm\ yyyy"/>
    <numFmt numFmtId="195" formatCode="0."/>
    <numFmt numFmtId="196" formatCode="dd\.mm\.yyyy"/>
    <numFmt numFmtId="197" formatCode="dd\.mm\.yyyy\ \ "/>
    <numFmt numFmtId="198" formatCode="dd\.mm\.yyyy\ "/>
    <numFmt numFmtId="199" formatCode="_(* #,##0&quot;*&quot;_);_(* \(#,##0\);_(* &quot;-&quot;??_);_(@_)"/>
    <numFmt numFmtId="200" formatCode="#,##0_);\(#,##0\)&quot;*&quot;"/>
    <numFmt numFmtId="201" formatCode="_(* #,##0&quot;~&quot;_);_(* \(#,##0\);_(* &quot;-&quot;??_);_(@_)"/>
    <numFmt numFmtId="202" formatCode="_(* #,##0&quot;^&quot;_);_(* \(#,##0\);_(* &quot;-&quot;??_);_(@_)"/>
    <numFmt numFmtId="203" formatCode="&quot;AT&quot;\ dd\ mmmm\ yyyy"/>
    <numFmt numFmtId="204" formatCode="&quot; AT&quot;\ dd\ mmmm\ yyyy"/>
    <numFmt numFmtId="205" formatCode="_(* #,##0\ \ \ _);_(* \(#,##0\);_(* &quot;-&quot;??_);_(@_)"/>
    <numFmt numFmtId="206" formatCode="_(* #,##0\ \ _);_(* \(#,##0\);_(* &quot;-&quot;??_);_(@_)"/>
    <numFmt numFmtId="207" formatCode="_(* #,##0\ _);_(* \(#,##0\);_(* &quot;-&quot;??_);_(@_)"/>
  </numFmts>
  <fonts count="17">
    <font>
      <sz val="10"/>
      <name val="Arial"/>
      <family val="0"/>
    </font>
    <font>
      <b/>
      <sz val="8"/>
      <name val="Arial"/>
      <family val="2"/>
    </font>
    <font>
      <b/>
      <sz val="10"/>
      <name val="Arial"/>
      <family val="2"/>
    </font>
    <font>
      <b/>
      <sz val="9"/>
      <name val="Arial"/>
      <family val="2"/>
    </font>
    <font>
      <b/>
      <sz val="11"/>
      <name val="Arial"/>
      <family val="2"/>
    </font>
    <font>
      <sz val="11"/>
      <name val="Arial"/>
      <family val="2"/>
    </font>
    <font>
      <sz val="9"/>
      <name val="Arial"/>
      <family val="2"/>
    </font>
    <font>
      <sz val="9.5"/>
      <name val="Arial"/>
      <family val="2"/>
    </font>
    <font>
      <sz val="8"/>
      <name val="Arial"/>
      <family val="2"/>
    </font>
    <font>
      <b/>
      <sz val="12"/>
      <name val="Arial"/>
      <family val="2"/>
    </font>
    <font>
      <b/>
      <sz val="9.5"/>
      <name val="Arial"/>
      <family val="2"/>
    </font>
    <font>
      <b/>
      <i/>
      <sz val="10"/>
      <name val="Arial"/>
      <family val="2"/>
    </font>
    <font>
      <b/>
      <u val="single"/>
      <sz val="10"/>
      <name val="Arial"/>
      <family val="2"/>
    </font>
    <font>
      <i/>
      <sz val="10"/>
      <name val="Arial"/>
      <family val="2"/>
    </font>
    <font>
      <u val="single"/>
      <sz val="10"/>
      <name val="Arial"/>
      <family val="2"/>
    </font>
    <font>
      <i/>
      <sz val="8"/>
      <name val="Arial"/>
      <family val="2"/>
    </font>
    <font>
      <b/>
      <i/>
      <u val="single"/>
      <sz val="10"/>
      <name val="Arial"/>
      <family val="2"/>
    </font>
  </fonts>
  <fills count="3">
    <fill>
      <patternFill/>
    </fill>
    <fill>
      <patternFill patternType="gray125"/>
    </fill>
    <fill>
      <patternFill patternType="solid">
        <fgColor indexed="9"/>
        <bgColor indexed="64"/>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9">
    <xf numFmtId="0" fontId="0" fillId="0" borderId="0" xfId="0" applyAlignment="1">
      <alignment/>
    </xf>
    <xf numFmtId="181" fontId="0" fillId="2" borderId="0" xfId="15" applyNumberFormat="1" applyFont="1" applyFill="1" applyAlignment="1">
      <alignment/>
    </xf>
    <xf numFmtId="49" fontId="4" fillId="2" borderId="0" xfId="15" applyNumberFormat="1" applyFont="1" applyFill="1" applyAlignment="1">
      <alignment/>
    </xf>
    <xf numFmtId="49" fontId="5" fillId="2" borderId="0" xfId="15" applyNumberFormat="1" applyFont="1" applyFill="1" applyAlignment="1">
      <alignment/>
    </xf>
    <xf numFmtId="49" fontId="6" fillId="2" borderId="0" xfId="15" applyNumberFormat="1" applyFont="1" applyFill="1" applyAlignment="1">
      <alignment/>
    </xf>
    <xf numFmtId="181" fontId="2" fillId="2" borderId="0" xfId="15" applyNumberFormat="1" applyFont="1" applyFill="1" applyAlignment="1">
      <alignment horizontal="right"/>
    </xf>
    <xf numFmtId="181" fontId="2" fillId="2" borderId="0" xfId="15" applyNumberFormat="1" applyFont="1" applyFill="1" applyBorder="1" applyAlignment="1">
      <alignment horizontal="right"/>
    </xf>
    <xf numFmtId="43" fontId="2" fillId="2" borderId="0" xfId="15" applyFont="1" applyFill="1" applyAlignment="1">
      <alignment horizontal="right"/>
    </xf>
    <xf numFmtId="181" fontId="0" fillId="2" borderId="1" xfId="15" applyNumberFormat="1" applyFont="1" applyFill="1" applyBorder="1" applyAlignment="1">
      <alignment/>
    </xf>
    <xf numFmtId="181" fontId="0" fillId="2" borderId="2" xfId="15" applyNumberFormat="1" applyFont="1" applyFill="1" applyBorder="1" applyAlignment="1">
      <alignment/>
    </xf>
    <xf numFmtId="181" fontId="0" fillId="2" borderId="3" xfId="15" applyNumberFormat="1" applyFont="1" applyFill="1" applyBorder="1" applyAlignment="1">
      <alignment/>
    </xf>
    <xf numFmtId="181" fontId="0" fillId="2" borderId="4" xfId="15" applyNumberFormat="1" applyFont="1" applyFill="1" applyBorder="1" applyAlignment="1">
      <alignment/>
    </xf>
    <xf numFmtId="181" fontId="0" fillId="2" borderId="5" xfId="15" applyNumberFormat="1" applyFont="1" applyFill="1" applyBorder="1" applyAlignment="1">
      <alignment/>
    </xf>
    <xf numFmtId="181" fontId="0" fillId="2" borderId="6" xfId="15" applyNumberFormat="1" applyFont="1" applyFill="1" applyBorder="1" applyAlignment="1">
      <alignment/>
    </xf>
    <xf numFmtId="0" fontId="0" fillId="2" borderId="0" xfId="15" applyNumberFormat="1" applyFont="1" applyFill="1" applyAlignment="1">
      <alignment/>
    </xf>
    <xf numFmtId="181" fontId="0" fillId="2" borderId="7" xfId="15" applyNumberFormat="1" applyFont="1" applyFill="1" applyBorder="1" applyAlignment="1">
      <alignment/>
    </xf>
    <xf numFmtId="181" fontId="0" fillId="2" borderId="0" xfId="15" applyNumberFormat="1" applyFont="1" applyFill="1" applyBorder="1" applyAlignment="1">
      <alignment/>
    </xf>
    <xf numFmtId="181" fontId="0" fillId="2" borderId="8" xfId="15" applyNumberFormat="1" applyFont="1" applyFill="1" applyBorder="1" applyAlignment="1">
      <alignment/>
    </xf>
    <xf numFmtId="181" fontId="0" fillId="2" borderId="9" xfId="15" applyNumberFormat="1" applyFont="1" applyFill="1" applyBorder="1" applyAlignment="1">
      <alignment/>
    </xf>
    <xf numFmtId="0" fontId="7" fillId="2" borderId="0" xfId="0" applyFont="1" applyFill="1" applyAlignment="1" quotePrefix="1">
      <alignment horizontal="left"/>
    </xf>
    <xf numFmtId="0" fontId="7" fillId="2" borderId="0" xfId="0" applyFont="1" applyFill="1" applyAlignment="1">
      <alignment/>
    </xf>
    <xf numFmtId="43" fontId="7" fillId="2" borderId="0" xfId="15" applyNumberFormat="1" applyFont="1" applyFill="1" applyAlignment="1">
      <alignment/>
    </xf>
    <xf numFmtId="0" fontId="8" fillId="2" borderId="0" xfId="0" applyFont="1" applyFill="1" applyAlignment="1">
      <alignment/>
    </xf>
    <xf numFmtId="0" fontId="0" fillId="2" borderId="0" xfId="0" applyFont="1" applyFill="1" applyAlignment="1">
      <alignment horizontal="justify" wrapText="1"/>
    </xf>
    <xf numFmtId="0" fontId="8" fillId="2" borderId="0" xfId="0" applyFont="1" applyFill="1" applyAlignment="1">
      <alignment horizontal="justify"/>
    </xf>
    <xf numFmtId="0" fontId="9" fillId="2" borderId="0" xfId="0" applyFont="1" applyFill="1" applyAlignment="1">
      <alignment horizontal="center"/>
    </xf>
    <xf numFmtId="0" fontId="0" fillId="2" borderId="0" xfId="0" applyFont="1" applyFill="1" applyAlignment="1">
      <alignment/>
    </xf>
    <xf numFmtId="0" fontId="9" fillId="2" borderId="0" xfId="0" applyFont="1" applyFill="1" applyAlignment="1">
      <alignment/>
    </xf>
    <xf numFmtId="0" fontId="0" fillId="2" borderId="0" xfId="0" applyFont="1" applyFill="1" applyAlignment="1">
      <alignment horizontal="center"/>
    </xf>
    <xf numFmtId="0" fontId="5" fillId="2" borderId="0" xfId="0" applyFont="1" applyFill="1" applyAlignment="1">
      <alignment/>
    </xf>
    <xf numFmtId="49" fontId="3" fillId="2" borderId="0" xfId="0" applyNumberFormat="1" applyFont="1" applyFill="1" applyAlignment="1">
      <alignment/>
    </xf>
    <xf numFmtId="0" fontId="2" fillId="2" borderId="0" xfId="0" applyFont="1" applyFill="1" applyBorder="1" applyAlignment="1">
      <alignment horizontal="center"/>
    </xf>
    <xf numFmtId="0" fontId="1" fillId="2" borderId="0" xfId="0" applyFont="1" applyFill="1" applyAlignment="1">
      <alignment horizontal="center"/>
    </xf>
    <xf numFmtId="0" fontId="8"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center"/>
    </xf>
    <xf numFmtId="198" fontId="2" fillId="2" borderId="0" xfId="0" applyNumberFormat="1" applyFont="1" applyFill="1" applyBorder="1" applyAlignment="1">
      <alignment/>
    </xf>
    <xf numFmtId="0" fontId="0" fillId="2" borderId="0" xfId="0" applyFont="1" applyFill="1" applyBorder="1" applyAlignment="1">
      <alignment/>
    </xf>
    <xf numFmtId="0" fontId="2" fillId="2" borderId="0" xfId="0" applyFont="1" applyFill="1" applyAlignment="1">
      <alignment horizontal="center"/>
    </xf>
    <xf numFmtId="0" fontId="0" fillId="2" borderId="0" xfId="0" applyFont="1" applyFill="1" applyBorder="1" applyAlignment="1">
      <alignment horizontal="center"/>
    </xf>
    <xf numFmtId="181" fontId="8" fillId="2" borderId="0" xfId="0" applyNumberFormat="1" applyFont="1" applyFill="1" applyAlignment="1">
      <alignment/>
    </xf>
    <xf numFmtId="0" fontId="0" fillId="2" borderId="0" xfId="0" applyFont="1" applyFill="1" applyAlignment="1" quotePrefix="1">
      <alignment/>
    </xf>
    <xf numFmtId="181" fontId="0" fillId="2" borderId="0" xfId="15" applyNumberFormat="1" applyFont="1" applyFill="1" applyBorder="1" applyAlignment="1">
      <alignment/>
    </xf>
    <xf numFmtId="181" fontId="0" fillId="2" borderId="0" xfId="15" applyNumberFormat="1" applyFont="1" applyFill="1" applyBorder="1" applyAlignment="1">
      <alignment horizontal="justify"/>
    </xf>
    <xf numFmtId="181" fontId="0" fillId="2" borderId="0" xfId="15" applyNumberFormat="1" applyFont="1" applyFill="1" applyAlignment="1">
      <alignment/>
    </xf>
    <xf numFmtId="0" fontId="0" fillId="2" borderId="9" xfId="0" applyFont="1" applyFill="1" applyBorder="1" applyAlignment="1">
      <alignment horizontal="center"/>
    </xf>
    <xf numFmtId="43" fontId="0" fillId="2" borderId="0" xfId="15" applyNumberFormat="1" applyFont="1" applyFill="1" applyAlignment="1">
      <alignment/>
    </xf>
    <xf numFmtId="181" fontId="0" fillId="2" borderId="0" xfId="15" applyNumberFormat="1" applyFont="1" applyFill="1" applyAlignment="1">
      <alignment horizontal="right"/>
    </xf>
    <xf numFmtId="0" fontId="4" fillId="2" borderId="0" xfId="0" applyFont="1" applyFill="1" applyAlignment="1">
      <alignment/>
    </xf>
    <xf numFmtId="181" fontId="8" fillId="2" borderId="0" xfId="15" applyNumberFormat="1" applyFont="1" applyFill="1" applyAlignment="1">
      <alignment/>
    </xf>
    <xf numFmtId="0" fontId="8" fillId="2" borderId="0" xfId="0" applyFont="1" applyFill="1" applyAlignment="1">
      <alignment horizontal="center"/>
    </xf>
    <xf numFmtId="0" fontId="8" fillId="2" borderId="0" xfId="0" applyFont="1" applyFill="1" applyAlignment="1">
      <alignment vertical="top"/>
    </xf>
    <xf numFmtId="0" fontId="0" fillId="2" borderId="0" xfId="0" applyFont="1" applyFill="1" applyAlignment="1">
      <alignment horizontal="justify" vertical="top" wrapText="1"/>
    </xf>
    <xf numFmtId="0" fontId="3" fillId="2" borderId="0" xfId="0" applyFont="1" applyFill="1" applyAlignment="1">
      <alignment horizontal="centerContinuous"/>
    </xf>
    <xf numFmtId="0" fontId="10" fillId="2" borderId="0" xfId="0" applyFont="1" applyFill="1" applyAlignment="1">
      <alignment/>
    </xf>
    <xf numFmtId="0" fontId="2" fillId="2" borderId="0" xfId="0" applyFont="1" applyFill="1" applyBorder="1" applyAlignment="1">
      <alignment horizontal="right"/>
    </xf>
    <xf numFmtId="181" fontId="0" fillId="2" borderId="0" xfId="0" applyNumberFormat="1" applyFont="1" applyFill="1" applyAlignment="1">
      <alignment/>
    </xf>
    <xf numFmtId="181" fontId="0" fillId="2" borderId="10" xfId="15" applyNumberFormat="1" applyFont="1" applyFill="1" applyBorder="1" applyAlignment="1">
      <alignment/>
    </xf>
    <xf numFmtId="181" fontId="0" fillId="2" borderId="11" xfId="15" applyNumberFormat="1" applyFont="1" applyFill="1" applyBorder="1" applyAlignment="1">
      <alignment/>
    </xf>
    <xf numFmtId="181" fontId="0" fillId="2" borderId="12" xfId="15" applyNumberFormat="1" applyFont="1" applyFill="1" applyBorder="1" applyAlignment="1">
      <alignment/>
    </xf>
    <xf numFmtId="43" fontId="0" fillId="2" borderId="0" xfId="15" applyNumberFormat="1" applyFont="1" applyFill="1" applyAlignment="1">
      <alignment/>
    </xf>
    <xf numFmtId="43" fontId="0" fillId="2" borderId="0" xfId="15" applyNumberFormat="1" applyFont="1" applyFill="1" applyBorder="1" applyAlignment="1">
      <alignment/>
    </xf>
    <xf numFmtId="0" fontId="2" fillId="2" borderId="0" xfId="0" applyFont="1" applyFill="1" applyAlignment="1">
      <alignment horizontal="left"/>
    </xf>
    <xf numFmtId="0" fontId="2" fillId="2" borderId="0" xfId="0" applyFont="1" applyFill="1" applyAlignment="1">
      <alignment/>
    </xf>
    <xf numFmtId="0" fontId="0" fillId="2" borderId="0" xfId="0" applyFont="1" applyFill="1" applyAlignment="1">
      <alignment/>
    </xf>
    <xf numFmtId="0" fontId="2" fillId="2" borderId="0" xfId="0" applyFont="1" applyFill="1" applyAlignment="1">
      <alignment horizontal="left" vertical="top"/>
    </xf>
    <xf numFmtId="0" fontId="0" fillId="2" borderId="0" xfId="0" applyFont="1" applyFill="1" applyAlignment="1">
      <alignment vertical="top"/>
    </xf>
    <xf numFmtId="0" fontId="2" fillId="2" borderId="0" xfId="0" applyFont="1" applyFill="1" applyAlignment="1">
      <alignment horizontal="justify" vertical="top" wrapText="1"/>
    </xf>
    <xf numFmtId="0" fontId="0" fillId="2" borderId="0" xfId="0" applyFont="1" applyFill="1" applyAlignment="1">
      <alignment horizontal="justify" vertical="top" wrapText="1"/>
    </xf>
    <xf numFmtId="0" fontId="2" fillId="2" borderId="0" xfId="0" applyFont="1" applyFill="1" applyAlignment="1">
      <alignment horizontal="left" vertical="top" wrapText="1"/>
    </xf>
    <xf numFmtId="0" fontId="0" fillId="2" borderId="0" xfId="0" applyFont="1" applyFill="1" applyAlignment="1">
      <alignment vertical="top" wrapText="1"/>
    </xf>
    <xf numFmtId="181" fontId="0" fillId="2" borderId="0" xfId="15" applyNumberFormat="1" applyFont="1" applyFill="1" applyAlignment="1">
      <alignment/>
    </xf>
    <xf numFmtId="0" fontId="0" fillId="2" borderId="0" xfId="0" applyFont="1" applyFill="1" applyAlignment="1" quotePrefix="1">
      <alignment/>
    </xf>
    <xf numFmtId="41" fontId="0" fillId="2" borderId="0" xfId="0" applyNumberFormat="1" applyFont="1" applyFill="1" applyAlignment="1">
      <alignment/>
    </xf>
    <xf numFmtId="41" fontId="0" fillId="2" borderId="0" xfId="0" applyNumberFormat="1" applyFont="1" applyFill="1" applyBorder="1" applyAlignment="1">
      <alignment/>
    </xf>
    <xf numFmtId="41" fontId="0" fillId="2" borderId="5" xfId="0" applyNumberFormat="1" applyFont="1" applyFill="1" applyBorder="1" applyAlignment="1">
      <alignment/>
    </xf>
    <xf numFmtId="41" fontId="0" fillId="2" borderId="13" xfId="0" applyNumberFormat="1" applyFont="1" applyFill="1" applyBorder="1" applyAlignment="1">
      <alignment/>
    </xf>
    <xf numFmtId="0" fontId="0" fillId="2" borderId="0" xfId="0" applyFont="1" applyFill="1" applyAlignment="1" quotePrefix="1">
      <alignment horizontal="center" vertical="top"/>
    </xf>
    <xf numFmtId="181" fontId="0" fillId="2" borderId="0" xfId="15" applyNumberFormat="1" applyFont="1" applyFill="1" applyBorder="1" applyAlignment="1">
      <alignment/>
    </xf>
    <xf numFmtId="0" fontId="0" fillId="2" borderId="0" xfId="0" applyFont="1" applyFill="1" applyAlignment="1">
      <alignment vertical="top" wrapText="1"/>
    </xf>
    <xf numFmtId="0" fontId="0" fillId="2" borderId="0" xfId="0" applyFont="1" applyFill="1" applyAlignment="1">
      <alignment horizontal="justify" vertical="top"/>
    </xf>
    <xf numFmtId="0" fontId="0" fillId="2" borderId="0" xfId="0" applyFont="1" applyFill="1" applyAlignment="1">
      <alignment horizontal="justify" vertical="top"/>
    </xf>
    <xf numFmtId="181" fontId="0" fillId="2" borderId="13" xfId="15" applyNumberFormat="1" applyFont="1" applyFill="1" applyBorder="1" applyAlignment="1">
      <alignment/>
    </xf>
    <xf numFmtId="181" fontId="0" fillId="2" borderId="9" xfId="15" applyNumberFormat="1" applyFont="1" applyFill="1" applyBorder="1" applyAlignment="1">
      <alignment/>
    </xf>
    <xf numFmtId="0" fontId="11" fillId="2" borderId="0" xfId="0" applyFont="1" applyFill="1" applyAlignment="1">
      <alignment/>
    </xf>
    <xf numFmtId="0" fontId="11" fillId="2" borderId="0" xfId="0" applyFont="1" applyFill="1" applyAlignment="1">
      <alignment/>
    </xf>
    <xf numFmtId="0" fontId="0" fillId="2" borderId="0" xfId="0" applyFont="1" applyFill="1" applyAlignment="1">
      <alignment/>
    </xf>
    <xf numFmtId="0" fontId="12" fillId="2" borderId="0" xfId="0" applyFont="1" applyFill="1" applyAlignment="1">
      <alignment/>
    </xf>
    <xf numFmtId="0" fontId="0" fillId="2" borderId="0" xfId="0" applyFont="1" applyFill="1" applyAlignment="1">
      <alignment/>
    </xf>
    <xf numFmtId="0" fontId="2" fillId="2" borderId="0" xfId="0" applyFont="1" applyFill="1" applyAlignment="1">
      <alignment horizontal="justify" vertical="top"/>
    </xf>
    <xf numFmtId="0" fontId="0" fillId="2" borderId="0" xfId="0" applyFont="1" applyFill="1" applyAlignment="1">
      <alignment horizontal="left"/>
    </xf>
    <xf numFmtId="0" fontId="0" fillId="2" borderId="0" xfId="0" applyFont="1" applyFill="1" applyAlignment="1">
      <alignment vertical="top"/>
    </xf>
    <xf numFmtId="0" fontId="13"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181" fontId="0" fillId="2" borderId="0" xfId="0" applyNumberFormat="1" applyFont="1" applyFill="1" applyBorder="1" applyAlignment="1">
      <alignment/>
    </xf>
    <xf numFmtId="0" fontId="2" fillId="2" borderId="0" xfId="0" applyFont="1" applyFill="1" applyAlignment="1">
      <alignment/>
    </xf>
    <xf numFmtId="0" fontId="0" fillId="2" borderId="0" xfId="0" applyFont="1" applyFill="1" applyAlignment="1">
      <alignment/>
    </xf>
    <xf numFmtId="0" fontId="14" fillId="2" borderId="0" xfId="0" applyFont="1" applyFill="1" applyAlignment="1">
      <alignment/>
    </xf>
    <xf numFmtId="0" fontId="0" fillId="2" borderId="0" xfId="0" applyFont="1" applyFill="1" applyAlignment="1">
      <alignment/>
    </xf>
    <xf numFmtId="0" fontId="14" fillId="2" borderId="0" xfId="0" applyFont="1" applyFill="1" applyBorder="1" applyAlignment="1">
      <alignment/>
    </xf>
    <xf numFmtId="181" fontId="0" fillId="2" borderId="0" xfId="15" applyNumberFormat="1" applyFont="1" applyFill="1" applyAlignment="1">
      <alignment horizontal="justify" vertical="top" wrapText="1"/>
    </xf>
    <xf numFmtId="181" fontId="0" fillId="2" borderId="0" xfId="15" applyNumberFormat="1" applyFont="1" applyFill="1" applyAlignment="1">
      <alignment vertical="top" wrapText="1"/>
    </xf>
    <xf numFmtId="0" fontId="0" fillId="2" borderId="0" xfId="0" applyFont="1" applyFill="1" applyAlignment="1">
      <alignment horizontal="center" vertical="top" wrapText="1"/>
    </xf>
    <xf numFmtId="43" fontId="2" fillId="2" borderId="0" xfId="15" applyFont="1" applyFill="1" applyAlignment="1">
      <alignment/>
    </xf>
    <xf numFmtId="181" fontId="2" fillId="2" borderId="0" xfId="15" applyNumberFormat="1" applyFont="1" applyFill="1" applyAlignment="1">
      <alignment/>
    </xf>
    <xf numFmtId="0" fontId="2" fillId="2" borderId="0" xfId="0" applyFont="1" applyFill="1" applyAlignment="1" quotePrefix="1">
      <alignment/>
    </xf>
    <xf numFmtId="0" fontId="2" fillId="2" borderId="0" xfId="0" applyFont="1" applyFill="1" applyAlignment="1">
      <alignment horizontal="centerContinuous"/>
    </xf>
    <xf numFmtId="181" fontId="2" fillId="2" borderId="0" xfId="15" applyNumberFormat="1" applyFont="1" applyFill="1" applyAlignment="1">
      <alignment horizontal="centerContinuous"/>
    </xf>
    <xf numFmtId="181" fontId="5" fillId="2" borderId="0" xfId="15" applyNumberFormat="1" applyFont="1" applyFill="1" applyAlignment="1">
      <alignment/>
    </xf>
    <xf numFmtId="0" fontId="3" fillId="2" borderId="0" xfId="0" applyFont="1" applyFill="1" applyAlignment="1">
      <alignment/>
    </xf>
    <xf numFmtId="0" fontId="6" fillId="2" borderId="0" xfId="0" applyFont="1" applyFill="1" applyAlignment="1">
      <alignment/>
    </xf>
    <xf numFmtId="0" fontId="2" fillId="2" borderId="0" xfId="0" applyFont="1" applyFill="1" applyAlignment="1">
      <alignment/>
    </xf>
    <xf numFmtId="0" fontId="0" fillId="2" borderId="0" xfId="0" applyNumberFormat="1" applyFont="1" applyFill="1" applyAlignment="1">
      <alignment/>
    </xf>
    <xf numFmtId="0" fontId="4" fillId="2" borderId="0" xfId="0" applyFont="1" applyFill="1" applyAlignment="1">
      <alignment horizontal="left"/>
    </xf>
    <xf numFmtId="0" fontId="2" fillId="2" borderId="0" xfId="0" applyFont="1" applyFill="1" applyAlignment="1">
      <alignment horizontal="justify"/>
    </xf>
    <xf numFmtId="0" fontId="0" fillId="2" borderId="0" xfId="0" applyFont="1" applyFill="1" applyAlignment="1">
      <alignment horizontal="justify"/>
    </xf>
    <xf numFmtId="0" fontId="3" fillId="2" borderId="0" xfId="0" applyFont="1" applyFill="1" applyAlignment="1">
      <alignment horizontal="left"/>
    </xf>
    <xf numFmtId="43" fontId="6" fillId="2" borderId="0" xfId="15" applyFont="1" applyFill="1" applyAlignment="1">
      <alignment/>
    </xf>
    <xf numFmtId="0" fontId="3" fillId="2" borderId="0" xfId="0" applyFont="1" applyFill="1" applyBorder="1" applyAlignment="1">
      <alignment horizontal="center"/>
    </xf>
    <xf numFmtId="0" fontId="6" fillId="2" borderId="0" xfId="0" applyFont="1" applyFill="1" applyBorder="1" applyAlignment="1">
      <alignment/>
    </xf>
    <xf numFmtId="198" fontId="3" fillId="2" borderId="0" xfId="0" applyNumberFormat="1" applyFont="1" applyFill="1" applyBorder="1" applyAlignment="1">
      <alignment/>
    </xf>
    <xf numFmtId="181" fontId="3" fillId="2" borderId="0" xfId="15" applyNumberFormat="1" applyFont="1" applyFill="1" applyBorder="1" applyAlignment="1">
      <alignment horizontal="right"/>
    </xf>
    <xf numFmtId="181" fontId="6" fillId="2" borderId="0" xfId="15" applyNumberFormat="1" applyFont="1" applyFill="1" applyAlignment="1">
      <alignment/>
    </xf>
    <xf numFmtId="181" fontId="6" fillId="2" borderId="0" xfId="15" applyNumberFormat="1" applyFont="1" applyFill="1" applyBorder="1" applyAlignment="1">
      <alignment/>
    </xf>
    <xf numFmtId="0" fontId="6" fillId="2" borderId="0" xfId="15" applyNumberFormat="1" applyFont="1" applyFill="1" applyAlignment="1">
      <alignment/>
    </xf>
    <xf numFmtId="181" fontId="3" fillId="2" borderId="2" xfId="15" applyNumberFormat="1" applyFont="1" applyFill="1" applyBorder="1" applyAlignment="1">
      <alignment horizontal="right"/>
    </xf>
    <xf numFmtId="181" fontId="6" fillId="2" borderId="9" xfId="15" applyNumberFormat="1" applyFont="1" applyFill="1" applyBorder="1" applyAlignment="1">
      <alignment/>
    </xf>
    <xf numFmtId="181" fontId="6" fillId="2" borderId="0" xfId="0" applyNumberFormat="1" applyFont="1" applyFill="1" applyAlignment="1">
      <alignment/>
    </xf>
    <xf numFmtId="181" fontId="1" fillId="2" borderId="0" xfId="15" applyNumberFormat="1" applyFont="1" applyFill="1" applyBorder="1" applyAlignment="1">
      <alignment horizontal="right"/>
    </xf>
    <xf numFmtId="0" fontId="1" fillId="2" borderId="0" xfId="15" applyNumberFormat="1" applyFont="1" applyFill="1" applyBorder="1" applyAlignment="1">
      <alignment/>
    </xf>
    <xf numFmtId="181" fontId="8" fillId="2" borderId="0" xfId="15" applyNumberFormat="1" applyFont="1" applyFill="1" applyBorder="1" applyAlignment="1">
      <alignment/>
    </xf>
    <xf numFmtId="0" fontId="8" fillId="2" borderId="0" xfId="15" applyNumberFormat="1" applyFont="1" applyFill="1" applyBorder="1" applyAlignment="1">
      <alignment/>
    </xf>
    <xf numFmtId="181" fontId="8" fillId="2" borderId="0" xfId="15" applyNumberFormat="1" applyFont="1" applyFill="1" applyBorder="1" applyAlignment="1">
      <alignment horizontal="center"/>
    </xf>
    <xf numFmtId="181" fontId="8" fillId="2" borderId="0" xfId="15" applyNumberFormat="1" applyFont="1" applyFill="1" applyBorder="1" applyAlignment="1">
      <alignment horizontal="right"/>
    </xf>
    <xf numFmtId="181" fontId="8" fillId="2" borderId="2" xfId="15" applyNumberFormat="1" applyFont="1" applyFill="1" applyBorder="1" applyAlignment="1">
      <alignment horizontal="center"/>
    </xf>
    <xf numFmtId="181" fontId="8" fillId="2" borderId="2" xfId="15" applyNumberFormat="1" applyFont="1" applyFill="1" applyBorder="1" applyAlignment="1">
      <alignment horizontal="right"/>
    </xf>
    <xf numFmtId="181" fontId="8" fillId="2" borderId="9" xfId="15" applyNumberFormat="1" applyFont="1" applyFill="1" applyBorder="1" applyAlignment="1">
      <alignment/>
    </xf>
    <xf numFmtId="181" fontId="8" fillId="2" borderId="9" xfId="15" applyNumberFormat="1" applyFont="1" applyFill="1" applyBorder="1" applyAlignment="1">
      <alignment horizontal="right"/>
    </xf>
    <xf numFmtId="181" fontId="0" fillId="2" borderId="0" xfId="15" applyNumberFormat="1" applyFont="1" applyFill="1" applyBorder="1" applyAlignment="1">
      <alignment horizontal="right"/>
    </xf>
    <xf numFmtId="181" fontId="0" fillId="2" borderId="0" xfId="15" applyNumberFormat="1" applyFont="1" applyFill="1" applyBorder="1" applyAlignment="1">
      <alignment horizontal="center"/>
    </xf>
    <xf numFmtId="181" fontId="8" fillId="2" borderId="5" xfId="15" applyNumberFormat="1" applyFont="1" applyFill="1" applyBorder="1" applyAlignment="1">
      <alignment/>
    </xf>
    <xf numFmtId="199" fontId="8" fillId="2" borderId="0" xfId="15" applyNumberFormat="1" applyFont="1" applyFill="1" applyBorder="1" applyAlignment="1">
      <alignment/>
    </xf>
    <xf numFmtId="181" fontId="8" fillId="2" borderId="5" xfId="15" applyNumberFormat="1" applyFont="1" applyFill="1" applyBorder="1" applyAlignment="1">
      <alignment horizontal="right"/>
    </xf>
    <xf numFmtId="181" fontId="0" fillId="2" borderId="0" xfId="0" applyNumberFormat="1" applyFont="1" applyFill="1" applyBorder="1" applyAlignment="1">
      <alignment/>
    </xf>
    <xf numFmtId="0" fontId="16" fillId="2" borderId="0" xfId="0" applyFont="1" applyFill="1" applyAlignment="1">
      <alignment/>
    </xf>
    <xf numFmtId="181" fontId="2" fillId="2" borderId="0" xfId="15" applyNumberFormat="1" applyFont="1" applyFill="1" applyAlignment="1">
      <alignment horizontal="justify" vertical="top"/>
    </xf>
    <xf numFmtId="181" fontId="0" fillId="2" borderId="0" xfId="15" applyNumberFormat="1" applyFont="1" applyFill="1" applyAlignment="1">
      <alignment horizontal="justify" vertical="top"/>
    </xf>
    <xf numFmtId="0" fontId="9" fillId="2" borderId="0" xfId="0" applyNumberFormat="1" applyFont="1" applyFill="1" applyAlignment="1">
      <alignment horizontal="left"/>
    </xf>
    <xf numFmtId="0" fontId="0" fillId="2" borderId="0" xfId="0" applyNumberFormat="1" applyFont="1" applyFill="1" applyAlignment="1">
      <alignment horizontal="left"/>
    </xf>
    <xf numFmtId="0" fontId="4" fillId="2" borderId="0" xfId="0" applyNumberFormat="1" applyFont="1" applyFill="1" applyAlignment="1">
      <alignment horizontal="left"/>
    </xf>
    <xf numFmtId="0" fontId="8" fillId="2" borderId="0" xfId="0" applyNumberFormat="1" applyFont="1" applyFill="1" applyAlignment="1">
      <alignment horizontal="left"/>
    </xf>
    <xf numFmtId="0" fontId="8" fillId="2" borderId="0" xfId="0" applyNumberFormat="1" applyFont="1" applyFill="1" applyAlignment="1">
      <alignment horizontal="left" vertical="top"/>
    </xf>
    <xf numFmtId="207" fontId="8" fillId="2" borderId="0" xfId="15" applyNumberFormat="1" applyFont="1" applyFill="1" applyBorder="1" applyAlignment="1">
      <alignment/>
    </xf>
    <xf numFmtId="181" fontId="3" fillId="2" borderId="9" xfId="15" applyNumberFormat="1" applyFont="1" applyFill="1" applyBorder="1" applyAlignment="1">
      <alignment horizontal="right"/>
    </xf>
    <xf numFmtId="181" fontId="6" fillId="2" borderId="0" xfId="15" applyNumberFormat="1" applyFont="1" applyFill="1" applyBorder="1" applyAlignment="1">
      <alignment horizontal="right"/>
    </xf>
    <xf numFmtId="181" fontId="6" fillId="2" borderId="2" xfId="15" applyNumberFormat="1" applyFont="1" applyFill="1" applyBorder="1" applyAlignment="1">
      <alignment horizontal="right"/>
    </xf>
    <xf numFmtId="0" fontId="2" fillId="2" borderId="0" xfId="15" applyNumberFormat="1" applyFont="1" applyFill="1" applyAlignment="1">
      <alignment horizontal="justify"/>
    </xf>
    <xf numFmtId="43" fontId="3" fillId="2" borderId="0" xfId="15" applyFont="1" applyFill="1" applyBorder="1" applyAlignment="1">
      <alignment horizontal="right"/>
    </xf>
    <xf numFmtId="0" fontId="0" fillId="2" borderId="0" xfId="0" applyFont="1" applyFill="1" applyAlignment="1">
      <alignment vertical="top" wrapText="1"/>
    </xf>
    <xf numFmtId="0" fontId="0" fillId="2" borderId="0" xfId="0" applyFont="1" applyFill="1" applyAlignment="1">
      <alignment/>
    </xf>
    <xf numFmtId="0" fontId="0" fillId="2" borderId="0" xfId="0" applyFont="1" applyFill="1" applyAlignment="1">
      <alignment/>
    </xf>
    <xf numFmtId="0" fontId="0" fillId="2" borderId="0" xfId="0" applyFont="1" applyFill="1" applyBorder="1" applyAlignment="1">
      <alignment horizontal="justify" vertical="top" wrapText="1"/>
    </xf>
    <xf numFmtId="43" fontId="3" fillId="2" borderId="0" xfId="15" applyNumberFormat="1" applyFont="1" applyFill="1" applyAlignment="1">
      <alignment horizontal="right"/>
    </xf>
    <xf numFmtId="0" fontId="0" fillId="2" borderId="0" xfId="0" applyFont="1" applyFill="1" applyAlignment="1">
      <alignment horizontal="justify" wrapText="1"/>
    </xf>
    <xf numFmtId="0" fontId="4" fillId="2" borderId="0" xfId="0" applyFont="1" applyFill="1" applyAlignment="1">
      <alignment horizontal="center"/>
    </xf>
    <xf numFmtId="49" fontId="4" fillId="2" borderId="0" xfId="0" applyNumberFormat="1" applyFont="1" applyFill="1" applyAlignment="1">
      <alignment/>
    </xf>
    <xf numFmtId="49" fontId="3" fillId="2" borderId="0" xfId="0" applyNumberFormat="1" applyFont="1" applyFill="1" applyAlignment="1">
      <alignment/>
    </xf>
    <xf numFmtId="43" fontId="2" fillId="2" borderId="0" xfId="15" applyFont="1" applyFill="1" applyBorder="1" applyAlignment="1">
      <alignment horizontal="center"/>
    </xf>
    <xf numFmtId="0" fontId="2" fillId="2" borderId="0" xfId="0" applyFont="1" applyFill="1" applyBorder="1" applyAlignment="1">
      <alignment horizontal="center"/>
    </xf>
    <xf numFmtId="0" fontId="0" fillId="2" borderId="0" xfId="0" applyFont="1" applyFill="1" applyAlignment="1">
      <alignment horizontal="center"/>
    </xf>
    <xf numFmtId="0" fontId="9" fillId="2" borderId="0" xfId="0" applyFont="1" applyFill="1" applyAlignment="1">
      <alignment horizontal="center"/>
    </xf>
    <xf numFmtId="0" fontId="3" fillId="2" borderId="0" xfId="0" applyFont="1" applyFill="1" applyAlignment="1">
      <alignment horizontal="center"/>
    </xf>
    <xf numFmtId="0" fontId="9" fillId="2" borderId="0" xfId="0" applyFont="1" applyFill="1" applyAlignment="1">
      <alignment/>
    </xf>
    <xf numFmtId="0" fontId="4" fillId="2" borderId="0" xfId="0" applyFont="1" applyFill="1" applyAlignment="1">
      <alignment/>
    </xf>
    <xf numFmtId="204" fontId="3" fillId="2" borderId="0" xfId="0" applyNumberFormat="1" applyFont="1" applyFill="1" applyAlignment="1">
      <alignment horizontal="left"/>
    </xf>
    <xf numFmtId="49" fontId="3" fillId="2" borderId="0" xfId="15" applyNumberFormat="1" applyFont="1" applyFill="1" applyAlignment="1">
      <alignment/>
    </xf>
    <xf numFmtId="0" fontId="3" fillId="2" borderId="0" xfId="15" applyNumberFormat="1" applyFont="1" applyFill="1" applyAlignment="1">
      <alignment/>
    </xf>
    <xf numFmtId="0" fontId="0" fillId="2" borderId="0" xfId="0" applyFont="1" applyFill="1" applyAlignment="1">
      <alignment horizontal="justify" vertical="top" wrapText="1"/>
    </xf>
    <xf numFmtId="0" fontId="2" fillId="2" borderId="0" xfId="0" applyFont="1" applyFill="1" applyAlignment="1">
      <alignment/>
    </xf>
    <xf numFmtId="43" fontId="3" fillId="2" borderId="0" xfId="15" applyNumberFormat="1" applyFont="1" applyFill="1" applyBorder="1" applyAlignment="1">
      <alignment/>
    </xf>
    <xf numFmtId="0" fontId="3" fillId="2" borderId="0" xfId="15" applyNumberFormat="1" applyFont="1" applyFill="1" applyBorder="1" applyAlignment="1">
      <alignment/>
    </xf>
    <xf numFmtId="0" fontId="3" fillId="2" borderId="0" xfId="0" applyFont="1" applyFill="1" applyBorder="1" applyAlignment="1">
      <alignment horizontal="center"/>
    </xf>
    <xf numFmtId="0" fontId="0" fillId="2" borderId="0" xfId="0" applyFont="1" applyFill="1" applyAlignment="1">
      <alignment horizontal="justify" vertical="top" wrapText="1"/>
    </xf>
    <xf numFmtId="0" fontId="0" fillId="2" borderId="0" xfId="0" applyFont="1" applyFill="1" applyAlignment="1">
      <alignment vertical="top" wrapText="1"/>
    </xf>
    <xf numFmtId="0" fontId="0" fillId="2" borderId="0" xfId="0" applyFont="1" applyFill="1" applyAlignment="1">
      <alignment horizontal="justify" vertical="top" wrapText="1"/>
    </xf>
    <xf numFmtId="0" fontId="0" fillId="2" borderId="0" xfId="0" applyFont="1" applyFill="1" applyAlignment="1">
      <alignment horizontal="justify"/>
    </xf>
    <xf numFmtId="0" fontId="0" fillId="2"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E1FF"/>
      <rgbColor rgb="00FFFFFF"/>
      <rgbColor rgb="00FF0000"/>
      <rgbColor rgb="0000FF00"/>
      <rgbColor rgb="000000FF"/>
      <rgbColor rgb="00FFFF00"/>
      <rgbColor rgb="00FF00FF"/>
      <rgbColor rgb="0000FFFF"/>
      <rgbColor rgb="00FFC9C9"/>
      <rgbColor rgb="00EBFFEB"/>
      <rgbColor rgb="00E1E1FF"/>
      <rgbColor rgb="00FBE9FB"/>
      <rgbColor rgb="00800080"/>
      <rgbColor rgb="00E5FFFF"/>
      <rgbColor rgb="00C0C0C0"/>
      <rgbColor rgb="00F4F4F4"/>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EDE1"/>
      <rgbColor rgb="00666699"/>
      <rgbColor rgb="00969696"/>
      <rgbColor rgb="00E1F0FF"/>
      <rgbColor rgb="00339966"/>
      <rgbColor rgb="00DDFFDD"/>
      <rgbColor rgb="00FFFFD5"/>
      <rgbColor rgb="00FFE6D9"/>
      <rgbColor rgb="00993366"/>
      <rgbColor rgb="00010000"/>
      <rgbColor rgb="00DEFEF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19050</xdr:rowOff>
    </xdr:from>
    <xdr:to>
      <xdr:col>6</xdr:col>
      <xdr:colOff>104775</xdr:colOff>
      <xdr:row>5</xdr:row>
      <xdr:rowOff>19050</xdr:rowOff>
    </xdr:to>
    <xdr:pic>
      <xdr:nvPicPr>
        <xdr:cNvPr id="1" name="Picture 9"/>
        <xdr:cNvPicPr preferRelativeResize="1">
          <a:picLocks noChangeAspect="1"/>
        </xdr:cNvPicPr>
      </xdr:nvPicPr>
      <xdr:blipFill>
        <a:blip r:embed="rId1"/>
        <a:stretch>
          <a:fillRect/>
        </a:stretch>
      </xdr:blipFill>
      <xdr:spPr>
        <a:xfrm>
          <a:off x="4067175" y="19050"/>
          <a:ext cx="11334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0</xdr:row>
      <xdr:rowOff>0</xdr:rowOff>
    </xdr:from>
    <xdr:to>
      <xdr:col>11</xdr:col>
      <xdr:colOff>19050</xdr:colOff>
      <xdr:row>5</xdr:row>
      <xdr:rowOff>0</xdr:rowOff>
    </xdr:to>
    <xdr:pic>
      <xdr:nvPicPr>
        <xdr:cNvPr id="1" name="Picture 7"/>
        <xdr:cNvPicPr preferRelativeResize="1">
          <a:picLocks noChangeAspect="1"/>
        </xdr:cNvPicPr>
      </xdr:nvPicPr>
      <xdr:blipFill>
        <a:blip r:embed="rId1"/>
        <a:stretch>
          <a:fillRect/>
        </a:stretch>
      </xdr:blipFill>
      <xdr:spPr>
        <a:xfrm>
          <a:off x="5210175" y="0"/>
          <a:ext cx="11811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152400</xdr:rowOff>
    </xdr:from>
    <xdr:to>
      <xdr:col>9</xdr:col>
      <xdr:colOff>0</xdr:colOff>
      <xdr:row>11</xdr:row>
      <xdr:rowOff>38100</xdr:rowOff>
    </xdr:to>
    <xdr:sp>
      <xdr:nvSpPr>
        <xdr:cNvPr id="1" name="Text 2"/>
        <xdr:cNvSpPr txBox="1">
          <a:spLocks noChangeArrowheads="1"/>
        </xdr:cNvSpPr>
      </xdr:nvSpPr>
      <xdr:spPr>
        <a:xfrm>
          <a:off x="5934075" y="962025"/>
          <a:ext cx="0" cy="74295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twoCellAnchor editAs="oneCell">
    <xdr:from>
      <xdr:col>6</xdr:col>
      <xdr:colOff>447675</xdr:colOff>
      <xdr:row>0</xdr:row>
      <xdr:rowOff>0</xdr:rowOff>
    </xdr:from>
    <xdr:to>
      <xdr:col>9</xdr:col>
      <xdr:colOff>66675</xdr:colOff>
      <xdr:row>4</xdr:row>
      <xdr:rowOff>133350</xdr:rowOff>
    </xdr:to>
    <xdr:pic>
      <xdr:nvPicPr>
        <xdr:cNvPr id="2" name="Picture 9"/>
        <xdr:cNvPicPr preferRelativeResize="1">
          <a:picLocks noChangeAspect="1"/>
        </xdr:cNvPicPr>
      </xdr:nvPicPr>
      <xdr:blipFill>
        <a:blip r:embed="rId1"/>
        <a:stretch>
          <a:fillRect/>
        </a:stretch>
      </xdr:blipFill>
      <xdr:spPr>
        <a:xfrm>
          <a:off x="4676775" y="0"/>
          <a:ext cx="13239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129</xdr:row>
      <xdr:rowOff>0</xdr:rowOff>
    </xdr:from>
    <xdr:to>
      <xdr:col>13</xdr:col>
      <xdr:colOff>0</xdr:colOff>
      <xdr:row>129</xdr:row>
      <xdr:rowOff>0</xdr:rowOff>
    </xdr:to>
    <xdr:sp>
      <xdr:nvSpPr>
        <xdr:cNvPr id="1" name="Text 3"/>
        <xdr:cNvSpPr txBox="1">
          <a:spLocks noChangeArrowheads="1"/>
        </xdr:cNvSpPr>
      </xdr:nvSpPr>
      <xdr:spPr>
        <a:xfrm>
          <a:off x="180975" y="20554950"/>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xdr:colOff>
      <xdr:row>129</xdr:row>
      <xdr:rowOff>0</xdr:rowOff>
    </xdr:from>
    <xdr:to>
      <xdr:col>13</xdr:col>
      <xdr:colOff>0</xdr:colOff>
      <xdr:row>129</xdr:row>
      <xdr:rowOff>0</xdr:rowOff>
    </xdr:to>
    <xdr:sp>
      <xdr:nvSpPr>
        <xdr:cNvPr id="2" name="Text 8"/>
        <xdr:cNvSpPr txBox="1">
          <a:spLocks noChangeArrowheads="1"/>
        </xdr:cNvSpPr>
      </xdr:nvSpPr>
      <xdr:spPr>
        <a:xfrm>
          <a:off x="200025" y="20554950"/>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9525</xdr:colOff>
      <xdr:row>158</xdr:row>
      <xdr:rowOff>0</xdr:rowOff>
    </xdr:from>
    <xdr:to>
      <xdr:col>13</xdr:col>
      <xdr:colOff>0</xdr:colOff>
      <xdr:row>158</xdr:row>
      <xdr:rowOff>0</xdr:rowOff>
    </xdr:to>
    <xdr:sp>
      <xdr:nvSpPr>
        <xdr:cNvPr id="3" name="Text 32"/>
        <xdr:cNvSpPr txBox="1">
          <a:spLocks noChangeArrowheads="1"/>
        </xdr:cNvSpPr>
      </xdr:nvSpPr>
      <xdr:spPr>
        <a:xfrm>
          <a:off x="190500" y="24726900"/>
          <a:ext cx="6648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4</xdr:col>
      <xdr:colOff>9525</xdr:colOff>
      <xdr:row>61</xdr:row>
      <xdr:rowOff>0</xdr:rowOff>
    </xdr:from>
    <xdr:to>
      <xdr:col>10</xdr:col>
      <xdr:colOff>590550</xdr:colOff>
      <xdr:row>61</xdr:row>
      <xdr:rowOff>0</xdr:rowOff>
    </xdr:to>
    <xdr:sp>
      <xdr:nvSpPr>
        <xdr:cNvPr id="4" name="Text 70"/>
        <xdr:cNvSpPr txBox="1">
          <a:spLocks noChangeArrowheads="1"/>
        </xdr:cNvSpPr>
      </xdr:nvSpPr>
      <xdr:spPr>
        <a:xfrm>
          <a:off x="904875" y="10420350"/>
          <a:ext cx="4362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13</xdr:col>
      <xdr:colOff>0</xdr:colOff>
      <xdr:row>158</xdr:row>
      <xdr:rowOff>0</xdr:rowOff>
    </xdr:from>
    <xdr:to>
      <xdr:col>13</xdr:col>
      <xdr:colOff>0</xdr:colOff>
      <xdr:row>158</xdr:row>
      <xdr:rowOff>0</xdr:rowOff>
    </xdr:to>
    <xdr:sp>
      <xdr:nvSpPr>
        <xdr:cNvPr id="5" name="Text 71"/>
        <xdr:cNvSpPr txBox="1">
          <a:spLocks noChangeArrowheads="1"/>
        </xdr:cNvSpPr>
      </xdr:nvSpPr>
      <xdr:spPr>
        <a:xfrm>
          <a:off x="6838950" y="24726900"/>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13</xdr:col>
      <xdr:colOff>0</xdr:colOff>
      <xdr:row>158</xdr:row>
      <xdr:rowOff>0</xdr:rowOff>
    </xdr:from>
    <xdr:to>
      <xdr:col>13</xdr:col>
      <xdr:colOff>0</xdr:colOff>
      <xdr:row>158</xdr:row>
      <xdr:rowOff>0</xdr:rowOff>
    </xdr:to>
    <xdr:sp>
      <xdr:nvSpPr>
        <xdr:cNvPr id="6" name="Text 72"/>
        <xdr:cNvSpPr txBox="1">
          <a:spLocks noChangeArrowheads="1"/>
        </xdr:cNvSpPr>
      </xdr:nvSpPr>
      <xdr:spPr>
        <a:xfrm>
          <a:off x="6838950" y="24726900"/>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12</xdr:col>
      <xdr:colOff>209550</xdr:colOff>
      <xdr:row>158</xdr:row>
      <xdr:rowOff>0</xdr:rowOff>
    </xdr:from>
    <xdr:to>
      <xdr:col>13</xdr:col>
      <xdr:colOff>0</xdr:colOff>
      <xdr:row>158</xdr:row>
      <xdr:rowOff>0</xdr:rowOff>
    </xdr:to>
    <xdr:sp>
      <xdr:nvSpPr>
        <xdr:cNvPr id="7" name="Text 82"/>
        <xdr:cNvSpPr txBox="1">
          <a:spLocks noChangeArrowheads="1"/>
        </xdr:cNvSpPr>
      </xdr:nvSpPr>
      <xdr:spPr>
        <a:xfrm>
          <a:off x="6410325" y="24726900"/>
          <a:ext cx="4286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12</xdr:col>
      <xdr:colOff>638175</xdr:colOff>
      <xdr:row>158</xdr:row>
      <xdr:rowOff>0</xdr:rowOff>
    </xdr:from>
    <xdr:to>
      <xdr:col>13</xdr:col>
      <xdr:colOff>0</xdr:colOff>
      <xdr:row>158</xdr:row>
      <xdr:rowOff>0</xdr:rowOff>
    </xdr:to>
    <xdr:sp>
      <xdr:nvSpPr>
        <xdr:cNvPr id="8" name="Text 94"/>
        <xdr:cNvSpPr txBox="1">
          <a:spLocks noChangeArrowheads="1"/>
        </xdr:cNvSpPr>
      </xdr:nvSpPr>
      <xdr:spPr>
        <a:xfrm>
          <a:off x="6838950" y="2472690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158</xdr:row>
      <xdr:rowOff>0</xdr:rowOff>
    </xdr:from>
    <xdr:to>
      <xdr:col>13</xdr:col>
      <xdr:colOff>0</xdr:colOff>
      <xdr:row>158</xdr:row>
      <xdr:rowOff>0</xdr:rowOff>
    </xdr:to>
    <xdr:sp>
      <xdr:nvSpPr>
        <xdr:cNvPr id="9" name="Text 95"/>
        <xdr:cNvSpPr txBox="1">
          <a:spLocks noChangeArrowheads="1"/>
        </xdr:cNvSpPr>
      </xdr:nvSpPr>
      <xdr:spPr>
        <a:xfrm>
          <a:off x="6838950" y="2472690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190500</xdr:colOff>
      <xdr:row>129</xdr:row>
      <xdr:rowOff>0</xdr:rowOff>
    </xdr:from>
    <xdr:to>
      <xdr:col>13</xdr:col>
      <xdr:colOff>0</xdr:colOff>
      <xdr:row>129</xdr:row>
      <xdr:rowOff>0</xdr:rowOff>
    </xdr:to>
    <xdr:sp>
      <xdr:nvSpPr>
        <xdr:cNvPr id="10" name="Text 103"/>
        <xdr:cNvSpPr txBox="1">
          <a:spLocks noChangeArrowheads="1"/>
        </xdr:cNvSpPr>
      </xdr:nvSpPr>
      <xdr:spPr>
        <a:xfrm>
          <a:off x="371475" y="2055495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129</xdr:row>
      <xdr:rowOff>0</xdr:rowOff>
    </xdr:from>
    <xdr:to>
      <xdr:col>13</xdr:col>
      <xdr:colOff>0</xdr:colOff>
      <xdr:row>129</xdr:row>
      <xdr:rowOff>0</xdr:rowOff>
    </xdr:to>
    <xdr:sp>
      <xdr:nvSpPr>
        <xdr:cNvPr id="11" name="Text 105"/>
        <xdr:cNvSpPr txBox="1">
          <a:spLocks noChangeArrowheads="1"/>
        </xdr:cNvSpPr>
      </xdr:nvSpPr>
      <xdr:spPr>
        <a:xfrm>
          <a:off x="180975" y="20554950"/>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28575</xdr:colOff>
      <xdr:row>129</xdr:row>
      <xdr:rowOff>0</xdr:rowOff>
    </xdr:from>
    <xdr:to>
      <xdr:col>13</xdr:col>
      <xdr:colOff>0</xdr:colOff>
      <xdr:row>129</xdr:row>
      <xdr:rowOff>0</xdr:rowOff>
    </xdr:to>
    <xdr:sp>
      <xdr:nvSpPr>
        <xdr:cNvPr id="12" name="Text 118"/>
        <xdr:cNvSpPr txBox="1">
          <a:spLocks noChangeArrowheads="1"/>
        </xdr:cNvSpPr>
      </xdr:nvSpPr>
      <xdr:spPr>
        <a:xfrm>
          <a:off x="209550" y="20554950"/>
          <a:ext cx="6629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2</xdr:col>
      <xdr:colOff>0</xdr:colOff>
      <xdr:row>129</xdr:row>
      <xdr:rowOff>0</xdr:rowOff>
    </xdr:from>
    <xdr:to>
      <xdr:col>13</xdr:col>
      <xdr:colOff>0</xdr:colOff>
      <xdr:row>129</xdr:row>
      <xdr:rowOff>0</xdr:rowOff>
    </xdr:to>
    <xdr:sp>
      <xdr:nvSpPr>
        <xdr:cNvPr id="13" name="Text 129"/>
        <xdr:cNvSpPr txBox="1">
          <a:spLocks noChangeArrowheads="1"/>
        </xdr:cNvSpPr>
      </xdr:nvSpPr>
      <xdr:spPr>
        <a:xfrm>
          <a:off x="371475" y="2055495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129</xdr:row>
      <xdr:rowOff>0</xdr:rowOff>
    </xdr:from>
    <xdr:to>
      <xdr:col>13</xdr:col>
      <xdr:colOff>0</xdr:colOff>
      <xdr:row>129</xdr:row>
      <xdr:rowOff>0</xdr:rowOff>
    </xdr:to>
    <xdr:sp>
      <xdr:nvSpPr>
        <xdr:cNvPr id="14" name="Text 130"/>
        <xdr:cNvSpPr txBox="1">
          <a:spLocks noChangeArrowheads="1"/>
        </xdr:cNvSpPr>
      </xdr:nvSpPr>
      <xdr:spPr>
        <a:xfrm>
          <a:off x="371475" y="2055495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190500</xdr:colOff>
      <xdr:row>129</xdr:row>
      <xdr:rowOff>0</xdr:rowOff>
    </xdr:from>
    <xdr:to>
      <xdr:col>13</xdr:col>
      <xdr:colOff>0</xdr:colOff>
      <xdr:row>129</xdr:row>
      <xdr:rowOff>0</xdr:rowOff>
    </xdr:to>
    <xdr:sp>
      <xdr:nvSpPr>
        <xdr:cNvPr id="15" name="Text 142"/>
        <xdr:cNvSpPr txBox="1">
          <a:spLocks noChangeArrowheads="1"/>
        </xdr:cNvSpPr>
      </xdr:nvSpPr>
      <xdr:spPr>
        <a:xfrm>
          <a:off x="371475" y="2055495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190500</xdr:colOff>
      <xdr:row>129</xdr:row>
      <xdr:rowOff>0</xdr:rowOff>
    </xdr:from>
    <xdr:to>
      <xdr:col>13</xdr:col>
      <xdr:colOff>0</xdr:colOff>
      <xdr:row>129</xdr:row>
      <xdr:rowOff>0</xdr:rowOff>
    </xdr:to>
    <xdr:sp>
      <xdr:nvSpPr>
        <xdr:cNvPr id="16" name="Text 152"/>
        <xdr:cNvSpPr txBox="1">
          <a:spLocks noChangeArrowheads="1"/>
        </xdr:cNvSpPr>
      </xdr:nvSpPr>
      <xdr:spPr>
        <a:xfrm>
          <a:off x="371475" y="2055495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190500</xdr:colOff>
      <xdr:row>129</xdr:row>
      <xdr:rowOff>0</xdr:rowOff>
    </xdr:from>
    <xdr:to>
      <xdr:col>13</xdr:col>
      <xdr:colOff>0</xdr:colOff>
      <xdr:row>129</xdr:row>
      <xdr:rowOff>0</xdr:rowOff>
    </xdr:to>
    <xdr:sp>
      <xdr:nvSpPr>
        <xdr:cNvPr id="17" name="Text 153"/>
        <xdr:cNvSpPr txBox="1">
          <a:spLocks noChangeArrowheads="1"/>
        </xdr:cNvSpPr>
      </xdr:nvSpPr>
      <xdr:spPr>
        <a:xfrm>
          <a:off x="371475" y="2055495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190500</xdr:colOff>
      <xdr:row>129</xdr:row>
      <xdr:rowOff>0</xdr:rowOff>
    </xdr:from>
    <xdr:to>
      <xdr:col>13</xdr:col>
      <xdr:colOff>0</xdr:colOff>
      <xdr:row>129</xdr:row>
      <xdr:rowOff>0</xdr:rowOff>
    </xdr:to>
    <xdr:sp>
      <xdr:nvSpPr>
        <xdr:cNvPr id="18" name="Text 154"/>
        <xdr:cNvSpPr txBox="1">
          <a:spLocks noChangeArrowheads="1"/>
        </xdr:cNvSpPr>
      </xdr:nvSpPr>
      <xdr:spPr>
        <a:xfrm>
          <a:off x="371475" y="2055495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190500</xdr:colOff>
      <xdr:row>129</xdr:row>
      <xdr:rowOff>0</xdr:rowOff>
    </xdr:from>
    <xdr:to>
      <xdr:col>13</xdr:col>
      <xdr:colOff>0</xdr:colOff>
      <xdr:row>129</xdr:row>
      <xdr:rowOff>0</xdr:rowOff>
    </xdr:to>
    <xdr:sp>
      <xdr:nvSpPr>
        <xdr:cNvPr id="19" name="Text 155"/>
        <xdr:cNvSpPr txBox="1">
          <a:spLocks noChangeArrowheads="1"/>
        </xdr:cNvSpPr>
      </xdr:nvSpPr>
      <xdr:spPr>
        <a:xfrm>
          <a:off x="371475" y="2055495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190500</xdr:colOff>
      <xdr:row>129</xdr:row>
      <xdr:rowOff>0</xdr:rowOff>
    </xdr:from>
    <xdr:to>
      <xdr:col>13</xdr:col>
      <xdr:colOff>0</xdr:colOff>
      <xdr:row>129</xdr:row>
      <xdr:rowOff>0</xdr:rowOff>
    </xdr:to>
    <xdr:sp>
      <xdr:nvSpPr>
        <xdr:cNvPr id="20" name="Text 153"/>
        <xdr:cNvSpPr txBox="1">
          <a:spLocks noChangeArrowheads="1"/>
        </xdr:cNvSpPr>
      </xdr:nvSpPr>
      <xdr:spPr>
        <a:xfrm>
          <a:off x="371475" y="2055495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190500</xdr:colOff>
      <xdr:row>129</xdr:row>
      <xdr:rowOff>0</xdr:rowOff>
    </xdr:from>
    <xdr:to>
      <xdr:col>13</xdr:col>
      <xdr:colOff>0</xdr:colOff>
      <xdr:row>129</xdr:row>
      <xdr:rowOff>0</xdr:rowOff>
    </xdr:to>
    <xdr:sp>
      <xdr:nvSpPr>
        <xdr:cNvPr id="21" name="Text 155"/>
        <xdr:cNvSpPr txBox="1">
          <a:spLocks noChangeArrowheads="1"/>
        </xdr:cNvSpPr>
      </xdr:nvSpPr>
      <xdr:spPr>
        <a:xfrm>
          <a:off x="371475" y="2055495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1</xdr:col>
      <xdr:colOff>28575</xdr:colOff>
      <xdr:row>129</xdr:row>
      <xdr:rowOff>0</xdr:rowOff>
    </xdr:from>
    <xdr:to>
      <xdr:col>13</xdr:col>
      <xdr:colOff>0</xdr:colOff>
      <xdr:row>129</xdr:row>
      <xdr:rowOff>0</xdr:rowOff>
    </xdr:to>
    <xdr:sp>
      <xdr:nvSpPr>
        <xdr:cNvPr id="22" name="Text 40"/>
        <xdr:cNvSpPr txBox="1">
          <a:spLocks noChangeArrowheads="1"/>
        </xdr:cNvSpPr>
      </xdr:nvSpPr>
      <xdr:spPr>
        <a:xfrm>
          <a:off x="209550" y="20554950"/>
          <a:ext cx="6629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1</xdr:col>
      <xdr:colOff>0</xdr:colOff>
      <xdr:row>129</xdr:row>
      <xdr:rowOff>0</xdr:rowOff>
    </xdr:from>
    <xdr:to>
      <xdr:col>13</xdr:col>
      <xdr:colOff>0</xdr:colOff>
      <xdr:row>129</xdr:row>
      <xdr:rowOff>0</xdr:rowOff>
    </xdr:to>
    <xdr:sp>
      <xdr:nvSpPr>
        <xdr:cNvPr id="23" name="Text 3"/>
        <xdr:cNvSpPr txBox="1">
          <a:spLocks noChangeArrowheads="1"/>
        </xdr:cNvSpPr>
      </xdr:nvSpPr>
      <xdr:spPr>
        <a:xfrm>
          <a:off x="180975" y="20554950"/>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129</xdr:row>
      <xdr:rowOff>0</xdr:rowOff>
    </xdr:from>
    <xdr:to>
      <xdr:col>13</xdr:col>
      <xdr:colOff>0</xdr:colOff>
      <xdr:row>129</xdr:row>
      <xdr:rowOff>0</xdr:rowOff>
    </xdr:to>
    <xdr:sp>
      <xdr:nvSpPr>
        <xdr:cNvPr id="24" name="Text 129"/>
        <xdr:cNvSpPr txBox="1">
          <a:spLocks noChangeArrowheads="1"/>
        </xdr:cNvSpPr>
      </xdr:nvSpPr>
      <xdr:spPr>
        <a:xfrm>
          <a:off x="371475" y="2055495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129</xdr:row>
      <xdr:rowOff>0</xdr:rowOff>
    </xdr:from>
    <xdr:to>
      <xdr:col>13</xdr:col>
      <xdr:colOff>0</xdr:colOff>
      <xdr:row>129</xdr:row>
      <xdr:rowOff>0</xdr:rowOff>
    </xdr:to>
    <xdr:sp>
      <xdr:nvSpPr>
        <xdr:cNvPr id="25" name="Text 130"/>
        <xdr:cNvSpPr txBox="1">
          <a:spLocks noChangeArrowheads="1"/>
        </xdr:cNvSpPr>
      </xdr:nvSpPr>
      <xdr:spPr>
        <a:xfrm>
          <a:off x="371475" y="2055495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12</xdr:col>
      <xdr:colOff>0</xdr:colOff>
      <xdr:row>106</xdr:row>
      <xdr:rowOff>0</xdr:rowOff>
    </xdr:from>
    <xdr:to>
      <xdr:col>12</xdr:col>
      <xdr:colOff>0</xdr:colOff>
      <xdr:row>106</xdr:row>
      <xdr:rowOff>0</xdr:rowOff>
    </xdr:to>
    <xdr:sp>
      <xdr:nvSpPr>
        <xdr:cNvPr id="26" name="Text 94"/>
        <xdr:cNvSpPr txBox="1">
          <a:spLocks noChangeArrowheads="1"/>
        </xdr:cNvSpPr>
      </xdr:nvSpPr>
      <xdr:spPr>
        <a:xfrm>
          <a:off x="6200775" y="164687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106</xdr:row>
      <xdr:rowOff>0</xdr:rowOff>
    </xdr:from>
    <xdr:to>
      <xdr:col>12</xdr:col>
      <xdr:colOff>0</xdr:colOff>
      <xdr:row>106</xdr:row>
      <xdr:rowOff>0</xdr:rowOff>
    </xdr:to>
    <xdr:sp>
      <xdr:nvSpPr>
        <xdr:cNvPr id="27" name="Text 95"/>
        <xdr:cNvSpPr txBox="1">
          <a:spLocks noChangeArrowheads="1"/>
        </xdr:cNvSpPr>
      </xdr:nvSpPr>
      <xdr:spPr>
        <a:xfrm>
          <a:off x="6200775" y="164687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0</xdr:colOff>
      <xdr:row>115</xdr:row>
      <xdr:rowOff>0</xdr:rowOff>
    </xdr:from>
    <xdr:to>
      <xdr:col>13</xdr:col>
      <xdr:colOff>0</xdr:colOff>
      <xdr:row>115</xdr:row>
      <xdr:rowOff>0</xdr:rowOff>
    </xdr:to>
    <xdr:sp>
      <xdr:nvSpPr>
        <xdr:cNvPr id="28" name="Text 7"/>
        <xdr:cNvSpPr txBox="1">
          <a:spLocks noChangeArrowheads="1"/>
        </xdr:cNvSpPr>
      </xdr:nvSpPr>
      <xdr:spPr>
        <a:xfrm>
          <a:off x="180975" y="18030825"/>
          <a:ext cx="6657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report.</a:t>
          </a:r>
        </a:p>
      </xdr:txBody>
    </xdr:sp>
    <xdr:clientData/>
  </xdr:twoCellAnchor>
  <xdr:twoCellAnchor>
    <xdr:from>
      <xdr:col>1</xdr:col>
      <xdr:colOff>0</xdr:colOff>
      <xdr:row>115</xdr:row>
      <xdr:rowOff>0</xdr:rowOff>
    </xdr:from>
    <xdr:to>
      <xdr:col>13</xdr:col>
      <xdr:colOff>0</xdr:colOff>
      <xdr:row>115</xdr:row>
      <xdr:rowOff>0</xdr:rowOff>
    </xdr:to>
    <xdr:sp>
      <xdr:nvSpPr>
        <xdr:cNvPr id="29" name="Text 7"/>
        <xdr:cNvSpPr txBox="1">
          <a:spLocks noChangeArrowheads="1"/>
        </xdr:cNvSpPr>
      </xdr:nvSpPr>
      <xdr:spPr>
        <a:xfrm>
          <a:off x="180975" y="18030825"/>
          <a:ext cx="6657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other material acquisition and disposal of property, plant and equipment for the financial period under review except for the acquisition and disposal of properties made by the hotel operation in United Kingdom ("UK") amounting to RM15.2 million and RM47.9 million.</a:t>
          </a:r>
        </a:p>
      </xdr:txBody>
    </xdr:sp>
    <xdr:clientData/>
  </xdr:twoCellAnchor>
  <xdr:twoCellAnchor>
    <xdr:from>
      <xdr:col>1</xdr:col>
      <xdr:colOff>0</xdr:colOff>
      <xdr:row>120</xdr:row>
      <xdr:rowOff>0</xdr:rowOff>
    </xdr:from>
    <xdr:to>
      <xdr:col>13</xdr:col>
      <xdr:colOff>0</xdr:colOff>
      <xdr:row>120</xdr:row>
      <xdr:rowOff>0</xdr:rowOff>
    </xdr:to>
    <xdr:sp>
      <xdr:nvSpPr>
        <xdr:cNvPr id="30" name="Text 3"/>
        <xdr:cNvSpPr txBox="1">
          <a:spLocks noChangeArrowheads="1"/>
        </xdr:cNvSpPr>
      </xdr:nvSpPr>
      <xdr:spPr>
        <a:xfrm>
          <a:off x="180975" y="18792825"/>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190500</xdr:colOff>
      <xdr:row>120</xdr:row>
      <xdr:rowOff>0</xdr:rowOff>
    </xdr:from>
    <xdr:to>
      <xdr:col>13</xdr:col>
      <xdr:colOff>0</xdr:colOff>
      <xdr:row>120</xdr:row>
      <xdr:rowOff>0</xdr:rowOff>
    </xdr:to>
    <xdr:sp>
      <xdr:nvSpPr>
        <xdr:cNvPr id="31" name="Text 103"/>
        <xdr:cNvSpPr txBox="1">
          <a:spLocks noChangeArrowheads="1"/>
        </xdr:cNvSpPr>
      </xdr:nvSpPr>
      <xdr:spPr>
        <a:xfrm>
          <a:off x="371475" y="18792825"/>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120</xdr:row>
      <xdr:rowOff>0</xdr:rowOff>
    </xdr:from>
    <xdr:to>
      <xdr:col>13</xdr:col>
      <xdr:colOff>0</xdr:colOff>
      <xdr:row>120</xdr:row>
      <xdr:rowOff>0</xdr:rowOff>
    </xdr:to>
    <xdr:sp>
      <xdr:nvSpPr>
        <xdr:cNvPr id="32" name="Text 105"/>
        <xdr:cNvSpPr txBox="1">
          <a:spLocks noChangeArrowheads="1"/>
        </xdr:cNvSpPr>
      </xdr:nvSpPr>
      <xdr:spPr>
        <a:xfrm>
          <a:off x="180975" y="18792825"/>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2</xdr:col>
      <xdr:colOff>0</xdr:colOff>
      <xdr:row>122</xdr:row>
      <xdr:rowOff>0</xdr:rowOff>
    </xdr:from>
    <xdr:to>
      <xdr:col>13</xdr:col>
      <xdr:colOff>0</xdr:colOff>
      <xdr:row>122</xdr:row>
      <xdr:rowOff>0</xdr:rowOff>
    </xdr:to>
    <xdr:sp>
      <xdr:nvSpPr>
        <xdr:cNvPr id="33" name="Text 129"/>
        <xdr:cNvSpPr txBox="1">
          <a:spLocks noChangeArrowheads="1"/>
        </xdr:cNvSpPr>
      </xdr:nvSpPr>
      <xdr:spPr>
        <a:xfrm>
          <a:off x="371475" y="1941195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1</xdr:col>
      <xdr:colOff>190500</xdr:colOff>
      <xdr:row>120</xdr:row>
      <xdr:rowOff>0</xdr:rowOff>
    </xdr:from>
    <xdr:to>
      <xdr:col>13</xdr:col>
      <xdr:colOff>0</xdr:colOff>
      <xdr:row>120</xdr:row>
      <xdr:rowOff>0</xdr:rowOff>
    </xdr:to>
    <xdr:sp>
      <xdr:nvSpPr>
        <xdr:cNvPr id="34" name="Text 142"/>
        <xdr:cNvSpPr txBox="1">
          <a:spLocks noChangeArrowheads="1"/>
        </xdr:cNvSpPr>
      </xdr:nvSpPr>
      <xdr:spPr>
        <a:xfrm>
          <a:off x="371475" y="18792825"/>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13</xdr:col>
      <xdr:colOff>0</xdr:colOff>
      <xdr:row>122</xdr:row>
      <xdr:rowOff>0</xdr:rowOff>
    </xdr:from>
    <xdr:to>
      <xdr:col>13</xdr:col>
      <xdr:colOff>0</xdr:colOff>
      <xdr:row>122</xdr:row>
      <xdr:rowOff>0</xdr:rowOff>
    </xdr:to>
    <xdr:sp>
      <xdr:nvSpPr>
        <xdr:cNvPr id="35" name="Text 49"/>
        <xdr:cNvSpPr txBox="1">
          <a:spLocks noChangeArrowheads="1"/>
        </xdr:cNvSpPr>
      </xdr:nvSpPr>
      <xdr:spPr>
        <a:xfrm>
          <a:off x="6838950" y="194119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122</xdr:row>
      <xdr:rowOff>0</xdr:rowOff>
    </xdr:from>
    <xdr:to>
      <xdr:col>13</xdr:col>
      <xdr:colOff>0</xdr:colOff>
      <xdr:row>122</xdr:row>
      <xdr:rowOff>0</xdr:rowOff>
    </xdr:to>
    <xdr:sp>
      <xdr:nvSpPr>
        <xdr:cNvPr id="36" name="Text 49"/>
        <xdr:cNvSpPr txBox="1">
          <a:spLocks noChangeArrowheads="1"/>
        </xdr:cNvSpPr>
      </xdr:nvSpPr>
      <xdr:spPr>
        <a:xfrm>
          <a:off x="6838950" y="194119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xdr:col>
      <xdr:colOff>19050</xdr:colOff>
      <xdr:row>125</xdr:row>
      <xdr:rowOff>0</xdr:rowOff>
    </xdr:from>
    <xdr:to>
      <xdr:col>13</xdr:col>
      <xdr:colOff>0</xdr:colOff>
      <xdr:row>125</xdr:row>
      <xdr:rowOff>0</xdr:rowOff>
    </xdr:to>
    <xdr:sp>
      <xdr:nvSpPr>
        <xdr:cNvPr id="37" name="Text 8"/>
        <xdr:cNvSpPr txBox="1">
          <a:spLocks noChangeArrowheads="1"/>
        </xdr:cNvSpPr>
      </xdr:nvSpPr>
      <xdr:spPr>
        <a:xfrm>
          <a:off x="200025" y="20021550"/>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28575</xdr:colOff>
      <xdr:row>129</xdr:row>
      <xdr:rowOff>0</xdr:rowOff>
    </xdr:from>
    <xdr:to>
      <xdr:col>13</xdr:col>
      <xdr:colOff>0</xdr:colOff>
      <xdr:row>129</xdr:row>
      <xdr:rowOff>0</xdr:rowOff>
    </xdr:to>
    <xdr:sp>
      <xdr:nvSpPr>
        <xdr:cNvPr id="38" name="Text 40"/>
        <xdr:cNvSpPr txBox="1">
          <a:spLocks noChangeArrowheads="1"/>
        </xdr:cNvSpPr>
      </xdr:nvSpPr>
      <xdr:spPr>
        <a:xfrm>
          <a:off x="209550" y="20554950"/>
          <a:ext cx="6629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Group's share of capital commitments of the joint ventures in respect of capital expenditure contracted but not provided for amounting to RM___ million.</a:t>
          </a:r>
        </a:p>
      </xdr:txBody>
    </xdr:sp>
    <xdr:clientData/>
  </xdr:twoCellAnchor>
  <xdr:twoCellAnchor>
    <xdr:from>
      <xdr:col>13</xdr:col>
      <xdr:colOff>0</xdr:colOff>
      <xdr:row>122</xdr:row>
      <xdr:rowOff>0</xdr:rowOff>
    </xdr:from>
    <xdr:to>
      <xdr:col>13</xdr:col>
      <xdr:colOff>0</xdr:colOff>
      <xdr:row>122</xdr:row>
      <xdr:rowOff>0</xdr:rowOff>
    </xdr:to>
    <xdr:sp>
      <xdr:nvSpPr>
        <xdr:cNvPr id="39" name="Text 49"/>
        <xdr:cNvSpPr txBox="1">
          <a:spLocks noChangeArrowheads="1"/>
        </xdr:cNvSpPr>
      </xdr:nvSpPr>
      <xdr:spPr>
        <a:xfrm>
          <a:off x="6838950" y="194119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122</xdr:row>
      <xdr:rowOff>0</xdr:rowOff>
    </xdr:from>
    <xdr:to>
      <xdr:col>13</xdr:col>
      <xdr:colOff>0</xdr:colOff>
      <xdr:row>122</xdr:row>
      <xdr:rowOff>0</xdr:rowOff>
    </xdr:to>
    <xdr:sp>
      <xdr:nvSpPr>
        <xdr:cNvPr id="40" name="Text 49"/>
        <xdr:cNvSpPr txBox="1">
          <a:spLocks noChangeArrowheads="1"/>
        </xdr:cNvSpPr>
      </xdr:nvSpPr>
      <xdr:spPr>
        <a:xfrm>
          <a:off x="6838950" y="194119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11</xdr:col>
      <xdr:colOff>714375</xdr:colOff>
      <xdr:row>106</xdr:row>
      <xdr:rowOff>0</xdr:rowOff>
    </xdr:from>
    <xdr:to>
      <xdr:col>12</xdr:col>
      <xdr:colOff>0</xdr:colOff>
      <xdr:row>106</xdr:row>
      <xdr:rowOff>0</xdr:rowOff>
    </xdr:to>
    <xdr:sp>
      <xdr:nvSpPr>
        <xdr:cNvPr id="41" name="Text 94"/>
        <xdr:cNvSpPr txBox="1">
          <a:spLocks noChangeArrowheads="1"/>
        </xdr:cNvSpPr>
      </xdr:nvSpPr>
      <xdr:spPr>
        <a:xfrm>
          <a:off x="6124575" y="16468725"/>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106</xdr:row>
      <xdr:rowOff>0</xdr:rowOff>
    </xdr:from>
    <xdr:to>
      <xdr:col>12</xdr:col>
      <xdr:colOff>0</xdr:colOff>
      <xdr:row>106</xdr:row>
      <xdr:rowOff>0</xdr:rowOff>
    </xdr:to>
    <xdr:sp>
      <xdr:nvSpPr>
        <xdr:cNvPr id="42" name="Text 95"/>
        <xdr:cNvSpPr txBox="1">
          <a:spLocks noChangeArrowheads="1"/>
        </xdr:cNvSpPr>
      </xdr:nvSpPr>
      <xdr:spPr>
        <a:xfrm>
          <a:off x="6200775" y="164687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714375</xdr:colOff>
      <xdr:row>106</xdr:row>
      <xdr:rowOff>0</xdr:rowOff>
    </xdr:from>
    <xdr:to>
      <xdr:col>12</xdr:col>
      <xdr:colOff>0</xdr:colOff>
      <xdr:row>106</xdr:row>
      <xdr:rowOff>0</xdr:rowOff>
    </xdr:to>
    <xdr:sp>
      <xdr:nvSpPr>
        <xdr:cNvPr id="43" name="Text 94"/>
        <xdr:cNvSpPr txBox="1">
          <a:spLocks noChangeArrowheads="1"/>
        </xdr:cNvSpPr>
      </xdr:nvSpPr>
      <xdr:spPr>
        <a:xfrm>
          <a:off x="6124575" y="16468725"/>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editAs="oneCell">
    <xdr:from>
      <xdr:col>10</xdr:col>
      <xdr:colOff>361950</xdr:colOff>
      <xdr:row>0</xdr:row>
      <xdr:rowOff>0</xdr:rowOff>
    </xdr:from>
    <xdr:to>
      <xdr:col>12</xdr:col>
      <xdr:colOff>19050</xdr:colOff>
      <xdr:row>4</xdr:row>
      <xdr:rowOff>66675</xdr:rowOff>
    </xdr:to>
    <xdr:pic>
      <xdr:nvPicPr>
        <xdr:cNvPr id="44" name="Picture 137"/>
        <xdr:cNvPicPr preferRelativeResize="1">
          <a:picLocks noChangeAspect="1"/>
        </xdr:cNvPicPr>
      </xdr:nvPicPr>
      <xdr:blipFill>
        <a:blip r:embed="rId1"/>
        <a:stretch>
          <a:fillRect/>
        </a:stretch>
      </xdr:blipFill>
      <xdr:spPr>
        <a:xfrm>
          <a:off x="5038725" y="0"/>
          <a:ext cx="1181100" cy="714375"/>
        </a:xfrm>
        <a:prstGeom prst="rect">
          <a:avLst/>
        </a:prstGeom>
        <a:noFill/>
        <a:ln w="9525" cmpd="sng">
          <a:noFill/>
        </a:ln>
      </xdr:spPr>
    </xdr:pic>
    <xdr:clientData/>
  </xdr:twoCellAnchor>
  <xdr:twoCellAnchor>
    <xdr:from>
      <xdr:col>13</xdr:col>
      <xdr:colOff>0</xdr:colOff>
      <xdr:row>122</xdr:row>
      <xdr:rowOff>0</xdr:rowOff>
    </xdr:from>
    <xdr:to>
      <xdr:col>13</xdr:col>
      <xdr:colOff>0</xdr:colOff>
      <xdr:row>122</xdr:row>
      <xdr:rowOff>0</xdr:rowOff>
    </xdr:to>
    <xdr:sp>
      <xdr:nvSpPr>
        <xdr:cNvPr id="45" name="Text 49"/>
        <xdr:cNvSpPr txBox="1">
          <a:spLocks noChangeArrowheads="1"/>
        </xdr:cNvSpPr>
      </xdr:nvSpPr>
      <xdr:spPr>
        <a:xfrm>
          <a:off x="6838950" y="194119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122</xdr:row>
      <xdr:rowOff>0</xdr:rowOff>
    </xdr:from>
    <xdr:to>
      <xdr:col>13</xdr:col>
      <xdr:colOff>0</xdr:colOff>
      <xdr:row>122</xdr:row>
      <xdr:rowOff>0</xdr:rowOff>
    </xdr:to>
    <xdr:sp>
      <xdr:nvSpPr>
        <xdr:cNvPr id="46" name="Text 49"/>
        <xdr:cNvSpPr txBox="1">
          <a:spLocks noChangeArrowheads="1"/>
        </xdr:cNvSpPr>
      </xdr:nvSpPr>
      <xdr:spPr>
        <a:xfrm>
          <a:off x="6838950" y="194119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122</xdr:row>
      <xdr:rowOff>0</xdr:rowOff>
    </xdr:from>
    <xdr:to>
      <xdr:col>13</xdr:col>
      <xdr:colOff>0</xdr:colOff>
      <xdr:row>122</xdr:row>
      <xdr:rowOff>0</xdr:rowOff>
    </xdr:to>
    <xdr:sp>
      <xdr:nvSpPr>
        <xdr:cNvPr id="47" name="Text 49"/>
        <xdr:cNvSpPr txBox="1">
          <a:spLocks noChangeArrowheads="1"/>
        </xdr:cNvSpPr>
      </xdr:nvSpPr>
      <xdr:spPr>
        <a:xfrm>
          <a:off x="6838950" y="194119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122</xdr:row>
      <xdr:rowOff>0</xdr:rowOff>
    </xdr:from>
    <xdr:to>
      <xdr:col>13</xdr:col>
      <xdr:colOff>0</xdr:colOff>
      <xdr:row>122</xdr:row>
      <xdr:rowOff>0</xdr:rowOff>
    </xdr:to>
    <xdr:sp>
      <xdr:nvSpPr>
        <xdr:cNvPr id="48" name="Text 49"/>
        <xdr:cNvSpPr txBox="1">
          <a:spLocks noChangeArrowheads="1"/>
        </xdr:cNvSpPr>
      </xdr:nvSpPr>
      <xdr:spPr>
        <a:xfrm>
          <a:off x="6838950" y="194119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5</xdr:col>
      <xdr:colOff>438150</xdr:colOff>
      <xdr:row>74</xdr:row>
      <xdr:rowOff>0</xdr:rowOff>
    </xdr:from>
    <xdr:to>
      <xdr:col>6</xdr:col>
      <xdr:colOff>47625</xdr:colOff>
      <xdr:row>74</xdr:row>
      <xdr:rowOff>104775</xdr:rowOff>
    </xdr:to>
    <xdr:sp>
      <xdr:nvSpPr>
        <xdr:cNvPr id="49" name="TextBox 142"/>
        <xdr:cNvSpPr txBox="1">
          <a:spLocks noChangeArrowheads="1"/>
        </xdr:cNvSpPr>
      </xdr:nvSpPr>
      <xdr:spPr>
        <a:xfrm>
          <a:off x="1790700" y="12658725"/>
          <a:ext cx="123825" cy="104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a:r>
        </a:p>
      </xdr:txBody>
    </xdr:sp>
    <xdr:clientData/>
  </xdr:twoCellAnchor>
  <xdr:oneCellAnchor>
    <xdr:from>
      <xdr:col>5</xdr:col>
      <xdr:colOff>304800</xdr:colOff>
      <xdr:row>13</xdr:row>
      <xdr:rowOff>0</xdr:rowOff>
    </xdr:from>
    <xdr:ext cx="76200" cy="200025"/>
    <xdr:sp>
      <xdr:nvSpPr>
        <xdr:cNvPr id="50" name="TextBox 153"/>
        <xdr:cNvSpPr txBox="1">
          <a:spLocks noChangeArrowheads="1"/>
        </xdr:cNvSpPr>
      </xdr:nvSpPr>
      <xdr:spPr>
        <a:xfrm>
          <a:off x="1657350" y="2343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154</xdr:row>
      <xdr:rowOff>0</xdr:rowOff>
    </xdr:from>
    <xdr:to>
      <xdr:col>10</xdr:col>
      <xdr:colOff>733425</xdr:colOff>
      <xdr:row>154</xdr:row>
      <xdr:rowOff>0</xdr:rowOff>
    </xdr:to>
    <xdr:sp>
      <xdr:nvSpPr>
        <xdr:cNvPr id="1" name="Text 28"/>
        <xdr:cNvSpPr txBox="1">
          <a:spLocks noChangeArrowheads="1"/>
        </xdr:cNvSpPr>
      </xdr:nvSpPr>
      <xdr:spPr>
        <a:xfrm>
          <a:off x="209550" y="40614600"/>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150</xdr:row>
      <xdr:rowOff>0</xdr:rowOff>
    </xdr:from>
    <xdr:to>
      <xdr:col>10</xdr:col>
      <xdr:colOff>571500</xdr:colOff>
      <xdr:row>150</xdr:row>
      <xdr:rowOff>0</xdr:rowOff>
    </xdr:to>
    <xdr:sp>
      <xdr:nvSpPr>
        <xdr:cNvPr id="2" name="Text 33"/>
        <xdr:cNvSpPr txBox="1">
          <a:spLocks noChangeArrowheads="1"/>
        </xdr:cNvSpPr>
      </xdr:nvSpPr>
      <xdr:spPr>
        <a:xfrm>
          <a:off x="209550" y="3982402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150</xdr:row>
      <xdr:rowOff>0</xdr:rowOff>
    </xdr:from>
    <xdr:to>
      <xdr:col>11</xdr:col>
      <xdr:colOff>0</xdr:colOff>
      <xdr:row>150</xdr:row>
      <xdr:rowOff>0</xdr:rowOff>
    </xdr:to>
    <xdr:sp>
      <xdr:nvSpPr>
        <xdr:cNvPr id="3" name="Text 30"/>
        <xdr:cNvSpPr txBox="1">
          <a:spLocks noChangeArrowheads="1"/>
        </xdr:cNvSpPr>
      </xdr:nvSpPr>
      <xdr:spPr>
        <a:xfrm>
          <a:off x="228600" y="39824025"/>
          <a:ext cx="5695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150</xdr:row>
      <xdr:rowOff>0</xdr:rowOff>
    </xdr:from>
    <xdr:to>
      <xdr:col>11</xdr:col>
      <xdr:colOff>0</xdr:colOff>
      <xdr:row>150</xdr:row>
      <xdr:rowOff>0</xdr:rowOff>
    </xdr:to>
    <xdr:sp>
      <xdr:nvSpPr>
        <xdr:cNvPr id="4" name="Text 42"/>
        <xdr:cNvSpPr txBox="1">
          <a:spLocks noChangeArrowheads="1"/>
        </xdr:cNvSpPr>
      </xdr:nvSpPr>
      <xdr:spPr>
        <a:xfrm>
          <a:off x="428625" y="39824025"/>
          <a:ext cx="5495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150</xdr:row>
      <xdr:rowOff>0</xdr:rowOff>
    </xdr:from>
    <xdr:to>
      <xdr:col>11</xdr:col>
      <xdr:colOff>0</xdr:colOff>
      <xdr:row>150</xdr:row>
      <xdr:rowOff>0</xdr:rowOff>
    </xdr:to>
    <xdr:sp>
      <xdr:nvSpPr>
        <xdr:cNvPr id="5" name="Text 43"/>
        <xdr:cNvSpPr txBox="1">
          <a:spLocks noChangeArrowheads="1"/>
        </xdr:cNvSpPr>
      </xdr:nvSpPr>
      <xdr:spPr>
        <a:xfrm>
          <a:off x="428625" y="39824025"/>
          <a:ext cx="5495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150</xdr:row>
      <xdr:rowOff>0</xdr:rowOff>
    </xdr:from>
    <xdr:to>
      <xdr:col>11</xdr:col>
      <xdr:colOff>0</xdr:colOff>
      <xdr:row>150</xdr:row>
      <xdr:rowOff>0</xdr:rowOff>
    </xdr:to>
    <xdr:sp>
      <xdr:nvSpPr>
        <xdr:cNvPr id="6" name="Text 140"/>
        <xdr:cNvSpPr txBox="1">
          <a:spLocks noChangeArrowheads="1"/>
        </xdr:cNvSpPr>
      </xdr:nvSpPr>
      <xdr:spPr>
        <a:xfrm>
          <a:off x="228600" y="39824025"/>
          <a:ext cx="5695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150</xdr:row>
      <xdr:rowOff>0</xdr:rowOff>
    </xdr:from>
    <xdr:to>
      <xdr:col>11</xdr:col>
      <xdr:colOff>0</xdr:colOff>
      <xdr:row>150</xdr:row>
      <xdr:rowOff>0</xdr:rowOff>
    </xdr:to>
    <xdr:sp>
      <xdr:nvSpPr>
        <xdr:cNvPr id="7" name="Text 44"/>
        <xdr:cNvSpPr txBox="1">
          <a:spLocks noChangeArrowheads="1"/>
        </xdr:cNvSpPr>
      </xdr:nvSpPr>
      <xdr:spPr>
        <a:xfrm>
          <a:off x="428625" y="39824025"/>
          <a:ext cx="5495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150</xdr:row>
      <xdr:rowOff>0</xdr:rowOff>
    </xdr:from>
    <xdr:to>
      <xdr:col>11</xdr:col>
      <xdr:colOff>0</xdr:colOff>
      <xdr:row>150</xdr:row>
      <xdr:rowOff>0</xdr:rowOff>
    </xdr:to>
    <xdr:sp>
      <xdr:nvSpPr>
        <xdr:cNvPr id="8" name="Text 45"/>
        <xdr:cNvSpPr txBox="1">
          <a:spLocks noChangeArrowheads="1"/>
        </xdr:cNvSpPr>
      </xdr:nvSpPr>
      <xdr:spPr>
        <a:xfrm>
          <a:off x="428625" y="39824025"/>
          <a:ext cx="5495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7</xdr:col>
      <xdr:colOff>209550</xdr:colOff>
      <xdr:row>35</xdr:row>
      <xdr:rowOff>0</xdr:rowOff>
    </xdr:from>
    <xdr:to>
      <xdr:col>8</xdr:col>
      <xdr:colOff>104775</xdr:colOff>
      <xdr:row>35</xdr:row>
      <xdr:rowOff>0</xdr:rowOff>
    </xdr:to>
    <xdr:sp>
      <xdr:nvSpPr>
        <xdr:cNvPr id="9" name="Text 50"/>
        <xdr:cNvSpPr txBox="1">
          <a:spLocks noChangeArrowheads="1"/>
        </xdr:cNvSpPr>
      </xdr:nvSpPr>
      <xdr:spPr>
        <a:xfrm>
          <a:off x="3190875" y="10420350"/>
          <a:ext cx="60960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xdr:col>
      <xdr:colOff>9525</xdr:colOff>
      <xdr:row>77</xdr:row>
      <xdr:rowOff>0</xdr:rowOff>
    </xdr:from>
    <xdr:to>
      <xdr:col>11</xdr:col>
      <xdr:colOff>0</xdr:colOff>
      <xdr:row>77</xdr:row>
      <xdr:rowOff>0</xdr:rowOff>
    </xdr:to>
    <xdr:sp>
      <xdr:nvSpPr>
        <xdr:cNvPr id="10" name="Text 22"/>
        <xdr:cNvSpPr txBox="1">
          <a:spLocks noChangeArrowheads="1"/>
        </xdr:cNvSpPr>
      </xdr:nvSpPr>
      <xdr:spPr>
        <a:xfrm>
          <a:off x="219075" y="18973800"/>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127</xdr:row>
      <xdr:rowOff>0</xdr:rowOff>
    </xdr:from>
    <xdr:to>
      <xdr:col>10</xdr:col>
      <xdr:colOff>723900</xdr:colOff>
      <xdr:row>127</xdr:row>
      <xdr:rowOff>0</xdr:rowOff>
    </xdr:to>
    <xdr:sp>
      <xdr:nvSpPr>
        <xdr:cNvPr id="11" name="Text 84"/>
        <xdr:cNvSpPr txBox="1">
          <a:spLocks noChangeArrowheads="1"/>
        </xdr:cNvSpPr>
      </xdr:nvSpPr>
      <xdr:spPr>
        <a:xfrm>
          <a:off x="428625" y="31756350"/>
          <a:ext cx="5486400" cy="0"/>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219075</xdr:colOff>
      <xdr:row>129</xdr:row>
      <xdr:rowOff>0</xdr:rowOff>
    </xdr:from>
    <xdr:to>
      <xdr:col>10</xdr:col>
      <xdr:colOff>733425</xdr:colOff>
      <xdr:row>129</xdr:row>
      <xdr:rowOff>0</xdr:rowOff>
    </xdr:to>
    <xdr:sp>
      <xdr:nvSpPr>
        <xdr:cNvPr id="12" name="Text 55"/>
        <xdr:cNvSpPr txBox="1">
          <a:spLocks noChangeArrowheads="1"/>
        </xdr:cNvSpPr>
      </xdr:nvSpPr>
      <xdr:spPr>
        <a:xfrm>
          <a:off x="428625" y="31994475"/>
          <a:ext cx="54959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7</xdr:col>
      <xdr:colOff>552450</xdr:colOff>
      <xdr:row>129</xdr:row>
      <xdr:rowOff>0</xdr:rowOff>
    </xdr:from>
    <xdr:to>
      <xdr:col>9</xdr:col>
      <xdr:colOff>381000</xdr:colOff>
      <xdr:row>129</xdr:row>
      <xdr:rowOff>0</xdr:rowOff>
    </xdr:to>
    <xdr:sp>
      <xdr:nvSpPr>
        <xdr:cNvPr id="13" name="Text 63"/>
        <xdr:cNvSpPr txBox="1">
          <a:spLocks noChangeArrowheads="1"/>
        </xdr:cNvSpPr>
      </xdr:nvSpPr>
      <xdr:spPr>
        <a:xfrm>
          <a:off x="3533775" y="31994475"/>
          <a:ext cx="12954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129</xdr:row>
      <xdr:rowOff>0</xdr:rowOff>
    </xdr:from>
    <xdr:to>
      <xdr:col>11</xdr:col>
      <xdr:colOff>152400</xdr:colOff>
      <xdr:row>129</xdr:row>
      <xdr:rowOff>0</xdr:rowOff>
    </xdr:to>
    <xdr:sp>
      <xdr:nvSpPr>
        <xdr:cNvPr id="14" name="Text 65"/>
        <xdr:cNvSpPr txBox="1">
          <a:spLocks noChangeArrowheads="1"/>
        </xdr:cNvSpPr>
      </xdr:nvSpPr>
      <xdr:spPr>
        <a:xfrm>
          <a:off x="5229225" y="31994475"/>
          <a:ext cx="8477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6</xdr:col>
      <xdr:colOff>9525</xdr:colOff>
      <xdr:row>129</xdr:row>
      <xdr:rowOff>0</xdr:rowOff>
    </xdr:from>
    <xdr:to>
      <xdr:col>7</xdr:col>
      <xdr:colOff>180975</xdr:colOff>
      <xdr:row>129</xdr:row>
      <xdr:rowOff>0</xdr:rowOff>
    </xdr:to>
    <xdr:sp>
      <xdr:nvSpPr>
        <xdr:cNvPr id="15" name="Text 73"/>
        <xdr:cNvSpPr txBox="1">
          <a:spLocks noChangeArrowheads="1"/>
        </xdr:cNvSpPr>
      </xdr:nvSpPr>
      <xdr:spPr>
        <a:xfrm>
          <a:off x="2238375" y="31994475"/>
          <a:ext cx="9239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4</xdr:col>
      <xdr:colOff>133350</xdr:colOff>
      <xdr:row>35</xdr:row>
      <xdr:rowOff>0</xdr:rowOff>
    </xdr:from>
    <xdr:to>
      <xdr:col>5</xdr:col>
      <xdr:colOff>76200</xdr:colOff>
      <xdr:row>35</xdr:row>
      <xdr:rowOff>0</xdr:rowOff>
    </xdr:to>
    <xdr:sp>
      <xdr:nvSpPr>
        <xdr:cNvPr id="16" name="Text 1"/>
        <xdr:cNvSpPr txBox="1">
          <a:spLocks noChangeArrowheads="1"/>
        </xdr:cNvSpPr>
      </xdr:nvSpPr>
      <xdr:spPr>
        <a:xfrm>
          <a:off x="971550" y="10420350"/>
          <a:ext cx="71437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8</xdr:col>
      <xdr:colOff>142875</xdr:colOff>
      <xdr:row>35</xdr:row>
      <xdr:rowOff>0</xdr:rowOff>
    </xdr:from>
    <xdr:to>
      <xdr:col>9</xdr:col>
      <xdr:colOff>85725</xdr:colOff>
      <xdr:row>35</xdr:row>
      <xdr:rowOff>0</xdr:rowOff>
    </xdr:to>
    <xdr:sp>
      <xdr:nvSpPr>
        <xdr:cNvPr id="17" name="Text 2"/>
        <xdr:cNvSpPr txBox="1">
          <a:spLocks noChangeArrowheads="1"/>
        </xdr:cNvSpPr>
      </xdr:nvSpPr>
      <xdr:spPr>
        <a:xfrm>
          <a:off x="3838575" y="10420350"/>
          <a:ext cx="6953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6</xdr:col>
      <xdr:colOff>9525</xdr:colOff>
      <xdr:row>35</xdr:row>
      <xdr:rowOff>0</xdr:rowOff>
    </xdr:from>
    <xdr:to>
      <xdr:col>8</xdr:col>
      <xdr:colOff>104775</xdr:colOff>
      <xdr:row>35</xdr:row>
      <xdr:rowOff>0</xdr:rowOff>
    </xdr:to>
    <xdr:sp>
      <xdr:nvSpPr>
        <xdr:cNvPr id="18" name="Text 3"/>
        <xdr:cNvSpPr txBox="1">
          <a:spLocks noChangeArrowheads="1"/>
        </xdr:cNvSpPr>
      </xdr:nvSpPr>
      <xdr:spPr>
        <a:xfrm>
          <a:off x="2238375" y="10420350"/>
          <a:ext cx="15621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a:t>
          </a:r>
          <a:r>
            <a:rPr lang="en-US" cap="none" sz="800" b="1" i="0" u="none" baseline="0">
              <a:latin typeface="Arial"/>
              <a:ea typeface="Arial"/>
              <a:cs typeface="Arial"/>
            </a:rPr>
            <a:t>
</a:t>
          </a:r>
          <a:r>
            <a:rPr lang="en-US" cap="none" sz="1000" b="1" i="0" u="none" baseline="0">
              <a:latin typeface="Arial"/>
              <a:ea typeface="Arial"/>
              <a:cs typeface="Arial"/>
            </a:rPr>
            <a:t>30/9/2001</a:t>
          </a:r>
        </a:p>
      </xdr:txBody>
    </xdr:sp>
    <xdr:clientData/>
  </xdr:twoCellAnchor>
  <xdr:twoCellAnchor>
    <xdr:from>
      <xdr:col>10</xdr:col>
      <xdr:colOff>9525</xdr:colOff>
      <xdr:row>35</xdr:row>
      <xdr:rowOff>0</xdr:rowOff>
    </xdr:from>
    <xdr:to>
      <xdr:col>11</xdr:col>
      <xdr:colOff>247650</xdr:colOff>
      <xdr:row>35</xdr:row>
      <xdr:rowOff>0</xdr:rowOff>
    </xdr:to>
    <xdr:sp>
      <xdr:nvSpPr>
        <xdr:cNvPr id="19" name="Text 4"/>
        <xdr:cNvSpPr txBox="1">
          <a:spLocks noChangeArrowheads="1"/>
        </xdr:cNvSpPr>
      </xdr:nvSpPr>
      <xdr:spPr>
        <a:xfrm>
          <a:off x="5200650" y="10420350"/>
          <a:ext cx="9715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800" b="1" i="0" u="none" baseline="0">
              <a:latin typeface="Arial"/>
              <a:ea typeface="Arial"/>
              <a:cs typeface="Arial"/>
            </a:rPr>
            <a:t>
</a:t>
          </a:r>
          <a:r>
            <a:rPr lang="en-US" cap="none" sz="1000" b="1" i="0" u="none" baseline="0">
              <a:latin typeface="Arial"/>
              <a:ea typeface="Arial"/>
              <a:cs typeface="Arial"/>
            </a:rPr>
            <a:t>30/9/2001
</a:t>
          </a:r>
        </a:p>
      </xdr:txBody>
    </xdr:sp>
    <xdr:clientData/>
  </xdr:twoCellAnchor>
  <xdr:twoCellAnchor editAs="oneCell">
    <xdr:from>
      <xdr:col>9</xdr:col>
      <xdr:colOff>409575</xdr:colOff>
      <xdr:row>0</xdr:row>
      <xdr:rowOff>76200</xdr:rowOff>
    </xdr:from>
    <xdr:to>
      <xdr:col>11</xdr:col>
      <xdr:colOff>47625</xdr:colOff>
      <xdr:row>4</xdr:row>
      <xdr:rowOff>142875</xdr:rowOff>
    </xdr:to>
    <xdr:pic>
      <xdr:nvPicPr>
        <xdr:cNvPr id="20" name="Picture 83"/>
        <xdr:cNvPicPr preferRelativeResize="1">
          <a:picLocks noChangeAspect="1"/>
        </xdr:cNvPicPr>
      </xdr:nvPicPr>
      <xdr:blipFill>
        <a:blip r:embed="rId1"/>
        <a:stretch>
          <a:fillRect/>
        </a:stretch>
      </xdr:blipFill>
      <xdr:spPr>
        <a:xfrm>
          <a:off x="4857750" y="76200"/>
          <a:ext cx="1114425" cy="714375"/>
        </a:xfrm>
        <a:prstGeom prst="rect">
          <a:avLst/>
        </a:prstGeom>
        <a:noFill/>
        <a:ln w="9525" cmpd="sng">
          <a:noFill/>
        </a:ln>
      </xdr:spPr>
    </xdr:pic>
    <xdr:clientData/>
  </xdr:twoCellAnchor>
  <xdr:twoCellAnchor>
    <xdr:from>
      <xdr:col>1</xdr:col>
      <xdr:colOff>9525</xdr:colOff>
      <xdr:row>91</xdr:row>
      <xdr:rowOff>0</xdr:rowOff>
    </xdr:from>
    <xdr:to>
      <xdr:col>11</xdr:col>
      <xdr:colOff>0</xdr:colOff>
      <xdr:row>91</xdr:row>
      <xdr:rowOff>0</xdr:rowOff>
    </xdr:to>
    <xdr:sp>
      <xdr:nvSpPr>
        <xdr:cNvPr id="21" name="Text 22"/>
        <xdr:cNvSpPr txBox="1">
          <a:spLocks noChangeArrowheads="1"/>
        </xdr:cNvSpPr>
      </xdr:nvSpPr>
      <xdr:spPr>
        <a:xfrm>
          <a:off x="219075" y="24241125"/>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99</xdr:row>
      <xdr:rowOff>0</xdr:rowOff>
    </xdr:from>
    <xdr:to>
      <xdr:col>11</xdr:col>
      <xdr:colOff>0</xdr:colOff>
      <xdr:row>99</xdr:row>
      <xdr:rowOff>0</xdr:rowOff>
    </xdr:to>
    <xdr:sp>
      <xdr:nvSpPr>
        <xdr:cNvPr id="22" name="Text 22"/>
        <xdr:cNvSpPr txBox="1">
          <a:spLocks noChangeArrowheads="1"/>
        </xdr:cNvSpPr>
      </xdr:nvSpPr>
      <xdr:spPr>
        <a:xfrm>
          <a:off x="219075" y="25707975"/>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209550</xdr:colOff>
      <xdr:row>96</xdr:row>
      <xdr:rowOff>0</xdr:rowOff>
    </xdr:from>
    <xdr:to>
      <xdr:col>11</xdr:col>
      <xdr:colOff>28575</xdr:colOff>
      <xdr:row>96</xdr:row>
      <xdr:rowOff>0</xdr:rowOff>
    </xdr:to>
    <xdr:sp>
      <xdr:nvSpPr>
        <xdr:cNvPr id="23" name="TextBox 99"/>
        <xdr:cNvSpPr txBox="1">
          <a:spLocks noChangeArrowheads="1"/>
        </xdr:cNvSpPr>
      </xdr:nvSpPr>
      <xdr:spPr>
        <a:xfrm>
          <a:off x="419100" y="25374600"/>
          <a:ext cx="5534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29 December 2001, a total of up to 5,184,238 Irredeemable Convertible Preference Shares ("ICPS") could not be issued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On 23 October 2002, the SC approved the Proposed Share Issue. On 13 January 2004, the SC approved an extension of 6 months to 22 April 2004 for the Company to implement the Proposed Share Issue.</a:t>
          </a:r>
        </a:p>
      </xdr:txBody>
    </xdr:sp>
    <xdr:clientData/>
  </xdr:twoCellAnchor>
  <xdr:twoCellAnchor>
    <xdr:from>
      <xdr:col>1</xdr:col>
      <xdr:colOff>9525</xdr:colOff>
      <xdr:row>103</xdr:row>
      <xdr:rowOff>0</xdr:rowOff>
    </xdr:from>
    <xdr:to>
      <xdr:col>11</xdr:col>
      <xdr:colOff>0</xdr:colOff>
      <xdr:row>103</xdr:row>
      <xdr:rowOff>0</xdr:rowOff>
    </xdr:to>
    <xdr:sp>
      <xdr:nvSpPr>
        <xdr:cNvPr id="24" name="Text 22"/>
        <xdr:cNvSpPr txBox="1">
          <a:spLocks noChangeArrowheads="1"/>
        </xdr:cNvSpPr>
      </xdr:nvSpPr>
      <xdr:spPr>
        <a:xfrm>
          <a:off x="219075" y="28070175"/>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72</xdr:row>
      <xdr:rowOff>0</xdr:rowOff>
    </xdr:from>
    <xdr:to>
      <xdr:col>11</xdr:col>
      <xdr:colOff>0</xdr:colOff>
      <xdr:row>72</xdr:row>
      <xdr:rowOff>0</xdr:rowOff>
    </xdr:to>
    <xdr:sp>
      <xdr:nvSpPr>
        <xdr:cNvPr id="25" name="Text 22"/>
        <xdr:cNvSpPr txBox="1">
          <a:spLocks noChangeArrowheads="1"/>
        </xdr:cNvSpPr>
      </xdr:nvSpPr>
      <xdr:spPr>
        <a:xfrm>
          <a:off x="219075" y="17735550"/>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73</xdr:row>
      <xdr:rowOff>0</xdr:rowOff>
    </xdr:from>
    <xdr:to>
      <xdr:col>11</xdr:col>
      <xdr:colOff>0</xdr:colOff>
      <xdr:row>73</xdr:row>
      <xdr:rowOff>0</xdr:rowOff>
    </xdr:to>
    <xdr:sp>
      <xdr:nvSpPr>
        <xdr:cNvPr id="26" name="Text 22"/>
        <xdr:cNvSpPr txBox="1">
          <a:spLocks noChangeArrowheads="1"/>
        </xdr:cNvSpPr>
      </xdr:nvSpPr>
      <xdr:spPr>
        <a:xfrm>
          <a:off x="219075" y="17811750"/>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75</xdr:row>
      <xdr:rowOff>0</xdr:rowOff>
    </xdr:from>
    <xdr:to>
      <xdr:col>11</xdr:col>
      <xdr:colOff>0</xdr:colOff>
      <xdr:row>75</xdr:row>
      <xdr:rowOff>0</xdr:rowOff>
    </xdr:to>
    <xdr:sp>
      <xdr:nvSpPr>
        <xdr:cNvPr id="27" name="Text 22"/>
        <xdr:cNvSpPr txBox="1">
          <a:spLocks noChangeArrowheads="1"/>
        </xdr:cNvSpPr>
      </xdr:nvSpPr>
      <xdr:spPr>
        <a:xfrm>
          <a:off x="219075" y="18411825"/>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101</xdr:row>
      <xdr:rowOff>0</xdr:rowOff>
    </xdr:from>
    <xdr:to>
      <xdr:col>11</xdr:col>
      <xdr:colOff>0</xdr:colOff>
      <xdr:row>101</xdr:row>
      <xdr:rowOff>0</xdr:rowOff>
    </xdr:to>
    <xdr:sp>
      <xdr:nvSpPr>
        <xdr:cNvPr id="28" name="Text 22"/>
        <xdr:cNvSpPr txBox="1">
          <a:spLocks noChangeArrowheads="1"/>
        </xdr:cNvSpPr>
      </xdr:nvSpPr>
      <xdr:spPr>
        <a:xfrm>
          <a:off x="219075" y="26774775"/>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11</xdr:row>
      <xdr:rowOff>19050</xdr:rowOff>
    </xdr:from>
    <xdr:to>
      <xdr:col>11</xdr:col>
      <xdr:colOff>19050</xdr:colOff>
      <xdr:row>12</xdr:row>
      <xdr:rowOff>0</xdr:rowOff>
    </xdr:to>
    <xdr:sp>
      <xdr:nvSpPr>
        <xdr:cNvPr id="29" name="TextBox 107"/>
        <xdr:cNvSpPr txBox="1">
          <a:spLocks noChangeArrowheads="1"/>
        </xdr:cNvSpPr>
      </xdr:nvSpPr>
      <xdr:spPr>
        <a:xfrm>
          <a:off x="219075" y="2876550"/>
          <a:ext cx="5724525" cy="1657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Retailing operations of the Group under Laura Ashley Holdings plc ("Laura Ashley") recorded  revenue of £118.0 million (RM816.1 million) and loss before tax of £1.2 million (RM8.3 million) for the 6-month period ended 31 July 2004 compared to revenue of £137.9 million (RM845.9 million) and loss of £1.0 million (RM6.1 million) in the previous year corresponding period. Home Furnishings accounted for 77% of the total UK retail sales and continued to perform strongly with total retail sales growth up by 3%. As for Fashion sales, Laura Ashley will continue to address the issue on the Fashion to improve performance. The successful Mail Order business continued to improve and currently has more than 185,000 registered Internet customers. Laura Ashley will continue to focus on cost savings, maximising store contribution, increasing Mail Order profitability through margin improvements and further costs efficiencies, and seeking further licensing opportunities.</a:t>
          </a:r>
        </a:p>
      </xdr:txBody>
    </xdr:sp>
    <xdr:clientData/>
  </xdr:twoCellAnchor>
  <xdr:twoCellAnchor>
    <xdr:from>
      <xdr:col>2</xdr:col>
      <xdr:colOff>0</xdr:colOff>
      <xdr:row>83</xdr:row>
      <xdr:rowOff>0</xdr:rowOff>
    </xdr:from>
    <xdr:to>
      <xdr:col>11</xdr:col>
      <xdr:colOff>57150</xdr:colOff>
      <xdr:row>84</xdr:row>
      <xdr:rowOff>47625</xdr:rowOff>
    </xdr:to>
    <xdr:sp>
      <xdr:nvSpPr>
        <xdr:cNvPr id="30" name="TextBox 108"/>
        <xdr:cNvSpPr txBox="1">
          <a:spLocks noChangeArrowheads="1"/>
        </xdr:cNvSpPr>
      </xdr:nvSpPr>
      <xdr:spPr>
        <a:xfrm>
          <a:off x="428625" y="20431125"/>
          <a:ext cx="5553075" cy="10191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MUI Prop,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prevailing market conditions. On 21 July 2004, SC had vide its letter approved a further extension of time to 31 December 2004 to fully complete the special issue.</a:t>
          </a:r>
        </a:p>
      </xdr:txBody>
    </xdr:sp>
    <xdr:clientData/>
  </xdr:twoCellAnchor>
  <xdr:twoCellAnchor>
    <xdr:from>
      <xdr:col>2</xdr:col>
      <xdr:colOff>19050</xdr:colOff>
      <xdr:row>87</xdr:row>
      <xdr:rowOff>9525</xdr:rowOff>
    </xdr:from>
    <xdr:to>
      <xdr:col>11</xdr:col>
      <xdr:colOff>95250</xdr:colOff>
      <xdr:row>88</xdr:row>
      <xdr:rowOff>0</xdr:rowOff>
    </xdr:to>
    <xdr:sp>
      <xdr:nvSpPr>
        <xdr:cNvPr id="31" name="TextBox 109"/>
        <xdr:cNvSpPr txBox="1">
          <a:spLocks noChangeArrowheads="1"/>
        </xdr:cNvSpPr>
      </xdr:nvSpPr>
      <xdr:spPr>
        <a:xfrm>
          <a:off x="447675" y="22574250"/>
          <a:ext cx="5572125"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the same date, Ming Fung Sendirian Berhad ("Ming Fung") and Shun Fung Sendirian Berhad ("Shun Fung"), both wholly-owned subsidiary companies of MPSB, entered into a sale and purchase agreement with Ski Star Sdn Bhd (formerly known as Oriental Horticulture (Malaysia) Sdn Bhd) (the "Purchaser") for the disposal of two pieces of freehold vacant land held under the Geran No. 26089 No. 1246 and Geran No. 1031 Lot No. 546 both situated at Section 57, Town and District of Kuala Lumpur, Wilayah Persekutuan for a cash consideration of RM24.0 million.</a:t>
          </a:r>
        </a:p>
      </xdr:txBody>
    </xdr:sp>
    <xdr:clientData/>
  </xdr:twoCellAnchor>
  <xdr:twoCellAnchor>
    <xdr:from>
      <xdr:col>2</xdr:col>
      <xdr:colOff>9525</xdr:colOff>
      <xdr:row>148</xdr:row>
      <xdr:rowOff>0</xdr:rowOff>
    </xdr:from>
    <xdr:to>
      <xdr:col>11</xdr:col>
      <xdr:colOff>47625</xdr:colOff>
      <xdr:row>149</xdr:row>
      <xdr:rowOff>9525</xdr:rowOff>
    </xdr:to>
    <xdr:sp>
      <xdr:nvSpPr>
        <xdr:cNvPr id="32" name="TextBox 110"/>
        <xdr:cNvSpPr txBox="1">
          <a:spLocks noChangeArrowheads="1"/>
        </xdr:cNvSpPr>
      </xdr:nvSpPr>
      <xdr:spPr>
        <a:xfrm>
          <a:off x="438150" y="38757225"/>
          <a:ext cx="5534025"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Proceedings have been and will be initiated by PM Securities and PM Equities against various clients and debtors whose accounts are in default or overdue.  As at 17 November 2004, these two subsidiaries have filed claims against various clients and debtors in aggregate sums of RM842.9 million together with interest and costs. As at the same date, counterclaims have been filed against these two subsidiaries claiming amount of RM134.7million  together with interest, cost and other general unspecified damages. The requisite defences have been filed accordingly.</a:t>
          </a:r>
        </a:p>
      </xdr:txBody>
    </xdr:sp>
    <xdr:clientData/>
  </xdr:twoCellAnchor>
  <xdr:twoCellAnchor>
    <xdr:from>
      <xdr:col>1</xdr:col>
      <xdr:colOff>19050</xdr:colOff>
      <xdr:row>128</xdr:row>
      <xdr:rowOff>66675</xdr:rowOff>
    </xdr:from>
    <xdr:to>
      <xdr:col>10</xdr:col>
      <xdr:colOff>723900</xdr:colOff>
      <xdr:row>129</xdr:row>
      <xdr:rowOff>1304925</xdr:rowOff>
    </xdr:to>
    <xdr:sp>
      <xdr:nvSpPr>
        <xdr:cNvPr id="33" name="TextBox 111"/>
        <xdr:cNvSpPr txBox="1">
          <a:spLocks noChangeArrowheads="1"/>
        </xdr:cNvSpPr>
      </xdr:nvSpPr>
      <xdr:spPr>
        <a:xfrm>
          <a:off x="228600" y="31984950"/>
          <a:ext cx="5686425" cy="13144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accordance with the scheme of arrangement of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 and a subsidiary, Loyal Design Sdn Bhd ("LDSB"), have on 27 December 1999 entered into put option agreements with the said creditors whereby MUI and LDSB granted put options to buy these New Shares at a maximum price of RM1.00 per share. These New Shares were issued on 29 December 1999. The details of the put options are as follows:-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154"/>
  <sheetViews>
    <sheetView showGridLines="0" tabSelected="1" workbookViewId="0" topLeftCell="A1">
      <selection activeCell="A1" sqref="A1"/>
    </sheetView>
  </sheetViews>
  <sheetFormatPr defaultColWidth="9.140625" defaultRowHeight="12.75"/>
  <cols>
    <col min="1" max="1" width="3.28125" style="26" customWidth="1"/>
    <col min="2" max="2" width="2.8515625" style="26" customWidth="1"/>
    <col min="3" max="3" width="25.140625" style="26" customWidth="1"/>
    <col min="4" max="4" width="9.421875" style="26" customWidth="1"/>
    <col min="5" max="5" width="7.140625" style="26" customWidth="1"/>
    <col min="6" max="6" width="11.28125" style="26" customWidth="1"/>
    <col min="7" max="7" width="1.8515625" style="26" customWidth="1"/>
    <col min="8" max="8" width="11.8515625" style="28" customWidth="1"/>
    <col min="9" max="9" width="2.28125" style="28" customWidth="1"/>
    <col min="10" max="10" width="11.140625" style="26" customWidth="1"/>
    <col min="11" max="11" width="1.421875" style="26" customWidth="1"/>
    <col min="12" max="12" width="10.8515625" style="26" customWidth="1"/>
    <col min="13" max="13" width="1.421875" style="150" customWidth="1"/>
    <col min="14" max="16384" width="9.140625" style="26" customWidth="1"/>
  </cols>
  <sheetData>
    <row r="1" spans="1:13" ht="15.75">
      <c r="A1" s="25"/>
      <c r="B1" s="25"/>
      <c r="C1" s="25"/>
      <c r="D1" s="25"/>
      <c r="E1" s="25"/>
      <c r="F1" s="25"/>
      <c r="G1" s="25"/>
      <c r="H1" s="25"/>
      <c r="I1" s="25"/>
      <c r="J1" s="25"/>
      <c r="K1" s="25"/>
      <c r="L1" s="25"/>
      <c r="M1" s="149"/>
    </row>
    <row r="2" spans="1:13" ht="15.75">
      <c r="A2" s="25"/>
      <c r="B2" s="25"/>
      <c r="C2" s="25"/>
      <c r="D2" s="25"/>
      <c r="E2" s="25"/>
      <c r="F2" s="25"/>
      <c r="G2" s="25"/>
      <c r="H2" s="25"/>
      <c r="I2" s="25"/>
      <c r="J2" s="25"/>
      <c r="K2" s="25"/>
      <c r="L2" s="25"/>
      <c r="M2" s="149"/>
    </row>
    <row r="3" spans="1:13" ht="15.75">
      <c r="A3" s="25"/>
      <c r="B3" s="25"/>
      <c r="C3" s="25"/>
      <c r="D3" s="25"/>
      <c r="E3" s="25"/>
      <c r="F3" s="25"/>
      <c r="G3" s="25"/>
      <c r="H3" s="25"/>
      <c r="I3" s="25"/>
      <c r="J3" s="25"/>
      <c r="K3" s="25"/>
      <c r="L3" s="25"/>
      <c r="M3" s="149"/>
    </row>
    <row r="4" spans="1:13" ht="15.75">
      <c r="A4" s="172" t="s">
        <v>33</v>
      </c>
      <c r="B4" s="172"/>
      <c r="C4" s="172"/>
      <c r="D4" s="172"/>
      <c r="E4" s="172"/>
      <c r="F4" s="172"/>
      <c r="G4" s="172"/>
      <c r="H4" s="172"/>
      <c r="I4" s="172"/>
      <c r="J4" s="172"/>
      <c r="K4" s="172"/>
      <c r="L4" s="172"/>
      <c r="M4" s="172"/>
    </row>
    <row r="5" spans="1:13" ht="13.5" customHeight="1">
      <c r="A5" s="173" t="s">
        <v>168</v>
      </c>
      <c r="B5" s="173"/>
      <c r="C5" s="173"/>
      <c r="D5" s="173"/>
      <c r="E5" s="173"/>
      <c r="F5" s="173"/>
      <c r="G5" s="173"/>
      <c r="H5" s="173"/>
      <c r="I5" s="173"/>
      <c r="J5" s="173"/>
      <c r="K5" s="173"/>
      <c r="L5" s="173"/>
      <c r="M5" s="173"/>
    </row>
    <row r="6" spans="1:13" ht="13.5" customHeight="1">
      <c r="A6" s="173" t="s">
        <v>169</v>
      </c>
      <c r="B6" s="173"/>
      <c r="C6" s="173"/>
      <c r="D6" s="173"/>
      <c r="E6" s="173"/>
      <c r="F6" s="173"/>
      <c r="G6" s="173"/>
      <c r="H6" s="173"/>
      <c r="I6" s="173"/>
      <c r="J6" s="173"/>
      <c r="K6" s="173"/>
      <c r="L6" s="173"/>
      <c r="M6" s="173"/>
    </row>
    <row r="7" spans="1:13" ht="6.75" customHeight="1">
      <c r="A7" s="174"/>
      <c r="B7" s="174"/>
      <c r="C7" s="174"/>
      <c r="D7" s="174"/>
      <c r="E7" s="174"/>
      <c r="F7" s="174"/>
      <c r="G7" s="174"/>
      <c r="H7" s="174"/>
      <c r="I7" s="174"/>
      <c r="J7" s="174"/>
      <c r="K7" s="174"/>
      <c r="L7" s="174"/>
      <c r="M7" s="174"/>
    </row>
    <row r="8" spans="1:13" ht="15">
      <c r="A8" s="166" t="s">
        <v>29</v>
      </c>
      <c r="B8" s="166"/>
      <c r="C8" s="166"/>
      <c r="D8" s="166"/>
      <c r="E8" s="166"/>
      <c r="F8" s="166"/>
      <c r="G8" s="166"/>
      <c r="H8" s="166"/>
      <c r="I8" s="166"/>
      <c r="J8" s="166"/>
      <c r="K8" s="166"/>
      <c r="L8" s="166"/>
      <c r="M8" s="166"/>
    </row>
    <row r="9" spans="1:13" ht="15">
      <c r="A9" s="166" t="s">
        <v>238</v>
      </c>
      <c r="B9" s="166"/>
      <c r="C9" s="166"/>
      <c r="D9" s="166"/>
      <c r="E9" s="166"/>
      <c r="F9" s="166"/>
      <c r="G9" s="166"/>
      <c r="H9" s="166"/>
      <c r="I9" s="166"/>
      <c r="J9" s="166"/>
      <c r="K9" s="166"/>
      <c r="L9" s="166"/>
      <c r="M9" s="166"/>
    </row>
    <row r="10" spans="1:13" ht="12.75">
      <c r="A10" s="171" t="s">
        <v>184</v>
      </c>
      <c r="B10" s="171"/>
      <c r="C10" s="171"/>
      <c r="D10" s="171"/>
      <c r="E10" s="171"/>
      <c r="F10" s="171"/>
      <c r="G10" s="171"/>
      <c r="H10" s="171"/>
      <c r="I10" s="171"/>
      <c r="J10" s="171"/>
      <c r="K10" s="171"/>
      <c r="L10" s="171"/>
      <c r="M10" s="171"/>
    </row>
    <row r="11" spans="1:12" ht="12.75">
      <c r="A11" s="28"/>
      <c r="B11" s="28"/>
      <c r="C11" s="28"/>
      <c r="D11" s="28"/>
      <c r="E11" s="28"/>
      <c r="F11" s="28"/>
      <c r="G11" s="28"/>
      <c r="J11" s="28"/>
      <c r="K11" s="28"/>
      <c r="L11" s="28"/>
    </row>
    <row r="12" spans="2:13" s="29" customFormat="1" ht="15">
      <c r="B12" s="167" t="s">
        <v>167</v>
      </c>
      <c r="C12" s="167"/>
      <c r="D12" s="167"/>
      <c r="E12" s="167"/>
      <c r="F12" s="167"/>
      <c r="G12" s="167"/>
      <c r="H12" s="167"/>
      <c r="I12" s="167"/>
      <c r="J12" s="167"/>
      <c r="K12" s="167"/>
      <c r="L12" s="167"/>
      <c r="M12" s="151"/>
    </row>
    <row r="13" spans="2:13" ht="13.5" customHeight="1">
      <c r="B13" s="168" t="s">
        <v>239</v>
      </c>
      <c r="C13" s="168"/>
      <c r="D13" s="168"/>
      <c r="E13" s="168"/>
      <c r="F13" s="168"/>
      <c r="G13" s="168"/>
      <c r="H13" s="168"/>
      <c r="I13" s="168"/>
      <c r="J13" s="168"/>
      <c r="K13" s="168"/>
      <c r="L13" s="168"/>
      <c r="M13" s="151"/>
    </row>
    <row r="14" spans="2:13" ht="13.5" customHeight="1">
      <c r="B14" s="30"/>
      <c r="C14" s="30"/>
      <c r="D14" s="30"/>
      <c r="E14" s="30"/>
      <c r="F14" s="30"/>
      <c r="G14" s="30"/>
      <c r="H14" s="30"/>
      <c r="I14" s="30"/>
      <c r="J14" s="30"/>
      <c r="K14" s="30"/>
      <c r="L14" s="30"/>
      <c r="M14" s="151"/>
    </row>
    <row r="15" ht="3.75" customHeight="1"/>
    <row r="16" spans="6:13" s="22" customFormat="1" ht="12.75" customHeight="1">
      <c r="F16" s="170" t="s">
        <v>254</v>
      </c>
      <c r="G16" s="170"/>
      <c r="H16" s="170"/>
      <c r="I16" s="32"/>
      <c r="J16" s="169" t="s">
        <v>255</v>
      </c>
      <c r="K16" s="169"/>
      <c r="L16" s="169"/>
      <c r="M16" s="152"/>
    </row>
    <row r="17" spans="6:13" s="22" customFormat="1" ht="3.75" customHeight="1">
      <c r="F17" s="33"/>
      <c r="G17" s="34"/>
      <c r="H17" s="35"/>
      <c r="I17" s="32"/>
      <c r="J17" s="33"/>
      <c r="K17" s="34"/>
      <c r="L17" s="34"/>
      <c r="M17" s="152"/>
    </row>
    <row r="18" spans="6:12" ht="12.75" customHeight="1">
      <c r="F18" s="36">
        <v>38260</v>
      </c>
      <c r="G18" s="37"/>
      <c r="H18" s="36">
        <v>37894</v>
      </c>
      <c r="I18" s="38"/>
      <c r="J18" s="36">
        <f>+F18</f>
        <v>38260</v>
      </c>
      <c r="K18" s="37"/>
      <c r="L18" s="36">
        <f>+H18</f>
        <v>37894</v>
      </c>
    </row>
    <row r="19" spans="6:12" ht="3.75" customHeight="1">
      <c r="F19" s="31"/>
      <c r="G19" s="37"/>
      <c r="H19" s="31"/>
      <c r="I19" s="38"/>
      <c r="J19" s="31"/>
      <c r="K19" s="37"/>
      <c r="L19" s="31"/>
    </row>
    <row r="20" spans="1:13" s="22" customFormat="1" ht="12" customHeight="1">
      <c r="A20" s="26"/>
      <c r="B20" s="26"/>
      <c r="C20" s="26"/>
      <c r="D20" s="26"/>
      <c r="E20" s="6"/>
      <c r="F20" s="6" t="s">
        <v>58</v>
      </c>
      <c r="G20" s="37"/>
      <c r="H20" s="6" t="s">
        <v>58</v>
      </c>
      <c r="I20" s="38"/>
      <c r="J20" s="6" t="s">
        <v>58</v>
      </c>
      <c r="K20" s="37"/>
      <c r="L20" s="6" t="s">
        <v>58</v>
      </c>
      <c r="M20" s="152"/>
    </row>
    <row r="21" spans="1:13" s="22" customFormat="1" ht="5.25" customHeight="1">
      <c r="A21" s="26"/>
      <c r="B21" s="26"/>
      <c r="C21" s="26"/>
      <c r="D21" s="26"/>
      <c r="E21" s="26"/>
      <c r="F21" s="26"/>
      <c r="G21" s="26"/>
      <c r="H21" s="28"/>
      <c r="I21" s="28"/>
      <c r="J21" s="26"/>
      <c r="K21" s="26"/>
      <c r="L21" s="26"/>
      <c r="M21" s="152"/>
    </row>
    <row r="22" spans="1:13" s="22" customFormat="1" ht="15.75" customHeight="1">
      <c r="A22" s="26"/>
      <c r="B22" s="26" t="s">
        <v>34</v>
      </c>
      <c r="D22" s="26"/>
      <c r="E22" s="26"/>
      <c r="F22" s="16">
        <v>358291</v>
      </c>
      <c r="G22" s="37"/>
      <c r="H22" s="16">
        <v>359087</v>
      </c>
      <c r="I22" s="39"/>
      <c r="J22" s="16">
        <v>1054568</v>
      </c>
      <c r="K22" s="37"/>
      <c r="L22" s="16">
        <v>1010465</v>
      </c>
      <c r="M22" s="152"/>
    </row>
    <row r="23" spans="1:13" s="22" customFormat="1" ht="4.5" customHeight="1">
      <c r="A23" s="26"/>
      <c r="B23" s="26"/>
      <c r="C23" s="26"/>
      <c r="D23" s="26"/>
      <c r="E23" s="26"/>
      <c r="F23" s="1"/>
      <c r="G23" s="26"/>
      <c r="H23" s="1"/>
      <c r="I23" s="28"/>
      <c r="J23" s="16">
        <v>0</v>
      </c>
      <c r="K23" s="26"/>
      <c r="L23" s="16">
        <v>0</v>
      </c>
      <c r="M23" s="152"/>
    </row>
    <row r="24" spans="1:13" s="22" customFormat="1" ht="12.75">
      <c r="A24" s="26"/>
      <c r="B24" s="26" t="s">
        <v>182</v>
      </c>
      <c r="D24" s="26"/>
      <c r="E24" s="26"/>
      <c r="F24" s="16">
        <v>-321004</v>
      </c>
      <c r="G24" s="37"/>
      <c r="H24" s="16">
        <v>-323139</v>
      </c>
      <c r="I24" s="39"/>
      <c r="J24" s="16">
        <v>-993550</v>
      </c>
      <c r="K24" s="37"/>
      <c r="L24" s="16">
        <v>-942035</v>
      </c>
      <c r="M24" s="152"/>
    </row>
    <row r="25" spans="1:13" s="22" customFormat="1" ht="4.5" customHeight="1">
      <c r="A25" s="26"/>
      <c r="B25" s="26"/>
      <c r="C25" s="26"/>
      <c r="D25" s="26"/>
      <c r="E25" s="26"/>
      <c r="F25" s="1"/>
      <c r="G25" s="26"/>
      <c r="H25" s="1"/>
      <c r="I25" s="28"/>
      <c r="J25" s="16">
        <v>0</v>
      </c>
      <c r="K25" s="26"/>
      <c r="L25" s="16">
        <v>0</v>
      </c>
      <c r="M25" s="152"/>
    </row>
    <row r="26" spans="1:13" s="22" customFormat="1" ht="12.75">
      <c r="A26" s="26"/>
      <c r="B26" s="26" t="s">
        <v>105</v>
      </c>
      <c r="D26" s="26"/>
      <c r="E26" s="26"/>
      <c r="F26" s="16">
        <v>7639</v>
      </c>
      <c r="G26" s="37"/>
      <c r="H26" s="16">
        <v>5881</v>
      </c>
      <c r="I26" s="39"/>
      <c r="J26" s="16">
        <v>34709</v>
      </c>
      <c r="K26" s="37"/>
      <c r="L26" s="16">
        <v>23570</v>
      </c>
      <c r="M26" s="152"/>
    </row>
    <row r="27" spans="1:13" s="22" customFormat="1" ht="4.5" customHeight="1">
      <c r="A27" s="26"/>
      <c r="B27" s="26"/>
      <c r="C27" s="26"/>
      <c r="D27" s="26"/>
      <c r="E27" s="26"/>
      <c r="F27" s="12"/>
      <c r="G27" s="26"/>
      <c r="H27" s="12"/>
      <c r="I27" s="28"/>
      <c r="J27" s="12"/>
      <c r="K27" s="26"/>
      <c r="L27" s="12"/>
      <c r="M27" s="152"/>
    </row>
    <row r="28" spans="1:13" s="22" customFormat="1" ht="4.5" customHeight="1">
      <c r="A28" s="26"/>
      <c r="B28" s="26"/>
      <c r="C28" s="26"/>
      <c r="D28" s="26"/>
      <c r="E28" s="26"/>
      <c r="F28" s="1"/>
      <c r="G28" s="26"/>
      <c r="H28" s="1"/>
      <c r="I28" s="28"/>
      <c r="J28" s="1"/>
      <c r="K28" s="26"/>
      <c r="L28" s="1"/>
      <c r="M28" s="152"/>
    </row>
    <row r="29" spans="1:13" s="22" customFormat="1" ht="12.75">
      <c r="A29" s="26"/>
      <c r="B29" s="26" t="s">
        <v>106</v>
      </c>
      <c r="D29" s="26"/>
      <c r="E29" s="26"/>
      <c r="F29" s="1">
        <f>SUM(F22:F26)</f>
        <v>44926</v>
      </c>
      <c r="G29" s="26"/>
      <c r="H29" s="1">
        <f>SUM(H22:H26)</f>
        <v>41829</v>
      </c>
      <c r="I29" s="28"/>
      <c r="J29" s="1">
        <f>SUM(J22:J26)</f>
        <v>95727</v>
      </c>
      <c r="K29" s="26"/>
      <c r="L29" s="1">
        <f>SUM(L22:L26)</f>
        <v>92000</v>
      </c>
      <c r="M29" s="152"/>
    </row>
    <row r="30" spans="1:13" s="22" customFormat="1" ht="4.5" customHeight="1">
      <c r="A30" s="26"/>
      <c r="B30" s="26"/>
      <c r="C30" s="26"/>
      <c r="D30" s="26"/>
      <c r="E30" s="26"/>
      <c r="F30" s="1"/>
      <c r="G30" s="26"/>
      <c r="H30" s="1"/>
      <c r="I30" s="28"/>
      <c r="J30" s="1"/>
      <c r="K30" s="26"/>
      <c r="L30" s="1"/>
      <c r="M30" s="152"/>
    </row>
    <row r="31" spans="1:13" s="22" customFormat="1" ht="12.75">
      <c r="A31" s="26"/>
      <c r="B31" s="26" t="s">
        <v>37</v>
      </c>
      <c r="D31" s="26"/>
      <c r="E31" s="38"/>
      <c r="F31" s="16">
        <v>-17240</v>
      </c>
      <c r="G31" s="37"/>
      <c r="H31" s="16">
        <v>-12148</v>
      </c>
      <c r="I31" s="16"/>
      <c r="J31" s="16">
        <v>28879</v>
      </c>
      <c r="K31" s="16" t="e">
        <v>#REF!</v>
      </c>
      <c r="L31" s="16">
        <v>-10987</v>
      </c>
      <c r="M31" s="152"/>
    </row>
    <row r="32" spans="1:13" s="22" customFormat="1" ht="4.5" customHeight="1">
      <c r="A32" s="26"/>
      <c r="B32" s="26"/>
      <c r="C32" s="26"/>
      <c r="D32" s="26"/>
      <c r="E32" s="26"/>
      <c r="F32" s="1"/>
      <c r="G32" s="26"/>
      <c r="H32" s="1"/>
      <c r="I32" s="28"/>
      <c r="J32" s="1"/>
      <c r="K32" s="26"/>
      <c r="L32" s="1"/>
      <c r="M32" s="152"/>
    </row>
    <row r="33" spans="1:13" s="22" customFormat="1" ht="12.75">
      <c r="A33" s="26"/>
      <c r="B33" s="26" t="s">
        <v>35</v>
      </c>
      <c r="D33" s="26"/>
      <c r="E33" s="26"/>
      <c r="F33" s="1">
        <v>-67724</v>
      </c>
      <c r="G33" s="26"/>
      <c r="H33" s="1">
        <v>-58306</v>
      </c>
      <c r="I33" s="28"/>
      <c r="J33" s="1">
        <v>-190687</v>
      </c>
      <c r="K33" s="26"/>
      <c r="L33" s="1">
        <v>-175243</v>
      </c>
      <c r="M33" s="152"/>
    </row>
    <row r="34" spans="1:13" s="22" customFormat="1" ht="4.5" customHeight="1">
      <c r="A34" s="26"/>
      <c r="B34" s="26"/>
      <c r="C34" s="26"/>
      <c r="D34" s="26"/>
      <c r="E34" s="26"/>
      <c r="F34" s="1"/>
      <c r="G34" s="26"/>
      <c r="H34" s="1"/>
      <c r="I34" s="28"/>
      <c r="J34" s="1"/>
      <c r="K34" s="26"/>
      <c r="L34" s="1"/>
      <c r="M34" s="152"/>
    </row>
    <row r="35" spans="1:13" s="22" customFormat="1" ht="12.75">
      <c r="A35" s="26"/>
      <c r="B35" s="26" t="s">
        <v>187</v>
      </c>
      <c r="D35" s="26"/>
      <c r="E35" s="38"/>
      <c r="F35" s="16">
        <v>1828</v>
      </c>
      <c r="G35" s="37"/>
      <c r="H35" s="16">
        <v>-131</v>
      </c>
      <c r="I35" s="16"/>
      <c r="J35" s="16">
        <v>23082</v>
      </c>
      <c r="K35" s="16" t="e">
        <v>#REF!</v>
      </c>
      <c r="L35" s="16">
        <v>-2841</v>
      </c>
      <c r="M35" s="152"/>
    </row>
    <row r="36" spans="1:13" s="22" customFormat="1" ht="3.75" customHeight="1">
      <c r="A36" s="26"/>
      <c r="B36" s="26"/>
      <c r="D36" s="26"/>
      <c r="E36" s="26"/>
      <c r="F36" s="1"/>
      <c r="G36" s="26"/>
      <c r="H36" s="1"/>
      <c r="I36" s="28"/>
      <c r="J36" s="16">
        <v>0</v>
      </c>
      <c r="K36" s="26"/>
      <c r="L36" s="16">
        <v>0</v>
      </c>
      <c r="M36" s="152"/>
    </row>
    <row r="37" spans="1:13" s="22" customFormat="1" ht="12.75">
      <c r="A37" s="26"/>
      <c r="B37" s="26" t="s">
        <v>221</v>
      </c>
      <c r="C37" s="26"/>
      <c r="D37" s="26"/>
      <c r="E37" s="26"/>
      <c r="F37" s="16">
        <v>688</v>
      </c>
      <c r="G37" s="26"/>
      <c r="H37" s="16">
        <v>2278</v>
      </c>
      <c r="I37" s="28"/>
      <c r="J37" s="16">
        <v>2014</v>
      </c>
      <c r="K37" s="26"/>
      <c r="L37" s="16">
        <v>3198</v>
      </c>
      <c r="M37" s="152"/>
    </row>
    <row r="38" spans="1:13" s="22" customFormat="1" ht="4.5" customHeight="1">
      <c r="A38" s="26"/>
      <c r="B38" s="26"/>
      <c r="C38" s="26"/>
      <c r="D38" s="26"/>
      <c r="E38" s="26"/>
      <c r="F38" s="12"/>
      <c r="G38" s="26"/>
      <c r="H38" s="12"/>
      <c r="I38" s="28"/>
      <c r="J38" s="12"/>
      <c r="K38" s="26"/>
      <c r="L38" s="12"/>
      <c r="M38" s="152"/>
    </row>
    <row r="39" spans="1:13" s="22" customFormat="1" ht="4.5" customHeight="1">
      <c r="A39" s="26"/>
      <c r="B39" s="26"/>
      <c r="C39" s="26"/>
      <c r="D39" s="26"/>
      <c r="E39" s="26"/>
      <c r="F39" s="1"/>
      <c r="G39" s="26"/>
      <c r="H39" s="1"/>
      <c r="I39" s="28"/>
      <c r="J39" s="1"/>
      <c r="K39" s="26"/>
      <c r="L39" s="1"/>
      <c r="M39" s="152"/>
    </row>
    <row r="40" spans="1:13" s="22" customFormat="1" ht="12.75">
      <c r="A40" s="26"/>
      <c r="B40" s="26" t="s">
        <v>107</v>
      </c>
      <c r="D40" s="26"/>
      <c r="E40" s="26"/>
      <c r="F40" s="1">
        <f>+F29+F31+F33+F35+F37</f>
        <v>-37522</v>
      </c>
      <c r="G40" s="1"/>
      <c r="H40" s="1">
        <f>+H29+H31+H33+H35+H37</f>
        <v>-26478</v>
      </c>
      <c r="I40" s="1"/>
      <c r="J40" s="1">
        <f>+J29+J31+J33+J35+J37</f>
        <v>-40985</v>
      </c>
      <c r="K40" s="26"/>
      <c r="L40" s="1">
        <f>+L29+L31+L33+L35+L37</f>
        <v>-93873</v>
      </c>
      <c r="M40" s="152"/>
    </row>
    <row r="41" spans="1:13" s="22" customFormat="1" ht="4.5" customHeight="1">
      <c r="A41" s="26"/>
      <c r="B41" s="26"/>
      <c r="C41" s="26"/>
      <c r="D41" s="26"/>
      <c r="E41" s="26"/>
      <c r="F41" s="1"/>
      <c r="G41" s="26"/>
      <c r="H41" s="1"/>
      <c r="I41" s="28"/>
      <c r="J41" s="1"/>
      <c r="K41" s="26"/>
      <c r="L41" s="1"/>
      <c r="M41" s="152"/>
    </row>
    <row r="42" spans="1:13" s="22" customFormat="1" ht="12.75">
      <c r="A42" s="26"/>
      <c r="B42" s="26" t="s">
        <v>59</v>
      </c>
      <c r="D42" s="26"/>
      <c r="E42" s="26"/>
      <c r="F42" s="42">
        <v>-6810</v>
      </c>
      <c r="G42" s="26"/>
      <c r="H42" s="43">
        <v>-7030</v>
      </c>
      <c r="I42" s="28"/>
      <c r="J42" s="16">
        <v>7884</v>
      </c>
      <c r="K42" s="26"/>
      <c r="L42" s="16">
        <v>-18750</v>
      </c>
      <c r="M42" s="152"/>
    </row>
    <row r="43" spans="1:13" s="22" customFormat="1" ht="4.5" customHeight="1">
      <c r="A43" s="26"/>
      <c r="B43" s="26"/>
      <c r="C43" s="26"/>
      <c r="D43" s="26"/>
      <c r="E43" s="26"/>
      <c r="F43" s="12"/>
      <c r="G43" s="37"/>
      <c r="H43" s="12"/>
      <c r="I43" s="39"/>
      <c r="J43" s="12"/>
      <c r="K43" s="37"/>
      <c r="L43" s="12"/>
      <c r="M43" s="152"/>
    </row>
    <row r="44" spans="1:13" s="22" customFormat="1" ht="4.5" customHeight="1">
      <c r="A44" s="26"/>
      <c r="B44" s="26"/>
      <c r="C44" s="26"/>
      <c r="D44" s="26"/>
      <c r="E44" s="26"/>
      <c r="F44" s="1"/>
      <c r="G44" s="26"/>
      <c r="H44" s="1"/>
      <c r="I44" s="28"/>
      <c r="J44" s="1"/>
      <c r="K44" s="26"/>
      <c r="L44" s="1"/>
      <c r="M44" s="152"/>
    </row>
    <row r="45" spans="1:13" s="22" customFormat="1" ht="12.75">
      <c r="A45" s="26"/>
      <c r="B45" s="26" t="s">
        <v>278</v>
      </c>
      <c r="D45" s="26"/>
      <c r="E45" s="26"/>
      <c r="F45" s="1">
        <f>SUM(F40:F42)</f>
        <v>-44332</v>
      </c>
      <c r="G45" s="26"/>
      <c r="H45" s="1">
        <f>SUM(H40:H42)</f>
        <v>-33508</v>
      </c>
      <c r="I45" s="28"/>
      <c r="J45" s="44">
        <f>SUM(J40:J42)</f>
        <v>-33101</v>
      </c>
      <c r="K45" s="26"/>
      <c r="L45" s="1">
        <f>SUM(L40:L42)</f>
        <v>-112623</v>
      </c>
      <c r="M45" s="152"/>
    </row>
    <row r="46" spans="1:13" s="22" customFormat="1" ht="4.5" customHeight="1">
      <c r="A46" s="26"/>
      <c r="B46" s="26"/>
      <c r="C46" s="26"/>
      <c r="D46" s="26"/>
      <c r="E46" s="26"/>
      <c r="F46" s="1"/>
      <c r="G46" s="26"/>
      <c r="H46" s="1"/>
      <c r="I46" s="28"/>
      <c r="J46" s="1"/>
      <c r="K46" s="26"/>
      <c r="L46" s="1"/>
      <c r="M46" s="152"/>
    </row>
    <row r="47" spans="1:13" s="22" customFormat="1" ht="12.75">
      <c r="A47" s="26"/>
      <c r="B47" s="26" t="s">
        <v>144</v>
      </c>
      <c r="D47" s="26"/>
      <c r="E47" s="26"/>
      <c r="F47" s="16">
        <v>4525</v>
      </c>
      <c r="G47" s="26"/>
      <c r="H47" s="16">
        <v>-2086</v>
      </c>
      <c r="I47" s="28"/>
      <c r="J47" s="16">
        <v>-4965</v>
      </c>
      <c r="K47" s="26"/>
      <c r="L47" s="16">
        <v>-12159</v>
      </c>
      <c r="M47" s="152"/>
    </row>
    <row r="48" spans="1:13" s="22" customFormat="1" ht="4.5" customHeight="1">
      <c r="A48" s="26"/>
      <c r="B48" s="26"/>
      <c r="C48" s="26"/>
      <c r="D48" s="26"/>
      <c r="E48" s="26"/>
      <c r="F48" s="12"/>
      <c r="G48" s="26"/>
      <c r="H48" s="12"/>
      <c r="I48" s="28"/>
      <c r="J48" s="12"/>
      <c r="K48" s="26"/>
      <c r="L48" s="12"/>
      <c r="M48" s="152"/>
    </row>
    <row r="49" spans="1:13" s="22" customFormat="1" ht="4.5" customHeight="1">
      <c r="A49" s="26"/>
      <c r="B49" s="26"/>
      <c r="C49" s="26"/>
      <c r="D49" s="26"/>
      <c r="E49" s="26"/>
      <c r="F49" s="1"/>
      <c r="G49" s="26"/>
      <c r="H49" s="1"/>
      <c r="I49" s="28"/>
      <c r="J49" s="1"/>
      <c r="K49" s="26"/>
      <c r="L49" s="1"/>
      <c r="M49" s="152"/>
    </row>
    <row r="50" spans="1:14" s="22" customFormat="1" ht="12.75">
      <c r="A50" s="26"/>
      <c r="B50" s="26" t="s">
        <v>279</v>
      </c>
      <c r="C50" s="26"/>
      <c r="D50" s="26"/>
      <c r="E50" s="26"/>
      <c r="F50" s="16">
        <f>SUM(F45:F47)</f>
        <v>-39807</v>
      </c>
      <c r="G50" s="26"/>
      <c r="H50" s="16">
        <f>SUM(H45:H47)</f>
        <v>-35594</v>
      </c>
      <c r="I50" s="28"/>
      <c r="J50" s="16">
        <f>SUM(J45:J47)</f>
        <v>-38066</v>
      </c>
      <c r="K50" s="26"/>
      <c r="L50" s="16">
        <f>SUM(L45:L47)</f>
        <v>-124782</v>
      </c>
      <c r="M50" s="152"/>
      <c r="N50" s="40"/>
    </row>
    <row r="51" spans="1:13" s="22" customFormat="1" ht="4.5" customHeight="1" thickBot="1">
      <c r="A51" s="26"/>
      <c r="B51" s="26"/>
      <c r="C51" s="26"/>
      <c r="D51" s="26"/>
      <c r="E51" s="26"/>
      <c r="F51" s="18"/>
      <c r="G51" s="26"/>
      <c r="H51" s="45"/>
      <c r="I51" s="28"/>
      <c r="J51" s="18"/>
      <c r="K51" s="26"/>
      <c r="L51" s="45"/>
      <c r="M51" s="152"/>
    </row>
    <row r="52" spans="1:13" s="22" customFormat="1" ht="4.5" customHeight="1">
      <c r="A52" s="26"/>
      <c r="B52" s="26"/>
      <c r="C52" s="26"/>
      <c r="D52" s="26"/>
      <c r="E52" s="26"/>
      <c r="F52" s="1"/>
      <c r="G52" s="26"/>
      <c r="H52" s="28"/>
      <c r="I52" s="28"/>
      <c r="J52" s="1"/>
      <c r="K52" s="26"/>
      <c r="L52" s="28"/>
      <c r="M52" s="152"/>
    </row>
    <row r="53" spans="1:13" s="22" customFormat="1" ht="12.75" customHeight="1">
      <c r="A53" s="26"/>
      <c r="B53" s="26" t="s">
        <v>280</v>
      </c>
      <c r="D53" s="26"/>
      <c r="E53" s="26"/>
      <c r="F53" s="1"/>
      <c r="G53" s="26"/>
      <c r="H53" s="28"/>
      <c r="I53" s="28"/>
      <c r="J53" s="1"/>
      <c r="K53" s="26"/>
      <c r="L53" s="28"/>
      <c r="M53" s="152"/>
    </row>
    <row r="54" spans="1:13" s="22" customFormat="1" ht="7.5" customHeight="1">
      <c r="A54" s="26"/>
      <c r="B54" s="26"/>
      <c r="D54" s="26"/>
      <c r="E54" s="26"/>
      <c r="F54" s="1"/>
      <c r="G54" s="26"/>
      <c r="H54" s="28"/>
      <c r="I54" s="28"/>
      <c r="J54" s="1"/>
      <c r="K54" s="26"/>
      <c r="L54" s="28"/>
      <c r="M54" s="152"/>
    </row>
    <row r="55" spans="3:13" s="22" customFormat="1" ht="12.75" customHeight="1">
      <c r="C55" s="26" t="s">
        <v>146</v>
      </c>
      <c r="F55" s="46">
        <f>F50/1940532*100</f>
        <v>-2.0513446827983253</v>
      </c>
      <c r="G55" s="26"/>
      <c r="H55" s="46">
        <f>H50/1940532*100</f>
        <v>-1.8342392704680983</v>
      </c>
      <c r="I55" s="28"/>
      <c r="J55" s="46">
        <f>J50/1940532*100</f>
        <v>-1.9616270177456492</v>
      </c>
      <c r="K55" s="26"/>
      <c r="L55" s="46">
        <f>L50/1940532*100</f>
        <v>-6.430298495464131</v>
      </c>
      <c r="M55" s="152"/>
    </row>
    <row r="56" spans="3:13" s="22" customFormat="1" ht="4.5" customHeight="1">
      <c r="C56" s="26"/>
      <c r="F56" s="1"/>
      <c r="G56" s="26"/>
      <c r="H56" s="28"/>
      <c r="I56" s="28"/>
      <c r="J56" s="1"/>
      <c r="K56" s="26"/>
      <c r="L56" s="28"/>
      <c r="M56" s="152"/>
    </row>
    <row r="57" spans="3:13" s="22" customFormat="1" ht="12.75" customHeight="1">
      <c r="C57" s="26" t="s">
        <v>145</v>
      </c>
      <c r="F57" s="47" t="s">
        <v>103</v>
      </c>
      <c r="G57" s="26"/>
      <c r="H57" s="47" t="s">
        <v>103</v>
      </c>
      <c r="I57" s="28"/>
      <c r="J57" s="47" t="s">
        <v>103</v>
      </c>
      <c r="K57" s="26"/>
      <c r="L57" s="47" t="s">
        <v>103</v>
      </c>
      <c r="M57" s="152"/>
    </row>
    <row r="58" spans="3:13" s="22" customFormat="1" ht="7.5" customHeight="1">
      <c r="C58" s="26"/>
      <c r="F58" s="49"/>
      <c r="H58" s="50"/>
      <c r="I58" s="50"/>
      <c r="J58" s="49"/>
      <c r="L58" s="50"/>
      <c r="M58" s="152"/>
    </row>
    <row r="59" spans="2:13" s="22" customFormat="1" ht="9" customHeight="1">
      <c r="B59" s="44"/>
      <c r="C59" s="26"/>
      <c r="F59" s="49"/>
      <c r="H59" s="50"/>
      <c r="I59" s="50"/>
      <c r="J59" s="49"/>
      <c r="L59" s="49"/>
      <c r="M59" s="152"/>
    </row>
    <row r="60" spans="2:13" s="22" customFormat="1" ht="9" customHeight="1">
      <c r="B60" s="44"/>
      <c r="C60" s="26"/>
      <c r="F60" s="49"/>
      <c r="H60" s="50"/>
      <c r="I60" s="50"/>
      <c r="J60" s="49"/>
      <c r="L60" s="49"/>
      <c r="M60" s="152"/>
    </row>
    <row r="61" spans="2:13" s="22" customFormat="1" ht="12.75" customHeight="1">
      <c r="B61" s="44" t="s">
        <v>177</v>
      </c>
      <c r="C61" s="26"/>
      <c r="F61" s="49"/>
      <c r="H61" s="50"/>
      <c r="I61" s="50"/>
      <c r="J61" s="49"/>
      <c r="L61" s="49"/>
      <c r="M61" s="152"/>
    </row>
    <row r="62" spans="2:13" s="22" customFormat="1" ht="12.75" customHeight="1">
      <c r="B62" s="44"/>
      <c r="C62" s="26"/>
      <c r="F62" s="49"/>
      <c r="H62" s="50"/>
      <c r="I62" s="50"/>
      <c r="J62" s="49"/>
      <c r="L62" s="49"/>
      <c r="M62" s="152"/>
    </row>
    <row r="63" spans="2:13" s="22" customFormat="1" ht="12.75" customHeight="1">
      <c r="B63" s="44"/>
      <c r="C63" s="26"/>
      <c r="F63" s="49"/>
      <c r="H63" s="50"/>
      <c r="I63" s="50"/>
      <c r="J63" s="49"/>
      <c r="L63" s="49"/>
      <c r="M63" s="152"/>
    </row>
    <row r="64" spans="2:13" s="22" customFormat="1" ht="12.75" customHeight="1">
      <c r="B64" s="44"/>
      <c r="C64" s="26"/>
      <c r="F64" s="49"/>
      <c r="H64" s="50"/>
      <c r="I64" s="50"/>
      <c r="J64" s="49"/>
      <c r="L64" s="49"/>
      <c r="M64" s="152"/>
    </row>
    <row r="65" spans="2:13" s="22" customFormat="1" ht="12.75" customHeight="1">
      <c r="B65" s="44"/>
      <c r="C65" s="26"/>
      <c r="F65" s="49"/>
      <c r="H65" s="50"/>
      <c r="I65" s="50"/>
      <c r="J65" s="49"/>
      <c r="L65" s="49"/>
      <c r="M65" s="152"/>
    </row>
    <row r="66" spans="2:13" s="22" customFormat="1" ht="12.75" customHeight="1">
      <c r="B66" s="44"/>
      <c r="C66" s="26"/>
      <c r="F66" s="49"/>
      <c r="H66" s="50"/>
      <c r="I66" s="50"/>
      <c r="J66" s="49"/>
      <c r="L66" s="49"/>
      <c r="M66" s="152"/>
    </row>
    <row r="67" spans="2:13" s="22" customFormat="1" ht="12.75" customHeight="1">
      <c r="B67" s="44"/>
      <c r="C67" s="26"/>
      <c r="F67" s="49"/>
      <c r="H67" s="50"/>
      <c r="I67" s="50"/>
      <c r="J67" s="49"/>
      <c r="L67" s="49"/>
      <c r="M67" s="152"/>
    </row>
    <row r="68" spans="2:13" s="22" customFormat="1" ht="12.75" customHeight="1">
      <c r="B68" s="44"/>
      <c r="C68" s="26"/>
      <c r="F68" s="49"/>
      <c r="H68" s="50"/>
      <c r="I68" s="50"/>
      <c r="J68" s="49"/>
      <c r="L68" s="49"/>
      <c r="M68" s="152"/>
    </row>
    <row r="69" spans="2:13" s="22" customFormat="1" ht="12.75" customHeight="1">
      <c r="B69" s="44"/>
      <c r="C69" s="26"/>
      <c r="F69" s="49"/>
      <c r="H69" s="50"/>
      <c r="I69" s="50"/>
      <c r="J69" s="49"/>
      <c r="L69" s="49"/>
      <c r="M69" s="152"/>
    </row>
    <row r="70" spans="2:13" s="22" customFormat="1" ht="12.75" customHeight="1">
      <c r="B70" s="44"/>
      <c r="C70" s="26"/>
      <c r="F70" s="49"/>
      <c r="H70" s="50"/>
      <c r="I70" s="50"/>
      <c r="J70" s="49"/>
      <c r="L70" s="49"/>
      <c r="M70" s="152"/>
    </row>
    <row r="71" spans="2:13" s="22" customFormat="1" ht="12.75" customHeight="1">
      <c r="B71" s="44"/>
      <c r="C71" s="26"/>
      <c r="F71" s="49"/>
      <c r="H71" s="50"/>
      <c r="I71" s="50"/>
      <c r="J71" s="49"/>
      <c r="L71" s="49"/>
      <c r="M71" s="152"/>
    </row>
    <row r="72" spans="2:13" s="22" customFormat="1" ht="12.75" customHeight="1">
      <c r="B72" s="44"/>
      <c r="C72" s="26"/>
      <c r="F72" s="49"/>
      <c r="H72" s="50"/>
      <c r="I72" s="50"/>
      <c r="J72" s="49"/>
      <c r="L72" s="49"/>
      <c r="M72" s="152"/>
    </row>
    <row r="73" spans="2:13" s="22" customFormat="1" ht="12.75" customHeight="1">
      <c r="B73" s="44"/>
      <c r="C73" s="26"/>
      <c r="F73" s="49"/>
      <c r="H73" s="50"/>
      <c r="I73" s="50"/>
      <c r="J73" s="49"/>
      <c r="L73" s="49"/>
      <c r="M73" s="152"/>
    </row>
    <row r="74" spans="2:13" s="22" customFormat="1" ht="9" customHeight="1">
      <c r="B74" s="44"/>
      <c r="C74" s="26"/>
      <c r="F74" s="49"/>
      <c r="H74" s="50"/>
      <c r="I74" s="50"/>
      <c r="J74" s="49"/>
      <c r="L74" s="49"/>
      <c r="M74" s="152"/>
    </row>
    <row r="75" spans="2:13" s="22" customFormat="1" ht="24.75" customHeight="1">
      <c r="B75" s="165" t="s">
        <v>2</v>
      </c>
      <c r="C75" s="165"/>
      <c r="D75" s="165"/>
      <c r="E75" s="165"/>
      <c r="F75" s="165"/>
      <c r="G75" s="165"/>
      <c r="H75" s="165"/>
      <c r="I75" s="165"/>
      <c r="J75" s="165"/>
      <c r="K75" s="165"/>
      <c r="L75" s="165"/>
      <c r="M75" s="152"/>
    </row>
    <row r="76" spans="6:13" s="22" customFormat="1" ht="11.25">
      <c r="F76" s="49"/>
      <c r="H76" s="50"/>
      <c r="I76" s="50"/>
      <c r="J76" s="49"/>
      <c r="M76" s="152"/>
    </row>
    <row r="77" spans="6:13" s="22" customFormat="1" ht="11.25">
      <c r="F77" s="49"/>
      <c r="H77" s="50"/>
      <c r="I77" s="50"/>
      <c r="J77" s="49"/>
      <c r="M77" s="152"/>
    </row>
    <row r="78" spans="6:13" s="22" customFormat="1" ht="11.25">
      <c r="F78" s="49"/>
      <c r="H78" s="50"/>
      <c r="I78" s="50"/>
      <c r="J78" s="49"/>
      <c r="M78" s="152"/>
    </row>
    <row r="79" spans="6:13" s="22" customFormat="1" ht="11.25">
      <c r="F79" s="49"/>
      <c r="H79" s="50"/>
      <c r="I79" s="50"/>
      <c r="J79" s="49"/>
      <c r="M79" s="152"/>
    </row>
    <row r="80" spans="8:13" s="22" customFormat="1" ht="11.25">
      <c r="H80" s="50"/>
      <c r="I80" s="50"/>
      <c r="M80" s="152"/>
    </row>
    <row r="81" spans="8:13" s="22" customFormat="1" ht="11.25">
      <c r="H81" s="50"/>
      <c r="I81" s="50"/>
      <c r="M81" s="152"/>
    </row>
    <row r="82" spans="8:13" s="22" customFormat="1" ht="11.25">
      <c r="H82" s="50"/>
      <c r="I82" s="50"/>
      <c r="M82" s="152"/>
    </row>
    <row r="83" spans="8:13" s="22" customFormat="1" ht="11.25">
      <c r="H83" s="50"/>
      <c r="I83" s="50"/>
      <c r="M83" s="152"/>
    </row>
    <row r="84" spans="8:13" s="22" customFormat="1" ht="11.25">
      <c r="H84" s="50"/>
      <c r="I84" s="50"/>
      <c r="M84" s="152"/>
    </row>
    <row r="85" spans="8:13" s="22" customFormat="1" ht="11.25">
      <c r="H85" s="50"/>
      <c r="I85" s="50"/>
      <c r="M85" s="152"/>
    </row>
    <row r="86" spans="8:13" s="22" customFormat="1" ht="11.25">
      <c r="H86" s="50"/>
      <c r="I86" s="50"/>
      <c r="M86" s="152"/>
    </row>
    <row r="87" spans="8:13" s="22" customFormat="1" ht="11.25">
      <c r="H87" s="50"/>
      <c r="I87" s="50"/>
      <c r="M87" s="152"/>
    </row>
    <row r="88" spans="8:13" s="22" customFormat="1" ht="11.25">
      <c r="H88" s="50"/>
      <c r="I88" s="50"/>
      <c r="M88" s="152"/>
    </row>
    <row r="89" spans="8:13" s="22" customFormat="1" ht="11.25">
      <c r="H89" s="50"/>
      <c r="I89" s="50"/>
      <c r="M89" s="152"/>
    </row>
    <row r="90" spans="8:13" s="22" customFormat="1" ht="11.25">
      <c r="H90" s="50"/>
      <c r="I90" s="50"/>
      <c r="M90" s="152"/>
    </row>
    <row r="91" spans="8:13" s="22" customFormat="1" ht="11.25">
      <c r="H91" s="50"/>
      <c r="I91" s="50"/>
      <c r="M91" s="152"/>
    </row>
    <row r="92" spans="8:13" s="22" customFormat="1" ht="11.25">
      <c r="H92" s="50"/>
      <c r="I92" s="50"/>
      <c r="M92" s="152"/>
    </row>
    <row r="93" spans="8:13" s="22" customFormat="1" ht="11.25">
      <c r="H93" s="50"/>
      <c r="I93" s="50"/>
      <c r="M93" s="152"/>
    </row>
    <row r="94" spans="8:13" s="22" customFormat="1" ht="11.25">
      <c r="H94" s="50"/>
      <c r="I94" s="50"/>
      <c r="M94" s="152"/>
    </row>
    <row r="95" spans="8:13" s="22" customFormat="1" ht="11.25">
      <c r="H95" s="50"/>
      <c r="I95" s="50"/>
      <c r="M95" s="152"/>
    </row>
    <row r="96" spans="8:13" s="22" customFormat="1" ht="11.25">
      <c r="H96" s="50"/>
      <c r="I96" s="50"/>
      <c r="M96" s="152"/>
    </row>
    <row r="97" spans="8:13" s="22" customFormat="1" ht="11.25">
      <c r="H97" s="50"/>
      <c r="I97" s="50"/>
      <c r="M97" s="152"/>
    </row>
    <row r="98" spans="8:13" s="22" customFormat="1" ht="11.25">
      <c r="H98" s="50"/>
      <c r="I98" s="50"/>
      <c r="M98" s="152"/>
    </row>
    <row r="99" spans="8:13" s="22" customFormat="1" ht="11.25">
      <c r="H99" s="50"/>
      <c r="I99" s="50"/>
      <c r="M99" s="152"/>
    </row>
    <row r="100" spans="8:13" s="22" customFormat="1" ht="11.25">
      <c r="H100" s="50"/>
      <c r="I100" s="50"/>
      <c r="M100" s="152"/>
    </row>
    <row r="101" spans="8:13" s="22" customFormat="1" ht="11.25">
      <c r="H101" s="50"/>
      <c r="I101" s="50"/>
      <c r="M101" s="152"/>
    </row>
    <row r="102" spans="8:13" s="22" customFormat="1" ht="11.25">
      <c r="H102" s="50"/>
      <c r="I102" s="50"/>
      <c r="M102" s="152"/>
    </row>
    <row r="103" spans="8:13" s="22" customFormat="1" ht="11.25">
      <c r="H103" s="50"/>
      <c r="I103" s="50"/>
      <c r="M103" s="152"/>
    </row>
    <row r="104" spans="8:13" s="22" customFormat="1" ht="11.25">
      <c r="H104" s="50"/>
      <c r="I104" s="50"/>
      <c r="M104" s="152"/>
    </row>
    <row r="105" spans="8:13" s="22" customFormat="1" ht="11.25">
      <c r="H105" s="50"/>
      <c r="I105" s="50"/>
      <c r="M105" s="152"/>
    </row>
    <row r="106" spans="8:13" s="22" customFormat="1" ht="11.25">
      <c r="H106" s="50"/>
      <c r="I106" s="50"/>
      <c r="M106" s="152"/>
    </row>
    <row r="107" spans="8:13" s="22" customFormat="1" ht="11.25">
      <c r="H107" s="50"/>
      <c r="I107" s="50"/>
      <c r="M107" s="152"/>
    </row>
    <row r="108" spans="8:13" s="22" customFormat="1" ht="11.25">
      <c r="H108" s="50"/>
      <c r="I108" s="50"/>
      <c r="M108" s="152"/>
    </row>
    <row r="109" spans="8:13" s="22" customFormat="1" ht="11.25">
      <c r="H109" s="50"/>
      <c r="I109" s="50"/>
      <c r="M109" s="152"/>
    </row>
    <row r="110" spans="8:13" s="22" customFormat="1" ht="11.25">
      <c r="H110" s="50"/>
      <c r="I110" s="50"/>
      <c r="M110" s="152"/>
    </row>
    <row r="111" spans="8:13" s="22" customFormat="1" ht="11.25">
      <c r="H111" s="50"/>
      <c r="I111" s="50"/>
      <c r="M111" s="152"/>
    </row>
    <row r="112" spans="8:13" s="22" customFormat="1" ht="11.25">
      <c r="H112" s="50"/>
      <c r="I112" s="50"/>
      <c r="M112" s="152"/>
    </row>
    <row r="113" spans="8:13" s="22" customFormat="1" ht="11.25">
      <c r="H113" s="50"/>
      <c r="I113" s="50"/>
      <c r="M113" s="152"/>
    </row>
    <row r="114" spans="8:13" s="22" customFormat="1" ht="11.25">
      <c r="H114" s="50"/>
      <c r="I114" s="50"/>
      <c r="M114" s="152"/>
    </row>
    <row r="115" spans="8:13" s="22" customFormat="1" ht="11.25">
      <c r="H115" s="50"/>
      <c r="I115" s="50"/>
      <c r="M115" s="152"/>
    </row>
    <row r="116" spans="8:13" s="22" customFormat="1" ht="11.25">
      <c r="H116" s="50"/>
      <c r="I116" s="50"/>
      <c r="M116" s="152"/>
    </row>
    <row r="117" spans="8:13" s="22" customFormat="1" ht="11.25">
      <c r="H117" s="50"/>
      <c r="I117" s="50"/>
      <c r="M117" s="152"/>
    </row>
    <row r="118" spans="8:13" s="22" customFormat="1" ht="11.25">
      <c r="H118" s="50"/>
      <c r="I118" s="50"/>
      <c r="M118" s="152"/>
    </row>
    <row r="119" spans="8:13" s="22" customFormat="1" ht="11.25">
      <c r="H119" s="50"/>
      <c r="I119" s="50"/>
      <c r="M119" s="152"/>
    </row>
    <row r="120" spans="8:13" s="22" customFormat="1" ht="11.25">
      <c r="H120" s="50"/>
      <c r="I120" s="50"/>
      <c r="M120" s="152"/>
    </row>
    <row r="121" spans="8:13" s="22" customFormat="1" ht="11.25">
      <c r="H121" s="50"/>
      <c r="I121" s="50"/>
      <c r="M121" s="152"/>
    </row>
    <row r="122" spans="8:13" s="22" customFormat="1" ht="11.25">
      <c r="H122" s="50"/>
      <c r="I122" s="50"/>
      <c r="M122" s="152"/>
    </row>
    <row r="123" spans="8:13" s="22" customFormat="1" ht="11.25">
      <c r="H123" s="50"/>
      <c r="I123" s="50"/>
      <c r="M123" s="152"/>
    </row>
    <row r="124" spans="8:13" s="22" customFormat="1" ht="11.25">
      <c r="H124" s="50"/>
      <c r="I124" s="50"/>
      <c r="M124" s="152"/>
    </row>
    <row r="125" spans="8:13" s="22" customFormat="1" ht="11.25">
      <c r="H125" s="50"/>
      <c r="I125" s="50"/>
      <c r="M125" s="152"/>
    </row>
    <row r="126" spans="8:13" s="22" customFormat="1" ht="11.25">
      <c r="H126" s="50"/>
      <c r="I126" s="50"/>
      <c r="M126" s="152"/>
    </row>
    <row r="127" spans="8:13" s="22" customFormat="1" ht="11.25">
      <c r="H127" s="50"/>
      <c r="I127" s="50"/>
      <c r="M127" s="152"/>
    </row>
    <row r="128" spans="8:13" s="22" customFormat="1" ht="11.25">
      <c r="H128" s="50"/>
      <c r="I128" s="50"/>
      <c r="M128" s="152"/>
    </row>
    <row r="129" spans="8:13" s="22" customFormat="1" ht="11.25">
      <c r="H129" s="50"/>
      <c r="I129" s="50"/>
      <c r="M129" s="152"/>
    </row>
    <row r="130" spans="8:13" s="22" customFormat="1" ht="11.25">
      <c r="H130" s="50"/>
      <c r="I130" s="50"/>
      <c r="M130" s="152"/>
    </row>
    <row r="131" spans="8:13" s="22" customFormat="1" ht="11.25">
      <c r="H131" s="50"/>
      <c r="I131" s="50"/>
      <c r="M131" s="152"/>
    </row>
    <row r="132" spans="8:13" s="22" customFormat="1" ht="11.25">
      <c r="H132" s="50"/>
      <c r="I132" s="50"/>
      <c r="M132" s="152"/>
    </row>
    <row r="133" spans="8:13" s="22" customFormat="1" ht="11.25">
      <c r="H133" s="50"/>
      <c r="I133" s="50"/>
      <c r="M133" s="152"/>
    </row>
    <row r="134" spans="8:13" s="22" customFormat="1" ht="11.25">
      <c r="H134" s="50"/>
      <c r="I134" s="50"/>
      <c r="M134" s="152"/>
    </row>
    <row r="135" spans="8:13" s="22" customFormat="1" ht="11.25">
      <c r="H135" s="50"/>
      <c r="I135" s="50"/>
      <c r="M135" s="152"/>
    </row>
    <row r="136" spans="8:13" s="22" customFormat="1" ht="11.25">
      <c r="H136" s="50"/>
      <c r="I136" s="50"/>
      <c r="M136" s="152"/>
    </row>
    <row r="137" spans="8:13" s="22" customFormat="1" ht="11.25">
      <c r="H137" s="50"/>
      <c r="I137" s="50"/>
      <c r="M137" s="152"/>
    </row>
    <row r="138" spans="8:13" s="22" customFormat="1" ht="11.25">
      <c r="H138" s="50"/>
      <c r="I138" s="50"/>
      <c r="M138" s="152"/>
    </row>
    <row r="139" spans="8:13" s="22" customFormat="1" ht="11.25">
      <c r="H139" s="50"/>
      <c r="I139" s="50"/>
      <c r="M139" s="152"/>
    </row>
    <row r="140" spans="8:13" s="22" customFormat="1" ht="11.25">
      <c r="H140" s="50"/>
      <c r="I140" s="50"/>
      <c r="M140" s="152"/>
    </row>
    <row r="141" spans="8:13" s="22" customFormat="1" ht="11.25">
      <c r="H141" s="50"/>
      <c r="I141" s="50"/>
      <c r="M141" s="152"/>
    </row>
    <row r="142" spans="8:13" s="22" customFormat="1" ht="11.25">
      <c r="H142" s="50"/>
      <c r="I142" s="50"/>
      <c r="M142" s="152"/>
    </row>
    <row r="143" spans="8:13" s="22" customFormat="1" ht="11.25">
      <c r="H143" s="50"/>
      <c r="I143" s="50"/>
      <c r="M143" s="152"/>
    </row>
    <row r="144" spans="8:13" s="22" customFormat="1" ht="11.25">
      <c r="H144" s="50"/>
      <c r="I144" s="50"/>
      <c r="M144" s="152"/>
    </row>
    <row r="145" spans="8:13" s="22" customFormat="1" ht="11.25">
      <c r="H145" s="50"/>
      <c r="I145" s="50"/>
      <c r="M145" s="152"/>
    </row>
    <row r="146" spans="8:13" s="22" customFormat="1" ht="11.25">
      <c r="H146" s="50"/>
      <c r="I146" s="50"/>
      <c r="M146" s="152"/>
    </row>
    <row r="147" spans="8:13" s="22" customFormat="1" ht="11.25">
      <c r="H147" s="50"/>
      <c r="I147" s="50"/>
      <c r="M147" s="152"/>
    </row>
    <row r="148" spans="8:13" s="22" customFormat="1" ht="11.25">
      <c r="H148" s="50"/>
      <c r="I148" s="50"/>
      <c r="M148" s="152"/>
    </row>
    <row r="149" spans="8:13" s="22" customFormat="1" ht="11.25">
      <c r="H149" s="50"/>
      <c r="I149" s="50"/>
      <c r="M149" s="152"/>
    </row>
    <row r="150" spans="8:13" s="22" customFormat="1" ht="11.25">
      <c r="H150" s="50"/>
      <c r="I150" s="50"/>
      <c r="M150" s="152"/>
    </row>
    <row r="151" spans="8:13" s="22" customFormat="1" ht="11.25">
      <c r="H151" s="50"/>
      <c r="I151" s="50"/>
      <c r="M151" s="152"/>
    </row>
    <row r="152" spans="8:13" s="22" customFormat="1" ht="11.25">
      <c r="H152" s="50"/>
      <c r="I152" s="50"/>
      <c r="M152" s="152"/>
    </row>
    <row r="153" spans="8:13" s="22" customFormat="1" ht="11.25">
      <c r="H153" s="50"/>
      <c r="I153" s="50"/>
      <c r="M153" s="152"/>
    </row>
    <row r="154" spans="8:13" s="22" customFormat="1" ht="11.25">
      <c r="H154" s="50"/>
      <c r="I154" s="50"/>
      <c r="M154" s="152"/>
    </row>
  </sheetData>
  <mergeCells count="12">
    <mergeCell ref="A4:M4"/>
    <mergeCell ref="A5:M5"/>
    <mergeCell ref="A6:M6"/>
    <mergeCell ref="A7:M7"/>
    <mergeCell ref="B75:L75"/>
    <mergeCell ref="A8:M8"/>
    <mergeCell ref="B12:L12"/>
    <mergeCell ref="B13:L13"/>
    <mergeCell ref="A9:M9"/>
    <mergeCell ref="J16:L16"/>
    <mergeCell ref="F16:H16"/>
    <mergeCell ref="A10:M10"/>
  </mergeCells>
  <printOptions horizontalCentered="1"/>
  <pageMargins left="0.590551181102362" right="0.590551181102362" top="0.590551181102362" bottom="0.590551181102362" header="0.196850393700787" footer="0.196850393700787"/>
  <pageSetup fitToHeight="1" fitToWidth="1" horizontalDpi="600" verticalDpi="600" orientation="portrait" paperSize="9" scale="92" r:id="rId3"/>
  <legacyDrawing r:id="rId2"/>
  <oleObjects>
    <oleObject progId="Paint.Picture" shapeId="3172664" r:id="rId1"/>
  </oleObjects>
</worksheet>
</file>

<file path=xl/worksheets/sheet2.xml><?xml version="1.0" encoding="utf-8"?>
<worksheet xmlns="http://schemas.openxmlformats.org/spreadsheetml/2006/main" xmlns:r="http://schemas.openxmlformats.org/officeDocument/2006/relationships">
  <sheetPr>
    <pageSetUpPr fitToPage="1"/>
  </sheetPr>
  <dimension ref="B1:M547"/>
  <sheetViews>
    <sheetView showGridLines="0" workbookViewId="0" topLeftCell="A1">
      <selection activeCell="A1" sqref="A1"/>
    </sheetView>
  </sheetViews>
  <sheetFormatPr defaultColWidth="9.140625" defaultRowHeight="12.75"/>
  <cols>
    <col min="1" max="1" width="2.7109375" style="26" customWidth="1"/>
    <col min="2" max="2" width="40.28125" style="26" customWidth="1"/>
    <col min="3" max="3" width="3.7109375" style="26" customWidth="1"/>
    <col min="4" max="4" width="13.7109375" style="26" customWidth="1"/>
    <col min="5" max="5" width="2.28125" style="26" customWidth="1"/>
    <col min="6" max="6" width="13.7109375" style="26" customWidth="1"/>
    <col min="7" max="7" width="4.7109375" style="1" customWidth="1"/>
    <col min="8" max="8" width="12.140625" style="26" customWidth="1"/>
    <col min="9" max="16384" width="9.140625" style="26" customWidth="1"/>
  </cols>
  <sheetData>
    <row r="1" spans="2:7" ht="11.25" customHeight="1">
      <c r="B1" s="53"/>
      <c r="C1" s="53"/>
      <c r="D1" s="53"/>
      <c r="E1" s="53"/>
      <c r="F1" s="53"/>
      <c r="G1" s="53"/>
    </row>
    <row r="2" spans="2:7" ht="11.25" customHeight="1">
      <c r="B2" s="53"/>
      <c r="C2" s="53"/>
      <c r="D2" s="53"/>
      <c r="E2" s="53"/>
      <c r="F2" s="53"/>
      <c r="G2" s="53"/>
    </row>
    <row r="3" spans="2:7" ht="11.25" customHeight="1">
      <c r="B3" s="53"/>
      <c r="C3" s="53"/>
      <c r="D3" s="53"/>
      <c r="E3" s="53"/>
      <c r="F3" s="53"/>
      <c r="G3" s="53"/>
    </row>
    <row r="4" spans="2:7" ht="11.25" customHeight="1">
      <c r="B4" s="53"/>
      <c r="C4" s="53"/>
      <c r="D4" s="53"/>
      <c r="E4" s="53"/>
      <c r="F4" s="53"/>
      <c r="G4" s="53"/>
    </row>
    <row r="5" spans="2:7" ht="7.5" customHeight="1">
      <c r="B5" s="53"/>
      <c r="C5" s="53"/>
      <c r="D5" s="53"/>
      <c r="E5" s="53"/>
      <c r="F5" s="53"/>
      <c r="G5" s="53"/>
    </row>
    <row r="6" spans="2:8" ht="15.75">
      <c r="B6" s="175" t="s">
        <v>147</v>
      </c>
      <c r="C6" s="175"/>
      <c r="D6" s="175"/>
      <c r="E6" s="175"/>
      <c r="F6" s="175"/>
      <c r="G6" s="175"/>
      <c r="H6" s="27"/>
    </row>
    <row r="7" spans="2:8" s="20" customFormat="1" ht="12.75">
      <c r="B7" s="176">
        <v>38260</v>
      </c>
      <c r="C7" s="176"/>
      <c r="D7" s="176"/>
      <c r="E7" s="176"/>
      <c r="F7" s="176"/>
      <c r="G7" s="176"/>
      <c r="H7" s="54"/>
    </row>
    <row r="8" ht="12.75">
      <c r="F8" s="1"/>
    </row>
    <row r="9" spans="4:7" ht="12.75">
      <c r="D9" s="36">
        <f>+B7</f>
        <v>38260</v>
      </c>
      <c r="F9" s="36">
        <v>37986</v>
      </c>
      <c r="G9" s="36"/>
    </row>
    <row r="10" spans="4:7" ht="3.75" customHeight="1">
      <c r="D10" s="36"/>
      <c r="G10" s="26"/>
    </row>
    <row r="11" spans="4:7" ht="12.75">
      <c r="D11" s="36"/>
      <c r="F11" s="6" t="s">
        <v>18</v>
      </c>
      <c r="G11" s="6"/>
    </row>
    <row r="12" spans="4:7" ht="3.75" customHeight="1">
      <c r="D12" s="55"/>
      <c r="F12" s="55"/>
      <c r="G12" s="55"/>
    </row>
    <row r="13" spans="4:7" ht="12.75">
      <c r="D13" s="6" t="s">
        <v>58</v>
      </c>
      <c r="F13" s="6" t="s">
        <v>58</v>
      </c>
      <c r="G13" s="6"/>
    </row>
    <row r="14" spans="4:7" ht="3.75" customHeight="1">
      <c r="D14" s="55"/>
      <c r="F14" s="6"/>
      <c r="G14" s="6"/>
    </row>
    <row r="15" ht="3.75" customHeight="1">
      <c r="F15" s="1"/>
    </row>
    <row r="16" spans="2:9" ht="12.75">
      <c r="B16" s="26" t="s">
        <v>38</v>
      </c>
      <c r="D16" s="1">
        <v>2806322</v>
      </c>
      <c r="F16" s="1">
        <v>2981989</v>
      </c>
      <c r="H16" s="56"/>
      <c r="I16" s="56"/>
    </row>
    <row r="17" spans="4:6" ht="3.75" customHeight="1">
      <c r="D17" s="1"/>
      <c r="F17" s="1"/>
    </row>
    <row r="18" spans="2:9" ht="12.75">
      <c r="B18" s="26" t="s">
        <v>39</v>
      </c>
      <c r="D18" s="1">
        <v>0</v>
      </c>
      <c r="F18" s="1">
        <v>141000</v>
      </c>
      <c r="I18" s="56"/>
    </row>
    <row r="19" spans="4:6" ht="3.75" customHeight="1">
      <c r="D19" s="1"/>
      <c r="F19" s="1"/>
    </row>
    <row r="20" spans="2:9" ht="12.75">
      <c r="B20" s="26" t="s">
        <v>150</v>
      </c>
      <c r="D20" s="1">
        <v>709508</v>
      </c>
      <c r="F20" s="1">
        <v>708848</v>
      </c>
      <c r="I20" s="56"/>
    </row>
    <row r="21" spans="4:6" ht="3.75" customHeight="1">
      <c r="D21" s="1"/>
      <c r="F21" s="1"/>
    </row>
    <row r="22" spans="2:8" ht="12.75">
      <c r="B22" s="26" t="s">
        <v>220</v>
      </c>
      <c r="D22" s="1">
        <v>286</v>
      </c>
      <c r="F22" s="1">
        <v>18376</v>
      </c>
      <c r="H22" s="56"/>
    </row>
    <row r="23" spans="4:6" ht="3.75" customHeight="1">
      <c r="D23" s="1"/>
      <c r="F23" s="1"/>
    </row>
    <row r="24" spans="2:8" ht="12.75">
      <c r="B24" s="26" t="s">
        <v>135</v>
      </c>
      <c r="D24" s="1">
        <v>455396</v>
      </c>
      <c r="F24" s="1">
        <v>454353</v>
      </c>
      <c r="H24" s="56"/>
    </row>
    <row r="25" spans="4:6" ht="3.75" customHeight="1">
      <c r="D25" s="1"/>
      <c r="F25" s="1"/>
    </row>
    <row r="26" spans="2:6" ht="12.75">
      <c r="B26" s="26" t="s">
        <v>40</v>
      </c>
      <c r="D26" s="1">
        <v>36148</v>
      </c>
      <c r="F26" s="1">
        <v>55116</v>
      </c>
    </row>
    <row r="27" spans="4:6" ht="3.75" customHeight="1">
      <c r="D27" s="1"/>
      <c r="F27" s="1"/>
    </row>
    <row r="28" spans="2:8" ht="12.75">
      <c r="B28" s="26" t="s">
        <v>148</v>
      </c>
      <c r="D28" s="1">
        <v>144037</v>
      </c>
      <c r="F28" s="1">
        <v>144037</v>
      </c>
      <c r="H28" s="56"/>
    </row>
    <row r="29" spans="4:6" ht="3.75" customHeight="1">
      <c r="D29" s="1"/>
      <c r="F29" s="1"/>
    </row>
    <row r="30" spans="2:6" ht="12.75">
      <c r="B30" s="26" t="s">
        <v>41</v>
      </c>
      <c r="D30" s="1">
        <v>460253</v>
      </c>
      <c r="F30" s="1">
        <v>460253</v>
      </c>
    </row>
    <row r="31" spans="4:6" ht="3.75" customHeight="1">
      <c r="D31" s="1"/>
      <c r="F31" s="1"/>
    </row>
    <row r="32" spans="2:6" ht="12.75">
      <c r="B32" s="26" t="s">
        <v>15</v>
      </c>
      <c r="D32" s="1">
        <v>16771</v>
      </c>
      <c r="F32" s="1">
        <v>15456</v>
      </c>
    </row>
    <row r="33" spans="4:6" ht="3.75" customHeight="1">
      <c r="D33" s="1"/>
      <c r="F33" s="1"/>
    </row>
    <row r="34" spans="2:10" ht="12.75">
      <c r="B34" s="26" t="s">
        <v>42</v>
      </c>
      <c r="D34" s="1"/>
      <c r="F34" s="1"/>
      <c r="G34" s="16"/>
      <c r="J34" s="56"/>
    </row>
    <row r="35" spans="4:7" ht="3.75" customHeight="1">
      <c r="D35" s="57"/>
      <c r="F35" s="57"/>
      <c r="G35" s="15"/>
    </row>
    <row r="36" spans="2:9" ht="12.75">
      <c r="B36" s="26" t="s">
        <v>43</v>
      </c>
      <c r="D36" s="58">
        <v>98301</v>
      </c>
      <c r="F36" s="58">
        <v>105066</v>
      </c>
      <c r="G36" s="15"/>
      <c r="I36" s="56"/>
    </row>
    <row r="37" spans="2:7" ht="12.75">
      <c r="B37" s="26" t="s">
        <v>44</v>
      </c>
      <c r="D37" s="58">
        <v>82898</v>
      </c>
      <c r="F37" s="58">
        <v>68633</v>
      </c>
      <c r="G37" s="15"/>
    </row>
    <row r="38" spans="2:7" ht="12.75">
      <c r="B38" s="26" t="s">
        <v>132</v>
      </c>
      <c r="D38" s="58">
        <v>663260</v>
      </c>
      <c r="F38" s="58">
        <v>655166</v>
      </c>
      <c r="G38" s="15"/>
    </row>
    <row r="39" spans="2:7" ht="12.75">
      <c r="B39" s="26" t="s">
        <v>192</v>
      </c>
      <c r="D39" s="58">
        <v>228726</v>
      </c>
      <c r="F39" s="58">
        <v>187354</v>
      </c>
      <c r="G39" s="15"/>
    </row>
    <row r="40" spans="2:7" ht="12.75">
      <c r="B40" s="26" t="s">
        <v>133</v>
      </c>
      <c r="D40" s="58">
        <v>24775</v>
      </c>
      <c r="F40" s="58">
        <v>28040</v>
      </c>
      <c r="G40" s="15"/>
    </row>
    <row r="41" spans="2:7" ht="12.75">
      <c r="B41" s="26" t="s">
        <v>45</v>
      </c>
      <c r="D41" s="58">
        <v>37598</v>
      </c>
      <c r="F41" s="58">
        <v>34167</v>
      </c>
      <c r="G41" s="15"/>
    </row>
    <row r="42" spans="2:7" ht="12.75">
      <c r="B42" s="26" t="s">
        <v>46</v>
      </c>
      <c r="D42" s="58">
        <v>33916</v>
      </c>
      <c r="F42" s="58">
        <v>23704</v>
      </c>
      <c r="G42" s="15"/>
    </row>
    <row r="43" spans="2:7" ht="12.75">
      <c r="B43" s="26" t="s">
        <v>47</v>
      </c>
      <c r="D43" s="58">
        <v>856350</v>
      </c>
      <c r="F43" s="58">
        <v>910578</v>
      </c>
      <c r="G43" s="15"/>
    </row>
    <row r="44" spans="4:7" ht="3.75" customHeight="1">
      <c r="D44" s="59"/>
      <c r="F44" s="59"/>
      <c r="G44" s="15"/>
    </row>
    <row r="45" spans="4:7" ht="3.75" customHeight="1">
      <c r="D45" s="58"/>
      <c r="F45" s="58"/>
      <c r="G45" s="15"/>
    </row>
    <row r="46" spans="2:8" ht="12.75">
      <c r="B46" s="56"/>
      <c r="D46" s="59">
        <f>SUM(D36:D44)</f>
        <v>2025824</v>
      </c>
      <c r="F46" s="59">
        <f>SUM(F36:F43)</f>
        <v>2012708</v>
      </c>
      <c r="G46" s="15"/>
      <c r="H46" s="56"/>
    </row>
    <row r="47" spans="2:8" ht="12.75">
      <c r="B47" s="26" t="s">
        <v>48</v>
      </c>
      <c r="D47" s="57"/>
      <c r="F47" s="57"/>
      <c r="G47" s="15"/>
      <c r="H47" s="56"/>
    </row>
    <row r="48" spans="4:7" ht="3.75" customHeight="1">
      <c r="D48" s="58"/>
      <c r="F48" s="58"/>
      <c r="G48" s="15"/>
    </row>
    <row r="49" spans="2:9" ht="12.75">
      <c r="B49" s="26" t="s">
        <v>134</v>
      </c>
      <c r="D49" s="58">
        <v>429254</v>
      </c>
      <c r="F49" s="58">
        <v>420954</v>
      </c>
      <c r="G49" s="15"/>
      <c r="I49" s="56"/>
    </row>
    <row r="50" spans="2:9" ht="12.75">
      <c r="B50" s="26" t="s">
        <v>20</v>
      </c>
      <c r="D50" s="58">
        <v>41239</v>
      </c>
      <c r="F50" s="58">
        <v>46947</v>
      </c>
      <c r="G50" s="15"/>
      <c r="I50" s="56"/>
    </row>
    <row r="51" spans="2:9" ht="12.75">
      <c r="B51" s="26" t="s">
        <v>16</v>
      </c>
      <c r="D51" s="58">
        <v>1000</v>
      </c>
      <c r="F51" s="58">
        <v>1000</v>
      </c>
      <c r="G51" s="15"/>
      <c r="I51" s="56"/>
    </row>
    <row r="52" spans="2:7" ht="12.75">
      <c r="B52" s="26" t="s">
        <v>49</v>
      </c>
      <c r="D52" s="58">
        <v>1073838</v>
      </c>
      <c r="F52" s="58">
        <v>1266598</v>
      </c>
      <c r="G52" s="15"/>
    </row>
    <row r="53" spans="2:7" ht="12.75">
      <c r="B53" s="26" t="s">
        <v>50</v>
      </c>
      <c r="D53" s="58">
        <v>21071</v>
      </c>
      <c r="F53" s="58">
        <v>24183</v>
      </c>
      <c r="G53" s="15"/>
    </row>
    <row r="54" spans="4:7" ht="3.75" customHeight="1">
      <c r="D54" s="59"/>
      <c r="F54" s="59"/>
      <c r="G54" s="15"/>
    </row>
    <row r="55" spans="4:7" ht="3.75" customHeight="1">
      <c r="D55" s="57"/>
      <c r="F55" s="57"/>
      <c r="G55" s="15"/>
    </row>
    <row r="56" spans="4:7" ht="12.75">
      <c r="D56" s="59">
        <f>SUM(D48:D53)</f>
        <v>1566402</v>
      </c>
      <c r="F56" s="59">
        <f>SUM(F48:F53)</f>
        <v>1759682</v>
      </c>
      <c r="G56" s="15"/>
    </row>
    <row r="57" spans="4:7" ht="3.75" customHeight="1">
      <c r="D57" s="1"/>
      <c r="F57" s="1"/>
      <c r="G57" s="16"/>
    </row>
    <row r="58" spans="2:8" ht="12.75">
      <c r="B58" s="26" t="s">
        <v>51</v>
      </c>
      <c r="D58" s="12">
        <f>D46-D56</f>
        <v>459422</v>
      </c>
      <c r="F58" s="12">
        <f>F46-F56</f>
        <v>253026</v>
      </c>
      <c r="G58" s="16"/>
      <c r="H58" s="56"/>
    </row>
    <row r="59" spans="4:7" ht="3.75" customHeight="1">
      <c r="D59" s="1"/>
      <c r="F59" s="1"/>
      <c r="G59" s="16"/>
    </row>
    <row r="60" spans="4:8" ht="13.5" thickBot="1">
      <c r="D60" s="18">
        <f>D58+D16+D20+D24+D18+D26+D30+D28+D22+D32</f>
        <v>5088143</v>
      </c>
      <c r="F60" s="18">
        <f>F58+F16+F20+F24+F18+F26+F30+F28+F22+F32</f>
        <v>5232454</v>
      </c>
      <c r="G60" s="16"/>
      <c r="H60" s="56"/>
    </row>
    <row r="61" spans="4:7" ht="3.75" customHeight="1">
      <c r="D61" s="1"/>
      <c r="F61" s="1"/>
      <c r="G61" s="16"/>
    </row>
    <row r="62" spans="4:7" ht="7.5" customHeight="1">
      <c r="D62" s="1"/>
      <c r="F62" s="1"/>
      <c r="G62" s="16"/>
    </row>
    <row r="63" spans="2:6" ht="12.75">
      <c r="B63" s="26" t="s">
        <v>52</v>
      </c>
      <c r="D63" s="1">
        <v>1940532</v>
      </c>
      <c r="F63" s="1">
        <v>1940532</v>
      </c>
    </row>
    <row r="64" spans="4:6" ht="3.75" customHeight="1">
      <c r="D64" s="1"/>
      <c r="F64" s="1"/>
    </row>
    <row r="65" spans="2:7" ht="12.75">
      <c r="B65" s="26" t="s">
        <v>53</v>
      </c>
      <c r="D65" s="1">
        <v>-931844</v>
      </c>
      <c r="F65" s="1">
        <v>-892714</v>
      </c>
      <c r="G65" s="16"/>
    </row>
    <row r="66" spans="4:7" ht="3.75" customHeight="1">
      <c r="D66" s="16"/>
      <c r="F66" s="16"/>
      <c r="G66" s="16"/>
    </row>
    <row r="67" spans="4:7" ht="3.75" customHeight="1">
      <c r="D67" s="9"/>
      <c r="F67" s="9"/>
      <c r="G67" s="16"/>
    </row>
    <row r="68" spans="2:8" ht="12.75">
      <c r="B68" s="26" t="s">
        <v>54</v>
      </c>
      <c r="D68" s="16">
        <f>SUM(D63:D65)</f>
        <v>1008688</v>
      </c>
      <c r="F68" s="16">
        <f>SUM(F63:F66)</f>
        <v>1047818</v>
      </c>
      <c r="G68" s="16"/>
      <c r="H68" s="56"/>
    </row>
    <row r="69" spans="4:7" ht="3.75" customHeight="1">
      <c r="D69" s="16"/>
      <c r="F69" s="16"/>
      <c r="G69" s="16"/>
    </row>
    <row r="70" spans="2:7" ht="12.75">
      <c r="B70" s="26" t="s">
        <v>55</v>
      </c>
      <c r="D70" s="1">
        <v>1644206</v>
      </c>
      <c r="F70" s="1">
        <v>1593042</v>
      </c>
      <c r="G70" s="16"/>
    </row>
    <row r="71" spans="4:7" ht="3.75" customHeight="1">
      <c r="D71" s="1"/>
      <c r="F71" s="1"/>
      <c r="G71" s="16"/>
    </row>
    <row r="72" spans="2:7" ht="12.75">
      <c r="B72" s="26" t="s">
        <v>149</v>
      </c>
      <c r="D72" s="1">
        <v>26054</v>
      </c>
      <c r="F72" s="1">
        <v>25659</v>
      </c>
      <c r="G72" s="16"/>
    </row>
    <row r="73" spans="4:7" ht="3.75" customHeight="1">
      <c r="D73" s="1"/>
      <c r="F73" s="1"/>
      <c r="G73" s="16"/>
    </row>
    <row r="74" spans="2:9" ht="12.75">
      <c r="B74" s="26" t="s">
        <v>170</v>
      </c>
      <c r="D74" s="1">
        <v>2409195</v>
      </c>
      <c r="F74" s="1">
        <v>2565935</v>
      </c>
      <c r="G74" s="16"/>
      <c r="I74" s="56"/>
    </row>
    <row r="75" spans="4:7" ht="3.75" customHeight="1">
      <c r="D75" s="12"/>
      <c r="F75" s="12"/>
      <c r="G75" s="16"/>
    </row>
    <row r="76" spans="4:7" ht="3.75" customHeight="1">
      <c r="D76" s="16"/>
      <c r="F76" s="16"/>
      <c r="G76" s="16"/>
    </row>
    <row r="77" spans="4:7" ht="16.5" customHeight="1" thickBot="1">
      <c r="D77" s="18">
        <f>SUM(D68:D75)</f>
        <v>5088143</v>
      </c>
      <c r="F77" s="18">
        <f>SUM(F68:F75)</f>
        <v>5232454</v>
      </c>
      <c r="G77" s="16"/>
    </row>
    <row r="78" spans="4:7" ht="3.75" customHeight="1">
      <c r="D78" s="1"/>
      <c r="F78" s="1"/>
      <c r="G78" s="16"/>
    </row>
    <row r="79" spans="4:6" ht="7.5" customHeight="1">
      <c r="D79" s="1"/>
      <c r="F79" s="1"/>
    </row>
    <row r="80" spans="2:7" ht="12.75">
      <c r="B80" s="26" t="s">
        <v>57</v>
      </c>
      <c r="D80" s="60">
        <f>(D68-D30-D28)/1940532</f>
        <v>0.2083954297069051</v>
      </c>
      <c r="F80" s="60">
        <f>(F68-F30-F28)/1940532</f>
        <v>0.2285600031331614</v>
      </c>
      <c r="G80" s="60"/>
    </row>
    <row r="81" spans="4:7" ht="3.75" customHeight="1">
      <c r="D81" s="61"/>
      <c r="E81" s="37"/>
      <c r="F81" s="37"/>
      <c r="G81" s="61"/>
    </row>
    <row r="82" spans="2:7" s="22" customFormat="1" ht="3.75" customHeight="1">
      <c r="B82" s="20"/>
      <c r="C82" s="20"/>
      <c r="D82" s="21"/>
      <c r="E82" s="20"/>
      <c r="F82" s="20"/>
      <c r="G82" s="21"/>
    </row>
    <row r="83" spans="2:7" s="22" customFormat="1" ht="12.75" customHeight="1">
      <c r="B83" s="20"/>
      <c r="C83" s="20"/>
      <c r="D83" s="21"/>
      <c r="E83" s="20"/>
      <c r="F83" s="20"/>
      <c r="G83" s="21"/>
    </row>
    <row r="84" spans="2:13" s="51" customFormat="1" ht="30.75" customHeight="1">
      <c r="B84" s="52"/>
      <c r="C84" s="52"/>
      <c r="D84" s="52"/>
      <c r="E84" s="52"/>
      <c r="F84" s="52"/>
      <c r="G84" s="52"/>
      <c r="H84" s="52"/>
      <c r="I84" s="52"/>
      <c r="J84" s="52"/>
      <c r="K84" s="52"/>
      <c r="L84" s="52"/>
      <c r="M84" s="153"/>
    </row>
    <row r="85" spans="4:11" s="22" customFormat="1" ht="12.75" customHeight="1">
      <c r="D85" s="40"/>
      <c r="E85" s="40"/>
      <c r="F85" s="40"/>
      <c r="G85" s="23"/>
      <c r="H85" s="23"/>
      <c r="I85" s="23"/>
      <c r="J85" s="23"/>
      <c r="K85" s="23"/>
    </row>
    <row r="86" spans="2:7" s="22" customFormat="1" ht="12.75" customHeight="1">
      <c r="B86" s="20"/>
      <c r="C86" s="20"/>
      <c r="D86" s="21"/>
      <c r="E86" s="20"/>
      <c r="F86" s="20"/>
      <c r="G86" s="21"/>
    </row>
    <row r="87" spans="2:11" s="22" customFormat="1" ht="24.75" customHeight="1">
      <c r="B87" s="165" t="s">
        <v>1</v>
      </c>
      <c r="C87" s="165"/>
      <c r="D87" s="165"/>
      <c r="E87" s="165"/>
      <c r="F87" s="165"/>
      <c r="G87" s="50"/>
      <c r="H87" s="50"/>
      <c r="I87" s="49"/>
      <c r="K87" s="49"/>
    </row>
    <row r="88" spans="2:7" s="22" customFormat="1" ht="12.75">
      <c r="B88" s="26"/>
      <c r="C88" s="26"/>
      <c r="D88" s="26"/>
      <c r="E88" s="26"/>
      <c r="F88" s="26"/>
      <c r="G88" s="1"/>
    </row>
    <row r="89" spans="2:7" s="22" customFormat="1" ht="12.75">
      <c r="B89" s="26"/>
      <c r="C89" s="26"/>
      <c r="D89" s="26"/>
      <c r="E89" s="26"/>
      <c r="F89" s="26"/>
      <c r="G89" s="1"/>
    </row>
    <row r="90" spans="2:7" s="22" customFormat="1" ht="12.75">
      <c r="B90" s="26"/>
      <c r="C90" s="26"/>
      <c r="D90" s="26"/>
      <c r="E90" s="26"/>
      <c r="F90" s="26"/>
      <c r="G90" s="1"/>
    </row>
    <row r="91" spans="2:7" s="22" customFormat="1" ht="12.75">
      <c r="B91" s="26"/>
      <c r="C91" s="26"/>
      <c r="D91" s="26"/>
      <c r="E91" s="26"/>
      <c r="F91" s="26"/>
      <c r="G91" s="1"/>
    </row>
    <row r="92" spans="2:7" s="22" customFormat="1" ht="12.75">
      <c r="B92" s="26"/>
      <c r="C92" s="26"/>
      <c r="D92" s="26"/>
      <c r="E92" s="26"/>
      <c r="F92" s="26"/>
      <c r="G92" s="1"/>
    </row>
    <row r="93" spans="2:7" s="22" customFormat="1" ht="12.75">
      <c r="B93" s="26"/>
      <c r="C93" s="26"/>
      <c r="D93" s="26"/>
      <c r="E93" s="26"/>
      <c r="F93" s="26"/>
      <c r="G93" s="1"/>
    </row>
    <row r="94" spans="2:7" s="22" customFormat="1" ht="12.75">
      <c r="B94" s="26"/>
      <c r="C94" s="26"/>
      <c r="D94" s="26"/>
      <c r="E94" s="26"/>
      <c r="F94" s="26"/>
      <c r="G94" s="1"/>
    </row>
    <row r="95" spans="2:7" s="22" customFormat="1" ht="12.75">
      <c r="B95" s="26"/>
      <c r="C95" s="26"/>
      <c r="D95" s="26"/>
      <c r="E95" s="26"/>
      <c r="F95" s="26"/>
      <c r="G95" s="1"/>
    </row>
    <row r="96" spans="2:7" s="22" customFormat="1" ht="12.75">
      <c r="B96" s="26"/>
      <c r="C96" s="26"/>
      <c r="D96" s="26"/>
      <c r="E96" s="26"/>
      <c r="F96" s="26"/>
      <c r="G96" s="1"/>
    </row>
    <row r="97" spans="2:7" s="22" customFormat="1" ht="12.75">
      <c r="B97" s="26"/>
      <c r="C97" s="26"/>
      <c r="D97" s="26"/>
      <c r="E97" s="26"/>
      <c r="F97" s="26"/>
      <c r="G97" s="1"/>
    </row>
    <row r="98" s="22" customFormat="1" ht="11.25">
      <c r="G98" s="49"/>
    </row>
    <row r="99" s="22" customFormat="1" ht="11.25">
      <c r="G99" s="49"/>
    </row>
    <row r="100" s="22" customFormat="1" ht="11.25">
      <c r="G100" s="49"/>
    </row>
    <row r="101" s="22" customFormat="1" ht="11.25">
      <c r="G101" s="49"/>
    </row>
    <row r="102" s="22" customFormat="1" ht="11.25">
      <c r="G102" s="49"/>
    </row>
    <row r="103" s="22" customFormat="1" ht="11.25">
      <c r="G103" s="49"/>
    </row>
    <row r="104" s="22" customFormat="1" ht="11.25">
      <c r="G104" s="49"/>
    </row>
    <row r="105" s="22" customFormat="1" ht="11.25">
      <c r="G105" s="49"/>
    </row>
    <row r="106" s="22" customFormat="1" ht="11.25">
      <c r="G106" s="49"/>
    </row>
    <row r="107" s="22" customFormat="1" ht="11.25">
      <c r="G107" s="49"/>
    </row>
    <row r="108" s="22" customFormat="1" ht="11.25">
      <c r="G108" s="49"/>
    </row>
    <row r="109" s="22" customFormat="1" ht="11.25">
      <c r="G109" s="49"/>
    </row>
    <row r="110" s="22" customFormat="1" ht="11.25">
      <c r="G110" s="49"/>
    </row>
    <row r="111" s="22" customFormat="1" ht="11.25">
      <c r="G111" s="49"/>
    </row>
    <row r="112" s="22" customFormat="1" ht="11.25">
      <c r="G112" s="49"/>
    </row>
    <row r="113" s="22" customFormat="1" ht="11.25">
      <c r="G113" s="49"/>
    </row>
    <row r="114" s="22" customFormat="1" ht="11.25">
      <c r="G114" s="49"/>
    </row>
    <row r="115" s="22" customFormat="1" ht="11.25">
      <c r="G115" s="49"/>
    </row>
    <row r="116" s="22" customFormat="1" ht="11.25">
      <c r="G116" s="49"/>
    </row>
    <row r="117" s="22" customFormat="1" ht="11.25">
      <c r="G117" s="49"/>
    </row>
    <row r="118" s="22" customFormat="1" ht="11.25">
      <c r="G118" s="49"/>
    </row>
    <row r="119" s="22" customFormat="1" ht="11.25">
      <c r="G119" s="49"/>
    </row>
    <row r="120" s="22" customFormat="1" ht="11.25">
      <c r="G120" s="49"/>
    </row>
    <row r="121" s="22" customFormat="1" ht="11.25">
      <c r="G121" s="49"/>
    </row>
    <row r="122" s="22" customFormat="1" ht="11.25">
      <c r="G122" s="49"/>
    </row>
    <row r="123" s="22" customFormat="1" ht="11.25">
      <c r="G123" s="49"/>
    </row>
    <row r="124" s="22" customFormat="1" ht="11.25">
      <c r="G124" s="49"/>
    </row>
    <row r="125" s="22" customFormat="1" ht="11.25">
      <c r="G125" s="49"/>
    </row>
    <row r="126" s="22" customFormat="1" ht="11.25">
      <c r="G126" s="49"/>
    </row>
    <row r="127" s="22" customFormat="1" ht="11.25">
      <c r="G127" s="49"/>
    </row>
    <row r="128" s="22" customFormat="1" ht="11.25">
      <c r="G128" s="49"/>
    </row>
    <row r="129" s="22" customFormat="1" ht="11.25">
      <c r="G129" s="49"/>
    </row>
    <row r="130" s="22" customFormat="1" ht="11.25">
      <c r="G130" s="49"/>
    </row>
    <row r="131" s="22" customFormat="1" ht="11.25">
      <c r="G131" s="49"/>
    </row>
    <row r="132" s="22" customFormat="1" ht="11.25">
      <c r="G132" s="49"/>
    </row>
    <row r="133" s="22" customFormat="1" ht="11.25">
      <c r="G133" s="49"/>
    </row>
    <row r="134" s="22" customFormat="1" ht="11.25">
      <c r="G134" s="49"/>
    </row>
    <row r="135" s="22" customFormat="1" ht="11.25">
      <c r="G135" s="49"/>
    </row>
    <row r="136" s="22" customFormat="1" ht="11.25">
      <c r="G136" s="49"/>
    </row>
    <row r="137" s="22" customFormat="1" ht="11.25">
      <c r="G137" s="49"/>
    </row>
    <row r="138" s="22" customFormat="1" ht="11.25">
      <c r="G138" s="49"/>
    </row>
    <row r="139" s="22" customFormat="1" ht="11.25">
      <c r="G139" s="49"/>
    </row>
    <row r="140" s="22" customFormat="1" ht="11.25">
      <c r="G140" s="49"/>
    </row>
    <row r="141" s="22" customFormat="1" ht="11.25">
      <c r="G141" s="49"/>
    </row>
    <row r="142" s="22" customFormat="1" ht="11.25">
      <c r="G142" s="49"/>
    </row>
    <row r="143" s="22" customFormat="1" ht="11.25">
      <c r="G143" s="49"/>
    </row>
    <row r="144" s="22" customFormat="1" ht="11.25">
      <c r="G144" s="49"/>
    </row>
    <row r="145" s="22" customFormat="1" ht="11.25">
      <c r="G145" s="49"/>
    </row>
    <row r="146" s="22" customFormat="1" ht="11.25">
      <c r="G146" s="49"/>
    </row>
    <row r="147" s="22" customFormat="1" ht="11.25">
      <c r="G147" s="49"/>
    </row>
    <row r="148" s="22" customFormat="1" ht="11.25">
      <c r="G148" s="49"/>
    </row>
    <row r="149" s="22" customFormat="1" ht="11.25">
      <c r="G149" s="49"/>
    </row>
    <row r="150" s="22" customFormat="1" ht="11.25">
      <c r="G150" s="49"/>
    </row>
    <row r="151" s="22" customFormat="1" ht="11.25">
      <c r="G151" s="49"/>
    </row>
    <row r="152" s="22" customFormat="1" ht="11.25">
      <c r="G152" s="49"/>
    </row>
    <row r="153" s="22" customFormat="1" ht="11.25">
      <c r="G153" s="49"/>
    </row>
    <row r="154" s="22" customFormat="1" ht="11.25">
      <c r="G154" s="49"/>
    </row>
    <row r="155" s="22" customFormat="1" ht="11.25">
      <c r="G155" s="49"/>
    </row>
    <row r="156" s="22" customFormat="1" ht="11.25">
      <c r="G156" s="49"/>
    </row>
    <row r="157" s="22" customFormat="1" ht="11.25">
      <c r="G157" s="49"/>
    </row>
    <row r="158" s="22" customFormat="1" ht="11.25">
      <c r="G158" s="49"/>
    </row>
    <row r="159" s="22" customFormat="1" ht="11.25">
      <c r="G159" s="49"/>
    </row>
    <row r="160" s="22" customFormat="1" ht="11.25">
      <c r="G160" s="49"/>
    </row>
    <row r="161" s="22" customFormat="1" ht="11.25">
      <c r="G161" s="49"/>
    </row>
    <row r="162" s="22" customFormat="1" ht="11.25">
      <c r="G162" s="49"/>
    </row>
    <row r="163" s="22" customFormat="1" ht="11.25">
      <c r="G163" s="49"/>
    </row>
    <row r="164" s="22" customFormat="1" ht="11.25">
      <c r="G164" s="49"/>
    </row>
    <row r="165" s="22" customFormat="1" ht="11.25">
      <c r="G165" s="49"/>
    </row>
    <row r="166" s="22" customFormat="1" ht="11.25">
      <c r="G166" s="49"/>
    </row>
    <row r="167" s="22" customFormat="1" ht="11.25">
      <c r="G167" s="49"/>
    </row>
    <row r="168" s="22" customFormat="1" ht="11.25">
      <c r="G168" s="49"/>
    </row>
    <row r="169" s="22" customFormat="1" ht="11.25">
      <c r="G169" s="49"/>
    </row>
    <row r="170" s="22" customFormat="1" ht="11.25">
      <c r="G170" s="49"/>
    </row>
    <row r="171" s="22" customFormat="1" ht="11.25">
      <c r="G171" s="49"/>
    </row>
    <row r="172" s="22" customFormat="1" ht="11.25">
      <c r="G172" s="49"/>
    </row>
    <row r="173" s="22" customFormat="1" ht="11.25">
      <c r="G173" s="49"/>
    </row>
    <row r="174" s="22" customFormat="1" ht="11.25">
      <c r="G174" s="49"/>
    </row>
    <row r="175" s="22" customFormat="1" ht="11.25">
      <c r="G175" s="49"/>
    </row>
    <row r="176" s="22" customFormat="1" ht="11.25">
      <c r="G176" s="49"/>
    </row>
    <row r="177" s="22" customFormat="1" ht="11.25">
      <c r="G177" s="49"/>
    </row>
    <row r="178" s="22" customFormat="1" ht="11.25">
      <c r="G178" s="49"/>
    </row>
    <row r="179" s="22" customFormat="1" ht="11.25">
      <c r="G179" s="49"/>
    </row>
    <row r="180" s="22" customFormat="1" ht="11.25">
      <c r="G180" s="49"/>
    </row>
    <row r="181" s="22" customFormat="1" ht="11.25">
      <c r="G181" s="49"/>
    </row>
    <row r="182" s="22" customFormat="1" ht="11.25">
      <c r="G182" s="49"/>
    </row>
    <row r="183" s="22" customFormat="1" ht="11.25">
      <c r="G183" s="49"/>
    </row>
    <row r="184" s="22" customFormat="1" ht="11.25">
      <c r="G184" s="49"/>
    </row>
    <row r="185" s="22" customFormat="1" ht="11.25">
      <c r="G185" s="49"/>
    </row>
    <row r="186" s="22" customFormat="1" ht="11.25">
      <c r="G186" s="49"/>
    </row>
    <row r="187" s="22" customFormat="1" ht="11.25">
      <c r="G187" s="49"/>
    </row>
    <row r="188" s="22" customFormat="1" ht="11.25">
      <c r="G188" s="49"/>
    </row>
    <row r="189" s="22" customFormat="1" ht="11.25">
      <c r="G189" s="49"/>
    </row>
    <row r="190" s="22" customFormat="1" ht="11.25">
      <c r="G190" s="49"/>
    </row>
    <row r="191" s="22" customFormat="1" ht="11.25">
      <c r="G191" s="49"/>
    </row>
    <row r="192" s="22" customFormat="1" ht="11.25">
      <c r="G192" s="49"/>
    </row>
    <row r="193" s="22" customFormat="1" ht="11.25">
      <c r="G193" s="49"/>
    </row>
    <row r="194" s="22" customFormat="1" ht="11.25">
      <c r="G194" s="49"/>
    </row>
    <row r="195" s="22" customFormat="1" ht="11.25">
      <c r="G195" s="49"/>
    </row>
    <row r="196" s="22" customFormat="1" ht="11.25">
      <c r="G196" s="49"/>
    </row>
    <row r="197" s="22" customFormat="1" ht="11.25">
      <c r="G197" s="49"/>
    </row>
    <row r="198" s="22" customFormat="1" ht="11.25">
      <c r="G198" s="49"/>
    </row>
    <row r="199" s="22" customFormat="1" ht="11.25">
      <c r="G199" s="49"/>
    </row>
    <row r="200" s="22" customFormat="1" ht="11.25">
      <c r="G200" s="49"/>
    </row>
    <row r="201" s="22" customFormat="1" ht="11.25">
      <c r="G201" s="49"/>
    </row>
    <row r="202" s="22" customFormat="1" ht="11.25">
      <c r="G202" s="49"/>
    </row>
    <row r="203" s="22" customFormat="1" ht="11.25">
      <c r="G203" s="49"/>
    </row>
    <row r="204" s="22" customFormat="1" ht="11.25">
      <c r="G204" s="49"/>
    </row>
    <row r="205" s="22" customFormat="1" ht="11.25">
      <c r="G205" s="49"/>
    </row>
    <row r="206" s="22" customFormat="1" ht="11.25">
      <c r="G206" s="49"/>
    </row>
    <row r="207" s="22" customFormat="1" ht="11.25">
      <c r="G207" s="49"/>
    </row>
    <row r="208" s="22" customFormat="1" ht="11.25">
      <c r="G208" s="49"/>
    </row>
    <row r="209" s="22" customFormat="1" ht="11.25">
      <c r="G209" s="49"/>
    </row>
    <row r="210" s="22" customFormat="1" ht="11.25">
      <c r="G210" s="49"/>
    </row>
    <row r="211" s="22" customFormat="1" ht="11.25">
      <c r="G211" s="49"/>
    </row>
    <row r="212" s="22" customFormat="1" ht="11.25">
      <c r="G212" s="49"/>
    </row>
    <row r="213" s="22" customFormat="1" ht="11.25">
      <c r="G213" s="49"/>
    </row>
    <row r="214" s="22" customFormat="1" ht="11.25">
      <c r="G214" s="49"/>
    </row>
    <row r="215" s="22" customFormat="1" ht="11.25">
      <c r="G215" s="49"/>
    </row>
    <row r="216" s="22" customFormat="1" ht="11.25">
      <c r="G216" s="49"/>
    </row>
    <row r="217" s="22" customFormat="1" ht="11.25">
      <c r="G217" s="49"/>
    </row>
    <row r="218" s="22" customFormat="1" ht="11.25">
      <c r="G218" s="49"/>
    </row>
    <row r="219" s="22" customFormat="1" ht="11.25">
      <c r="G219" s="49"/>
    </row>
    <row r="220" s="22" customFormat="1" ht="11.25">
      <c r="G220" s="49"/>
    </row>
    <row r="221" s="22" customFormat="1" ht="11.25">
      <c r="G221" s="49"/>
    </row>
    <row r="222" s="22" customFormat="1" ht="11.25">
      <c r="G222" s="49"/>
    </row>
    <row r="223" s="22" customFormat="1" ht="11.25">
      <c r="G223" s="49"/>
    </row>
    <row r="224" s="22" customFormat="1" ht="11.25">
      <c r="G224" s="49"/>
    </row>
    <row r="225" s="22" customFormat="1" ht="11.25">
      <c r="G225" s="49"/>
    </row>
    <row r="226" s="22" customFormat="1" ht="11.25">
      <c r="G226" s="49"/>
    </row>
    <row r="227" s="22" customFormat="1" ht="11.25">
      <c r="G227" s="49"/>
    </row>
    <row r="228" s="22" customFormat="1" ht="11.25">
      <c r="G228" s="49"/>
    </row>
    <row r="229" s="22" customFormat="1" ht="11.25">
      <c r="G229" s="49"/>
    </row>
    <row r="230" s="22" customFormat="1" ht="11.25">
      <c r="G230" s="49"/>
    </row>
    <row r="231" s="22" customFormat="1" ht="11.25">
      <c r="G231" s="49"/>
    </row>
    <row r="232" s="22" customFormat="1" ht="11.25">
      <c r="G232" s="49"/>
    </row>
    <row r="233" s="22" customFormat="1" ht="11.25">
      <c r="G233" s="49"/>
    </row>
    <row r="234" s="22" customFormat="1" ht="11.25">
      <c r="G234" s="49"/>
    </row>
    <row r="235" s="22" customFormat="1" ht="11.25">
      <c r="G235" s="49"/>
    </row>
    <row r="236" s="22" customFormat="1" ht="11.25">
      <c r="G236" s="49"/>
    </row>
    <row r="237" s="22" customFormat="1" ht="11.25">
      <c r="G237" s="49"/>
    </row>
    <row r="238" s="22" customFormat="1" ht="11.25">
      <c r="G238" s="49"/>
    </row>
    <row r="239" s="22" customFormat="1" ht="11.25">
      <c r="G239" s="49"/>
    </row>
    <row r="240" s="22" customFormat="1" ht="11.25">
      <c r="G240" s="49"/>
    </row>
    <row r="241" s="22" customFormat="1" ht="11.25">
      <c r="G241" s="49"/>
    </row>
    <row r="242" s="22" customFormat="1" ht="11.25">
      <c r="G242" s="49"/>
    </row>
    <row r="243" s="22" customFormat="1" ht="11.25">
      <c r="G243" s="49"/>
    </row>
    <row r="244" s="22" customFormat="1" ht="11.25">
      <c r="G244" s="49"/>
    </row>
    <row r="245" s="22" customFormat="1" ht="11.25">
      <c r="G245" s="49"/>
    </row>
    <row r="246" s="22" customFormat="1" ht="11.25">
      <c r="G246" s="49"/>
    </row>
    <row r="247" s="22" customFormat="1" ht="11.25">
      <c r="G247" s="49"/>
    </row>
    <row r="248" s="22" customFormat="1" ht="11.25">
      <c r="G248" s="49"/>
    </row>
    <row r="249" s="22" customFormat="1" ht="11.25">
      <c r="G249" s="49"/>
    </row>
    <row r="250" s="22" customFormat="1" ht="11.25">
      <c r="G250" s="49"/>
    </row>
    <row r="251" s="22" customFormat="1" ht="11.25">
      <c r="G251" s="49"/>
    </row>
    <row r="252" s="22" customFormat="1" ht="11.25">
      <c r="G252" s="49"/>
    </row>
    <row r="253" s="22" customFormat="1" ht="11.25">
      <c r="G253" s="49"/>
    </row>
    <row r="254" s="22" customFormat="1" ht="11.25">
      <c r="G254" s="49"/>
    </row>
    <row r="255" s="22" customFormat="1" ht="11.25">
      <c r="G255" s="49"/>
    </row>
    <row r="256" s="22" customFormat="1" ht="11.25">
      <c r="G256" s="49"/>
    </row>
    <row r="257" s="22" customFormat="1" ht="11.25">
      <c r="G257" s="49"/>
    </row>
    <row r="258" s="22" customFormat="1" ht="11.25">
      <c r="G258" s="49"/>
    </row>
    <row r="259" s="22" customFormat="1" ht="11.25">
      <c r="G259" s="49"/>
    </row>
    <row r="260" s="22" customFormat="1" ht="11.25">
      <c r="G260" s="49"/>
    </row>
    <row r="261" s="22" customFormat="1" ht="11.25">
      <c r="G261" s="49"/>
    </row>
    <row r="262" s="22" customFormat="1" ht="11.25">
      <c r="G262" s="49"/>
    </row>
    <row r="263" s="22" customFormat="1" ht="11.25">
      <c r="G263" s="49"/>
    </row>
    <row r="264" s="22" customFormat="1" ht="11.25">
      <c r="G264" s="49"/>
    </row>
    <row r="265" s="22" customFormat="1" ht="11.25">
      <c r="G265" s="49"/>
    </row>
    <row r="266" s="22" customFormat="1" ht="11.25">
      <c r="G266" s="49"/>
    </row>
    <row r="267" s="22" customFormat="1" ht="11.25">
      <c r="G267" s="49"/>
    </row>
    <row r="268" s="22" customFormat="1" ht="11.25">
      <c r="G268" s="49"/>
    </row>
    <row r="269" s="22" customFormat="1" ht="11.25">
      <c r="G269" s="49"/>
    </row>
    <row r="270" s="22" customFormat="1" ht="11.25">
      <c r="G270" s="49"/>
    </row>
    <row r="271" s="22" customFormat="1" ht="11.25">
      <c r="G271" s="49"/>
    </row>
    <row r="272" s="22" customFormat="1" ht="11.25">
      <c r="G272" s="49"/>
    </row>
    <row r="273" s="22" customFormat="1" ht="11.25">
      <c r="G273" s="49"/>
    </row>
    <row r="274" s="22" customFormat="1" ht="11.25">
      <c r="G274" s="49"/>
    </row>
    <row r="275" s="22" customFormat="1" ht="11.25">
      <c r="G275" s="49"/>
    </row>
    <row r="276" s="22" customFormat="1" ht="11.25">
      <c r="G276" s="49"/>
    </row>
    <row r="277" s="22" customFormat="1" ht="11.25">
      <c r="G277" s="49"/>
    </row>
    <row r="278" s="22" customFormat="1" ht="11.25">
      <c r="G278" s="49"/>
    </row>
    <row r="279" s="22" customFormat="1" ht="11.25">
      <c r="G279" s="49"/>
    </row>
    <row r="280" s="22" customFormat="1" ht="11.25">
      <c r="G280" s="49"/>
    </row>
    <row r="281" s="22" customFormat="1" ht="11.25">
      <c r="G281" s="49"/>
    </row>
    <row r="282" s="22" customFormat="1" ht="11.25">
      <c r="G282" s="49"/>
    </row>
    <row r="283" s="22" customFormat="1" ht="11.25">
      <c r="G283" s="49"/>
    </row>
    <row r="284" s="22" customFormat="1" ht="11.25">
      <c r="G284" s="49"/>
    </row>
    <row r="285" s="22" customFormat="1" ht="11.25">
      <c r="G285" s="49"/>
    </row>
    <row r="286" s="22" customFormat="1" ht="11.25">
      <c r="G286" s="49"/>
    </row>
    <row r="287" s="22" customFormat="1" ht="11.25">
      <c r="G287" s="49"/>
    </row>
    <row r="288" s="22" customFormat="1" ht="11.25">
      <c r="G288" s="49"/>
    </row>
    <row r="289" s="22" customFormat="1" ht="11.25">
      <c r="G289" s="49"/>
    </row>
    <row r="290" s="22" customFormat="1" ht="11.25">
      <c r="G290" s="49"/>
    </row>
    <row r="291" s="22" customFormat="1" ht="11.25">
      <c r="G291" s="49"/>
    </row>
    <row r="292" s="22" customFormat="1" ht="11.25">
      <c r="G292" s="49"/>
    </row>
    <row r="293" s="22" customFormat="1" ht="11.25">
      <c r="G293" s="49"/>
    </row>
    <row r="294" s="22" customFormat="1" ht="11.25">
      <c r="G294" s="49"/>
    </row>
    <row r="295" s="22" customFormat="1" ht="11.25">
      <c r="G295" s="49"/>
    </row>
    <row r="296" s="22" customFormat="1" ht="11.25">
      <c r="G296" s="49"/>
    </row>
    <row r="297" s="22" customFormat="1" ht="11.25">
      <c r="G297" s="49"/>
    </row>
    <row r="298" s="22" customFormat="1" ht="11.25">
      <c r="G298" s="49"/>
    </row>
    <row r="299" s="22" customFormat="1" ht="11.25">
      <c r="G299" s="49"/>
    </row>
    <row r="300" s="22" customFormat="1" ht="11.25">
      <c r="G300" s="49"/>
    </row>
    <row r="301" s="22" customFormat="1" ht="11.25">
      <c r="G301" s="49"/>
    </row>
    <row r="302" s="22" customFormat="1" ht="11.25">
      <c r="G302" s="49"/>
    </row>
    <row r="303" s="22" customFormat="1" ht="11.25">
      <c r="G303" s="49"/>
    </row>
    <row r="304" s="22" customFormat="1" ht="11.25">
      <c r="G304" s="49"/>
    </row>
    <row r="305" s="22" customFormat="1" ht="11.25">
      <c r="G305" s="49"/>
    </row>
    <row r="306" s="22" customFormat="1" ht="11.25">
      <c r="G306" s="49"/>
    </row>
    <row r="307" s="22" customFormat="1" ht="11.25">
      <c r="G307" s="49"/>
    </row>
    <row r="308" s="22" customFormat="1" ht="11.25">
      <c r="G308" s="49"/>
    </row>
    <row r="309" s="22" customFormat="1" ht="11.25">
      <c r="G309" s="49"/>
    </row>
    <row r="310" s="22" customFormat="1" ht="11.25">
      <c r="G310" s="49"/>
    </row>
    <row r="311" s="22" customFormat="1" ht="11.25">
      <c r="G311" s="49"/>
    </row>
    <row r="312" s="22" customFormat="1" ht="11.25">
      <c r="G312" s="49"/>
    </row>
    <row r="313" s="22" customFormat="1" ht="11.25">
      <c r="G313" s="49"/>
    </row>
    <row r="314" s="22" customFormat="1" ht="11.25">
      <c r="G314" s="49"/>
    </row>
    <row r="315" s="22" customFormat="1" ht="11.25">
      <c r="G315" s="49"/>
    </row>
    <row r="316" s="22" customFormat="1" ht="11.25">
      <c r="G316" s="49"/>
    </row>
    <row r="317" s="22" customFormat="1" ht="11.25">
      <c r="G317" s="49"/>
    </row>
    <row r="318" s="22" customFormat="1" ht="11.25">
      <c r="G318" s="49"/>
    </row>
    <row r="319" s="22" customFormat="1" ht="11.25">
      <c r="G319" s="49"/>
    </row>
    <row r="320" s="22" customFormat="1" ht="11.25">
      <c r="G320" s="49"/>
    </row>
    <row r="321" s="22" customFormat="1" ht="11.25">
      <c r="G321" s="49"/>
    </row>
    <row r="322" s="22" customFormat="1" ht="11.25">
      <c r="G322" s="49"/>
    </row>
    <row r="323" s="22" customFormat="1" ht="11.25">
      <c r="G323" s="49"/>
    </row>
    <row r="324" s="22" customFormat="1" ht="11.25">
      <c r="G324" s="49"/>
    </row>
    <row r="325" s="22" customFormat="1" ht="11.25">
      <c r="G325" s="49"/>
    </row>
    <row r="326" s="22" customFormat="1" ht="11.25">
      <c r="G326" s="49"/>
    </row>
    <row r="327" s="22" customFormat="1" ht="11.25">
      <c r="G327" s="49"/>
    </row>
    <row r="328" s="22" customFormat="1" ht="11.25">
      <c r="G328" s="49"/>
    </row>
    <row r="329" s="22" customFormat="1" ht="11.25">
      <c r="G329" s="49"/>
    </row>
    <row r="330" s="22" customFormat="1" ht="11.25">
      <c r="G330" s="49"/>
    </row>
    <row r="331" s="22" customFormat="1" ht="11.25">
      <c r="G331" s="49"/>
    </row>
    <row r="332" s="22" customFormat="1" ht="11.25">
      <c r="G332" s="49"/>
    </row>
    <row r="333" s="22" customFormat="1" ht="11.25">
      <c r="G333" s="49"/>
    </row>
    <row r="334" s="22" customFormat="1" ht="11.25">
      <c r="G334" s="49"/>
    </row>
    <row r="335" s="22" customFormat="1" ht="11.25">
      <c r="G335" s="49"/>
    </row>
    <row r="336" s="22" customFormat="1" ht="11.25">
      <c r="G336" s="49"/>
    </row>
    <row r="337" s="22" customFormat="1" ht="11.25">
      <c r="G337" s="49"/>
    </row>
    <row r="338" s="22" customFormat="1" ht="11.25">
      <c r="G338" s="49"/>
    </row>
    <row r="339" s="22" customFormat="1" ht="11.25">
      <c r="G339" s="49"/>
    </row>
    <row r="340" s="22" customFormat="1" ht="11.25">
      <c r="G340" s="49"/>
    </row>
    <row r="341" s="22" customFormat="1" ht="11.25">
      <c r="G341" s="49"/>
    </row>
    <row r="342" s="22" customFormat="1" ht="11.25">
      <c r="G342" s="49"/>
    </row>
    <row r="343" s="22" customFormat="1" ht="11.25">
      <c r="G343" s="49"/>
    </row>
    <row r="344" s="22" customFormat="1" ht="11.25">
      <c r="G344" s="49"/>
    </row>
    <row r="345" s="22" customFormat="1" ht="11.25">
      <c r="G345" s="49"/>
    </row>
    <row r="346" s="22" customFormat="1" ht="11.25">
      <c r="G346" s="49"/>
    </row>
    <row r="347" s="22" customFormat="1" ht="11.25">
      <c r="G347" s="49"/>
    </row>
    <row r="348" s="22" customFormat="1" ht="11.25">
      <c r="G348" s="49"/>
    </row>
    <row r="349" s="22" customFormat="1" ht="11.25">
      <c r="G349" s="49"/>
    </row>
    <row r="350" s="22" customFormat="1" ht="11.25">
      <c r="G350" s="49"/>
    </row>
    <row r="351" s="22" customFormat="1" ht="11.25">
      <c r="G351" s="49"/>
    </row>
    <row r="352" s="22" customFormat="1" ht="11.25">
      <c r="G352" s="49"/>
    </row>
    <row r="353" s="22" customFormat="1" ht="11.25">
      <c r="G353" s="49"/>
    </row>
    <row r="354" s="22" customFormat="1" ht="11.25">
      <c r="G354" s="49"/>
    </row>
    <row r="355" s="22" customFormat="1" ht="11.25">
      <c r="G355" s="49"/>
    </row>
    <row r="356" s="22" customFormat="1" ht="11.25">
      <c r="G356" s="49"/>
    </row>
    <row r="357" s="22" customFormat="1" ht="11.25">
      <c r="G357" s="49"/>
    </row>
    <row r="358" s="22" customFormat="1" ht="11.25">
      <c r="G358" s="49"/>
    </row>
    <row r="359" s="22" customFormat="1" ht="11.25">
      <c r="G359" s="49"/>
    </row>
    <row r="360" s="22" customFormat="1" ht="11.25">
      <c r="G360" s="49"/>
    </row>
    <row r="361" s="22" customFormat="1" ht="11.25">
      <c r="G361" s="49"/>
    </row>
    <row r="362" s="22" customFormat="1" ht="11.25">
      <c r="G362" s="49"/>
    </row>
    <row r="363" s="22" customFormat="1" ht="11.25">
      <c r="G363" s="49"/>
    </row>
    <row r="364" s="22" customFormat="1" ht="11.25">
      <c r="G364" s="49"/>
    </row>
    <row r="365" s="22" customFormat="1" ht="11.25">
      <c r="G365" s="49"/>
    </row>
    <row r="366" s="22" customFormat="1" ht="11.25">
      <c r="G366" s="49"/>
    </row>
    <row r="367" s="22" customFormat="1" ht="11.25">
      <c r="G367" s="49"/>
    </row>
    <row r="368" s="22" customFormat="1" ht="11.25">
      <c r="G368" s="49"/>
    </row>
    <row r="369" s="22" customFormat="1" ht="11.25">
      <c r="G369" s="49"/>
    </row>
    <row r="370" s="22" customFormat="1" ht="11.25">
      <c r="G370" s="49"/>
    </row>
    <row r="371" s="22" customFormat="1" ht="11.25">
      <c r="G371" s="49"/>
    </row>
    <row r="372" s="22" customFormat="1" ht="11.25">
      <c r="G372" s="49"/>
    </row>
    <row r="373" s="22" customFormat="1" ht="11.25">
      <c r="G373" s="49"/>
    </row>
    <row r="374" s="22" customFormat="1" ht="11.25">
      <c r="G374" s="49"/>
    </row>
    <row r="375" s="22" customFormat="1" ht="11.25">
      <c r="G375" s="49"/>
    </row>
    <row r="376" s="22" customFormat="1" ht="11.25">
      <c r="G376" s="49"/>
    </row>
    <row r="377" s="22" customFormat="1" ht="11.25">
      <c r="G377" s="49"/>
    </row>
    <row r="378" s="22" customFormat="1" ht="11.25">
      <c r="G378" s="49"/>
    </row>
    <row r="379" s="22" customFormat="1" ht="11.25">
      <c r="G379" s="49"/>
    </row>
    <row r="380" s="22" customFormat="1" ht="11.25">
      <c r="G380" s="49"/>
    </row>
    <row r="381" s="22" customFormat="1" ht="11.25">
      <c r="G381" s="49"/>
    </row>
    <row r="382" s="22" customFormat="1" ht="11.25">
      <c r="G382" s="49"/>
    </row>
    <row r="383" s="22" customFormat="1" ht="11.25">
      <c r="G383" s="49"/>
    </row>
    <row r="384" s="22" customFormat="1" ht="11.25">
      <c r="G384" s="49"/>
    </row>
    <row r="385" s="22" customFormat="1" ht="11.25">
      <c r="G385" s="49"/>
    </row>
    <row r="386" s="22" customFormat="1" ht="11.25">
      <c r="G386" s="49"/>
    </row>
    <row r="387" s="22" customFormat="1" ht="11.25">
      <c r="G387" s="49"/>
    </row>
    <row r="388" s="22" customFormat="1" ht="11.25">
      <c r="G388" s="49"/>
    </row>
    <row r="389" s="22" customFormat="1" ht="11.25">
      <c r="G389" s="49"/>
    </row>
    <row r="390" s="22" customFormat="1" ht="11.25">
      <c r="G390" s="49"/>
    </row>
    <row r="391" s="22" customFormat="1" ht="11.25">
      <c r="G391" s="49"/>
    </row>
    <row r="392" s="22" customFormat="1" ht="11.25">
      <c r="G392" s="49"/>
    </row>
    <row r="393" s="22" customFormat="1" ht="11.25">
      <c r="G393" s="49"/>
    </row>
    <row r="394" s="22" customFormat="1" ht="11.25">
      <c r="G394" s="49"/>
    </row>
    <row r="395" s="22" customFormat="1" ht="11.25">
      <c r="G395" s="49"/>
    </row>
    <row r="396" s="22" customFormat="1" ht="11.25">
      <c r="G396" s="49"/>
    </row>
    <row r="397" s="22" customFormat="1" ht="11.25">
      <c r="G397" s="49"/>
    </row>
    <row r="398" s="22" customFormat="1" ht="11.25">
      <c r="G398" s="49"/>
    </row>
    <row r="399" s="22" customFormat="1" ht="11.25">
      <c r="G399" s="49"/>
    </row>
    <row r="400" s="22" customFormat="1" ht="11.25">
      <c r="G400" s="49"/>
    </row>
    <row r="401" s="22" customFormat="1" ht="11.25">
      <c r="G401" s="49"/>
    </row>
    <row r="402" s="22" customFormat="1" ht="11.25">
      <c r="G402" s="49"/>
    </row>
    <row r="403" s="22" customFormat="1" ht="11.25">
      <c r="G403" s="49"/>
    </row>
    <row r="404" s="22" customFormat="1" ht="11.25">
      <c r="G404" s="49"/>
    </row>
    <row r="405" s="22" customFormat="1" ht="11.25">
      <c r="G405" s="49"/>
    </row>
    <row r="406" s="22" customFormat="1" ht="11.25">
      <c r="G406" s="49"/>
    </row>
    <row r="407" s="22" customFormat="1" ht="11.25">
      <c r="G407" s="49"/>
    </row>
    <row r="408" s="22" customFormat="1" ht="11.25">
      <c r="G408" s="49"/>
    </row>
    <row r="409" s="22" customFormat="1" ht="11.25">
      <c r="G409" s="49"/>
    </row>
    <row r="410" s="22" customFormat="1" ht="11.25">
      <c r="G410" s="49"/>
    </row>
    <row r="411" s="22" customFormat="1" ht="11.25">
      <c r="G411" s="49"/>
    </row>
    <row r="412" s="22" customFormat="1" ht="11.25">
      <c r="G412" s="49"/>
    </row>
    <row r="413" s="22" customFormat="1" ht="11.25">
      <c r="G413" s="49"/>
    </row>
    <row r="414" s="22" customFormat="1" ht="11.25">
      <c r="G414" s="49"/>
    </row>
    <row r="415" s="22" customFormat="1" ht="11.25">
      <c r="G415" s="49"/>
    </row>
    <row r="416" s="22" customFormat="1" ht="11.25">
      <c r="G416" s="49"/>
    </row>
    <row r="417" s="22" customFormat="1" ht="11.25">
      <c r="G417" s="49"/>
    </row>
    <row r="418" s="22" customFormat="1" ht="11.25">
      <c r="G418" s="49"/>
    </row>
    <row r="419" s="22" customFormat="1" ht="11.25">
      <c r="G419" s="49"/>
    </row>
    <row r="420" s="22" customFormat="1" ht="11.25">
      <c r="G420" s="49"/>
    </row>
    <row r="421" s="22" customFormat="1" ht="11.25">
      <c r="G421" s="49"/>
    </row>
    <row r="422" s="22" customFormat="1" ht="11.25">
      <c r="G422" s="49"/>
    </row>
    <row r="423" s="22" customFormat="1" ht="11.25">
      <c r="G423" s="49"/>
    </row>
    <row r="424" s="22" customFormat="1" ht="11.25">
      <c r="G424" s="49"/>
    </row>
    <row r="425" s="22" customFormat="1" ht="11.25">
      <c r="G425" s="49"/>
    </row>
    <row r="426" s="22" customFormat="1" ht="11.25">
      <c r="G426" s="49"/>
    </row>
    <row r="427" s="22" customFormat="1" ht="11.25">
      <c r="G427" s="49"/>
    </row>
    <row r="428" s="22" customFormat="1" ht="11.25">
      <c r="G428" s="49"/>
    </row>
    <row r="429" s="22" customFormat="1" ht="11.25">
      <c r="G429" s="49"/>
    </row>
    <row r="430" s="22" customFormat="1" ht="11.25">
      <c r="G430" s="49"/>
    </row>
    <row r="431" s="22" customFormat="1" ht="11.25">
      <c r="G431" s="49"/>
    </row>
    <row r="432" s="22" customFormat="1" ht="11.25">
      <c r="G432" s="49"/>
    </row>
    <row r="433" s="22" customFormat="1" ht="11.25">
      <c r="G433" s="49"/>
    </row>
    <row r="434" s="22" customFormat="1" ht="11.25">
      <c r="G434" s="49"/>
    </row>
    <row r="435" s="22" customFormat="1" ht="11.25">
      <c r="G435" s="49"/>
    </row>
    <row r="436" s="22" customFormat="1" ht="11.25">
      <c r="G436" s="49"/>
    </row>
    <row r="437" s="22" customFormat="1" ht="11.25">
      <c r="G437" s="49"/>
    </row>
    <row r="438" s="22" customFormat="1" ht="11.25">
      <c r="G438" s="49"/>
    </row>
    <row r="439" s="22" customFormat="1" ht="11.25">
      <c r="G439" s="49"/>
    </row>
    <row r="440" s="22" customFormat="1" ht="11.25">
      <c r="G440" s="49"/>
    </row>
    <row r="441" s="22" customFormat="1" ht="11.25">
      <c r="G441" s="49"/>
    </row>
    <row r="442" s="22" customFormat="1" ht="11.25">
      <c r="G442" s="49"/>
    </row>
    <row r="443" s="22" customFormat="1" ht="11.25">
      <c r="G443" s="49"/>
    </row>
    <row r="444" s="22" customFormat="1" ht="11.25">
      <c r="G444" s="49"/>
    </row>
    <row r="445" s="22" customFormat="1" ht="11.25">
      <c r="G445" s="49"/>
    </row>
    <row r="446" s="22" customFormat="1" ht="11.25">
      <c r="G446" s="49"/>
    </row>
    <row r="447" s="22" customFormat="1" ht="11.25">
      <c r="G447" s="49"/>
    </row>
    <row r="448" s="22" customFormat="1" ht="11.25">
      <c r="G448" s="49"/>
    </row>
    <row r="449" s="22" customFormat="1" ht="11.25">
      <c r="G449" s="49"/>
    </row>
    <row r="450" s="22" customFormat="1" ht="11.25">
      <c r="G450" s="49"/>
    </row>
    <row r="451" s="22" customFormat="1" ht="11.25">
      <c r="G451" s="49"/>
    </row>
    <row r="452" s="22" customFormat="1" ht="11.25">
      <c r="G452" s="49"/>
    </row>
    <row r="453" s="22" customFormat="1" ht="11.25">
      <c r="G453" s="49"/>
    </row>
    <row r="454" s="22" customFormat="1" ht="11.25">
      <c r="G454" s="49"/>
    </row>
    <row r="455" s="22" customFormat="1" ht="11.25">
      <c r="G455" s="49"/>
    </row>
    <row r="456" s="22" customFormat="1" ht="11.25">
      <c r="G456" s="49"/>
    </row>
    <row r="457" s="22" customFormat="1" ht="11.25">
      <c r="G457" s="49"/>
    </row>
    <row r="458" s="22" customFormat="1" ht="11.25">
      <c r="G458" s="49"/>
    </row>
    <row r="459" s="22" customFormat="1" ht="11.25">
      <c r="G459" s="49"/>
    </row>
    <row r="460" s="22" customFormat="1" ht="11.25">
      <c r="G460" s="49"/>
    </row>
    <row r="461" s="22" customFormat="1" ht="11.25">
      <c r="G461" s="49"/>
    </row>
    <row r="462" s="22" customFormat="1" ht="11.25">
      <c r="G462" s="49"/>
    </row>
    <row r="463" s="22" customFormat="1" ht="11.25">
      <c r="G463" s="49"/>
    </row>
    <row r="464" s="22" customFormat="1" ht="11.25">
      <c r="G464" s="49"/>
    </row>
    <row r="465" s="22" customFormat="1" ht="11.25">
      <c r="G465" s="49"/>
    </row>
    <row r="466" s="22" customFormat="1" ht="11.25">
      <c r="G466" s="49"/>
    </row>
    <row r="467" s="22" customFormat="1" ht="11.25">
      <c r="G467" s="49"/>
    </row>
    <row r="468" s="22" customFormat="1" ht="11.25">
      <c r="G468" s="49"/>
    </row>
    <row r="469" s="22" customFormat="1" ht="11.25">
      <c r="G469" s="49"/>
    </row>
    <row r="470" s="22" customFormat="1" ht="11.25">
      <c r="G470" s="49"/>
    </row>
    <row r="471" s="22" customFormat="1" ht="11.25">
      <c r="G471" s="49"/>
    </row>
    <row r="472" s="22" customFormat="1" ht="11.25">
      <c r="G472" s="49"/>
    </row>
    <row r="473" s="22" customFormat="1" ht="11.25">
      <c r="G473" s="49"/>
    </row>
    <row r="474" s="22" customFormat="1" ht="11.25">
      <c r="G474" s="49"/>
    </row>
    <row r="475" s="22" customFormat="1" ht="11.25">
      <c r="G475" s="49"/>
    </row>
    <row r="476" s="22" customFormat="1" ht="11.25">
      <c r="G476" s="49"/>
    </row>
    <row r="477" s="22" customFormat="1" ht="11.25">
      <c r="G477" s="49"/>
    </row>
    <row r="478" s="22" customFormat="1" ht="11.25">
      <c r="G478" s="49"/>
    </row>
    <row r="479" s="22" customFormat="1" ht="11.25">
      <c r="G479" s="49"/>
    </row>
    <row r="480" s="22" customFormat="1" ht="11.25">
      <c r="G480" s="49"/>
    </row>
    <row r="481" s="22" customFormat="1" ht="11.25">
      <c r="G481" s="49"/>
    </row>
    <row r="482" s="22" customFormat="1" ht="11.25">
      <c r="G482" s="49"/>
    </row>
    <row r="483" s="22" customFormat="1" ht="11.25">
      <c r="G483" s="49"/>
    </row>
    <row r="484" s="22" customFormat="1" ht="11.25">
      <c r="G484" s="49"/>
    </row>
    <row r="485" s="22" customFormat="1" ht="11.25">
      <c r="G485" s="49"/>
    </row>
    <row r="486" s="22" customFormat="1" ht="11.25">
      <c r="G486" s="49"/>
    </row>
    <row r="487" s="22" customFormat="1" ht="11.25">
      <c r="G487" s="49"/>
    </row>
    <row r="488" s="22" customFormat="1" ht="11.25">
      <c r="G488" s="49"/>
    </row>
    <row r="489" s="22" customFormat="1" ht="11.25">
      <c r="G489" s="49"/>
    </row>
    <row r="490" s="22" customFormat="1" ht="11.25">
      <c r="G490" s="49"/>
    </row>
    <row r="491" s="22" customFormat="1" ht="11.25">
      <c r="G491" s="49"/>
    </row>
    <row r="492" s="22" customFormat="1" ht="11.25">
      <c r="G492" s="49"/>
    </row>
    <row r="493" s="22" customFormat="1" ht="11.25">
      <c r="G493" s="49"/>
    </row>
    <row r="494" s="22" customFormat="1" ht="11.25">
      <c r="G494" s="49"/>
    </row>
    <row r="495" s="22" customFormat="1" ht="11.25">
      <c r="G495" s="49"/>
    </row>
    <row r="496" s="22" customFormat="1" ht="11.25">
      <c r="G496" s="49"/>
    </row>
    <row r="497" s="22" customFormat="1" ht="11.25">
      <c r="G497" s="49"/>
    </row>
    <row r="498" s="22" customFormat="1" ht="11.25">
      <c r="G498" s="49"/>
    </row>
    <row r="499" s="22" customFormat="1" ht="11.25">
      <c r="G499" s="49"/>
    </row>
    <row r="500" s="22" customFormat="1" ht="11.25">
      <c r="G500" s="49"/>
    </row>
    <row r="501" s="22" customFormat="1" ht="11.25">
      <c r="G501" s="49"/>
    </row>
    <row r="502" s="22" customFormat="1" ht="11.25">
      <c r="G502" s="49"/>
    </row>
    <row r="503" s="22" customFormat="1" ht="11.25">
      <c r="G503" s="49"/>
    </row>
    <row r="504" s="22" customFormat="1" ht="11.25">
      <c r="G504" s="49"/>
    </row>
    <row r="505" s="22" customFormat="1" ht="11.25">
      <c r="G505" s="49"/>
    </row>
    <row r="506" s="22" customFormat="1" ht="11.25">
      <c r="G506" s="49"/>
    </row>
    <row r="507" s="22" customFormat="1" ht="11.25">
      <c r="G507" s="49"/>
    </row>
    <row r="508" s="22" customFormat="1" ht="11.25">
      <c r="G508" s="49"/>
    </row>
    <row r="509" s="22" customFormat="1" ht="11.25">
      <c r="G509" s="49"/>
    </row>
    <row r="510" s="22" customFormat="1" ht="11.25">
      <c r="G510" s="49"/>
    </row>
    <row r="511" s="22" customFormat="1" ht="11.25">
      <c r="G511" s="49"/>
    </row>
    <row r="512" s="22" customFormat="1" ht="11.25">
      <c r="G512" s="49"/>
    </row>
    <row r="513" s="22" customFormat="1" ht="11.25">
      <c r="G513" s="49"/>
    </row>
    <row r="514" s="22" customFormat="1" ht="11.25">
      <c r="G514" s="49"/>
    </row>
    <row r="515" s="22" customFormat="1" ht="11.25">
      <c r="G515" s="49"/>
    </row>
    <row r="516" s="22" customFormat="1" ht="11.25">
      <c r="G516" s="49"/>
    </row>
    <row r="517" s="22" customFormat="1" ht="11.25">
      <c r="G517" s="49"/>
    </row>
    <row r="518" s="22" customFormat="1" ht="11.25">
      <c r="G518" s="49"/>
    </row>
    <row r="519" s="22" customFormat="1" ht="11.25">
      <c r="G519" s="49"/>
    </row>
    <row r="520" s="22" customFormat="1" ht="11.25">
      <c r="G520" s="49"/>
    </row>
    <row r="521" s="22" customFormat="1" ht="11.25">
      <c r="G521" s="49"/>
    </row>
    <row r="522" s="22" customFormat="1" ht="11.25">
      <c r="G522" s="49"/>
    </row>
    <row r="523" s="22" customFormat="1" ht="11.25">
      <c r="G523" s="49"/>
    </row>
    <row r="524" s="22" customFormat="1" ht="11.25">
      <c r="G524" s="49"/>
    </row>
    <row r="525" s="22" customFormat="1" ht="11.25">
      <c r="G525" s="49"/>
    </row>
    <row r="526" s="22" customFormat="1" ht="11.25">
      <c r="G526" s="49"/>
    </row>
    <row r="527" s="22" customFormat="1" ht="11.25">
      <c r="G527" s="49"/>
    </row>
    <row r="528" s="22" customFormat="1" ht="11.25">
      <c r="G528" s="49"/>
    </row>
    <row r="529" s="22" customFormat="1" ht="11.25">
      <c r="G529" s="49"/>
    </row>
    <row r="530" s="22" customFormat="1" ht="11.25">
      <c r="G530" s="49"/>
    </row>
    <row r="531" s="22" customFormat="1" ht="11.25">
      <c r="G531" s="49"/>
    </row>
    <row r="532" s="22" customFormat="1" ht="11.25">
      <c r="G532" s="49"/>
    </row>
    <row r="533" s="22" customFormat="1" ht="11.25">
      <c r="G533" s="49"/>
    </row>
    <row r="534" s="22" customFormat="1" ht="11.25">
      <c r="G534" s="49"/>
    </row>
    <row r="535" s="22" customFormat="1" ht="11.25">
      <c r="G535" s="49"/>
    </row>
    <row r="536" s="22" customFormat="1" ht="11.25">
      <c r="G536" s="49"/>
    </row>
    <row r="537" s="22" customFormat="1" ht="11.25">
      <c r="G537" s="49"/>
    </row>
    <row r="538" s="22" customFormat="1" ht="11.25">
      <c r="G538" s="49"/>
    </row>
    <row r="539" s="22" customFormat="1" ht="11.25">
      <c r="G539" s="49"/>
    </row>
    <row r="540" s="22" customFormat="1" ht="11.25">
      <c r="G540" s="49"/>
    </row>
    <row r="541" s="22" customFormat="1" ht="11.25">
      <c r="G541" s="49"/>
    </row>
    <row r="542" s="22" customFormat="1" ht="11.25">
      <c r="G542" s="49"/>
    </row>
    <row r="543" s="22" customFormat="1" ht="11.25">
      <c r="G543" s="49"/>
    </row>
    <row r="544" s="22" customFormat="1" ht="11.25">
      <c r="G544" s="49"/>
    </row>
    <row r="545" s="22" customFormat="1" ht="11.25">
      <c r="G545" s="49"/>
    </row>
    <row r="546" s="22" customFormat="1" ht="11.25">
      <c r="G546" s="49"/>
    </row>
    <row r="547" s="22" customFormat="1" ht="11.25">
      <c r="G547" s="49"/>
    </row>
  </sheetData>
  <mergeCells count="3">
    <mergeCell ref="B6:G6"/>
    <mergeCell ref="B7:G7"/>
    <mergeCell ref="B87:F87"/>
  </mergeCells>
  <printOptions horizontalCentered="1"/>
  <pageMargins left="0.6" right="0.6" top="0.8" bottom="0.6" header="0.2" footer="0.2"/>
  <pageSetup fitToHeight="1" fitToWidth="1" horizontalDpi="600" verticalDpi="600" orientation="portrait" paperSize="9" scale="86" r:id="rId2"/>
  <headerFooter alignWithMargins="0">
    <oddFooter>&amp;C
- 2 -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6:K86"/>
  <sheetViews>
    <sheetView workbookViewId="0" topLeftCell="A1">
      <selection activeCell="A1" sqref="A1"/>
    </sheetView>
  </sheetViews>
  <sheetFormatPr defaultColWidth="9.140625" defaultRowHeight="12.75"/>
  <cols>
    <col min="1" max="1" width="2.8515625" style="1" customWidth="1"/>
    <col min="2" max="2" width="1.7109375" style="1" customWidth="1"/>
    <col min="3" max="3" width="9.140625" style="1" customWidth="1"/>
    <col min="4" max="4" width="10.140625" style="1" customWidth="1"/>
    <col min="5" max="5" width="9.421875" style="1" customWidth="1"/>
    <col min="6" max="6" width="12.421875" style="1" customWidth="1"/>
    <col min="7" max="7" width="12.7109375" style="1" customWidth="1"/>
    <col min="8" max="8" width="12.57421875" style="1" customWidth="1"/>
    <col min="9" max="9" width="1.57421875" style="1" customWidth="1"/>
    <col min="10" max="10" width="11.57421875" style="1" customWidth="1"/>
    <col min="11" max="11" width="11.421875" style="1" customWidth="1"/>
    <col min="12" max="12" width="4.7109375" style="1" customWidth="1"/>
    <col min="13" max="16384" width="9.140625" style="1" customWidth="1"/>
  </cols>
  <sheetData>
    <row r="1" ht="12.75"/>
    <row r="2" ht="12.75"/>
    <row r="3" ht="12.75"/>
    <row r="4" ht="12.75"/>
    <row r="5" ht="3.75" customHeight="1"/>
    <row r="6" s="3" customFormat="1" ht="15">
      <c r="A6" s="2" t="s">
        <v>151</v>
      </c>
    </row>
    <row r="7" spans="1:11" s="4" customFormat="1" ht="12">
      <c r="A7" s="177" t="str">
        <f>+Income!B13</f>
        <v> FOR THE FINANCIAL PERIOD ENDED 30 SEPTEMBER 2004</v>
      </c>
      <c r="B7" s="178"/>
      <c r="C7" s="178"/>
      <c r="D7" s="178"/>
      <c r="E7" s="178"/>
      <c r="F7" s="178"/>
      <c r="G7" s="178"/>
      <c r="H7" s="178"/>
      <c r="I7" s="178"/>
      <c r="J7" s="178"/>
      <c r="K7" s="178"/>
    </row>
    <row r="8" s="5" customFormat="1" ht="3.75" customHeight="1"/>
    <row r="9" s="5" customFormat="1" ht="3.75" customHeight="1"/>
    <row r="10" s="5" customFormat="1" ht="12.75">
      <c r="G10" s="5" t="s">
        <v>152</v>
      </c>
    </row>
    <row r="11" spans="6:10" s="5" customFormat="1" ht="12.75">
      <c r="F11" s="5" t="s">
        <v>109</v>
      </c>
      <c r="G11" s="6" t="s">
        <v>108</v>
      </c>
      <c r="H11" s="6" t="s">
        <v>108</v>
      </c>
      <c r="J11" s="5" t="s">
        <v>111</v>
      </c>
    </row>
    <row r="12" spans="6:11" s="5" customFormat="1" ht="12.75">
      <c r="F12" s="5" t="s">
        <v>110</v>
      </c>
      <c r="G12" s="6" t="s">
        <v>53</v>
      </c>
      <c r="H12" s="5" t="s">
        <v>120</v>
      </c>
      <c r="J12" s="5" t="s">
        <v>112</v>
      </c>
      <c r="K12" s="5" t="s">
        <v>78</v>
      </c>
    </row>
    <row r="13" spans="6:11" s="5" customFormat="1" ht="12.75">
      <c r="F13" s="5" t="s">
        <v>58</v>
      </c>
      <c r="G13" s="5" t="s">
        <v>58</v>
      </c>
      <c r="H13" s="5" t="s">
        <v>58</v>
      </c>
      <c r="J13" s="5" t="s">
        <v>58</v>
      </c>
      <c r="K13" s="7" t="s">
        <v>58</v>
      </c>
    </row>
    <row r="14" s="5" customFormat="1" ht="12.75"/>
    <row r="15" spans="1:11" ht="12.75">
      <c r="A15" s="1" t="s">
        <v>3</v>
      </c>
      <c r="F15" s="16">
        <v>1940532</v>
      </c>
      <c r="G15" s="16">
        <v>432824</v>
      </c>
      <c r="H15" s="16">
        <v>25258</v>
      </c>
      <c r="I15" s="16"/>
      <c r="J15" s="16">
        <v>-1350796</v>
      </c>
      <c r="K15" s="16">
        <f>SUM(F15:J15)</f>
        <v>1047818</v>
      </c>
    </row>
    <row r="16" ht="3.75" customHeight="1"/>
    <row r="17" spans="6:11" ht="3.75" customHeight="1">
      <c r="F17" s="8"/>
      <c r="G17" s="9"/>
      <c r="H17" s="9"/>
      <c r="I17" s="9"/>
      <c r="J17" s="9"/>
      <c r="K17" s="10"/>
    </row>
    <row r="18" spans="6:11" ht="3.75" customHeight="1">
      <c r="F18" s="15"/>
      <c r="G18" s="16"/>
      <c r="H18" s="16"/>
      <c r="I18" s="16"/>
      <c r="J18" s="16"/>
      <c r="K18" s="17"/>
    </row>
    <row r="19" spans="2:11" ht="12.75">
      <c r="B19" s="14" t="s">
        <v>113</v>
      </c>
      <c r="C19" s="14"/>
      <c r="F19" s="15"/>
      <c r="G19" s="16"/>
      <c r="H19" s="16"/>
      <c r="I19" s="16"/>
      <c r="J19" s="16"/>
      <c r="K19" s="17"/>
    </row>
    <row r="20" spans="2:11" ht="12.75">
      <c r="B20" s="14"/>
      <c r="C20" s="14" t="s">
        <v>114</v>
      </c>
      <c r="F20" s="15"/>
      <c r="G20" s="16"/>
      <c r="H20" s="16"/>
      <c r="I20" s="16"/>
      <c r="J20" s="16"/>
      <c r="K20" s="17"/>
    </row>
    <row r="21" spans="2:11" ht="12.75">
      <c r="B21" s="14"/>
      <c r="C21" s="14" t="s">
        <v>36</v>
      </c>
      <c r="F21" s="15">
        <v>0</v>
      </c>
      <c r="G21" s="16">
        <v>-4004</v>
      </c>
      <c r="H21" s="16">
        <v>0</v>
      </c>
      <c r="I21" s="16"/>
      <c r="J21" s="16">
        <v>0</v>
      </c>
      <c r="K21" s="17">
        <f>SUM(F21:J21)</f>
        <v>-4004</v>
      </c>
    </row>
    <row r="22" spans="2:11" ht="12.75">
      <c r="B22" s="14" t="s">
        <v>115</v>
      </c>
      <c r="C22" s="14"/>
      <c r="F22" s="15"/>
      <c r="G22" s="16"/>
      <c r="H22" s="16"/>
      <c r="I22" s="16"/>
      <c r="J22" s="16"/>
      <c r="K22" s="17"/>
    </row>
    <row r="23" spans="2:11" ht="12.75">
      <c r="B23" s="14"/>
      <c r="C23" s="14" t="s">
        <v>116</v>
      </c>
      <c r="F23" s="15"/>
      <c r="G23" s="16"/>
      <c r="H23" s="16"/>
      <c r="I23" s="16"/>
      <c r="J23" s="16"/>
      <c r="K23" s="17"/>
    </row>
    <row r="24" spans="2:11" ht="12.75">
      <c r="B24" s="14"/>
      <c r="C24" s="14" t="s">
        <v>117</v>
      </c>
      <c r="F24" s="15"/>
      <c r="G24" s="16"/>
      <c r="H24" s="16"/>
      <c r="I24" s="16"/>
      <c r="J24" s="16"/>
      <c r="K24" s="17"/>
    </row>
    <row r="25" spans="2:11" ht="12.75">
      <c r="B25" s="14"/>
      <c r="C25" s="14" t="s">
        <v>118</v>
      </c>
      <c r="F25" s="15">
        <v>0</v>
      </c>
      <c r="G25" s="16">
        <v>-224</v>
      </c>
      <c r="H25" s="16">
        <v>0</v>
      </c>
      <c r="I25" s="16"/>
      <c r="J25" s="16">
        <v>0</v>
      </c>
      <c r="K25" s="17">
        <f>SUM(F25:J25)</f>
        <v>-224</v>
      </c>
    </row>
    <row r="26" spans="2:11" ht="3.75" customHeight="1">
      <c r="B26" s="14"/>
      <c r="C26" s="14"/>
      <c r="F26" s="11"/>
      <c r="G26" s="12"/>
      <c r="H26" s="12"/>
      <c r="I26" s="12"/>
      <c r="J26" s="12"/>
      <c r="K26" s="13"/>
    </row>
    <row r="27" spans="2:3" ht="3.75" customHeight="1">
      <c r="B27" s="14"/>
      <c r="C27" s="14"/>
    </row>
    <row r="28" spans="1:3" ht="12.75">
      <c r="A28" s="1" t="s">
        <v>234</v>
      </c>
      <c r="B28" s="14"/>
      <c r="C28" s="14"/>
    </row>
    <row r="29" spans="2:11" ht="12.75">
      <c r="B29" s="14" t="s">
        <v>119</v>
      </c>
      <c r="C29" s="14"/>
      <c r="F29" s="1">
        <f>SUM(F22:F25)</f>
        <v>0</v>
      </c>
      <c r="G29" s="1">
        <f>SUM(G17:G25)</f>
        <v>-4228</v>
      </c>
      <c r="H29" s="1">
        <f>SUM(H22:H25)</f>
        <v>0</v>
      </c>
      <c r="J29" s="1">
        <f>SUM(J22:J25)</f>
        <v>0</v>
      </c>
      <c r="K29" s="1">
        <f>SUM(F29:J29)</f>
        <v>-4228</v>
      </c>
    </row>
    <row r="30" ht="12.75">
      <c r="A30" s="1" t="s">
        <v>248</v>
      </c>
    </row>
    <row r="31" spans="2:11" ht="12.75">
      <c r="B31" s="1" t="s">
        <v>249</v>
      </c>
      <c r="F31" s="1">
        <v>0</v>
      </c>
      <c r="G31" s="1">
        <v>77144</v>
      </c>
      <c r="H31" s="1">
        <v>0</v>
      </c>
      <c r="J31" s="1">
        <f>-+G31</f>
        <v>-77144</v>
      </c>
      <c r="K31" s="1">
        <f>SUM(F31:J31)</f>
        <v>0</v>
      </c>
    </row>
    <row r="32" ht="12.75">
      <c r="A32" s="1" t="s">
        <v>242</v>
      </c>
    </row>
    <row r="33" spans="2:11" ht="12.75">
      <c r="B33" s="14" t="s">
        <v>243</v>
      </c>
      <c r="F33" s="1">
        <v>0</v>
      </c>
      <c r="G33" s="1">
        <v>3164</v>
      </c>
      <c r="H33" s="1">
        <v>0</v>
      </c>
      <c r="J33" s="1">
        <v>0</v>
      </c>
      <c r="K33" s="1">
        <f>SUM(F33:J33)</f>
        <v>3164</v>
      </c>
    </row>
    <row r="34" spans="1:11" ht="12.75" customHeight="1">
      <c r="A34" s="1" t="s">
        <v>12</v>
      </c>
      <c r="F34" s="1">
        <v>0</v>
      </c>
      <c r="G34" s="1">
        <v>0</v>
      </c>
      <c r="H34" s="1">
        <v>0</v>
      </c>
      <c r="J34" s="1">
        <f>+Income!J50</f>
        <v>-38066</v>
      </c>
      <c r="K34" s="1">
        <f>SUM(F34:J34)</f>
        <v>-38066</v>
      </c>
    </row>
    <row r="35" ht="3.75" customHeight="1"/>
    <row r="36" spans="6:11" ht="3.75" customHeight="1">
      <c r="F36" s="9"/>
      <c r="G36" s="9"/>
      <c r="H36" s="9"/>
      <c r="I36" s="9"/>
      <c r="J36" s="9"/>
      <c r="K36" s="9"/>
    </row>
    <row r="37" spans="1:11" ht="12.75">
      <c r="A37" s="1" t="s">
        <v>240</v>
      </c>
      <c r="F37" s="16">
        <f>SUM(F29:F35)+F15</f>
        <v>1940532</v>
      </c>
      <c r="G37" s="16">
        <f>SUM(G29:G35)+G15</f>
        <v>508904</v>
      </c>
      <c r="H37" s="16">
        <f>SUM(H29:H35)+H15</f>
        <v>25258</v>
      </c>
      <c r="I37" s="16"/>
      <c r="J37" s="16">
        <f>SUM(J29:J35)+J15</f>
        <v>-1466006</v>
      </c>
      <c r="K37" s="16">
        <f>SUM(K29:K35)+K15</f>
        <v>1008688</v>
      </c>
    </row>
    <row r="38" spans="6:11" ht="3.75" customHeight="1" thickBot="1">
      <c r="F38" s="18"/>
      <c r="G38" s="18"/>
      <c r="H38" s="18"/>
      <c r="I38" s="18"/>
      <c r="J38" s="18"/>
      <c r="K38" s="18"/>
    </row>
    <row r="39" spans="6:11" ht="3.75" customHeight="1">
      <c r="F39" s="16"/>
      <c r="G39" s="16"/>
      <c r="H39" s="16"/>
      <c r="I39" s="16"/>
      <c r="J39" s="16"/>
      <c r="K39" s="16"/>
    </row>
    <row r="40" spans="6:11" ht="9" customHeight="1">
      <c r="F40" s="16"/>
      <c r="G40" s="16"/>
      <c r="H40" s="16"/>
      <c r="I40" s="16"/>
      <c r="J40" s="16"/>
      <c r="K40" s="16"/>
    </row>
    <row r="41" ht="12.75">
      <c r="A41" s="1" t="s">
        <v>21</v>
      </c>
    </row>
    <row r="42" spans="2:11" ht="12.75">
      <c r="B42" s="1" t="s">
        <v>122</v>
      </c>
      <c r="F42" s="16">
        <v>1940532</v>
      </c>
      <c r="G42" s="16">
        <v>409767</v>
      </c>
      <c r="H42" s="16">
        <v>25258</v>
      </c>
      <c r="I42" s="16"/>
      <c r="J42" s="16">
        <v>-1185777</v>
      </c>
      <c r="K42" s="16">
        <f>SUM(F42:J42)</f>
        <v>1189780</v>
      </c>
    </row>
    <row r="43" spans="2:11" ht="12.75">
      <c r="B43" s="1" t="s">
        <v>225</v>
      </c>
      <c r="F43" s="16">
        <v>0</v>
      </c>
      <c r="G43" s="16">
        <v>-8355</v>
      </c>
      <c r="H43" s="16">
        <v>0</v>
      </c>
      <c r="I43" s="16"/>
      <c r="J43" s="16">
        <v>9024</v>
      </c>
      <c r="K43" s="16">
        <f>SUM(F43:J43)</f>
        <v>669</v>
      </c>
    </row>
    <row r="44" spans="6:11" ht="3.75" customHeight="1">
      <c r="F44" s="12"/>
      <c r="G44" s="12"/>
      <c r="H44" s="12"/>
      <c r="I44" s="12"/>
      <c r="J44" s="12"/>
      <c r="K44" s="12"/>
    </row>
    <row r="45" ht="3.75" customHeight="1"/>
    <row r="46" spans="2:11" ht="12.75">
      <c r="B46" s="1" t="s">
        <v>193</v>
      </c>
      <c r="F46" s="1">
        <f>SUM(F42:F45)</f>
        <v>1940532</v>
      </c>
      <c r="G46" s="1">
        <f>SUM(G42:G45)</f>
        <v>401412</v>
      </c>
      <c r="H46" s="1">
        <f>SUM(H42:H45)</f>
        <v>25258</v>
      </c>
      <c r="J46" s="1">
        <f>SUM(J42:J45)</f>
        <v>-1176753</v>
      </c>
      <c r="K46" s="1">
        <f>SUM(K42:K45)</f>
        <v>1190449</v>
      </c>
    </row>
    <row r="47" ht="7.5" customHeight="1"/>
    <row r="48" ht="1.5" customHeight="1"/>
    <row r="49" spans="6:11" ht="2.25" customHeight="1">
      <c r="F49" s="8"/>
      <c r="G49" s="9"/>
      <c r="H49" s="9"/>
      <c r="I49" s="9"/>
      <c r="J49" s="9"/>
      <c r="K49" s="10"/>
    </row>
    <row r="50" spans="2:11" ht="12.75">
      <c r="B50" s="14" t="s">
        <v>113</v>
      </c>
      <c r="F50" s="15"/>
      <c r="G50" s="16"/>
      <c r="H50" s="16"/>
      <c r="I50" s="16"/>
      <c r="J50" s="16"/>
      <c r="K50" s="17"/>
    </row>
    <row r="51" spans="2:11" ht="12.75">
      <c r="B51" s="14"/>
      <c r="C51" s="14" t="s">
        <v>114</v>
      </c>
      <c r="F51" s="15"/>
      <c r="G51" s="16"/>
      <c r="H51" s="16"/>
      <c r="I51" s="16"/>
      <c r="J51" s="16"/>
      <c r="K51" s="17"/>
    </row>
    <row r="52" spans="2:11" ht="12.75">
      <c r="B52" s="14"/>
      <c r="C52" s="14" t="s">
        <v>36</v>
      </c>
      <c r="F52" s="15">
        <v>0</v>
      </c>
      <c r="G52" s="16">
        <v>11328</v>
      </c>
      <c r="H52" s="16">
        <v>0</v>
      </c>
      <c r="I52" s="16"/>
      <c r="J52" s="16">
        <v>0</v>
      </c>
      <c r="K52" s="17">
        <f>SUM(F52:J52)</f>
        <v>11328</v>
      </c>
    </row>
    <row r="53" spans="2:11" ht="12.75">
      <c r="B53" s="14" t="s">
        <v>115</v>
      </c>
      <c r="C53" s="14"/>
      <c r="F53" s="15"/>
      <c r="G53" s="16"/>
      <c r="H53" s="16"/>
      <c r="I53" s="16"/>
      <c r="J53" s="16"/>
      <c r="K53" s="17"/>
    </row>
    <row r="54" spans="3:11" ht="12.75">
      <c r="C54" s="14" t="s">
        <v>116</v>
      </c>
      <c r="F54" s="15"/>
      <c r="G54" s="16"/>
      <c r="H54" s="16"/>
      <c r="I54" s="16"/>
      <c r="J54" s="16"/>
      <c r="K54" s="17"/>
    </row>
    <row r="55" spans="3:11" ht="12.75">
      <c r="C55" s="14" t="s">
        <v>117</v>
      </c>
      <c r="F55" s="15"/>
      <c r="G55" s="16"/>
      <c r="H55" s="16"/>
      <c r="I55" s="16"/>
      <c r="J55" s="16"/>
      <c r="K55" s="17"/>
    </row>
    <row r="56" spans="3:11" ht="12.75">
      <c r="C56" s="14" t="s">
        <v>118</v>
      </c>
      <c r="F56" s="15">
        <v>0</v>
      </c>
      <c r="G56" s="16">
        <v>22716</v>
      </c>
      <c r="H56" s="16">
        <v>0</v>
      </c>
      <c r="I56" s="16"/>
      <c r="J56" s="16">
        <v>0</v>
      </c>
      <c r="K56" s="17">
        <f>SUM(F56:J56)</f>
        <v>22716</v>
      </c>
    </row>
    <row r="57" spans="6:11" ht="3.75" customHeight="1">
      <c r="F57" s="11"/>
      <c r="G57" s="12"/>
      <c r="H57" s="12"/>
      <c r="I57" s="12"/>
      <c r="J57" s="12"/>
      <c r="K57" s="13"/>
    </row>
    <row r="58" ht="3" customHeight="1"/>
    <row r="59" ht="12.75">
      <c r="A59" s="1" t="s">
        <v>185</v>
      </c>
    </row>
    <row r="60" spans="2:11" ht="12.75">
      <c r="B60" s="14" t="s">
        <v>119</v>
      </c>
      <c r="F60" s="1">
        <f aca="true" t="shared" si="0" ref="F60:K60">SUM(F50:F56)</f>
        <v>0</v>
      </c>
      <c r="G60" s="1">
        <f t="shared" si="0"/>
        <v>34044</v>
      </c>
      <c r="H60" s="1">
        <f t="shared" si="0"/>
        <v>0</v>
      </c>
      <c r="I60" s="1">
        <f t="shared" si="0"/>
        <v>0</v>
      </c>
      <c r="J60" s="1">
        <f t="shared" si="0"/>
        <v>0</v>
      </c>
      <c r="K60" s="1">
        <f t="shared" si="0"/>
        <v>34044</v>
      </c>
    </row>
    <row r="61" ht="12.75">
      <c r="A61" s="1" t="s">
        <v>246</v>
      </c>
    </row>
    <row r="62" spans="2:11" ht="12.75">
      <c r="B62" s="14" t="s">
        <v>247</v>
      </c>
      <c r="F62" s="1">
        <v>0</v>
      </c>
      <c r="G62" s="1">
        <v>0</v>
      </c>
      <c r="H62" s="1">
        <v>0</v>
      </c>
      <c r="J62" s="1">
        <v>4004</v>
      </c>
      <c r="K62" s="1">
        <f>SUM(F62:J62)</f>
        <v>4004</v>
      </c>
    </row>
    <row r="63" spans="1:11" ht="12.75">
      <c r="A63" s="1" t="s">
        <v>12</v>
      </c>
      <c r="F63" s="1">
        <v>0</v>
      </c>
      <c r="G63" s="1">
        <v>0</v>
      </c>
      <c r="H63" s="1">
        <v>0</v>
      </c>
      <c r="J63" s="1">
        <v>-124782</v>
      </c>
      <c r="K63" s="1">
        <f>SUM(F63:J63)</f>
        <v>-124782</v>
      </c>
    </row>
    <row r="64" ht="3.75" customHeight="1"/>
    <row r="65" spans="6:11" ht="3.75" customHeight="1">
      <c r="F65" s="9"/>
      <c r="G65" s="9"/>
      <c r="H65" s="9"/>
      <c r="I65" s="9"/>
      <c r="J65" s="9"/>
      <c r="K65" s="9"/>
    </row>
    <row r="66" spans="1:11" ht="12.75">
      <c r="A66" s="1" t="s">
        <v>241</v>
      </c>
      <c r="F66" s="16">
        <f>F46+F60+F63</f>
        <v>1940532</v>
      </c>
      <c r="G66" s="16">
        <f>G46+G60+G63</f>
        <v>435456</v>
      </c>
      <c r="H66" s="16">
        <f>H46+H60+H63</f>
        <v>25258</v>
      </c>
      <c r="I66" s="16"/>
      <c r="J66" s="16">
        <f>J46+J60+J63</f>
        <v>-1301535</v>
      </c>
      <c r="K66" s="16">
        <f>K46+K60+K63</f>
        <v>1099711</v>
      </c>
    </row>
    <row r="67" spans="6:11" ht="3.75" customHeight="1" thickBot="1">
      <c r="F67" s="18"/>
      <c r="G67" s="18"/>
      <c r="H67" s="18"/>
      <c r="I67" s="18"/>
      <c r="J67" s="18"/>
      <c r="K67" s="18"/>
    </row>
    <row r="68" ht="3.75" customHeight="1"/>
    <row r="69" ht="12.75" customHeight="1">
      <c r="K69" s="6"/>
    </row>
    <row r="70" spans="1:6" s="22" customFormat="1" ht="3.75" customHeight="1">
      <c r="A70" s="19"/>
      <c r="B70" s="20"/>
      <c r="C70" s="20"/>
      <c r="D70" s="21"/>
      <c r="E70" s="20"/>
      <c r="F70" s="21"/>
    </row>
    <row r="71" spans="1:2" ht="12.75">
      <c r="A71" s="1" t="s">
        <v>244</v>
      </c>
      <c r="B71" s="1" t="s">
        <v>245</v>
      </c>
    </row>
    <row r="73" spans="1:6" s="22" customFormat="1" ht="12.75" customHeight="1">
      <c r="A73" s="19"/>
      <c r="B73" s="20"/>
      <c r="C73" s="20"/>
      <c r="D73" s="21"/>
      <c r="E73" s="20"/>
      <c r="F73" s="21"/>
    </row>
    <row r="74" spans="1:6" s="22" customFormat="1" ht="12.75" customHeight="1">
      <c r="A74" s="19"/>
      <c r="B74" s="20"/>
      <c r="C74" s="20"/>
      <c r="D74" s="21"/>
      <c r="E74" s="20"/>
      <c r="F74" s="21"/>
    </row>
    <row r="75" spans="1:6" s="22" customFormat="1" ht="12.75" customHeight="1">
      <c r="A75" s="19"/>
      <c r="B75" s="20"/>
      <c r="C75" s="20"/>
      <c r="D75" s="21"/>
      <c r="E75" s="20"/>
      <c r="F75" s="21"/>
    </row>
    <row r="76" spans="1:6" s="22" customFormat="1" ht="12.75" customHeight="1">
      <c r="A76" s="19"/>
      <c r="B76" s="20"/>
      <c r="C76" s="20"/>
      <c r="D76" s="21"/>
      <c r="E76" s="20"/>
      <c r="F76" s="21"/>
    </row>
    <row r="77" spans="1:6" s="22" customFormat="1" ht="12.75" customHeight="1">
      <c r="A77" s="19"/>
      <c r="B77" s="20"/>
      <c r="C77" s="20"/>
      <c r="D77" s="21"/>
      <c r="E77" s="20"/>
      <c r="F77" s="21"/>
    </row>
    <row r="78" spans="1:6" s="22" customFormat="1" ht="12.75" customHeight="1">
      <c r="A78" s="19"/>
      <c r="B78" s="20"/>
      <c r="C78" s="20"/>
      <c r="D78" s="21"/>
      <c r="E78" s="20"/>
      <c r="F78" s="21"/>
    </row>
    <row r="79" spans="1:6" s="22" customFormat="1" ht="12.75" customHeight="1">
      <c r="A79" s="19"/>
      <c r="B79" s="20"/>
      <c r="C79" s="20"/>
      <c r="D79" s="21"/>
      <c r="E79" s="20"/>
      <c r="F79" s="21"/>
    </row>
    <row r="80" spans="1:6" s="22" customFormat="1" ht="12.75" customHeight="1">
      <c r="A80" s="19"/>
      <c r="B80" s="20"/>
      <c r="C80" s="20"/>
      <c r="D80" s="21"/>
      <c r="E80" s="20"/>
      <c r="F80" s="21"/>
    </row>
    <row r="81" spans="1:6" s="22" customFormat="1" ht="12.75" customHeight="1">
      <c r="A81" s="19"/>
      <c r="B81" s="20"/>
      <c r="C81" s="20"/>
      <c r="D81" s="21"/>
      <c r="E81" s="20"/>
      <c r="F81" s="21"/>
    </row>
    <row r="82" spans="1:6" s="22" customFormat="1" ht="12.75" customHeight="1">
      <c r="A82" s="19"/>
      <c r="B82" s="20"/>
      <c r="C82" s="20"/>
      <c r="D82" s="21"/>
      <c r="E82" s="20"/>
      <c r="F82" s="21"/>
    </row>
    <row r="83" spans="1:6" s="22" customFormat="1" ht="12.75" customHeight="1">
      <c r="A83" s="19"/>
      <c r="B83" s="20"/>
      <c r="C83" s="20"/>
      <c r="D83" s="21"/>
      <c r="E83" s="20"/>
      <c r="F83" s="21"/>
    </row>
    <row r="84" spans="1:6" s="22" customFormat="1" ht="12.75" customHeight="1">
      <c r="A84" s="19"/>
      <c r="B84" s="20"/>
      <c r="C84" s="20"/>
      <c r="D84" s="21"/>
      <c r="E84" s="20"/>
      <c r="F84" s="21"/>
    </row>
    <row r="85" spans="1:6" s="22" customFormat="1" ht="12.75" customHeight="1">
      <c r="A85" s="19"/>
      <c r="B85" s="20"/>
      <c r="C85" s="20"/>
      <c r="D85" s="21"/>
      <c r="E85" s="20"/>
      <c r="F85" s="21"/>
    </row>
    <row r="86" spans="1:11" s="24" customFormat="1" ht="24.75" customHeight="1">
      <c r="A86" s="165" t="s">
        <v>4</v>
      </c>
      <c r="B86" s="165"/>
      <c r="C86" s="165"/>
      <c r="D86" s="165"/>
      <c r="E86" s="165"/>
      <c r="F86" s="165"/>
      <c r="G86" s="165"/>
      <c r="H86" s="165"/>
      <c r="I86" s="165"/>
      <c r="J86" s="165"/>
      <c r="K86" s="165"/>
    </row>
  </sheetData>
  <mergeCells count="2">
    <mergeCell ref="A86:K86"/>
    <mergeCell ref="A7:K7"/>
  </mergeCells>
  <printOptions horizontalCentered="1"/>
  <pageMargins left="0.6" right="0.6" top="0.8" bottom="0.7" header="0.2" footer="0.2"/>
  <pageSetup firstPageNumber="3" useFirstPageNumber="1" fitToHeight="1" fitToWidth="1" horizontalDpi="300" verticalDpi="300" orientation="portrait" paperSize="9" scale="80"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5"/>
  <sheetViews>
    <sheetView workbookViewId="0" topLeftCell="A1">
      <selection activeCell="A1" sqref="A1"/>
    </sheetView>
  </sheetViews>
  <sheetFormatPr defaultColWidth="9.140625" defaultRowHeight="12.75" customHeight="1"/>
  <cols>
    <col min="1" max="1" width="2.7109375" style="26" customWidth="1"/>
    <col min="2" max="2" width="2.00390625" style="26" customWidth="1"/>
    <col min="3" max="3" width="2.421875" style="26" customWidth="1"/>
    <col min="4" max="4" width="36.57421875" style="26" customWidth="1"/>
    <col min="5" max="5" width="11.28125" style="26" customWidth="1"/>
    <col min="6" max="6" width="8.421875" style="26" customWidth="1"/>
    <col min="7" max="7" width="11.140625" style="1" customWidth="1"/>
    <col min="8" max="8" width="2.7109375" style="26" customWidth="1"/>
    <col min="9" max="9" width="11.7109375" style="1" customWidth="1"/>
    <col min="10" max="10" width="2.7109375" style="26" customWidth="1"/>
    <col min="11" max="16384" width="9.140625" style="26" customWidth="1"/>
  </cols>
  <sheetData>
    <row r="1" spans="1:9" ht="12.75" customHeight="1">
      <c r="A1" s="108"/>
      <c r="B1" s="108"/>
      <c r="C1" s="108"/>
      <c r="D1" s="108"/>
      <c r="E1" s="108"/>
      <c r="F1" s="108"/>
      <c r="G1" s="109"/>
      <c r="H1" s="108"/>
      <c r="I1" s="109"/>
    </row>
    <row r="2" spans="1:9" ht="12.75" customHeight="1">
      <c r="A2" s="108"/>
      <c r="B2" s="108"/>
      <c r="C2" s="108"/>
      <c r="D2" s="108"/>
      <c r="E2" s="108"/>
      <c r="F2" s="108"/>
      <c r="G2" s="109"/>
      <c r="H2" s="108"/>
      <c r="I2" s="109"/>
    </row>
    <row r="3" spans="1:9" ht="12.75" customHeight="1">
      <c r="A3" s="108"/>
      <c r="B3" s="108"/>
      <c r="C3" s="108"/>
      <c r="D3" s="108"/>
      <c r="E3" s="108"/>
      <c r="F3" s="108"/>
      <c r="G3" s="109"/>
      <c r="H3" s="108"/>
      <c r="I3" s="109"/>
    </row>
    <row r="4" spans="1:9" ht="12.75" customHeight="1">
      <c r="A4" s="108"/>
      <c r="B4" s="108"/>
      <c r="C4" s="108"/>
      <c r="D4" s="108"/>
      <c r="E4" s="108"/>
      <c r="F4" s="108"/>
      <c r="G4" s="109"/>
      <c r="H4" s="108"/>
      <c r="I4" s="109"/>
    </row>
    <row r="5" spans="1:9" ht="12.75" customHeight="1">
      <c r="A5" s="108"/>
      <c r="B5" s="108"/>
      <c r="C5" s="108"/>
      <c r="D5" s="108"/>
      <c r="E5" s="108"/>
      <c r="F5" s="108"/>
      <c r="G5" s="109"/>
      <c r="H5" s="108"/>
      <c r="I5" s="109"/>
    </row>
    <row r="6" spans="1:9" s="29" customFormat="1" ht="12.75" customHeight="1">
      <c r="A6" s="48" t="s">
        <v>121</v>
      </c>
      <c r="B6" s="48"/>
      <c r="C6" s="48"/>
      <c r="G6" s="110"/>
      <c r="I6" s="110"/>
    </row>
    <row r="7" spans="1:11" s="112" customFormat="1" ht="12.75" customHeight="1">
      <c r="A7" s="30" t="str">
        <f>+Equity!A7</f>
        <v> FOR THE FINANCIAL PERIOD ENDED 30 SEPTEMBER 2004</v>
      </c>
      <c r="B7" s="111"/>
      <c r="C7" s="111"/>
      <c r="D7" s="111"/>
      <c r="E7" s="111"/>
      <c r="F7" s="111"/>
      <c r="G7" s="111"/>
      <c r="H7" s="111"/>
      <c r="I7" s="111"/>
      <c r="J7" s="111"/>
      <c r="K7" s="111"/>
    </row>
    <row r="8" spans="1:11" ht="12.75" customHeight="1">
      <c r="A8" s="113"/>
      <c r="B8" s="113"/>
      <c r="C8" s="113"/>
      <c r="D8" s="113"/>
      <c r="E8" s="113"/>
      <c r="F8" s="113"/>
      <c r="G8" s="113"/>
      <c r="H8" s="113"/>
      <c r="I8" s="113"/>
      <c r="J8" s="113"/>
      <c r="K8" s="113"/>
    </row>
    <row r="9" spans="7:9" ht="12.75" customHeight="1">
      <c r="G9" s="36">
        <f>+'BS'!D9</f>
        <v>38260</v>
      </c>
      <c r="I9" s="36">
        <f>+Income!L18</f>
        <v>37894</v>
      </c>
    </row>
    <row r="10" spans="7:9" ht="12.75" customHeight="1">
      <c r="G10" s="6" t="s">
        <v>58</v>
      </c>
      <c r="I10" s="6" t="s">
        <v>58</v>
      </c>
    </row>
    <row r="11" spans="4:9" ht="3.75" customHeight="1">
      <c r="D11" s="36"/>
      <c r="G11" s="26"/>
      <c r="I11" s="26"/>
    </row>
    <row r="12" ht="12.75" customHeight="1">
      <c r="A12" s="26" t="s">
        <v>137</v>
      </c>
    </row>
    <row r="13" ht="3.75" customHeight="1"/>
    <row r="14" spans="2:9" ht="12.75" customHeight="1">
      <c r="B14" s="26" t="s">
        <v>107</v>
      </c>
      <c r="G14" s="1">
        <f>+Income!J40</f>
        <v>-40985</v>
      </c>
      <c r="I14" s="1">
        <v>-93873</v>
      </c>
    </row>
    <row r="15" ht="3.75" customHeight="1"/>
    <row r="16" spans="2:9" ht="12.75" customHeight="1">
      <c r="B16" s="26" t="s">
        <v>25</v>
      </c>
      <c r="G16" s="1">
        <v>147783</v>
      </c>
      <c r="I16" s="1">
        <v>211770</v>
      </c>
    </row>
    <row r="17" spans="7:9" ht="3.75" customHeight="1">
      <c r="G17" s="12"/>
      <c r="I17" s="12"/>
    </row>
    <row r="18" spans="7:9" ht="3.75" customHeight="1">
      <c r="G18" s="9"/>
      <c r="I18" s="9"/>
    </row>
    <row r="19" spans="2:9" ht="12.75" customHeight="1">
      <c r="B19" s="26" t="s">
        <v>136</v>
      </c>
      <c r="G19" s="1">
        <f>SUM(G14:G16)</f>
        <v>106798</v>
      </c>
      <c r="I19" s="1">
        <f>SUM(I14:I16)</f>
        <v>117897</v>
      </c>
    </row>
    <row r="20" ht="3.75" customHeight="1"/>
    <row r="21" spans="2:9" ht="12.75" customHeight="1">
      <c r="B21" s="26" t="s">
        <v>153</v>
      </c>
      <c r="G21" s="1">
        <v>-224258</v>
      </c>
      <c r="I21" s="1">
        <v>-171739</v>
      </c>
    </row>
    <row r="22" spans="7:9" ht="3.75" customHeight="1">
      <c r="G22" s="12"/>
      <c r="I22" s="12"/>
    </row>
    <row r="23" spans="7:9" ht="3.75" customHeight="1">
      <c r="G23" s="9"/>
      <c r="I23" s="9"/>
    </row>
    <row r="24" spans="2:9" ht="12.75" customHeight="1">
      <c r="B24" s="26" t="s">
        <v>276</v>
      </c>
      <c r="G24" s="1">
        <f>SUM(G19:G21)</f>
        <v>-117460</v>
      </c>
      <c r="I24" s="1">
        <f>SUM(I19:I21)</f>
        <v>-53842</v>
      </c>
    </row>
    <row r="25" spans="7:9" ht="3.75" customHeight="1">
      <c r="G25" s="12"/>
      <c r="I25" s="12"/>
    </row>
    <row r="26" spans="7:9" ht="3.75" customHeight="1">
      <c r="G26" s="9"/>
      <c r="I26" s="9"/>
    </row>
    <row r="27" spans="1:3" ht="12.75" customHeight="1">
      <c r="A27" s="26" t="s">
        <v>141</v>
      </c>
      <c r="B27" s="41"/>
      <c r="C27" s="41"/>
    </row>
    <row r="28" spans="2:3" ht="3.75" customHeight="1">
      <c r="B28" s="41"/>
      <c r="C28" s="41"/>
    </row>
    <row r="29" spans="2:9" ht="3.75" customHeight="1">
      <c r="B29" s="41"/>
      <c r="C29" s="41"/>
      <c r="G29" s="16"/>
      <c r="I29" s="16"/>
    </row>
    <row r="30" spans="2:9" ht="12.75" customHeight="1">
      <c r="B30" s="26" t="s">
        <v>140</v>
      </c>
      <c r="G30" s="16">
        <v>29544</v>
      </c>
      <c r="I30" s="16">
        <v>359</v>
      </c>
    </row>
    <row r="31" spans="2:9" ht="12.75" customHeight="1">
      <c r="B31" s="26" t="s">
        <v>287</v>
      </c>
      <c r="G31" s="16">
        <v>113047</v>
      </c>
      <c r="I31" s="16">
        <v>-126222</v>
      </c>
    </row>
    <row r="32" spans="2:9" ht="12.75" customHeight="1">
      <c r="B32" s="26" t="s">
        <v>139</v>
      </c>
      <c r="G32" s="16">
        <v>356971</v>
      </c>
      <c r="I32" s="16">
        <v>128949</v>
      </c>
    </row>
    <row r="33" spans="2:9" ht="12.75" customHeight="1">
      <c r="B33" s="26" t="s">
        <v>138</v>
      </c>
      <c r="G33" s="16">
        <v>71866</v>
      </c>
      <c r="I33" s="16">
        <v>125956</v>
      </c>
    </row>
    <row r="34" spans="2:9" ht="12.75" customHeight="1">
      <c r="B34" s="26" t="s">
        <v>206</v>
      </c>
      <c r="G34" s="16">
        <v>-35474</v>
      </c>
      <c r="I34" s="16">
        <v>-15505</v>
      </c>
    </row>
    <row r="35" spans="2:9" ht="12.75" customHeight="1">
      <c r="B35" s="26" t="s">
        <v>26</v>
      </c>
      <c r="G35" s="16"/>
      <c r="I35" s="16"/>
    </row>
    <row r="36" spans="3:9" ht="12.75" customHeight="1">
      <c r="C36" s="26" t="s">
        <v>171</v>
      </c>
      <c r="G36" s="16">
        <v>-37576</v>
      </c>
      <c r="I36" s="16">
        <v>-25381</v>
      </c>
    </row>
    <row r="37" spans="2:9" ht="12.75" customHeight="1">
      <c r="B37" s="26" t="s">
        <v>250</v>
      </c>
      <c r="G37" s="16">
        <v>-320</v>
      </c>
      <c r="I37" s="16">
        <v>0</v>
      </c>
    </row>
    <row r="38" spans="2:9" ht="12.75" customHeight="1">
      <c r="B38" s="26" t="s">
        <v>252</v>
      </c>
      <c r="G38" s="16">
        <v>0</v>
      </c>
      <c r="I38" s="16">
        <v>-78746</v>
      </c>
    </row>
    <row r="39" spans="7:9" ht="3.75" customHeight="1">
      <c r="G39" s="12"/>
      <c r="I39" s="12"/>
    </row>
    <row r="40" ht="3.75" customHeight="1"/>
    <row r="41" spans="2:9" ht="12.75" customHeight="1">
      <c r="B41" s="90" t="s">
        <v>190</v>
      </c>
      <c r="C41" s="90"/>
      <c r="G41" s="1">
        <f>SUM(G29:G38)</f>
        <v>498058</v>
      </c>
      <c r="I41" s="1">
        <f>SUM(I29:I38)</f>
        <v>9410</v>
      </c>
    </row>
    <row r="42" spans="7:9" ht="3.75" customHeight="1">
      <c r="G42" s="12"/>
      <c r="I42" s="12"/>
    </row>
    <row r="43" spans="7:9" ht="3.75" customHeight="1">
      <c r="G43" s="9"/>
      <c r="I43" s="9"/>
    </row>
    <row r="44" spans="1:3" ht="3.75" customHeight="1">
      <c r="A44" s="90"/>
      <c r="B44" s="90"/>
      <c r="C44" s="90"/>
    </row>
    <row r="45" spans="1:3" ht="12.75" customHeight="1">
      <c r="A45" s="26" t="s">
        <v>142</v>
      </c>
      <c r="B45" s="41"/>
      <c r="C45" s="41"/>
    </row>
    <row r="46" spans="2:3" ht="3.75" customHeight="1">
      <c r="B46" s="41"/>
      <c r="C46" s="41"/>
    </row>
    <row r="47" spans="2:9" ht="3.75" customHeight="1">
      <c r="B47" s="41"/>
      <c r="C47" s="41"/>
      <c r="G47" s="16"/>
      <c r="I47" s="16"/>
    </row>
    <row r="48" spans="2:9" ht="12.75" customHeight="1">
      <c r="B48" s="26" t="s">
        <v>196</v>
      </c>
      <c r="G48" s="16">
        <v>-328200</v>
      </c>
      <c r="I48" s="16">
        <v>-119867</v>
      </c>
    </row>
    <row r="49" spans="2:9" ht="12.75" customHeight="1">
      <c r="B49" s="26" t="s">
        <v>207</v>
      </c>
      <c r="G49" s="16">
        <v>-6197</v>
      </c>
      <c r="I49" s="16">
        <v>-4869</v>
      </c>
    </row>
    <row r="50" spans="2:9" ht="12.75" customHeight="1">
      <c r="B50" s="26" t="s">
        <v>253</v>
      </c>
      <c r="G50" s="16">
        <v>0</v>
      </c>
      <c r="I50" s="16">
        <v>-139</v>
      </c>
    </row>
    <row r="51" spans="2:9" ht="12.75" customHeight="1">
      <c r="B51" s="26" t="s">
        <v>32</v>
      </c>
      <c r="G51" s="16"/>
      <c r="I51" s="16"/>
    </row>
    <row r="52" spans="3:9" ht="12.75" customHeight="1">
      <c r="C52" s="26" t="s">
        <v>211</v>
      </c>
      <c r="G52" s="16">
        <v>36975</v>
      </c>
      <c r="I52" s="16">
        <v>16122</v>
      </c>
    </row>
    <row r="53" spans="7:9" ht="3.75" customHeight="1">
      <c r="G53" s="12"/>
      <c r="I53" s="12"/>
    </row>
    <row r="54" ht="3.75" customHeight="1"/>
    <row r="55" spans="2:9" ht="12.75" customHeight="1">
      <c r="B55" s="90" t="s">
        <v>191</v>
      </c>
      <c r="C55" s="90"/>
      <c r="G55" s="16">
        <f>SUM(G48:G52)</f>
        <v>-297422</v>
      </c>
      <c r="I55" s="16">
        <f>SUM(I48:I52)</f>
        <v>-108753</v>
      </c>
    </row>
    <row r="56" spans="1:9" ht="3.75" customHeight="1">
      <c r="A56" s="90"/>
      <c r="B56" s="90"/>
      <c r="C56" s="90"/>
      <c r="G56" s="12"/>
      <c r="I56" s="12"/>
    </row>
    <row r="57" spans="1:3" ht="3.75" customHeight="1">
      <c r="A57" s="41"/>
      <c r="B57" s="41"/>
      <c r="C57" s="41"/>
    </row>
    <row r="58" spans="1:9" ht="12.75" customHeight="1">
      <c r="A58" s="90" t="s">
        <v>123</v>
      </c>
      <c r="B58" s="90"/>
      <c r="C58" s="90"/>
      <c r="G58" s="1">
        <v>-873</v>
      </c>
      <c r="I58" s="1">
        <v>5976</v>
      </c>
    </row>
    <row r="59" spans="1:3" ht="3.75" customHeight="1">
      <c r="A59" s="41"/>
      <c r="B59" s="41"/>
      <c r="C59" s="41"/>
    </row>
    <row r="60" spans="1:9" ht="3.75" customHeight="1">
      <c r="A60" s="41"/>
      <c r="B60" s="41"/>
      <c r="C60" s="41"/>
      <c r="G60" s="9"/>
      <c r="I60" s="9"/>
    </row>
    <row r="61" spans="1:9" ht="12.75" customHeight="1">
      <c r="A61" s="90" t="s">
        <v>277</v>
      </c>
      <c r="B61" s="90"/>
      <c r="C61" s="90"/>
      <c r="G61" s="1">
        <f>+G24+G41+G58+G55</f>
        <v>82303</v>
      </c>
      <c r="I61" s="1">
        <f>+I24+I41+I58+I55</f>
        <v>-147209</v>
      </c>
    </row>
    <row r="62" spans="1:3" ht="3.75" customHeight="1">
      <c r="A62" s="41"/>
      <c r="B62" s="41"/>
      <c r="C62" s="41"/>
    </row>
    <row r="63" spans="1:9" ht="3.75" customHeight="1">
      <c r="A63" s="41"/>
      <c r="B63" s="41"/>
      <c r="C63" s="41"/>
      <c r="G63" s="9"/>
      <c r="I63" s="9"/>
    </row>
    <row r="64" spans="1:9" ht="12.75" customHeight="1">
      <c r="A64" s="26" t="s">
        <v>213</v>
      </c>
      <c r="G64" s="16"/>
      <c r="I64" s="16"/>
    </row>
    <row r="65" spans="1:3" ht="3.75" customHeight="1">
      <c r="A65" s="41"/>
      <c r="B65" s="41"/>
      <c r="C65" s="41"/>
    </row>
    <row r="66" spans="1:9" ht="3.75" customHeight="1">
      <c r="A66" s="41"/>
      <c r="B66" s="41"/>
      <c r="C66" s="41"/>
      <c r="G66" s="57"/>
      <c r="I66" s="57"/>
    </row>
    <row r="67" spans="1:9" ht="12.75" customHeight="1">
      <c r="A67" s="41"/>
      <c r="B67" s="41"/>
      <c r="C67" s="41"/>
      <c r="D67" s="26" t="s">
        <v>122</v>
      </c>
      <c r="G67" s="58">
        <v>305406</v>
      </c>
      <c r="I67" s="58">
        <v>464242</v>
      </c>
    </row>
    <row r="68" spans="1:9" ht="12.75" customHeight="1">
      <c r="A68" s="41"/>
      <c r="B68" s="41"/>
      <c r="C68" s="41"/>
      <c r="D68" s="26" t="s">
        <v>123</v>
      </c>
      <c r="G68" s="58"/>
      <c r="I68" s="58"/>
    </row>
    <row r="69" spans="1:9" ht="12.75" customHeight="1">
      <c r="A69" s="41"/>
      <c r="B69" s="41"/>
      <c r="C69" s="41"/>
      <c r="D69" s="26" t="s">
        <v>124</v>
      </c>
      <c r="G69" s="58">
        <v>3992</v>
      </c>
      <c r="I69" s="58">
        <v>7603</v>
      </c>
    </row>
    <row r="70" spans="1:9" ht="3.75" customHeight="1">
      <c r="A70" s="41"/>
      <c r="B70" s="41"/>
      <c r="C70" s="41"/>
      <c r="G70" s="59"/>
      <c r="I70" s="59"/>
    </row>
    <row r="71" spans="1:9" ht="3.75" customHeight="1">
      <c r="A71" s="41"/>
      <c r="B71" s="41"/>
      <c r="C71" s="41"/>
      <c r="G71" s="9"/>
      <c r="I71" s="9"/>
    </row>
    <row r="72" spans="1:9" ht="12.75" customHeight="1">
      <c r="A72" s="41"/>
      <c r="B72" s="41"/>
      <c r="C72" s="41"/>
      <c r="D72" s="114" t="s">
        <v>193</v>
      </c>
      <c r="E72" s="56"/>
      <c r="F72" s="56"/>
      <c r="G72" s="16">
        <f>SUM(G67:G70)</f>
        <v>309398</v>
      </c>
      <c r="I72" s="16">
        <f>SUM(I67:I70)</f>
        <v>471845</v>
      </c>
    </row>
    <row r="73" spans="1:3" ht="3.75" customHeight="1">
      <c r="A73" s="41"/>
      <c r="B73" s="41"/>
      <c r="C73" s="41"/>
    </row>
    <row r="74" spans="1:9" ht="3.75" customHeight="1">
      <c r="A74" s="41"/>
      <c r="B74" s="41"/>
      <c r="C74" s="41"/>
      <c r="G74" s="9"/>
      <c r="I74" s="9"/>
    </row>
    <row r="75" spans="1:9" ht="15" customHeight="1" thickBot="1">
      <c r="A75" s="26" t="s">
        <v>251</v>
      </c>
      <c r="G75" s="18">
        <f>+G61+G72</f>
        <v>391701</v>
      </c>
      <c r="I75" s="18">
        <f>+I61+I72</f>
        <v>324636</v>
      </c>
    </row>
    <row r="76" spans="1:3" ht="15" customHeight="1">
      <c r="A76" s="41"/>
      <c r="B76" s="41"/>
      <c r="C76" s="41"/>
    </row>
    <row r="77" spans="1:3" ht="15" customHeight="1">
      <c r="A77" s="41"/>
      <c r="B77" s="41"/>
      <c r="C77" s="41"/>
    </row>
    <row r="78" spans="1:3" ht="15" customHeight="1">
      <c r="A78" s="41"/>
      <c r="B78" s="41"/>
      <c r="C78" s="41"/>
    </row>
    <row r="79" spans="1:3" ht="15" customHeight="1">
      <c r="A79" s="41"/>
      <c r="B79" s="41"/>
      <c r="C79" s="41"/>
    </row>
    <row r="80" spans="1:3" ht="15" customHeight="1">
      <c r="A80" s="41"/>
      <c r="B80" s="41"/>
      <c r="C80" s="41"/>
    </row>
    <row r="81" spans="1:3" ht="15" customHeight="1">
      <c r="A81" s="41"/>
      <c r="B81" s="41"/>
      <c r="C81" s="41"/>
    </row>
    <row r="82" spans="1:3" ht="15" customHeight="1">
      <c r="A82" s="41"/>
      <c r="B82" s="41"/>
      <c r="C82" s="41"/>
    </row>
    <row r="83" spans="1:3" ht="15" customHeight="1">
      <c r="A83" s="41"/>
      <c r="B83" s="41"/>
      <c r="C83" s="41"/>
    </row>
    <row r="84" spans="1:3" ht="7.5" customHeight="1">
      <c r="A84" s="41"/>
      <c r="B84" s="41"/>
      <c r="C84" s="41"/>
    </row>
    <row r="85" spans="1:11" ht="24.75" customHeight="1">
      <c r="A85" s="165" t="s">
        <v>5</v>
      </c>
      <c r="B85" s="165"/>
      <c r="C85" s="165"/>
      <c r="D85" s="165"/>
      <c r="E85" s="165"/>
      <c r="F85" s="165"/>
      <c r="G85" s="165"/>
      <c r="H85" s="165"/>
      <c r="I85" s="165"/>
      <c r="K85" s="1"/>
    </row>
  </sheetData>
  <mergeCells count="1">
    <mergeCell ref="A85:I85"/>
  </mergeCells>
  <printOptions horizontalCentered="1"/>
  <pageMargins left="0.66" right="0.6" top="0.71" bottom="0.57" header="0.2" footer="0.2"/>
  <pageSetup firstPageNumber="4" useFirstPageNumber="1" fitToHeight="1" fitToWidth="1" horizontalDpi="600" verticalDpi="600" orientation="portrait" paperSize="9" scale="89"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dimension ref="A6:V159"/>
  <sheetViews>
    <sheetView workbookViewId="0" topLeftCell="A1">
      <selection activeCell="A1" sqref="A1"/>
    </sheetView>
  </sheetViews>
  <sheetFormatPr defaultColWidth="9.140625" defaultRowHeight="12.75" customHeight="1"/>
  <cols>
    <col min="1" max="1" width="2.7109375" style="62" customWidth="1"/>
    <col min="2" max="2" width="2.8515625" style="26" customWidth="1"/>
    <col min="3" max="3" width="3.7109375" style="26" customWidth="1"/>
    <col min="4" max="4" width="4.140625" style="26" customWidth="1"/>
    <col min="5" max="5" width="6.8515625" style="26" customWidth="1"/>
    <col min="6" max="6" width="7.7109375" style="26" customWidth="1"/>
    <col min="7" max="7" width="8.28125" style="26" customWidth="1"/>
    <col min="8" max="8" width="12.7109375" style="26" customWidth="1"/>
    <col min="9" max="9" width="10.421875" style="26" customWidth="1"/>
    <col min="10" max="10" width="10.7109375" style="26" customWidth="1"/>
    <col min="11" max="11" width="11.00390625" style="26" customWidth="1"/>
    <col min="12" max="12" width="11.8515625" style="26" customWidth="1"/>
    <col min="13" max="13" width="9.57421875" style="26" bestFit="1" customWidth="1"/>
    <col min="14" max="14" width="4.7109375" style="26" customWidth="1"/>
    <col min="15" max="15" width="9.28125" style="26" customWidth="1"/>
    <col min="16" max="16384" width="9.140625" style="26" customWidth="1"/>
  </cols>
  <sheetData>
    <row r="5" ht="9" customHeight="1"/>
    <row r="6" spans="1:4" s="29" customFormat="1" ht="15" customHeight="1">
      <c r="A6" s="115"/>
      <c r="B6" s="48" t="s">
        <v>172</v>
      </c>
      <c r="C6" s="48"/>
      <c r="D6" s="48"/>
    </row>
    <row r="7" ht="7.5" customHeight="1"/>
    <row r="8" spans="1:4" ht="12.75" customHeight="1">
      <c r="A8" s="62">
        <v>1</v>
      </c>
      <c r="B8" s="63" t="s">
        <v>125</v>
      </c>
      <c r="C8" s="63"/>
      <c r="D8" s="63"/>
    </row>
    <row r="9" ht="7.5" customHeight="1"/>
    <row r="10" spans="1:12" s="117" customFormat="1" ht="27.75" customHeight="1">
      <c r="A10" s="116"/>
      <c r="B10" s="165" t="s">
        <v>197</v>
      </c>
      <c r="C10" s="165"/>
      <c r="D10" s="165"/>
      <c r="E10" s="165"/>
      <c r="F10" s="165"/>
      <c r="G10" s="165"/>
      <c r="H10" s="165"/>
      <c r="I10" s="165"/>
      <c r="J10" s="165"/>
      <c r="K10" s="165"/>
      <c r="L10" s="165"/>
    </row>
    <row r="11" ht="6" customHeight="1"/>
    <row r="12" spans="1:12" s="80" customFormat="1" ht="40.5" customHeight="1">
      <c r="A12" s="89"/>
      <c r="B12" s="179" t="s">
        <v>6</v>
      </c>
      <c r="C12" s="179"/>
      <c r="D12" s="179"/>
      <c r="E12" s="179"/>
      <c r="F12" s="179"/>
      <c r="G12" s="179"/>
      <c r="H12" s="179"/>
      <c r="I12" s="179"/>
      <c r="J12" s="179"/>
      <c r="K12" s="179"/>
      <c r="L12" s="179"/>
    </row>
    <row r="13" ht="7.5" customHeight="1"/>
    <row r="14" spans="1:4" ht="12.75" customHeight="1">
      <c r="A14" s="62">
        <v>2</v>
      </c>
      <c r="B14" s="63" t="s">
        <v>14</v>
      </c>
      <c r="C14" s="63"/>
      <c r="D14" s="63"/>
    </row>
    <row r="15" ht="7.5" customHeight="1"/>
    <row r="16" spans="2:12" ht="25.5" customHeight="1">
      <c r="B16" s="165" t="s">
        <v>7</v>
      </c>
      <c r="C16" s="165"/>
      <c r="D16" s="165"/>
      <c r="E16" s="165"/>
      <c r="F16" s="165"/>
      <c r="G16" s="165"/>
      <c r="H16" s="165"/>
      <c r="I16" s="165"/>
      <c r="J16" s="165"/>
      <c r="K16" s="165"/>
      <c r="L16" s="165"/>
    </row>
    <row r="17" ht="7.5" customHeight="1"/>
    <row r="18" spans="1:4" ht="12.75" customHeight="1">
      <c r="A18" s="62">
        <v>3</v>
      </c>
      <c r="B18" s="63" t="s">
        <v>98</v>
      </c>
      <c r="C18" s="63"/>
      <c r="D18" s="63"/>
    </row>
    <row r="19" ht="7.5" customHeight="1"/>
    <row r="20" spans="1:12" s="117" customFormat="1" ht="27.75" customHeight="1">
      <c r="A20" s="116"/>
      <c r="B20" s="165" t="s">
        <v>178</v>
      </c>
      <c r="C20" s="165"/>
      <c r="D20" s="165"/>
      <c r="E20" s="165"/>
      <c r="F20" s="165"/>
      <c r="G20" s="165"/>
      <c r="H20" s="165"/>
      <c r="I20" s="165"/>
      <c r="J20" s="165"/>
      <c r="K20" s="165"/>
      <c r="L20" s="165"/>
    </row>
    <row r="21" ht="6" customHeight="1"/>
    <row r="22" spans="1:12" s="91" customFormat="1" ht="37.5" customHeight="1">
      <c r="A22" s="65"/>
      <c r="B22" s="91" t="s">
        <v>63</v>
      </c>
      <c r="C22" s="179" t="s">
        <v>179</v>
      </c>
      <c r="D22" s="179"/>
      <c r="E22" s="179"/>
      <c r="F22" s="179"/>
      <c r="G22" s="179"/>
      <c r="H22" s="179"/>
      <c r="I22" s="179"/>
      <c r="J22" s="179"/>
      <c r="K22" s="179"/>
      <c r="L22" s="179"/>
    </row>
    <row r="23" ht="6" customHeight="1"/>
    <row r="24" spans="1:12" s="91" customFormat="1" ht="39" customHeight="1">
      <c r="A24" s="65"/>
      <c r="B24" s="91" t="s">
        <v>64</v>
      </c>
      <c r="C24" s="179" t="s">
        <v>198</v>
      </c>
      <c r="D24" s="179"/>
      <c r="E24" s="179"/>
      <c r="F24" s="179"/>
      <c r="G24" s="179"/>
      <c r="H24" s="179"/>
      <c r="I24" s="179"/>
      <c r="J24" s="179"/>
      <c r="K24" s="179"/>
      <c r="L24" s="179"/>
    </row>
    <row r="25" spans="2:4" ht="6" customHeight="1">
      <c r="B25" s="63"/>
      <c r="C25" s="63"/>
      <c r="D25" s="63"/>
    </row>
    <row r="26" spans="1:12" s="91" customFormat="1" ht="39.75" customHeight="1">
      <c r="A26" s="65"/>
      <c r="B26" s="91" t="s">
        <v>69</v>
      </c>
      <c r="C26" s="179" t="s">
        <v>199</v>
      </c>
      <c r="D26" s="179"/>
      <c r="E26" s="179"/>
      <c r="F26" s="179"/>
      <c r="G26" s="179"/>
      <c r="H26" s="179"/>
      <c r="I26" s="179"/>
      <c r="J26" s="179"/>
      <c r="K26" s="179"/>
      <c r="L26" s="179"/>
    </row>
    <row r="27" ht="7.5" customHeight="1"/>
    <row r="28" spans="1:4" ht="12.75" customHeight="1">
      <c r="A28" s="62">
        <v>4</v>
      </c>
      <c r="B28" s="63" t="s">
        <v>183</v>
      </c>
      <c r="C28" s="63"/>
      <c r="D28" s="63"/>
    </row>
    <row r="29" ht="7.5" customHeight="1"/>
    <row r="30" spans="2:12" s="80" customFormat="1" ht="27.75" customHeight="1">
      <c r="B30" s="179" t="s">
        <v>8</v>
      </c>
      <c r="C30" s="179"/>
      <c r="D30" s="179"/>
      <c r="E30" s="179"/>
      <c r="F30" s="179"/>
      <c r="G30" s="179"/>
      <c r="H30" s="179"/>
      <c r="I30" s="179"/>
      <c r="J30" s="179"/>
      <c r="K30" s="179"/>
      <c r="L30" s="179"/>
    </row>
    <row r="31" ht="7.5" customHeight="1"/>
    <row r="32" spans="1:4" ht="12.75" customHeight="1">
      <c r="A32" s="62">
        <v>5</v>
      </c>
      <c r="B32" s="63" t="s">
        <v>37</v>
      </c>
      <c r="C32" s="63"/>
      <c r="D32" s="63"/>
    </row>
    <row r="33" spans="2:4" ht="7.5" customHeight="1">
      <c r="B33" s="63"/>
      <c r="C33" s="63"/>
      <c r="D33" s="63"/>
    </row>
    <row r="34" spans="1:2" s="112" customFormat="1" ht="12.75" customHeight="1">
      <c r="A34" s="118"/>
      <c r="B34" s="119" t="s">
        <v>212</v>
      </c>
    </row>
    <row r="35" spans="6:12" s="112" customFormat="1" ht="12.75" customHeight="1">
      <c r="F35" s="120"/>
      <c r="G35" s="120"/>
      <c r="H35" s="120"/>
      <c r="I35" s="183" t="str">
        <f>+Income!F16</f>
        <v>THIRD QUARTER</v>
      </c>
      <c r="J35" s="183"/>
      <c r="K35" s="181" t="str">
        <f>+Income!J16</f>
        <v>CUMULATIVE 9 MONTHS</v>
      </c>
      <c r="L35" s="182"/>
    </row>
    <row r="36" spans="6:12" s="112" customFormat="1" ht="12.75" customHeight="1">
      <c r="F36" s="121"/>
      <c r="G36" s="121"/>
      <c r="H36" s="121"/>
      <c r="I36" s="122">
        <f>+Income!F18</f>
        <v>38260</v>
      </c>
      <c r="J36" s="122">
        <f>+Income!H18</f>
        <v>37894</v>
      </c>
      <c r="K36" s="122">
        <f>+I36</f>
        <v>38260</v>
      </c>
      <c r="L36" s="122">
        <f>+J36</f>
        <v>37894</v>
      </c>
    </row>
    <row r="37" spans="6:12" s="112" customFormat="1" ht="3.75" customHeight="1">
      <c r="F37" s="121"/>
      <c r="G37" s="121"/>
      <c r="H37" s="121"/>
      <c r="I37" s="120"/>
      <c r="J37" s="120"/>
      <c r="K37" s="120"/>
      <c r="L37" s="120"/>
    </row>
    <row r="38" spans="6:12" s="112" customFormat="1" ht="12" customHeight="1">
      <c r="F38" s="121"/>
      <c r="G38" s="121"/>
      <c r="H38" s="121"/>
      <c r="I38" s="123" t="s">
        <v>58</v>
      </c>
      <c r="J38" s="123" t="s">
        <v>58</v>
      </c>
      <c r="K38" s="123" t="s">
        <v>58</v>
      </c>
      <c r="L38" s="123" t="s">
        <v>58</v>
      </c>
    </row>
    <row r="39" spans="6:12" s="112" customFormat="1" ht="3.75" customHeight="1">
      <c r="F39" s="121"/>
      <c r="G39" s="121"/>
      <c r="H39" s="121"/>
      <c r="I39" s="123"/>
      <c r="J39" s="123"/>
      <c r="K39" s="123"/>
      <c r="L39" s="123"/>
    </row>
    <row r="40" spans="1:12" s="112" customFormat="1" ht="12.75" customHeight="1">
      <c r="A40" s="118"/>
      <c r="C40" s="124" t="s">
        <v>261</v>
      </c>
      <c r="I40" s="125"/>
      <c r="J40" s="125"/>
      <c r="K40" s="125"/>
      <c r="L40" s="125"/>
    </row>
    <row r="41" spans="1:12" s="112" customFormat="1" ht="12.75" customHeight="1">
      <c r="A41" s="118"/>
      <c r="D41" s="126" t="s">
        <v>262</v>
      </c>
      <c r="I41" s="125">
        <v>-2</v>
      </c>
      <c r="J41" s="125">
        <v>-1777</v>
      </c>
      <c r="K41" s="125">
        <v>-639</v>
      </c>
      <c r="L41" s="125">
        <v>-1732</v>
      </c>
    </row>
    <row r="42" spans="1:12" s="112" customFormat="1" ht="12.75" customHeight="1">
      <c r="A42" s="118"/>
      <c r="C42" s="124" t="s">
        <v>31</v>
      </c>
      <c r="I42" s="125">
        <v>0</v>
      </c>
      <c r="J42" s="125">
        <v>0</v>
      </c>
      <c r="K42" s="125">
        <v>0</v>
      </c>
      <c r="L42" s="125">
        <v>-405</v>
      </c>
    </row>
    <row r="43" spans="1:12" s="112" customFormat="1" ht="12.75" customHeight="1">
      <c r="A43" s="118"/>
      <c r="C43" s="124" t="s">
        <v>260</v>
      </c>
      <c r="I43" s="125">
        <v>310</v>
      </c>
      <c r="J43" s="125">
        <v>0</v>
      </c>
      <c r="K43" s="125">
        <v>310</v>
      </c>
      <c r="L43" s="125">
        <v>0</v>
      </c>
    </row>
    <row r="44" spans="1:12" s="112" customFormat="1" ht="12.75" customHeight="1">
      <c r="A44" s="118"/>
      <c r="C44" s="124" t="s">
        <v>257</v>
      </c>
      <c r="I44" s="125">
        <v>3727</v>
      </c>
      <c r="J44" s="125">
        <v>0</v>
      </c>
      <c r="K44" s="125">
        <v>3727</v>
      </c>
      <c r="L44" s="125">
        <v>0</v>
      </c>
    </row>
    <row r="45" spans="1:12" s="112" customFormat="1" ht="12.75" customHeight="1">
      <c r="A45" s="118"/>
      <c r="C45" s="124" t="s">
        <v>226</v>
      </c>
      <c r="I45" s="125">
        <v>0</v>
      </c>
      <c r="J45" s="125">
        <v>0</v>
      </c>
      <c r="K45" s="125">
        <v>0</v>
      </c>
      <c r="L45" s="125">
        <v>61</v>
      </c>
    </row>
    <row r="46" spans="1:12" s="112" customFormat="1" ht="12.75" customHeight="1">
      <c r="A46" s="118"/>
      <c r="C46" s="124" t="s">
        <v>232</v>
      </c>
      <c r="I46" s="125">
        <v>0</v>
      </c>
      <c r="J46" s="125">
        <v>0</v>
      </c>
      <c r="K46" s="125">
        <v>25000</v>
      </c>
      <c r="L46" s="125">
        <v>0</v>
      </c>
    </row>
    <row r="47" spans="1:12" s="112" customFormat="1" ht="12.75" customHeight="1">
      <c r="A47" s="118"/>
      <c r="C47" s="124" t="s">
        <v>259</v>
      </c>
      <c r="I47" s="125">
        <v>-328</v>
      </c>
      <c r="J47" s="125">
        <v>0</v>
      </c>
      <c r="K47" s="125">
        <v>-328</v>
      </c>
      <c r="L47" s="125">
        <v>0</v>
      </c>
    </row>
    <row r="48" spans="1:12" s="112" customFormat="1" ht="12.75" customHeight="1">
      <c r="A48" s="118"/>
      <c r="C48" s="126" t="s">
        <v>274</v>
      </c>
      <c r="I48" s="125">
        <v>-8056</v>
      </c>
      <c r="J48" s="125">
        <v>939</v>
      </c>
      <c r="K48" s="125">
        <v>9394</v>
      </c>
      <c r="L48" s="125">
        <v>35606</v>
      </c>
    </row>
    <row r="49" spans="1:12" s="112" customFormat="1" ht="12.75" customHeight="1">
      <c r="A49" s="118"/>
      <c r="C49" s="126" t="s">
        <v>275</v>
      </c>
      <c r="I49" s="125">
        <v>-10162</v>
      </c>
      <c r="J49" s="125">
        <v>3919</v>
      </c>
      <c r="K49" s="125">
        <v>-6355</v>
      </c>
      <c r="L49" s="125">
        <v>1283</v>
      </c>
    </row>
    <row r="50" spans="1:12" s="112" customFormat="1" ht="12.75" customHeight="1">
      <c r="A50" s="118"/>
      <c r="C50" s="124" t="s">
        <v>258</v>
      </c>
      <c r="I50" s="125">
        <v>-7627</v>
      </c>
      <c r="J50" s="125">
        <v>0</v>
      </c>
      <c r="K50" s="125">
        <v>-7627</v>
      </c>
      <c r="L50" s="125">
        <v>0</v>
      </c>
    </row>
    <row r="51" spans="1:12" s="112" customFormat="1" ht="12.75" customHeight="1">
      <c r="A51" s="118"/>
      <c r="C51" s="124" t="s">
        <v>229</v>
      </c>
      <c r="I51" s="125">
        <v>0</v>
      </c>
      <c r="J51" s="125">
        <v>-16072</v>
      </c>
      <c r="K51" s="125">
        <v>0</v>
      </c>
      <c r="L51" s="125">
        <v>-35357</v>
      </c>
    </row>
    <row r="52" spans="1:12" s="112" customFormat="1" ht="12.75" customHeight="1">
      <c r="A52" s="118"/>
      <c r="C52" s="124" t="s">
        <v>227</v>
      </c>
      <c r="I52" s="125"/>
      <c r="J52" s="125"/>
      <c r="K52" s="125"/>
      <c r="L52" s="125"/>
    </row>
    <row r="53" spans="1:12" s="112" customFormat="1" ht="12.75" customHeight="1">
      <c r="A53" s="118"/>
      <c r="C53" s="124"/>
      <c r="D53" s="112" t="s">
        <v>228</v>
      </c>
      <c r="I53" s="125">
        <v>0</v>
      </c>
      <c r="J53" s="125">
        <v>0</v>
      </c>
      <c r="K53" s="125">
        <v>-642</v>
      </c>
      <c r="L53" s="125">
        <v>-10896</v>
      </c>
    </row>
    <row r="54" spans="1:12" s="112" customFormat="1" ht="12.75" customHeight="1">
      <c r="A54" s="118"/>
      <c r="C54" s="119" t="s">
        <v>9</v>
      </c>
      <c r="I54" s="125"/>
      <c r="J54" s="125"/>
      <c r="K54" s="125"/>
      <c r="L54" s="125"/>
    </row>
    <row r="55" spans="1:12" s="112" customFormat="1" ht="12.75" customHeight="1">
      <c r="A55" s="118"/>
      <c r="D55" s="126" t="s">
        <v>10</v>
      </c>
      <c r="I55" s="125">
        <v>0</v>
      </c>
      <c r="J55" s="125">
        <v>0</v>
      </c>
      <c r="K55" s="125">
        <v>1141</v>
      </c>
      <c r="L55" s="125">
        <f>+J55</f>
        <v>0</v>
      </c>
    </row>
    <row r="56" spans="1:12" s="112" customFormat="1" ht="12.75" customHeight="1">
      <c r="A56" s="118"/>
      <c r="C56" s="119" t="s">
        <v>256</v>
      </c>
      <c r="D56" s="126"/>
      <c r="I56" s="125">
        <v>4305</v>
      </c>
      <c r="J56" s="125">
        <v>0</v>
      </c>
      <c r="K56" s="125">
        <v>4305</v>
      </c>
      <c r="L56" s="125">
        <v>0</v>
      </c>
    </row>
    <row r="57" spans="1:12" s="112" customFormat="1" ht="12.75" customHeight="1">
      <c r="A57" s="118"/>
      <c r="C57" s="124" t="s">
        <v>273</v>
      </c>
      <c r="I57" s="125">
        <v>593</v>
      </c>
      <c r="J57" s="125">
        <v>843</v>
      </c>
      <c r="K57" s="125">
        <v>593</v>
      </c>
      <c r="L57" s="125">
        <v>453</v>
      </c>
    </row>
    <row r="58" spans="1:12" s="112" customFormat="1" ht="3.75" customHeight="1">
      <c r="A58" s="118"/>
      <c r="I58" s="124"/>
      <c r="J58" s="124"/>
      <c r="K58" s="124"/>
      <c r="L58" s="124"/>
    </row>
    <row r="59" spans="6:12" s="112" customFormat="1" ht="3.75" customHeight="1">
      <c r="F59" s="121"/>
      <c r="G59" s="121"/>
      <c r="H59" s="121"/>
      <c r="I59" s="127"/>
      <c r="J59" s="127"/>
      <c r="K59" s="127"/>
      <c r="L59" s="127"/>
    </row>
    <row r="60" spans="1:15" s="112" customFormat="1" ht="12.75" customHeight="1" thickBot="1">
      <c r="A60" s="118"/>
      <c r="I60" s="128">
        <f>SUM(I41:I58)</f>
        <v>-17240</v>
      </c>
      <c r="J60" s="128">
        <f>SUM(J41:J58)</f>
        <v>-12148</v>
      </c>
      <c r="K60" s="128">
        <f>SUM(K41:K58)</f>
        <v>28879</v>
      </c>
      <c r="L60" s="128">
        <f>SUM(L41:L58)</f>
        <v>-10987</v>
      </c>
      <c r="M60" s="129"/>
      <c r="N60" s="129"/>
      <c r="O60" s="129"/>
    </row>
    <row r="61" spans="9:15" ht="9.75" customHeight="1">
      <c r="I61" s="16"/>
      <c r="J61" s="16"/>
      <c r="K61" s="16"/>
      <c r="L61" s="16"/>
      <c r="M61" s="16"/>
      <c r="N61" s="56"/>
      <c r="O61" s="56"/>
    </row>
    <row r="62" spans="1:9" ht="12.75" customHeight="1">
      <c r="A62" s="62">
        <v>6</v>
      </c>
      <c r="B62" s="63" t="s">
        <v>73</v>
      </c>
      <c r="C62" s="63"/>
      <c r="D62" s="63"/>
      <c r="I62" s="56"/>
    </row>
    <row r="63" ht="7.5" customHeight="1"/>
    <row r="64" spans="1:12" s="91" customFormat="1" ht="39.75" customHeight="1">
      <c r="A64" s="65"/>
      <c r="B64" s="179" t="s">
        <v>288</v>
      </c>
      <c r="C64" s="179"/>
      <c r="D64" s="179"/>
      <c r="E64" s="179"/>
      <c r="F64" s="179"/>
      <c r="G64" s="179"/>
      <c r="H64" s="179"/>
      <c r="I64" s="179"/>
      <c r="J64" s="179"/>
      <c r="K64" s="179"/>
      <c r="L64" s="179"/>
    </row>
    <row r="65" ht="7.5" customHeight="1"/>
    <row r="66" spans="1:4" ht="12.75" customHeight="1">
      <c r="A66" s="62">
        <v>7</v>
      </c>
      <c r="B66" s="63" t="s">
        <v>129</v>
      </c>
      <c r="C66" s="63"/>
      <c r="D66" s="63"/>
    </row>
    <row r="67" spans="2:4" ht="7.5" customHeight="1">
      <c r="B67" s="63"/>
      <c r="C67" s="63"/>
      <c r="D67" s="63"/>
    </row>
    <row r="68" spans="1:13" s="79" customFormat="1" ht="27" customHeight="1">
      <c r="A68" s="104"/>
      <c r="B68" s="179" t="s">
        <v>263</v>
      </c>
      <c r="C68" s="179"/>
      <c r="D68" s="179"/>
      <c r="E68" s="179"/>
      <c r="F68" s="179"/>
      <c r="G68" s="179"/>
      <c r="H68" s="179"/>
      <c r="I68" s="179"/>
      <c r="J68" s="179"/>
      <c r="K68" s="179"/>
      <c r="L68" s="179"/>
      <c r="M68" s="52"/>
    </row>
    <row r="69" spans="2:4" ht="7.5" customHeight="1">
      <c r="B69" s="63"/>
      <c r="C69" s="63"/>
      <c r="D69" s="63"/>
    </row>
    <row r="70" spans="1:2" ht="12.75" customHeight="1">
      <c r="A70" s="62">
        <v>8</v>
      </c>
      <c r="B70" s="63" t="s">
        <v>127</v>
      </c>
    </row>
    <row r="71" ht="7.5" customHeight="1">
      <c r="B71" s="63"/>
    </row>
    <row r="72" spans="1:12" s="79" customFormat="1" ht="13.5" customHeight="1">
      <c r="A72" s="69"/>
      <c r="B72" s="179" t="s">
        <v>265</v>
      </c>
      <c r="C72" s="179"/>
      <c r="D72" s="179"/>
      <c r="E72" s="179"/>
      <c r="F72" s="179"/>
      <c r="G72" s="179"/>
      <c r="H72" s="179"/>
      <c r="I72" s="179"/>
      <c r="J72" s="179"/>
      <c r="K72" s="179"/>
      <c r="L72" s="179"/>
    </row>
    <row r="73" ht="7.5" customHeight="1"/>
    <row r="74" spans="8:12" s="130" customFormat="1" ht="12.75" customHeight="1">
      <c r="H74" s="130" t="s">
        <v>154</v>
      </c>
      <c r="I74" s="130" t="s">
        <v>155</v>
      </c>
      <c r="K74" s="130" t="s">
        <v>156</v>
      </c>
      <c r="L74" s="130" t="s">
        <v>157</v>
      </c>
    </row>
    <row r="75" spans="6:13" s="130" customFormat="1" ht="12.75" customHeight="1">
      <c r="F75" s="130" t="s">
        <v>22</v>
      </c>
      <c r="G75" s="130" t="s">
        <v>126</v>
      </c>
      <c r="H75" s="130" t="s">
        <v>158</v>
      </c>
      <c r="I75" s="130" t="s">
        <v>159</v>
      </c>
      <c r="J75" s="130" t="s">
        <v>128</v>
      </c>
      <c r="K75" s="130" t="s">
        <v>160</v>
      </c>
      <c r="L75" s="130" t="s">
        <v>173</v>
      </c>
      <c r="M75" s="130" t="s">
        <v>78</v>
      </c>
    </row>
    <row r="76" spans="2:13" s="130" customFormat="1" ht="12.75" customHeight="1">
      <c r="B76" s="131" t="s">
        <v>161</v>
      </c>
      <c r="F76" s="130" t="s">
        <v>58</v>
      </c>
      <c r="G76" s="130" t="s">
        <v>58</v>
      </c>
      <c r="H76" s="130" t="s">
        <v>58</v>
      </c>
      <c r="I76" s="130" t="s">
        <v>58</v>
      </c>
      <c r="J76" s="130" t="s">
        <v>58</v>
      </c>
      <c r="K76" s="130" t="s">
        <v>58</v>
      </c>
      <c r="L76" s="130" t="s">
        <v>58</v>
      </c>
      <c r="M76" s="130" t="s">
        <v>58</v>
      </c>
    </row>
    <row r="77" spans="2:22" s="132" customFormat="1" ht="12.75" customHeight="1">
      <c r="B77" s="133"/>
      <c r="F77" s="134"/>
      <c r="G77" s="134"/>
      <c r="H77" s="134"/>
      <c r="I77" s="134"/>
      <c r="J77" s="134"/>
      <c r="K77" s="134"/>
      <c r="L77" s="135"/>
      <c r="M77" s="134"/>
      <c r="N77" s="134"/>
      <c r="P77" s="134"/>
      <c r="R77" s="134"/>
      <c r="T77" s="134"/>
      <c r="V77" s="134"/>
    </row>
    <row r="78" spans="2:22" s="132" customFormat="1" ht="12.75" customHeight="1">
      <c r="B78" s="133" t="s">
        <v>201</v>
      </c>
      <c r="C78" s="133"/>
      <c r="D78" s="133"/>
      <c r="F78" s="134">
        <v>268002</v>
      </c>
      <c r="G78" s="134">
        <v>663507</v>
      </c>
      <c r="H78" s="134">
        <v>251470</v>
      </c>
      <c r="I78" s="134">
        <v>136446</v>
      </c>
      <c r="J78" s="134">
        <v>22924</v>
      </c>
      <c r="K78" s="134">
        <v>36349</v>
      </c>
      <c r="L78" s="135">
        <v>197059</v>
      </c>
      <c r="M78" s="134">
        <f>SUM(F78:L78)</f>
        <v>1575757</v>
      </c>
      <c r="N78" s="134"/>
      <c r="P78" s="134"/>
      <c r="R78" s="134"/>
      <c r="T78" s="134"/>
      <c r="V78" s="134"/>
    </row>
    <row r="79" spans="2:22" s="132" customFormat="1" ht="12.75" customHeight="1">
      <c r="B79" s="133" t="s">
        <v>202</v>
      </c>
      <c r="C79" s="133"/>
      <c r="D79" s="133"/>
      <c r="F79" s="134">
        <v>0</v>
      </c>
      <c r="G79" s="134">
        <v>-305</v>
      </c>
      <c r="H79" s="134">
        <v>-7</v>
      </c>
      <c r="I79" s="134">
        <v>-1096</v>
      </c>
      <c r="J79" s="134">
        <v>-2211</v>
      </c>
      <c r="K79" s="134">
        <v>-256</v>
      </c>
      <c r="L79" s="135">
        <v>-725</v>
      </c>
      <c r="M79" s="134">
        <f>SUM(F79:L79)</f>
        <v>-4600</v>
      </c>
      <c r="N79" s="134"/>
      <c r="P79" s="134"/>
      <c r="R79" s="134"/>
      <c r="T79" s="134"/>
      <c r="V79" s="134"/>
    </row>
    <row r="80" spans="2:22" s="132" customFormat="1" ht="3.75" customHeight="1">
      <c r="B80" s="133"/>
      <c r="F80" s="134"/>
      <c r="G80" s="134"/>
      <c r="H80" s="134"/>
      <c r="I80" s="134"/>
      <c r="J80" s="134"/>
      <c r="K80" s="134"/>
      <c r="L80" s="135"/>
      <c r="M80" s="134"/>
      <c r="N80" s="134"/>
      <c r="P80" s="134"/>
      <c r="R80" s="134"/>
      <c r="T80" s="134"/>
      <c r="V80" s="134"/>
    </row>
    <row r="81" spans="2:22" s="132" customFormat="1" ht="3.75" customHeight="1">
      <c r="B81" s="133"/>
      <c r="F81" s="136"/>
      <c r="G81" s="136"/>
      <c r="H81" s="136"/>
      <c r="I81" s="136"/>
      <c r="J81" s="136"/>
      <c r="K81" s="136"/>
      <c r="L81" s="137"/>
      <c r="M81" s="136"/>
      <c r="N81" s="134"/>
      <c r="P81" s="134"/>
      <c r="R81" s="134"/>
      <c r="T81" s="134"/>
      <c r="V81" s="134"/>
    </row>
    <row r="82" spans="2:20" s="132" customFormat="1" ht="12.75" customHeight="1">
      <c r="B82" s="133" t="s">
        <v>186</v>
      </c>
      <c r="F82" s="132">
        <f aca="true" t="shared" si="0" ref="F82:L82">SUM(F78:F81)</f>
        <v>268002</v>
      </c>
      <c r="G82" s="132">
        <f t="shared" si="0"/>
        <v>663202</v>
      </c>
      <c r="H82" s="132">
        <f t="shared" si="0"/>
        <v>251463</v>
      </c>
      <c r="I82" s="132">
        <f t="shared" si="0"/>
        <v>135350</v>
      </c>
      <c r="J82" s="132">
        <f t="shared" si="0"/>
        <v>20713</v>
      </c>
      <c r="K82" s="132">
        <f t="shared" si="0"/>
        <v>36093</v>
      </c>
      <c r="L82" s="135">
        <f t="shared" si="0"/>
        <v>196334</v>
      </c>
      <c r="M82" s="132">
        <f>SUM(M78:M81)</f>
        <v>1571157</v>
      </c>
      <c r="T82" s="134"/>
    </row>
    <row r="83" spans="6:20" s="132" customFormat="1" ht="3.75" customHeight="1" thickBot="1">
      <c r="F83" s="138"/>
      <c r="G83" s="138"/>
      <c r="H83" s="138"/>
      <c r="I83" s="138"/>
      <c r="J83" s="138"/>
      <c r="K83" s="138"/>
      <c r="L83" s="139"/>
      <c r="T83" s="134"/>
    </row>
    <row r="84" spans="12:20" s="132" customFormat="1" ht="3.75" customHeight="1">
      <c r="L84" s="135"/>
      <c r="T84" s="134"/>
    </row>
    <row r="85" spans="2:20" s="132" customFormat="1" ht="12.75" customHeight="1">
      <c r="B85" s="133" t="s">
        <v>222</v>
      </c>
      <c r="M85" s="132">
        <v>-516589</v>
      </c>
      <c r="S85" s="135"/>
      <c r="T85" s="134"/>
    </row>
    <row r="86" spans="19:20" s="16" customFormat="1" ht="3.75" customHeight="1">
      <c r="S86" s="140"/>
      <c r="T86" s="141"/>
    </row>
    <row r="87" spans="13:20" s="16" customFormat="1" ht="3.75" customHeight="1">
      <c r="M87" s="9"/>
      <c r="S87" s="140"/>
      <c r="T87" s="141"/>
    </row>
    <row r="88" spans="13:20" s="132" customFormat="1" ht="12.75" customHeight="1">
      <c r="M88" s="132">
        <f>SUM(M82:M85)</f>
        <v>1054568</v>
      </c>
      <c r="S88" s="135"/>
      <c r="T88" s="134"/>
    </row>
    <row r="89" spans="13:20" s="16" customFormat="1" ht="3.75" customHeight="1" thickBot="1">
      <c r="M89" s="18"/>
      <c r="S89" s="140"/>
      <c r="T89" s="141"/>
    </row>
    <row r="90" spans="2:20" s="132" customFormat="1" ht="12.75" customHeight="1">
      <c r="B90" s="131" t="s">
        <v>162</v>
      </c>
      <c r="S90" s="135"/>
      <c r="T90" s="134"/>
    </row>
    <row r="91" spans="2:20" s="132" customFormat="1" ht="12.75" customHeight="1">
      <c r="B91" s="133" t="s">
        <v>200</v>
      </c>
      <c r="C91" s="133"/>
      <c r="D91" s="133"/>
      <c r="F91" s="132">
        <v>0</v>
      </c>
      <c r="G91" s="132">
        <v>57094</v>
      </c>
      <c r="H91" s="132">
        <v>4294</v>
      </c>
      <c r="I91" s="132">
        <v>1464</v>
      </c>
      <c r="J91" s="132">
        <v>-3984</v>
      </c>
      <c r="K91" s="132">
        <v>140</v>
      </c>
      <c r="L91" s="135">
        <v>7642</v>
      </c>
      <c r="M91" s="132">
        <f>SUM(F91:L91)</f>
        <v>66650</v>
      </c>
      <c r="T91" s="134"/>
    </row>
    <row r="92" spans="2:20" s="132" customFormat="1" ht="12.75" customHeight="1">
      <c r="B92" s="133" t="s">
        <v>143</v>
      </c>
      <c r="F92" s="132">
        <v>0</v>
      </c>
      <c r="G92" s="132">
        <v>15449</v>
      </c>
      <c r="H92" s="132">
        <v>537</v>
      </c>
      <c r="I92" s="132">
        <v>4175</v>
      </c>
      <c r="J92" s="132">
        <v>1412</v>
      </c>
      <c r="K92" s="132">
        <v>0</v>
      </c>
      <c r="L92" s="135">
        <v>7504</v>
      </c>
      <c r="M92" s="132">
        <f>SUM(F92:L92)</f>
        <v>29077</v>
      </c>
      <c r="T92" s="134"/>
    </row>
    <row r="93" spans="2:20" s="132" customFormat="1" ht="3.75" customHeight="1">
      <c r="B93" s="133"/>
      <c r="F93" s="142"/>
      <c r="G93" s="142"/>
      <c r="H93" s="142"/>
      <c r="I93" s="142"/>
      <c r="J93" s="142"/>
      <c r="K93" s="142"/>
      <c r="L93" s="142"/>
      <c r="M93" s="142"/>
      <c r="T93" s="134"/>
    </row>
    <row r="94" spans="2:20" s="132" customFormat="1" ht="3.75" customHeight="1">
      <c r="B94" s="133"/>
      <c r="L94" s="135"/>
      <c r="T94" s="134"/>
    </row>
    <row r="95" spans="2:20" s="132" customFormat="1" ht="12.75" customHeight="1">
      <c r="B95" s="133" t="s">
        <v>204</v>
      </c>
      <c r="T95" s="134"/>
    </row>
    <row r="96" spans="2:20" s="132" customFormat="1" ht="12.75" customHeight="1">
      <c r="B96" s="133" t="s">
        <v>205</v>
      </c>
      <c r="F96" s="132">
        <f aca="true" t="shared" si="1" ref="F96:M96">SUM(F91:F94)</f>
        <v>0</v>
      </c>
      <c r="G96" s="132">
        <f t="shared" si="1"/>
        <v>72543</v>
      </c>
      <c r="H96" s="132">
        <f t="shared" si="1"/>
        <v>4831</v>
      </c>
      <c r="I96" s="132">
        <f t="shared" si="1"/>
        <v>5639</v>
      </c>
      <c r="J96" s="132">
        <f t="shared" si="1"/>
        <v>-2572</v>
      </c>
      <c r="K96" s="132">
        <f t="shared" si="1"/>
        <v>140</v>
      </c>
      <c r="L96" s="132">
        <f t="shared" si="1"/>
        <v>15146</v>
      </c>
      <c r="M96" s="132">
        <f t="shared" si="1"/>
        <v>95727</v>
      </c>
      <c r="T96" s="134"/>
    </row>
    <row r="97" spans="2:20" s="132" customFormat="1" ht="12.75" customHeight="1">
      <c r="B97" s="133" t="s">
        <v>37</v>
      </c>
      <c r="F97" s="132">
        <v>0</v>
      </c>
      <c r="G97" s="132">
        <v>-15346</v>
      </c>
      <c r="H97" s="132">
        <v>18</v>
      </c>
      <c r="I97" s="132">
        <v>0</v>
      </c>
      <c r="J97" s="132">
        <v>38668</v>
      </c>
      <c r="K97" s="132">
        <v>0</v>
      </c>
      <c r="L97" s="135">
        <v>5539</v>
      </c>
      <c r="M97" s="132">
        <f>SUM(F97:L97)</f>
        <v>28879</v>
      </c>
      <c r="T97" s="134"/>
    </row>
    <row r="98" spans="2:20" s="132" customFormat="1" ht="12.75" customHeight="1">
      <c r="B98" s="133" t="s">
        <v>163</v>
      </c>
      <c r="F98" s="132">
        <v>0</v>
      </c>
      <c r="G98" s="132">
        <v>-112186</v>
      </c>
      <c r="H98" s="132">
        <v>-1500</v>
      </c>
      <c r="I98" s="132">
        <v>-3878</v>
      </c>
      <c r="J98" s="132">
        <v>-5598</v>
      </c>
      <c r="K98" s="132">
        <v>-35</v>
      </c>
      <c r="L98" s="135">
        <v>-67490</v>
      </c>
      <c r="M98" s="132">
        <f>SUM(F98:L98)</f>
        <v>-190687</v>
      </c>
      <c r="T98" s="134"/>
    </row>
    <row r="99" spans="2:20" s="132" customFormat="1" ht="12.75" customHeight="1">
      <c r="B99" s="133" t="s">
        <v>165</v>
      </c>
      <c r="L99" s="135"/>
      <c r="T99" s="134"/>
    </row>
    <row r="100" spans="2:20" s="132" customFormat="1" ht="12.75" customHeight="1">
      <c r="B100" s="133" t="s">
        <v>194</v>
      </c>
      <c r="L100" s="135"/>
      <c r="T100" s="134"/>
    </row>
    <row r="101" spans="2:20" s="132" customFormat="1" ht="12.75" customHeight="1">
      <c r="B101" s="133" t="s">
        <v>223</v>
      </c>
      <c r="F101" s="143">
        <v>1410</v>
      </c>
      <c r="G101" s="132">
        <v>2014</v>
      </c>
      <c r="H101" s="132">
        <v>0</v>
      </c>
      <c r="I101" s="132">
        <v>298</v>
      </c>
      <c r="J101" s="132">
        <v>-76</v>
      </c>
      <c r="K101" s="132">
        <v>-319</v>
      </c>
      <c r="L101" s="135">
        <v>21769</v>
      </c>
      <c r="M101" s="132">
        <f>SUM(F101:L101)</f>
        <v>25096</v>
      </c>
      <c r="T101" s="134"/>
    </row>
    <row r="102" spans="2:20" s="132" customFormat="1" ht="3.75" customHeight="1">
      <c r="B102" s="133"/>
      <c r="F102" s="142"/>
      <c r="G102" s="142"/>
      <c r="H102" s="142"/>
      <c r="I102" s="142"/>
      <c r="J102" s="142"/>
      <c r="K102" s="142"/>
      <c r="L102" s="144"/>
      <c r="M102" s="142"/>
      <c r="T102" s="134"/>
    </row>
    <row r="103" spans="2:20" s="132" customFormat="1" ht="12.75" customHeight="1">
      <c r="B103" s="133" t="s">
        <v>23</v>
      </c>
      <c r="T103" s="134"/>
    </row>
    <row r="104" spans="2:20" s="132" customFormat="1" ht="12.75" customHeight="1">
      <c r="B104" s="133" t="s">
        <v>24</v>
      </c>
      <c r="F104" s="154">
        <f aca="true" t="shared" si="2" ref="F104:M104">SUM(F96:F101)</f>
        <v>1410</v>
      </c>
      <c r="G104" s="132">
        <f t="shared" si="2"/>
        <v>-52975</v>
      </c>
      <c r="H104" s="132">
        <f t="shared" si="2"/>
        <v>3349</v>
      </c>
      <c r="I104" s="132">
        <f t="shared" si="2"/>
        <v>2059</v>
      </c>
      <c r="J104" s="132">
        <f t="shared" si="2"/>
        <v>30422</v>
      </c>
      <c r="K104" s="132">
        <f t="shared" si="2"/>
        <v>-214</v>
      </c>
      <c r="L104" s="132">
        <f t="shared" si="2"/>
        <v>-25036</v>
      </c>
      <c r="M104" s="132">
        <f t="shared" si="2"/>
        <v>-40985</v>
      </c>
      <c r="T104" s="134"/>
    </row>
    <row r="105" spans="6:20" s="132" customFormat="1" ht="3.75" customHeight="1" thickBot="1">
      <c r="F105" s="138"/>
      <c r="G105" s="138"/>
      <c r="H105" s="138"/>
      <c r="I105" s="138"/>
      <c r="J105" s="138"/>
      <c r="K105" s="138"/>
      <c r="L105" s="139"/>
      <c r="M105" s="139"/>
      <c r="T105" s="134"/>
    </row>
    <row r="106" spans="12:20" s="132" customFormat="1" ht="3.75" customHeight="1">
      <c r="L106" s="135"/>
      <c r="T106" s="134"/>
    </row>
    <row r="107" spans="2:13" ht="12.75" customHeight="1">
      <c r="B107" s="22" t="s">
        <v>17</v>
      </c>
      <c r="K107" s="145"/>
      <c r="L107" s="145"/>
      <c r="M107" s="145"/>
    </row>
    <row r="108" spans="11:13" ht="7.5" customHeight="1">
      <c r="K108" s="145"/>
      <c r="L108" s="145"/>
      <c r="M108" s="145"/>
    </row>
    <row r="109" spans="1:4" ht="12.75" customHeight="1">
      <c r="A109" s="62">
        <v>9</v>
      </c>
      <c r="B109" s="63" t="s">
        <v>38</v>
      </c>
      <c r="C109" s="63"/>
      <c r="D109" s="63"/>
    </row>
    <row r="110" ht="7.5" customHeight="1"/>
    <row r="111" spans="1:12" s="79" customFormat="1" ht="27.75" customHeight="1">
      <c r="A111" s="69"/>
      <c r="B111" s="179" t="s">
        <v>180</v>
      </c>
      <c r="C111" s="179"/>
      <c r="D111" s="179"/>
      <c r="E111" s="179"/>
      <c r="F111" s="179"/>
      <c r="G111" s="179"/>
      <c r="H111" s="179"/>
      <c r="I111" s="179"/>
      <c r="J111" s="179"/>
      <c r="K111" s="179"/>
      <c r="L111" s="179"/>
    </row>
    <row r="112" ht="7.5" customHeight="1"/>
    <row r="113" spans="1:10" ht="12.75" customHeight="1">
      <c r="A113" s="62">
        <v>10</v>
      </c>
      <c r="B113" s="180" t="s">
        <v>164</v>
      </c>
      <c r="C113" s="180"/>
      <c r="D113" s="180"/>
      <c r="E113" s="180"/>
      <c r="F113" s="180"/>
      <c r="G113" s="180"/>
      <c r="H113" s="180"/>
      <c r="I113" s="180"/>
      <c r="J113" s="180"/>
    </row>
    <row r="114" ht="7.5" customHeight="1"/>
    <row r="115" spans="1:12" s="80" customFormat="1" ht="27" customHeight="1">
      <c r="A115" s="89"/>
      <c r="B115" s="179" t="s">
        <v>298</v>
      </c>
      <c r="C115" s="179"/>
      <c r="D115" s="179"/>
      <c r="E115" s="179"/>
      <c r="F115" s="179"/>
      <c r="G115" s="179"/>
      <c r="H115" s="179"/>
      <c r="I115" s="179"/>
      <c r="J115" s="179"/>
      <c r="K115" s="179"/>
      <c r="L115" s="179"/>
    </row>
    <row r="116" ht="7.5" customHeight="1"/>
    <row r="117" spans="1:4" ht="12.75" customHeight="1">
      <c r="A117" s="62">
        <v>11</v>
      </c>
      <c r="B117" s="63" t="s">
        <v>68</v>
      </c>
      <c r="C117" s="63"/>
      <c r="D117" s="63"/>
    </row>
    <row r="118" spans="2:4" ht="7.5" customHeight="1">
      <c r="B118" s="63"/>
      <c r="C118" s="63"/>
      <c r="D118" s="63"/>
    </row>
    <row r="119" spans="1:12" s="160" customFormat="1" ht="26.25" customHeight="1">
      <c r="A119" s="69"/>
      <c r="B119" s="184" t="s">
        <v>297</v>
      </c>
      <c r="C119" s="184"/>
      <c r="D119" s="184"/>
      <c r="E119" s="184"/>
      <c r="F119" s="184"/>
      <c r="G119" s="184"/>
      <c r="H119" s="184"/>
      <c r="I119" s="184"/>
      <c r="J119" s="184"/>
      <c r="K119" s="184"/>
      <c r="L119" s="184"/>
    </row>
    <row r="120" s="161" customFormat="1" ht="6" customHeight="1">
      <c r="A120" s="62"/>
    </row>
    <row r="121" spans="1:12" s="79" customFormat="1" ht="41.25" customHeight="1">
      <c r="A121" s="69"/>
      <c r="B121" s="79" t="s">
        <v>63</v>
      </c>
      <c r="C121" s="179" t="s">
        <v>284</v>
      </c>
      <c r="D121" s="179"/>
      <c r="E121" s="179"/>
      <c r="F121" s="179"/>
      <c r="G121" s="179"/>
      <c r="H121" s="179"/>
      <c r="I121" s="179"/>
      <c r="J121" s="179"/>
      <c r="K121" s="179"/>
      <c r="L121" s="179"/>
    </row>
    <row r="122" ht="7.5" customHeight="1"/>
    <row r="123" spans="1:4" ht="12.75" customHeight="1">
      <c r="A123" s="62">
        <v>12</v>
      </c>
      <c r="B123" s="63" t="s">
        <v>86</v>
      </c>
      <c r="C123" s="63"/>
      <c r="D123" s="63"/>
    </row>
    <row r="124" spans="2:4" ht="7.5" customHeight="1">
      <c r="B124" s="63"/>
      <c r="C124" s="63"/>
      <c r="D124" s="63"/>
    </row>
    <row r="125" spans="1:12" s="91" customFormat="1" ht="27.75" customHeight="1">
      <c r="A125" s="65"/>
      <c r="B125" s="179" t="s">
        <v>231</v>
      </c>
      <c r="C125" s="179"/>
      <c r="D125" s="179"/>
      <c r="E125" s="179"/>
      <c r="F125" s="179"/>
      <c r="G125" s="179"/>
      <c r="H125" s="179"/>
      <c r="I125" s="179"/>
      <c r="J125" s="179"/>
      <c r="K125" s="179"/>
      <c r="L125" s="179"/>
    </row>
    <row r="126" ht="7.5" customHeight="1"/>
    <row r="127" spans="1:4" ht="12.75" customHeight="1">
      <c r="A127" s="62">
        <v>13</v>
      </c>
      <c r="B127" s="63" t="s">
        <v>130</v>
      </c>
      <c r="C127" s="146"/>
      <c r="D127" s="146"/>
    </row>
    <row r="128" ht="7.5" customHeight="1">
      <c r="A128" s="28"/>
    </row>
    <row r="129" spans="2:14" s="80" customFormat="1" ht="14.25" customHeight="1">
      <c r="B129" s="179" t="s">
        <v>264</v>
      </c>
      <c r="C129" s="179"/>
      <c r="D129" s="179"/>
      <c r="E129" s="179"/>
      <c r="F129" s="179"/>
      <c r="G129" s="179"/>
      <c r="H129" s="179"/>
      <c r="I129" s="179"/>
      <c r="J129" s="179"/>
      <c r="K129" s="179"/>
      <c r="L129" s="179"/>
      <c r="M129" s="147"/>
      <c r="N129" s="148"/>
    </row>
    <row r="130" spans="2:14" s="80" customFormat="1" ht="3.75" customHeight="1">
      <c r="B130" s="52"/>
      <c r="C130" s="52"/>
      <c r="D130" s="52"/>
      <c r="E130" s="52"/>
      <c r="F130" s="52"/>
      <c r="G130" s="52"/>
      <c r="H130" s="52"/>
      <c r="I130" s="52"/>
      <c r="J130" s="52"/>
      <c r="K130" s="52"/>
      <c r="L130" s="52"/>
      <c r="M130" s="147"/>
      <c r="N130" s="148"/>
    </row>
    <row r="131" ht="12.75" customHeight="1">
      <c r="L131" s="6" t="s">
        <v>58</v>
      </c>
    </row>
    <row r="132" ht="7.5" customHeight="1">
      <c r="L132" s="6"/>
    </row>
    <row r="133" spans="2:12" ht="12.75" customHeight="1">
      <c r="B133" s="26" t="s">
        <v>217</v>
      </c>
      <c r="L133" s="156">
        <v>16559</v>
      </c>
    </row>
    <row r="134" spans="2:12" ht="12.75" customHeight="1">
      <c r="B134" s="26" t="s">
        <v>218</v>
      </c>
      <c r="L134" s="156">
        <v>4402</v>
      </c>
    </row>
    <row r="135" ht="3.75" customHeight="1">
      <c r="L135" s="156"/>
    </row>
    <row r="136" ht="3.75" customHeight="1">
      <c r="L136" s="157"/>
    </row>
    <row r="137" ht="12.75" customHeight="1">
      <c r="L137" s="156">
        <f>SUM(L133:L134)</f>
        <v>20961</v>
      </c>
    </row>
    <row r="138" ht="3.75" customHeight="1" thickBot="1">
      <c r="L138" s="155"/>
    </row>
    <row r="139" ht="12.75" customHeight="1">
      <c r="L139" s="123"/>
    </row>
    <row r="159" ht="12.75" customHeight="1">
      <c r="A159" s="38"/>
    </row>
  </sheetData>
  <mergeCells count="20">
    <mergeCell ref="B119:L119"/>
    <mergeCell ref="C121:L121"/>
    <mergeCell ref="B30:L30"/>
    <mergeCell ref="B10:L10"/>
    <mergeCell ref="B12:L12"/>
    <mergeCell ref="B16:L16"/>
    <mergeCell ref="B20:L20"/>
    <mergeCell ref="C22:L22"/>
    <mergeCell ref="C24:L24"/>
    <mergeCell ref="C26:L26"/>
    <mergeCell ref="B129:L129"/>
    <mergeCell ref="B111:L111"/>
    <mergeCell ref="B113:J113"/>
    <mergeCell ref="K35:L35"/>
    <mergeCell ref="B125:L125"/>
    <mergeCell ref="B115:L115"/>
    <mergeCell ref="B64:L64"/>
    <mergeCell ref="I35:J35"/>
    <mergeCell ref="B72:L72"/>
    <mergeCell ref="B68:L68"/>
  </mergeCells>
  <printOptions horizontalCentered="1"/>
  <pageMargins left="0.6" right="0.6" top="0.71" bottom="0.54" header="0.2" footer="0.2"/>
  <pageSetup firstPageNumber="5" useFirstPageNumber="1" fitToHeight="4" fitToWidth="5" horizontalDpi="600" verticalDpi="600" orientation="portrait" paperSize="9" scale="86" r:id="rId2"/>
  <headerFooter alignWithMargins="0">
    <oddFooter>&amp;C- &amp;P -</oddFooter>
  </headerFooter>
  <rowBreaks count="2" manualBreakCount="2">
    <brk id="61" max="12" man="1"/>
    <brk id="116" max="12" man="1"/>
  </rowBreaks>
  <drawing r:id="rId1"/>
</worksheet>
</file>

<file path=xl/worksheets/sheet6.xml><?xml version="1.0" encoding="utf-8"?>
<worksheet xmlns="http://schemas.openxmlformats.org/spreadsheetml/2006/main" xmlns:r="http://schemas.openxmlformats.org/officeDocument/2006/relationships">
  <dimension ref="A6:M174"/>
  <sheetViews>
    <sheetView workbookViewId="0" topLeftCell="A1">
      <selection activeCell="A1" sqref="A1"/>
    </sheetView>
  </sheetViews>
  <sheetFormatPr defaultColWidth="9.140625" defaultRowHeight="12.75" customHeight="1"/>
  <cols>
    <col min="1" max="1" width="3.140625" style="64" customWidth="1"/>
    <col min="2" max="2" width="3.28125" style="64" customWidth="1"/>
    <col min="3" max="3" width="2.8515625" style="64" customWidth="1"/>
    <col min="4" max="4" width="3.28125" style="64" customWidth="1"/>
    <col min="5" max="5" width="11.57421875" style="64" customWidth="1"/>
    <col min="6" max="6" width="9.28125" style="64" customWidth="1"/>
    <col min="7" max="7" width="11.28125" style="64" customWidth="1"/>
    <col min="8" max="8" width="10.7109375" style="64" customWidth="1"/>
    <col min="9" max="9" width="11.28125" style="64" customWidth="1"/>
    <col min="10" max="10" width="11.140625" style="64" customWidth="1"/>
    <col min="11" max="11" width="11.00390625" style="64" customWidth="1"/>
    <col min="12" max="12" width="4.7109375" style="64" customWidth="1"/>
    <col min="13" max="16384" width="9.140625" style="64" customWidth="1"/>
  </cols>
  <sheetData>
    <row r="6" spans="1:4" ht="12.75" customHeight="1">
      <c r="A6" s="62"/>
      <c r="B6" s="63" t="s">
        <v>230</v>
      </c>
      <c r="C6" s="63"/>
      <c r="D6" s="63"/>
    </row>
    <row r="7" ht="6" customHeight="1"/>
    <row r="8" spans="1:4" ht="12.75" customHeight="1">
      <c r="A8" s="62">
        <v>1</v>
      </c>
      <c r="B8" s="63" t="s">
        <v>97</v>
      </c>
      <c r="C8" s="63"/>
      <c r="D8" s="63"/>
    </row>
    <row r="9" spans="1:4" ht="6" customHeight="1">
      <c r="A9" s="62"/>
      <c r="B9" s="63"/>
      <c r="C9" s="63"/>
      <c r="D9" s="63"/>
    </row>
    <row r="10" spans="1:11" s="66" customFormat="1" ht="117.75" customHeight="1">
      <c r="A10" s="65"/>
      <c r="B10" s="179" t="s">
        <v>300</v>
      </c>
      <c r="C10" s="179"/>
      <c r="D10" s="179"/>
      <c r="E10" s="179"/>
      <c r="F10" s="179"/>
      <c r="G10" s="179"/>
      <c r="H10" s="179"/>
      <c r="I10" s="179"/>
      <c r="J10" s="179"/>
      <c r="K10" s="179"/>
    </row>
    <row r="11" spans="1:4" ht="6" customHeight="1">
      <c r="A11" s="62"/>
      <c r="B11" s="63"/>
      <c r="C11" s="63"/>
      <c r="D11" s="63"/>
    </row>
    <row r="12" spans="1:11" s="66" customFormat="1" ht="132" customHeight="1">
      <c r="A12" s="65"/>
      <c r="B12" s="163"/>
      <c r="C12" s="163"/>
      <c r="D12" s="163"/>
      <c r="E12" s="163"/>
      <c r="F12" s="163"/>
      <c r="G12" s="163"/>
      <c r="H12" s="163"/>
      <c r="I12" s="163"/>
      <c r="J12" s="163"/>
      <c r="K12" s="163"/>
    </row>
    <row r="13" spans="1:4" ht="6" customHeight="1">
      <c r="A13" s="62"/>
      <c r="B13" s="63"/>
      <c r="C13" s="63"/>
      <c r="D13" s="63"/>
    </row>
    <row r="14" spans="1:11" s="68" customFormat="1" ht="41.25" customHeight="1">
      <c r="A14" s="67"/>
      <c r="B14" s="179" t="s">
        <v>285</v>
      </c>
      <c r="C14" s="179"/>
      <c r="D14" s="179"/>
      <c r="E14" s="179"/>
      <c r="F14" s="179"/>
      <c r="G14" s="179"/>
      <c r="H14" s="179"/>
      <c r="I14" s="179"/>
      <c r="J14" s="179"/>
      <c r="K14" s="179"/>
    </row>
    <row r="15" ht="6" customHeight="1">
      <c r="A15" s="62"/>
    </row>
    <row r="16" spans="1:11" s="70" customFormat="1" ht="27" customHeight="1">
      <c r="A16" s="69"/>
      <c r="B16" s="179" t="s">
        <v>235</v>
      </c>
      <c r="C16" s="179"/>
      <c r="D16" s="179"/>
      <c r="E16" s="179"/>
      <c r="F16" s="179"/>
      <c r="G16" s="179"/>
      <c r="H16" s="179"/>
      <c r="I16" s="179"/>
      <c r="J16" s="179"/>
      <c r="K16" s="179"/>
    </row>
    <row r="17" ht="6" customHeight="1">
      <c r="A17" s="62"/>
    </row>
    <row r="18" spans="1:11" s="70" customFormat="1" ht="52.5" customHeight="1">
      <c r="A18" s="69"/>
      <c r="B18" s="179" t="s">
        <v>286</v>
      </c>
      <c r="C18" s="179"/>
      <c r="D18" s="179"/>
      <c r="E18" s="179"/>
      <c r="F18" s="179"/>
      <c r="G18" s="179"/>
      <c r="H18" s="179"/>
      <c r="I18" s="179"/>
      <c r="J18" s="179"/>
      <c r="K18" s="179"/>
    </row>
    <row r="19" ht="6" customHeight="1">
      <c r="A19" s="62"/>
    </row>
    <row r="20" spans="1:11" s="70" customFormat="1" ht="27.75" customHeight="1">
      <c r="A20" s="69"/>
      <c r="B20" s="186" t="s">
        <v>208</v>
      </c>
      <c r="C20" s="186"/>
      <c r="D20" s="186"/>
      <c r="E20" s="186"/>
      <c r="F20" s="186"/>
      <c r="G20" s="186"/>
      <c r="H20" s="186"/>
      <c r="I20" s="186"/>
      <c r="J20" s="186"/>
      <c r="K20" s="186"/>
    </row>
    <row r="21" ht="7.5" customHeight="1">
      <c r="A21" s="62"/>
    </row>
    <row r="22" spans="1:2" ht="12.75" customHeight="1">
      <c r="A22" s="62">
        <v>2</v>
      </c>
      <c r="B22" s="63" t="s">
        <v>96</v>
      </c>
    </row>
    <row r="23" spans="3:4" ht="6" customHeight="1">
      <c r="C23" s="63"/>
      <c r="D23" s="63"/>
    </row>
    <row r="24" spans="1:11" s="70" customFormat="1" ht="39.75" customHeight="1">
      <c r="A24" s="69"/>
      <c r="B24" s="179" t="s">
        <v>299</v>
      </c>
      <c r="C24" s="179"/>
      <c r="D24" s="179"/>
      <c r="E24" s="179"/>
      <c r="F24" s="179"/>
      <c r="G24" s="179"/>
      <c r="H24" s="179"/>
      <c r="I24" s="179"/>
      <c r="J24" s="179"/>
      <c r="K24" s="179"/>
    </row>
    <row r="25" ht="7.5" customHeight="1">
      <c r="A25" s="62"/>
    </row>
    <row r="26" spans="1:4" ht="12.75" customHeight="1">
      <c r="A26" s="62">
        <v>3</v>
      </c>
      <c r="B26" s="63" t="s">
        <v>99</v>
      </c>
      <c r="C26" s="63"/>
      <c r="D26" s="63"/>
    </row>
    <row r="27" ht="6" customHeight="1">
      <c r="A27" s="62"/>
    </row>
    <row r="28" spans="1:11" s="70" customFormat="1" ht="128.25" customHeight="1">
      <c r="A28" s="69"/>
      <c r="B28" s="179" t="s">
        <v>289</v>
      </c>
      <c r="C28" s="179"/>
      <c r="D28" s="179"/>
      <c r="E28" s="179"/>
      <c r="F28" s="179"/>
      <c r="G28" s="179"/>
      <c r="H28" s="179"/>
      <c r="I28" s="179"/>
      <c r="J28" s="179"/>
      <c r="K28" s="179"/>
    </row>
    <row r="29" ht="7.5" customHeight="1">
      <c r="A29" s="62"/>
    </row>
    <row r="30" spans="1:4" ht="12.75" customHeight="1">
      <c r="A30" s="62">
        <v>4</v>
      </c>
      <c r="B30" s="63" t="s">
        <v>100</v>
      </c>
      <c r="C30" s="63"/>
      <c r="D30" s="63"/>
    </row>
    <row r="31" spans="1:4" ht="6" customHeight="1">
      <c r="A31" s="28"/>
      <c r="B31" s="26"/>
      <c r="C31" s="26"/>
      <c r="D31" s="26"/>
    </row>
    <row r="32" spans="1:4" ht="12.75" customHeight="1">
      <c r="A32" s="28"/>
      <c r="B32" s="26" t="s">
        <v>181</v>
      </c>
      <c r="C32" s="26"/>
      <c r="D32" s="26"/>
    </row>
    <row r="33" spans="1:11" ht="12.75" customHeight="1">
      <c r="A33" s="62">
        <v>5</v>
      </c>
      <c r="B33" s="63" t="s">
        <v>59</v>
      </c>
      <c r="C33" s="63"/>
      <c r="D33" s="63"/>
      <c r="K33" s="71"/>
    </row>
    <row r="34" spans="1:4" ht="6" customHeight="1">
      <c r="A34" s="62"/>
      <c r="B34" s="63"/>
      <c r="C34" s="63"/>
      <c r="D34" s="63"/>
    </row>
    <row r="35" spans="1:4" ht="12.75" customHeight="1">
      <c r="A35" s="62"/>
      <c r="B35" s="26" t="s">
        <v>60</v>
      </c>
      <c r="C35" s="26"/>
      <c r="D35" s="26"/>
    </row>
    <row r="36" spans="1:12" ht="12.75" customHeight="1">
      <c r="A36" s="62"/>
      <c r="B36" s="26"/>
      <c r="C36" s="26"/>
      <c r="D36" s="26"/>
      <c r="H36" s="173" t="str">
        <f>+Income!F16</f>
        <v>THIRD QUARTER</v>
      </c>
      <c r="I36" s="173"/>
      <c r="J36" s="164" t="str">
        <f>+Income!J16</f>
        <v>CUMULATIVE 9 MONTHS</v>
      </c>
      <c r="K36" s="164"/>
      <c r="L36" s="158"/>
    </row>
    <row r="37" spans="1:11" ht="12.75" customHeight="1">
      <c r="A37" s="62"/>
      <c r="H37" s="122">
        <f>+Income!F18</f>
        <v>38260</v>
      </c>
      <c r="I37" s="122">
        <f>+Income!H18</f>
        <v>37894</v>
      </c>
      <c r="J37" s="122">
        <f>+H37</f>
        <v>38260</v>
      </c>
      <c r="K37" s="122">
        <f>+I37</f>
        <v>37894</v>
      </c>
    </row>
    <row r="38" spans="1:11" ht="12.75" customHeight="1">
      <c r="A38" s="62"/>
      <c r="H38" s="159" t="s">
        <v>58</v>
      </c>
      <c r="I38" s="159" t="s">
        <v>58</v>
      </c>
      <c r="J38" s="159" t="s">
        <v>58</v>
      </c>
      <c r="K38" s="159" t="s">
        <v>58</v>
      </c>
    </row>
    <row r="39" spans="1:11" ht="12.75" customHeight="1">
      <c r="A39" s="62"/>
      <c r="B39" s="64" t="s">
        <v>174</v>
      </c>
      <c r="F39" s="72" t="s">
        <v>176</v>
      </c>
      <c r="H39" s="73">
        <v>2191</v>
      </c>
      <c r="I39" s="73">
        <v>3576</v>
      </c>
      <c r="J39" s="73">
        <v>114</v>
      </c>
      <c r="K39" s="73">
        <v>9483</v>
      </c>
    </row>
    <row r="40" spans="1:11" ht="12.75" customHeight="1">
      <c r="A40" s="62"/>
      <c r="F40" s="72" t="s">
        <v>175</v>
      </c>
      <c r="H40" s="73">
        <v>783</v>
      </c>
      <c r="I40" s="73">
        <v>619</v>
      </c>
      <c r="J40" s="73">
        <v>2218</v>
      </c>
      <c r="K40" s="73">
        <v>1652</v>
      </c>
    </row>
    <row r="41" spans="1:11" ht="12.75" customHeight="1">
      <c r="A41" s="62"/>
      <c r="B41" s="64" t="s">
        <v>188</v>
      </c>
      <c r="F41" s="72"/>
      <c r="H41" s="73"/>
      <c r="I41" s="73"/>
      <c r="J41" s="73"/>
      <c r="K41" s="73"/>
    </row>
    <row r="42" spans="1:11" ht="12.75" customHeight="1">
      <c r="A42" s="62"/>
      <c r="B42" s="64" t="s">
        <v>224</v>
      </c>
      <c r="H42" s="74">
        <v>1013</v>
      </c>
      <c r="I42" s="74">
        <v>238</v>
      </c>
      <c r="J42" s="73">
        <v>3444</v>
      </c>
      <c r="K42" s="73">
        <v>6388</v>
      </c>
    </row>
    <row r="43" spans="1:11" ht="12.75" customHeight="1">
      <c r="A43" s="62"/>
      <c r="B43" s="64" t="s">
        <v>30</v>
      </c>
      <c r="H43" s="75">
        <v>309</v>
      </c>
      <c r="I43" s="75">
        <v>-3536</v>
      </c>
      <c r="J43" s="75">
        <v>-14891</v>
      </c>
      <c r="K43" s="75">
        <v>-5475</v>
      </c>
    </row>
    <row r="44" spans="1:11" ht="12.75" customHeight="1">
      <c r="A44" s="62"/>
      <c r="H44" s="73">
        <f>SUM(H39:H43)</f>
        <v>4296</v>
      </c>
      <c r="I44" s="73">
        <f>SUM(I39:I43)</f>
        <v>897</v>
      </c>
      <c r="J44" s="73">
        <f>SUM(J39:J43)</f>
        <v>-9115</v>
      </c>
      <c r="K44" s="73">
        <f>SUM(K39:K43)</f>
        <v>12048</v>
      </c>
    </row>
    <row r="45" spans="1:11" ht="12.75" customHeight="1">
      <c r="A45" s="62"/>
      <c r="B45" s="64" t="s">
        <v>290</v>
      </c>
      <c r="H45" s="73"/>
      <c r="I45" s="73"/>
      <c r="J45" s="73"/>
      <c r="K45" s="73"/>
    </row>
    <row r="46" spans="1:11" ht="12.75" customHeight="1">
      <c r="A46" s="62"/>
      <c r="C46" s="64" t="s">
        <v>214</v>
      </c>
      <c r="H46" s="73">
        <v>2514</v>
      </c>
      <c r="I46" s="73">
        <v>-472</v>
      </c>
      <c r="J46" s="73">
        <v>1231</v>
      </c>
      <c r="K46" s="73">
        <v>-328</v>
      </c>
    </row>
    <row r="47" spans="1:13" ht="16.5" customHeight="1" thickBot="1">
      <c r="A47" s="62"/>
      <c r="H47" s="76">
        <f>SUM(H44:H46)</f>
        <v>6810</v>
      </c>
      <c r="I47" s="76">
        <f>SUM(I44:I46)</f>
        <v>425</v>
      </c>
      <c r="J47" s="76">
        <f>SUM(J44:J46)</f>
        <v>-7884</v>
      </c>
      <c r="K47" s="76">
        <f>SUM(K44:K46)</f>
        <v>11720</v>
      </c>
      <c r="M47" s="74"/>
    </row>
    <row r="48" spans="1:11" ht="9.75" customHeight="1">
      <c r="A48" s="62"/>
      <c r="H48" s="73"/>
      <c r="I48" s="74"/>
      <c r="J48" s="74"/>
      <c r="K48" s="74"/>
    </row>
    <row r="49" spans="1:11" s="70" customFormat="1" ht="26.25" customHeight="1">
      <c r="A49" s="69"/>
      <c r="B49" s="186" t="s">
        <v>267</v>
      </c>
      <c r="C49" s="186"/>
      <c r="D49" s="186"/>
      <c r="E49" s="186"/>
      <c r="F49" s="186"/>
      <c r="G49" s="186"/>
      <c r="H49" s="186"/>
      <c r="I49" s="186"/>
      <c r="J49" s="186"/>
      <c r="K49" s="186"/>
    </row>
    <row r="50" spans="1:11" ht="12.75" customHeight="1">
      <c r="A50" s="62"/>
      <c r="I50" s="74"/>
      <c r="J50" s="74"/>
      <c r="K50" s="74"/>
    </row>
    <row r="51" spans="1:4" ht="12.75" customHeight="1">
      <c r="A51" s="62">
        <v>6</v>
      </c>
      <c r="B51" s="63" t="s">
        <v>61</v>
      </c>
      <c r="C51" s="63"/>
      <c r="D51" s="63"/>
    </row>
    <row r="52" ht="9.75" customHeight="1">
      <c r="A52" s="62"/>
    </row>
    <row r="53" spans="1:11" s="68" customFormat="1" ht="26.25" customHeight="1">
      <c r="A53" s="67"/>
      <c r="B53" s="186" t="s">
        <v>266</v>
      </c>
      <c r="C53" s="186"/>
      <c r="D53" s="186"/>
      <c r="E53" s="186"/>
      <c r="F53" s="186"/>
      <c r="G53" s="186"/>
      <c r="H53" s="186"/>
      <c r="I53" s="186"/>
      <c r="J53" s="186"/>
      <c r="K53" s="186"/>
    </row>
    <row r="54" ht="12.75" customHeight="1">
      <c r="A54" s="62"/>
    </row>
    <row r="55" spans="1:4" ht="12.75" customHeight="1">
      <c r="A55" s="62">
        <v>7</v>
      </c>
      <c r="B55" s="63" t="s">
        <v>62</v>
      </c>
      <c r="C55" s="63"/>
      <c r="D55" s="63"/>
    </row>
    <row r="56" ht="9.75" customHeight="1">
      <c r="A56" s="62"/>
    </row>
    <row r="57" spans="1:11" s="66" customFormat="1" ht="27" customHeight="1">
      <c r="A57" s="77"/>
      <c r="B57" s="66" t="s">
        <v>63</v>
      </c>
      <c r="C57" s="186" t="s">
        <v>291</v>
      </c>
      <c r="D57" s="186"/>
      <c r="E57" s="186"/>
      <c r="F57" s="186"/>
      <c r="G57" s="186"/>
      <c r="H57" s="186"/>
      <c r="I57" s="186"/>
      <c r="J57" s="186"/>
      <c r="K57" s="186"/>
    </row>
    <row r="58" ht="9.75" customHeight="1">
      <c r="A58" s="62"/>
    </row>
    <row r="59" spans="1:11" s="81" customFormat="1" ht="27.75" customHeight="1">
      <c r="A59" s="80"/>
      <c r="B59" s="81" t="s">
        <v>64</v>
      </c>
      <c r="C59" s="186" t="s">
        <v>292</v>
      </c>
      <c r="D59" s="186"/>
      <c r="E59" s="186"/>
      <c r="F59" s="186"/>
      <c r="G59" s="186"/>
      <c r="H59" s="186"/>
      <c r="I59" s="186"/>
      <c r="J59" s="186"/>
      <c r="K59" s="186"/>
    </row>
    <row r="60" ht="9.75" customHeight="1">
      <c r="A60" s="28"/>
    </row>
    <row r="61" spans="1:10" ht="12.75" customHeight="1">
      <c r="A61" s="28"/>
      <c r="J61" s="5" t="s">
        <v>58</v>
      </c>
    </row>
    <row r="62" spans="1:10" ht="12.75" customHeight="1">
      <c r="A62" s="28"/>
      <c r="E62" s="64" t="s">
        <v>65</v>
      </c>
      <c r="J62" s="71">
        <v>331122</v>
      </c>
    </row>
    <row r="63" spans="1:10" ht="12.75" customHeight="1">
      <c r="A63" s="28"/>
      <c r="E63" s="64" t="s">
        <v>203</v>
      </c>
      <c r="J63" s="71">
        <v>111068</v>
      </c>
    </row>
    <row r="64" spans="1:10" ht="15.75" customHeight="1" thickBot="1">
      <c r="A64" s="28"/>
      <c r="E64" s="64" t="s">
        <v>66</v>
      </c>
      <c r="J64" s="82">
        <f>+J62-J63</f>
        <v>220054</v>
      </c>
    </row>
    <row r="65" spans="1:10" ht="12.75" customHeight="1">
      <c r="A65" s="62"/>
      <c r="J65" s="71"/>
    </row>
    <row r="66" spans="1:10" ht="12.75" customHeight="1" thickBot="1">
      <c r="A66" s="62"/>
      <c r="E66" s="64" t="s">
        <v>67</v>
      </c>
      <c r="J66" s="83">
        <v>136845</v>
      </c>
    </row>
    <row r="67" ht="12.75" customHeight="1">
      <c r="A67" s="62"/>
    </row>
    <row r="68" spans="1:4" ht="12.75" customHeight="1">
      <c r="A68" s="62">
        <v>8</v>
      </c>
      <c r="B68" s="63" t="s">
        <v>70</v>
      </c>
      <c r="C68" s="63"/>
      <c r="D68" s="63"/>
    </row>
    <row r="69" spans="1:4" ht="9.75" customHeight="1">
      <c r="A69" s="62"/>
      <c r="B69" s="63"/>
      <c r="C69" s="63"/>
      <c r="D69" s="63"/>
    </row>
    <row r="70" spans="1:4" ht="12.75" customHeight="1">
      <c r="A70" s="62"/>
      <c r="B70" s="84" t="s">
        <v>210</v>
      </c>
      <c r="C70" s="63"/>
      <c r="D70" s="63"/>
    </row>
    <row r="71" spans="1:4" ht="6" customHeight="1">
      <c r="A71" s="62"/>
      <c r="B71" s="63"/>
      <c r="C71" s="63"/>
      <c r="D71" s="63"/>
    </row>
    <row r="72" spans="1:11" s="70" customFormat="1" ht="78.75" customHeight="1">
      <c r="A72" s="69"/>
      <c r="B72" s="179" t="s">
        <v>236</v>
      </c>
      <c r="C72" s="179"/>
      <c r="D72" s="179"/>
      <c r="E72" s="179"/>
      <c r="F72" s="179"/>
      <c r="G72" s="179"/>
      <c r="H72" s="179"/>
      <c r="I72" s="179"/>
      <c r="J72" s="179"/>
      <c r="K72" s="179"/>
    </row>
    <row r="73" spans="1:4" ht="6" customHeight="1">
      <c r="A73" s="62"/>
      <c r="B73" s="63"/>
      <c r="C73" s="63"/>
      <c r="D73" s="63"/>
    </row>
    <row r="74" spans="1:11" s="70" customFormat="1" ht="41.25" customHeight="1">
      <c r="A74" s="69"/>
      <c r="B74" s="70" t="s">
        <v>104</v>
      </c>
      <c r="C74" s="179" t="s">
        <v>215</v>
      </c>
      <c r="D74" s="179"/>
      <c r="E74" s="179"/>
      <c r="F74" s="179"/>
      <c r="G74" s="179"/>
      <c r="H74" s="179"/>
      <c r="I74" s="179"/>
      <c r="J74" s="179"/>
      <c r="K74" s="179"/>
    </row>
    <row r="75" spans="1:4" ht="6" customHeight="1">
      <c r="A75" s="62"/>
      <c r="B75" s="63"/>
      <c r="C75" s="63"/>
      <c r="D75" s="63"/>
    </row>
    <row r="76" spans="1:11" s="70" customFormat="1" ht="40.5" customHeight="1">
      <c r="A76" s="69"/>
      <c r="B76" s="70" t="s">
        <v>13</v>
      </c>
      <c r="C76" s="179" t="s">
        <v>216</v>
      </c>
      <c r="D76" s="179"/>
      <c r="E76" s="179"/>
      <c r="F76" s="179"/>
      <c r="G76" s="179"/>
      <c r="H76" s="179"/>
      <c r="I76" s="179"/>
      <c r="J76" s="179"/>
      <c r="K76" s="179"/>
    </row>
    <row r="77" spans="1:4" ht="3.75" customHeight="1">
      <c r="A77" s="62"/>
      <c r="B77" s="63"/>
      <c r="C77" s="63"/>
      <c r="D77" s="63"/>
    </row>
    <row r="78" spans="1:2" s="26" customFormat="1" ht="12.75" customHeight="1">
      <c r="A78" s="90"/>
      <c r="B78" s="26" t="s">
        <v>293</v>
      </c>
    </row>
    <row r="79" spans="1:4" ht="9.75" customHeight="1">
      <c r="A79" s="62"/>
      <c r="B79" s="63"/>
      <c r="C79" s="63"/>
      <c r="D79" s="63"/>
    </row>
    <row r="80" spans="1:11" s="70" customFormat="1" ht="66" customHeight="1">
      <c r="A80" s="69"/>
      <c r="B80" s="179" t="s">
        <v>0</v>
      </c>
      <c r="C80" s="179"/>
      <c r="D80" s="179"/>
      <c r="E80" s="179"/>
      <c r="F80" s="179"/>
      <c r="G80" s="179"/>
      <c r="H80" s="179"/>
      <c r="I80" s="179"/>
      <c r="J80" s="179"/>
      <c r="K80" s="179"/>
    </row>
    <row r="81" spans="1:4" ht="7.5" customHeight="1">
      <c r="A81" s="62"/>
      <c r="B81" s="63"/>
      <c r="C81" s="63"/>
      <c r="D81" s="63"/>
    </row>
    <row r="82" spans="1:4" s="86" customFormat="1" ht="12.75" customHeight="1">
      <c r="A82" s="62"/>
      <c r="B82" s="85" t="s">
        <v>71</v>
      </c>
      <c r="C82" s="85"/>
      <c r="D82" s="85"/>
    </row>
    <row r="83" spans="1:4" s="88" customFormat="1" ht="6" customHeight="1">
      <c r="A83" s="62"/>
      <c r="B83" s="87"/>
      <c r="C83" s="87"/>
      <c r="D83" s="87"/>
    </row>
    <row r="84" spans="1:11" s="81" customFormat="1" ht="76.5" customHeight="1">
      <c r="A84" s="89"/>
      <c r="B84" s="81" t="s">
        <v>104</v>
      </c>
      <c r="C84" s="179"/>
      <c r="D84" s="179"/>
      <c r="E84" s="179"/>
      <c r="F84" s="179"/>
      <c r="G84" s="179"/>
      <c r="H84" s="179"/>
      <c r="I84" s="179"/>
      <c r="J84" s="179"/>
      <c r="K84" s="179"/>
    </row>
    <row r="85" spans="1:4" s="88" customFormat="1" ht="6" customHeight="1">
      <c r="A85" s="62"/>
      <c r="B85" s="87"/>
      <c r="C85" s="87"/>
      <c r="D85" s="87"/>
    </row>
    <row r="86" spans="1:11" s="81" customFormat="1" ht="79.5" customHeight="1">
      <c r="A86" s="89"/>
      <c r="B86" s="81" t="s">
        <v>13</v>
      </c>
      <c r="C86" s="179" t="s">
        <v>237</v>
      </c>
      <c r="D86" s="179"/>
      <c r="E86" s="179"/>
      <c r="F86" s="179"/>
      <c r="G86" s="179"/>
      <c r="H86" s="179"/>
      <c r="I86" s="179"/>
      <c r="J86" s="179"/>
      <c r="K86" s="179"/>
    </row>
    <row r="87" spans="1:4" s="88" customFormat="1" ht="6" customHeight="1">
      <c r="A87" s="62"/>
      <c r="B87" s="87"/>
      <c r="C87" s="87"/>
      <c r="D87" s="87"/>
    </row>
    <row r="88" spans="1:11" s="81" customFormat="1" ht="79.5" customHeight="1">
      <c r="A88" s="89"/>
      <c r="C88" s="179"/>
      <c r="D88" s="179"/>
      <c r="E88" s="179"/>
      <c r="F88" s="179"/>
      <c r="G88" s="179"/>
      <c r="H88" s="179"/>
      <c r="I88" s="179"/>
      <c r="J88" s="179"/>
      <c r="K88" s="179"/>
    </row>
    <row r="89" spans="1:4" s="88" customFormat="1" ht="6" customHeight="1">
      <c r="A89" s="62"/>
      <c r="B89" s="87"/>
      <c r="C89" s="87"/>
      <c r="D89" s="87"/>
    </row>
    <row r="90" spans="1:11" s="81" customFormat="1" ht="39" customHeight="1">
      <c r="A90" s="89"/>
      <c r="C90" s="179" t="s">
        <v>295</v>
      </c>
      <c r="D90" s="179"/>
      <c r="E90" s="179"/>
      <c r="F90" s="179"/>
      <c r="G90" s="179"/>
      <c r="H90" s="179"/>
      <c r="I90" s="179"/>
      <c r="J90" s="179"/>
      <c r="K90" s="179"/>
    </row>
    <row r="91" spans="1:4" s="88" customFormat="1" ht="7.5" customHeight="1">
      <c r="A91" s="62"/>
      <c r="B91" s="87"/>
      <c r="C91" s="87"/>
      <c r="D91" s="87"/>
    </row>
    <row r="92" spans="1:4" s="86" customFormat="1" ht="12.75" customHeight="1">
      <c r="A92" s="62"/>
      <c r="B92" s="85" t="s">
        <v>72</v>
      </c>
      <c r="C92" s="85"/>
      <c r="D92" s="85"/>
    </row>
    <row r="93" spans="1:4" s="86" customFormat="1" ht="6" customHeight="1">
      <c r="A93" s="62"/>
      <c r="B93" s="85"/>
      <c r="C93" s="85"/>
      <c r="D93" s="85"/>
    </row>
    <row r="94" spans="1:4" ht="12.75" customHeight="1">
      <c r="A94" s="62"/>
      <c r="B94" s="90" t="s">
        <v>219</v>
      </c>
      <c r="C94" s="90"/>
      <c r="D94" s="90"/>
    </row>
    <row r="95" spans="1:4" ht="6" customHeight="1">
      <c r="A95" s="62"/>
      <c r="B95" s="26"/>
      <c r="C95" s="26"/>
      <c r="D95" s="26"/>
    </row>
    <row r="96" spans="1:11" s="81" customFormat="1" ht="51.75" customHeight="1">
      <c r="A96" s="89"/>
      <c r="B96" s="179" t="s">
        <v>233</v>
      </c>
      <c r="C96" s="179"/>
      <c r="D96" s="179"/>
      <c r="E96" s="179"/>
      <c r="F96" s="179"/>
      <c r="G96" s="179"/>
      <c r="H96" s="179"/>
      <c r="I96" s="179"/>
      <c r="J96" s="179"/>
      <c r="K96" s="179"/>
    </row>
    <row r="97" spans="1:4" s="88" customFormat="1" ht="7.5" customHeight="1">
      <c r="A97" s="62"/>
      <c r="B97" s="87"/>
      <c r="C97" s="87"/>
      <c r="D97" s="87"/>
    </row>
    <row r="98" spans="1:4" s="86" customFormat="1" ht="12.75" customHeight="1">
      <c r="A98" s="62"/>
      <c r="B98" s="85" t="s">
        <v>209</v>
      </c>
      <c r="C98" s="85"/>
      <c r="D98" s="85"/>
    </row>
    <row r="99" spans="1:4" s="88" customFormat="1" ht="6" customHeight="1">
      <c r="A99" s="62"/>
      <c r="B99" s="87"/>
      <c r="C99" s="87"/>
      <c r="D99" s="87"/>
    </row>
    <row r="100" spans="1:11" s="81" customFormat="1" ht="78" customHeight="1">
      <c r="A100" s="89"/>
      <c r="B100" s="81" t="s">
        <v>104</v>
      </c>
      <c r="C100" s="179" t="s">
        <v>294</v>
      </c>
      <c r="D100" s="179"/>
      <c r="E100" s="179"/>
      <c r="F100" s="179"/>
      <c r="G100" s="179"/>
      <c r="H100" s="179"/>
      <c r="I100" s="179"/>
      <c r="J100" s="179"/>
      <c r="K100" s="179"/>
    </row>
    <row r="101" spans="1:4" s="88" customFormat="1" ht="6" customHeight="1">
      <c r="A101" s="62"/>
      <c r="B101" s="87"/>
      <c r="C101" s="87"/>
      <c r="D101" s="87"/>
    </row>
    <row r="102" spans="1:11" s="81" customFormat="1" ht="89.25" customHeight="1">
      <c r="A102" s="89"/>
      <c r="B102" s="81" t="s">
        <v>13</v>
      </c>
      <c r="C102" s="179" t="s">
        <v>301</v>
      </c>
      <c r="D102" s="179"/>
      <c r="E102" s="179"/>
      <c r="F102" s="179"/>
      <c r="G102" s="179"/>
      <c r="H102" s="179"/>
      <c r="I102" s="179"/>
      <c r="J102" s="179"/>
      <c r="K102" s="179"/>
    </row>
    <row r="103" spans="1:4" ht="12.75" customHeight="1">
      <c r="A103" s="62"/>
      <c r="B103" s="63"/>
      <c r="C103" s="63"/>
      <c r="D103" s="63"/>
    </row>
    <row r="104" spans="1:4" ht="12.75" customHeight="1">
      <c r="A104" s="62">
        <v>9</v>
      </c>
      <c r="B104" s="63" t="s">
        <v>74</v>
      </c>
      <c r="C104" s="63"/>
      <c r="D104" s="63"/>
    </row>
    <row r="105" ht="9.75" customHeight="1">
      <c r="A105" s="62"/>
    </row>
    <row r="106" spans="1:11" ht="12.75" customHeight="1">
      <c r="A106" s="28"/>
      <c r="B106" s="64" t="s">
        <v>63</v>
      </c>
      <c r="C106" s="162" t="s">
        <v>268</v>
      </c>
      <c r="D106" s="162"/>
      <c r="E106" s="162"/>
      <c r="F106" s="162"/>
      <c r="G106" s="162"/>
      <c r="H106" s="162"/>
      <c r="I106" s="162"/>
      <c r="J106" s="162"/>
      <c r="K106" s="162"/>
    </row>
    <row r="107" spans="10:11" ht="12.75" customHeight="1">
      <c r="J107" s="38" t="s">
        <v>75</v>
      </c>
      <c r="K107" s="38"/>
    </row>
    <row r="108" spans="1:5" s="93" customFormat="1" ht="12.75" customHeight="1">
      <c r="A108" s="62"/>
      <c r="B108" s="64"/>
      <c r="C108" s="64"/>
      <c r="D108" s="64"/>
      <c r="E108" s="92" t="s">
        <v>56</v>
      </c>
    </row>
    <row r="109" spans="1:10" ht="12.75" customHeight="1">
      <c r="A109" s="62"/>
      <c r="E109" s="64" t="s">
        <v>76</v>
      </c>
      <c r="J109" s="71">
        <v>2100065</v>
      </c>
    </row>
    <row r="110" spans="1:11" ht="12.75" customHeight="1">
      <c r="A110" s="62"/>
      <c r="E110" s="64" t="s">
        <v>77</v>
      </c>
      <c r="I110" s="94"/>
      <c r="J110" s="71">
        <v>137984</v>
      </c>
      <c r="K110" s="94"/>
    </row>
    <row r="111" spans="1:11" ht="14.25" customHeight="1" thickBot="1">
      <c r="A111" s="62"/>
      <c r="I111" s="95" t="s">
        <v>78</v>
      </c>
      <c r="J111" s="82">
        <f>SUM(J109:J110)</f>
        <v>2238049</v>
      </c>
      <c r="K111" s="96"/>
    </row>
    <row r="112" spans="1:5" s="93" customFormat="1" ht="12.75" customHeight="1">
      <c r="A112" s="62"/>
      <c r="B112" s="64"/>
      <c r="C112" s="64"/>
      <c r="D112" s="64"/>
      <c r="E112" s="92" t="s">
        <v>79</v>
      </c>
    </row>
    <row r="113" spans="1:10" ht="12.75" customHeight="1">
      <c r="A113" s="62"/>
      <c r="E113" s="64" t="s">
        <v>76</v>
      </c>
      <c r="J113" s="71">
        <v>176334</v>
      </c>
    </row>
    <row r="114" spans="1:10" ht="12.75" customHeight="1">
      <c r="A114" s="62"/>
      <c r="E114" s="64" t="s">
        <v>77</v>
      </c>
      <c r="J114" s="71">
        <v>897504</v>
      </c>
    </row>
    <row r="115" spans="1:11" ht="15" customHeight="1" thickBot="1">
      <c r="A115" s="62"/>
      <c r="I115" s="95" t="s">
        <v>78</v>
      </c>
      <c r="J115" s="82">
        <f>SUM(J113:J114)</f>
        <v>1073838</v>
      </c>
      <c r="K115" s="96"/>
    </row>
    <row r="116" spans="1:11" ht="6" customHeight="1">
      <c r="A116" s="62"/>
      <c r="I116" s="94"/>
      <c r="J116" s="78"/>
      <c r="K116" s="96"/>
    </row>
    <row r="117" spans="1:11" ht="12.75" customHeight="1">
      <c r="A117" s="28"/>
      <c r="B117" s="64" t="s">
        <v>64</v>
      </c>
      <c r="C117" s="187" t="s">
        <v>269</v>
      </c>
      <c r="D117" s="187"/>
      <c r="E117" s="187"/>
      <c r="F117" s="187"/>
      <c r="G117" s="187"/>
      <c r="H117" s="187"/>
      <c r="I117" s="187"/>
      <c r="J117" s="187"/>
      <c r="K117" s="187"/>
    </row>
    <row r="118" ht="9.75" customHeight="1">
      <c r="A118" s="28"/>
    </row>
    <row r="119" spans="1:10" ht="12.75" customHeight="1">
      <c r="A119" s="62"/>
      <c r="E119" s="97" t="s">
        <v>80</v>
      </c>
      <c r="F119" s="98"/>
      <c r="G119" s="98"/>
      <c r="H119" s="98"/>
      <c r="I119" s="98"/>
      <c r="J119" s="38" t="s">
        <v>81</v>
      </c>
    </row>
    <row r="120" spans="1:10" ht="12.75" customHeight="1">
      <c r="A120" s="62"/>
      <c r="E120" s="64" t="s">
        <v>83</v>
      </c>
      <c r="J120" s="71">
        <v>1707028</v>
      </c>
    </row>
    <row r="121" spans="1:10" ht="12.75" customHeight="1">
      <c r="A121" s="62"/>
      <c r="E121" s="64" t="s">
        <v>84</v>
      </c>
      <c r="J121" s="78">
        <v>392674</v>
      </c>
    </row>
    <row r="122" spans="1:10" ht="12.75" customHeight="1">
      <c r="A122" s="62"/>
      <c r="E122" s="64" t="s">
        <v>82</v>
      </c>
      <c r="J122" s="71">
        <v>42673</v>
      </c>
    </row>
    <row r="123" spans="1:10" ht="12.75" customHeight="1">
      <c r="A123" s="62"/>
      <c r="E123" s="64" t="s">
        <v>85</v>
      </c>
      <c r="J123" s="78">
        <v>1579</v>
      </c>
    </row>
    <row r="124" spans="1:10" ht="12.75" customHeight="1" thickBot="1">
      <c r="A124" s="62"/>
      <c r="E124" s="64" t="s">
        <v>11</v>
      </c>
      <c r="J124" s="83">
        <v>339</v>
      </c>
    </row>
    <row r="125" ht="6" customHeight="1">
      <c r="A125" s="62"/>
    </row>
    <row r="126" spans="1:11" s="70" customFormat="1" ht="12.75" customHeight="1">
      <c r="A126" s="69"/>
      <c r="C126" s="186" t="s">
        <v>19</v>
      </c>
      <c r="D126" s="186"/>
      <c r="E126" s="186"/>
      <c r="F126" s="186"/>
      <c r="G126" s="186"/>
      <c r="H126" s="186"/>
      <c r="I126" s="186"/>
      <c r="J126" s="186"/>
      <c r="K126" s="186"/>
    </row>
    <row r="127" ht="12.75" customHeight="1">
      <c r="A127" s="62"/>
    </row>
    <row r="128" spans="1:4" ht="12.75" customHeight="1">
      <c r="A128" s="62">
        <v>10</v>
      </c>
      <c r="B128" s="63" t="s">
        <v>87</v>
      </c>
      <c r="C128" s="63"/>
      <c r="D128" s="63"/>
    </row>
    <row r="129" ht="6" customHeight="1">
      <c r="A129" s="62"/>
    </row>
    <row r="130" spans="1:11" s="70" customFormat="1" ht="103.5" customHeight="1">
      <c r="A130" s="69"/>
      <c r="B130" s="186"/>
      <c r="C130" s="186"/>
      <c r="D130" s="186"/>
      <c r="E130" s="186"/>
      <c r="F130" s="186"/>
      <c r="G130" s="186"/>
      <c r="H130" s="186"/>
      <c r="I130" s="186"/>
      <c r="J130" s="186"/>
      <c r="K130" s="186"/>
    </row>
    <row r="131" spans="1:11" s="70" customFormat="1" ht="6" customHeight="1">
      <c r="A131" s="69"/>
      <c r="B131" s="68"/>
      <c r="C131" s="68"/>
      <c r="D131" s="68"/>
      <c r="E131" s="68"/>
      <c r="F131" s="68"/>
      <c r="G131" s="68"/>
      <c r="H131" s="68"/>
      <c r="I131" s="68"/>
      <c r="J131" s="68"/>
      <c r="K131" s="68"/>
    </row>
    <row r="132" spans="1:7" ht="12.75" customHeight="1">
      <c r="A132" s="62"/>
      <c r="E132" s="64" t="s">
        <v>88</v>
      </c>
      <c r="G132" s="64" t="s">
        <v>89</v>
      </c>
    </row>
    <row r="133" spans="1:9" s="100" customFormat="1" ht="12.75" customHeight="1">
      <c r="A133" s="62"/>
      <c r="B133" s="64"/>
      <c r="C133" s="64"/>
      <c r="D133" s="64"/>
      <c r="E133" s="99" t="s">
        <v>90</v>
      </c>
      <c r="G133" s="101" t="s">
        <v>91</v>
      </c>
      <c r="I133" s="99" t="s">
        <v>92</v>
      </c>
    </row>
    <row r="134" ht="9.75" customHeight="1">
      <c r="A134" s="62"/>
    </row>
    <row r="135" spans="1:11" s="70" customFormat="1" ht="93" customHeight="1">
      <c r="A135" s="69"/>
      <c r="E135" s="70" t="s">
        <v>93</v>
      </c>
      <c r="G135" s="102">
        <v>40000000</v>
      </c>
      <c r="I135" s="186" t="s">
        <v>27</v>
      </c>
      <c r="J135" s="186"/>
      <c r="K135" s="186"/>
    </row>
    <row r="136" spans="1:8" ht="6" customHeight="1">
      <c r="A136" s="62"/>
      <c r="H136" s="71"/>
    </row>
    <row r="137" spans="1:11" s="70" customFormat="1" ht="76.5" customHeight="1">
      <c r="A137" s="69"/>
      <c r="E137" s="70" t="s">
        <v>94</v>
      </c>
      <c r="G137" s="103">
        <v>45894302</v>
      </c>
      <c r="I137" s="186" t="s">
        <v>28</v>
      </c>
      <c r="J137" s="186"/>
      <c r="K137" s="186"/>
    </row>
    <row r="138" ht="6" customHeight="1">
      <c r="A138" s="62"/>
    </row>
    <row r="139" spans="1:11" s="70" customFormat="1" ht="27" customHeight="1">
      <c r="A139" s="69"/>
      <c r="B139" s="186" t="s">
        <v>195</v>
      </c>
      <c r="C139" s="186"/>
      <c r="D139" s="186"/>
      <c r="E139" s="186"/>
      <c r="F139" s="186"/>
      <c r="G139" s="186"/>
      <c r="H139" s="186"/>
      <c r="I139" s="186"/>
      <c r="J139" s="186"/>
      <c r="K139" s="186"/>
    </row>
    <row r="140" ht="6" customHeight="1">
      <c r="A140" s="62"/>
    </row>
    <row r="141" spans="1:11" s="70" customFormat="1" ht="25.5" customHeight="1">
      <c r="A141" s="69"/>
      <c r="B141" s="186" t="s">
        <v>189</v>
      </c>
      <c r="C141" s="186"/>
      <c r="D141" s="186"/>
      <c r="E141" s="186"/>
      <c r="F141" s="186"/>
      <c r="G141" s="186"/>
      <c r="H141" s="186"/>
      <c r="I141" s="186"/>
      <c r="J141" s="186"/>
      <c r="K141" s="186"/>
    </row>
    <row r="142" ht="6" customHeight="1">
      <c r="A142" s="62"/>
    </row>
    <row r="143" spans="1:4" ht="12.75" customHeight="1">
      <c r="A143" s="62">
        <v>11</v>
      </c>
      <c r="B143" s="63" t="s">
        <v>95</v>
      </c>
      <c r="C143" s="63"/>
      <c r="D143" s="63"/>
    </row>
    <row r="144" spans="1:4" ht="9.75" customHeight="1">
      <c r="A144" s="62"/>
      <c r="B144" s="63"/>
      <c r="C144" s="63"/>
      <c r="D144" s="63"/>
    </row>
    <row r="145" spans="1:11" ht="12.75" customHeight="1">
      <c r="A145" s="62"/>
      <c r="B145" s="188" t="s">
        <v>166</v>
      </c>
      <c r="C145" s="188"/>
      <c r="D145" s="188"/>
      <c r="E145" s="188"/>
      <c r="F145" s="188"/>
      <c r="G145" s="188"/>
      <c r="H145" s="188"/>
      <c r="I145" s="188"/>
      <c r="J145" s="188"/>
      <c r="K145" s="188"/>
    </row>
    <row r="146" spans="1:4" ht="9.75" customHeight="1">
      <c r="A146" s="62"/>
      <c r="B146" s="63"/>
      <c r="C146" s="63"/>
      <c r="D146" s="63"/>
    </row>
    <row r="147" spans="1:11" s="70" customFormat="1" ht="90.75" customHeight="1">
      <c r="A147" s="104"/>
      <c r="B147" s="79" t="s">
        <v>63</v>
      </c>
      <c r="C147" s="179" t="s">
        <v>271</v>
      </c>
      <c r="D147" s="179"/>
      <c r="E147" s="179"/>
      <c r="F147" s="179"/>
      <c r="G147" s="179"/>
      <c r="H147" s="179"/>
      <c r="I147" s="179"/>
      <c r="J147" s="179"/>
      <c r="K147" s="179"/>
    </row>
    <row r="148" spans="1:4" ht="6" customHeight="1">
      <c r="A148" s="38"/>
      <c r="C148" s="63"/>
      <c r="D148" s="63"/>
    </row>
    <row r="149" spans="1:11" s="70" customFormat="1" ht="78" customHeight="1">
      <c r="A149" s="104"/>
      <c r="B149" s="70" t="s">
        <v>64</v>
      </c>
      <c r="C149" s="186"/>
      <c r="D149" s="186"/>
      <c r="E149" s="186"/>
      <c r="F149" s="186"/>
      <c r="G149" s="186"/>
      <c r="H149" s="186"/>
      <c r="I149" s="186"/>
      <c r="J149" s="186"/>
      <c r="K149" s="186"/>
    </row>
    <row r="150" ht="6" customHeight="1">
      <c r="A150" s="38"/>
    </row>
    <row r="151" spans="1:4" ht="12.75" customHeight="1">
      <c r="A151" s="62">
        <v>12</v>
      </c>
      <c r="B151" s="63" t="s">
        <v>101</v>
      </c>
      <c r="C151" s="63"/>
      <c r="D151" s="63"/>
    </row>
    <row r="152" spans="1:4" ht="9.75" customHeight="1">
      <c r="A152" s="62"/>
      <c r="B152" s="63"/>
      <c r="C152" s="63"/>
      <c r="D152" s="63"/>
    </row>
    <row r="153" spans="1:11" s="70" customFormat="1" ht="27" customHeight="1">
      <c r="A153" s="104"/>
      <c r="B153" s="179" t="s">
        <v>270</v>
      </c>
      <c r="C153" s="179"/>
      <c r="D153" s="179"/>
      <c r="E153" s="179"/>
      <c r="F153" s="179"/>
      <c r="G153" s="179"/>
      <c r="H153" s="179"/>
      <c r="I153" s="179"/>
      <c r="J153" s="179"/>
      <c r="K153" s="179"/>
    </row>
    <row r="154" spans="1:4" ht="12.75" customHeight="1">
      <c r="A154" s="62"/>
      <c r="B154" s="63"/>
      <c r="C154" s="63"/>
      <c r="D154" s="63"/>
    </row>
    <row r="155" spans="1:11" s="26" customFormat="1" ht="12.75" customHeight="1">
      <c r="A155" s="63">
        <v>13</v>
      </c>
      <c r="B155" s="63" t="s">
        <v>283</v>
      </c>
      <c r="H155" s="105"/>
      <c r="I155" s="1"/>
      <c r="J155" s="106"/>
      <c r="K155" s="1"/>
    </row>
    <row r="156" spans="8:11" s="26" customFormat="1" ht="9.75" customHeight="1">
      <c r="H156" s="106"/>
      <c r="I156" s="1"/>
      <c r="J156" s="106"/>
      <c r="K156" s="1"/>
    </row>
    <row r="157" spans="2:11" s="26" customFormat="1" ht="12.75" customHeight="1">
      <c r="B157" s="26" t="s">
        <v>63</v>
      </c>
      <c r="C157" s="26" t="s">
        <v>282</v>
      </c>
      <c r="H157" s="106"/>
      <c r="I157" s="1"/>
      <c r="J157" s="106"/>
      <c r="K157" s="1"/>
    </row>
    <row r="158" spans="8:11" s="26" customFormat="1" ht="6" customHeight="1">
      <c r="H158" s="106"/>
      <c r="I158" s="1"/>
      <c r="J158" s="106"/>
      <c r="K158" s="1"/>
    </row>
    <row r="159" spans="3:11" s="79" customFormat="1" ht="27.75" customHeight="1">
      <c r="C159" s="179" t="s">
        <v>281</v>
      </c>
      <c r="D159" s="179"/>
      <c r="E159" s="179"/>
      <c r="F159" s="179"/>
      <c r="G159" s="179"/>
      <c r="H159" s="179"/>
      <c r="I159" s="179"/>
      <c r="J159" s="179"/>
      <c r="K159" s="179"/>
    </row>
    <row r="160" spans="8:11" s="26" customFormat="1" ht="6" customHeight="1">
      <c r="H160" s="106"/>
      <c r="I160" s="1"/>
      <c r="J160" s="106"/>
      <c r="K160" s="1"/>
    </row>
    <row r="161" spans="2:11" s="26" customFormat="1" ht="12.75" customHeight="1">
      <c r="B161" s="26" t="s">
        <v>64</v>
      </c>
      <c r="C161" s="26" t="s">
        <v>131</v>
      </c>
      <c r="H161" s="106"/>
      <c r="I161" s="1"/>
      <c r="J161" s="106"/>
      <c r="K161" s="1"/>
    </row>
    <row r="162" spans="8:11" s="26" customFormat="1" ht="6" customHeight="1">
      <c r="H162" s="106"/>
      <c r="I162" s="1"/>
      <c r="J162" s="106"/>
      <c r="K162" s="1"/>
    </row>
    <row r="163" spans="3:11" s="79" customFormat="1" ht="12.75" customHeight="1">
      <c r="C163" s="185" t="s">
        <v>181</v>
      </c>
      <c r="D163" s="185"/>
      <c r="E163" s="185"/>
      <c r="F163" s="185"/>
      <c r="G163" s="185"/>
      <c r="H163" s="185"/>
      <c r="I163" s="185"/>
      <c r="J163" s="185"/>
      <c r="K163" s="185"/>
    </row>
    <row r="164" spans="8:11" s="26" customFormat="1" ht="14.25" customHeight="1">
      <c r="H164" s="106"/>
      <c r="I164" s="1"/>
      <c r="J164" s="106"/>
      <c r="K164" s="1"/>
    </row>
    <row r="165" ht="12.75" customHeight="1">
      <c r="A165" s="62" t="s">
        <v>102</v>
      </c>
    </row>
    <row r="166" ht="12.75" customHeight="1">
      <c r="A166" s="62" t="s">
        <v>33</v>
      </c>
    </row>
    <row r="167" ht="12.75" customHeight="1">
      <c r="A167" s="62"/>
    </row>
    <row r="168" ht="7.5" customHeight="1">
      <c r="A168" s="62"/>
    </row>
    <row r="169" ht="7.5" customHeight="1">
      <c r="A169" s="62"/>
    </row>
    <row r="170" ht="12.75" customHeight="1">
      <c r="A170" s="62"/>
    </row>
    <row r="171" ht="12.75" customHeight="1">
      <c r="A171" s="62" t="s">
        <v>302</v>
      </c>
    </row>
    <row r="172" ht="12.75" customHeight="1">
      <c r="A172" s="62" t="s">
        <v>296</v>
      </c>
    </row>
    <row r="173" ht="7.5" customHeight="1">
      <c r="A173" s="62"/>
    </row>
    <row r="174" spans="1:4" ht="12.75" customHeight="1">
      <c r="A174" s="62" t="s">
        <v>272</v>
      </c>
      <c r="B174" s="107"/>
      <c r="C174" s="107"/>
      <c r="D174" s="107"/>
    </row>
  </sheetData>
  <mergeCells count="39">
    <mergeCell ref="C84:K84"/>
    <mergeCell ref="C100:K100"/>
    <mergeCell ref="C102:K102"/>
    <mergeCell ref="B18:K18"/>
    <mergeCell ref="B72:K72"/>
    <mergeCell ref="B80:K80"/>
    <mergeCell ref="C74:K74"/>
    <mergeCell ref="C76:K76"/>
    <mergeCell ref="J36:K36"/>
    <mergeCell ref="B20:K20"/>
    <mergeCell ref="B24:K24"/>
    <mergeCell ref="B28:K28"/>
    <mergeCell ref="B10:K10"/>
    <mergeCell ref="B12:K12"/>
    <mergeCell ref="B14:K14"/>
    <mergeCell ref="B16:K16"/>
    <mergeCell ref="C106:K106"/>
    <mergeCell ref="C57:K57"/>
    <mergeCell ref="H36:I36"/>
    <mergeCell ref="B49:K49"/>
    <mergeCell ref="B53:K53"/>
    <mergeCell ref="C86:K86"/>
    <mergeCell ref="C90:K90"/>
    <mergeCell ref="C59:K59"/>
    <mergeCell ref="C88:K88"/>
    <mergeCell ref="B96:K96"/>
    <mergeCell ref="C117:K117"/>
    <mergeCell ref="B141:K141"/>
    <mergeCell ref="B145:K145"/>
    <mergeCell ref="C147:K147"/>
    <mergeCell ref="B139:K139"/>
    <mergeCell ref="I137:K137"/>
    <mergeCell ref="C126:K126"/>
    <mergeCell ref="B130:K130"/>
    <mergeCell ref="I135:K135"/>
    <mergeCell ref="C163:K163"/>
    <mergeCell ref="C149:K149"/>
    <mergeCell ref="B153:K153"/>
    <mergeCell ref="C159:K159"/>
  </mergeCells>
  <printOptions horizontalCentered="1"/>
  <pageMargins left="0.5905511811023623" right="0.5905511811023623" top="0.5905511811023623" bottom="0.5905511811023623" header="0.1968503937007874" footer="0.1968503937007874"/>
  <pageSetup firstPageNumber="8" useFirstPageNumber="1" horizontalDpi="600" verticalDpi="600" orientation="portrait" paperSize="9" scale="88" r:id="rId2"/>
  <headerFooter alignWithMargins="0">
    <oddFooter>&amp;C - &amp;P -</oddFooter>
  </headerFooter>
  <rowBreaks count="4" manualBreakCount="4">
    <brk id="32" max="11" man="1"/>
    <brk id="78" max="11" man="1"/>
    <brk id="103" max="11" man="1"/>
    <brk id="14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Malayan United Industries Berhad</dc:title>
  <dc:subject>Bursa Securities Quarterly Announcement</dc:subject>
  <dc:creator>MUI Group</dc:creator>
  <cp:keywords>MUIB</cp:keywords>
  <dc:description>Strictly Private &amp; Confidential before announcement</dc:description>
  <cp:lastModifiedBy>MUI</cp:lastModifiedBy>
  <cp:lastPrinted>2004-11-23T09:21:36Z</cp:lastPrinted>
  <dcterms:created xsi:type="dcterms:W3CDTF">2002-02-25T08:33:19Z</dcterms:created>
  <dcterms:modified xsi:type="dcterms:W3CDTF">2004-11-23T09:21:49Z</dcterms:modified>
  <cp:category>Financial data</cp:category>
  <cp:version/>
  <cp:contentType/>
  <cp:contentStatus/>
</cp:coreProperties>
</file>

<file path=docProps/custom.xml><?xml version="1.0" encoding="utf-8"?>
<Properties xmlns="http://schemas.openxmlformats.org/officeDocument/2006/custom-properties" xmlns:vt="http://schemas.openxmlformats.org/officeDocument/2006/docPropsVTypes"/>
</file>