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to KLSE listing req'ment" sheetId="6" r:id="rId6"/>
  </sheets>
  <definedNames>
    <definedName name="_xlnm.Print_Area" localSheetId="1">'BS'!$B$1:$G$87</definedName>
    <definedName name="_xlnm.Print_Area" localSheetId="3">'Cash Flow'!$A$1:$J$86</definedName>
    <definedName name="_xlnm.Print_Area" localSheetId="2">'Equity'!$A$1:$L$78</definedName>
    <definedName name="_xlnm.Print_Area" localSheetId="0">'Income'!$A$1:$M$77</definedName>
    <definedName name="_xlnm.Print_Area" localSheetId="4">'Notes to Int. Fin. Report'!$A$1:$M$140</definedName>
    <definedName name="_xlnm.Print_Area" localSheetId="5">'Notes to KLSE listing req''ment'!$A$1:$L$177</definedName>
    <definedName name="_xlnm.Print_Titles" localSheetId="4">'Notes to Int. Fin. Report'!$1:$5</definedName>
    <definedName name="_xlnm.Print_Titles" localSheetId="5">'Notes to KLSE listing req''ment'!$1:$5</definedName>
    <definedName name="Z_4098D3AA_A201_4207_B88D_A7EBF7DFFF6D_.wvu.PrintArea" localSheetId="1" hidden="1">'BS'!$B$1:$G$87</definedName>
    <definedName name="Z_4098D3AA_A201_4207_B88D_A7EBF7DFFF6D_.wvu.PrintArea" localSheetId="3" hidden="1">'Cash Flow'!$A$1:$J$86</definedName>
    <definedName name="Z_4098D3AA_A201_4207_B88D_A7EBF7DFFF6D_.wvu.PrintArea" localSheetId="2" hidden="1">'Equity'!$A$1:$L$78</definedName>
    <definedName name="Z_4098D3AA_A201_4207_B88D_A7EBF7DFFF6D_.wvu.PrintArea" localSheetId="0" hidden="1">'Income'!$A$1:$M$77</definedName>
    <definedName name="Z_4098D3AA_A201_4207_B88D_A7EBF7DFFF6D_.wvu.PrintArea" localSheetId="4" hidden="1">'Notes to Int. Fin. Report'!$A$1:$M$140</definedName>
    <definedName name="Z_4098D3AA_A201_4207_B88D_A7EBF7DFFF6D_.wvu.PrintArea" localSheetId="5" hidden="1">'Notes to KLSE listing req''ment'!$A$1:$L$177</definedName>
    <definedName name="Z_4098D3AA_A201_4207_B88D_A7EBF7DFFF6D_.wvu.PrintTitles" localSheetId="4" hidden="1">'Notes to Int. Fin. Report'!$1:$5</definedName>
    <definedName name="Z_4098D3AA_A201_4207_B88D_A7EBF7DFFF6D_.wvu.PrintTitles" localSheetId="5" hidden="1">'Notes to KLSE listing req''ment'!$1:$5</definedName>
    <definedName name="Z_4098D3AA_A201_4207_B88D_A7EBF7DFFF6D_.wvu.Rows" localSheetId="5" hidden="1">'Notes to KLSE listing req''ment'!$151:$151</definedName>
  </definedNames>
  <calcPr fullCalcOnLoad="1"/>
</workbook>
</file>

<file path=xl/sharedStrings.xml><?xml version="1.0" encoding="utf-8"?>
<sst xmlns="http://schemas.openxmlformats.org/spreadsheetml/2006/main" count="386" uniqueCount="311">
  <si>
    <t>Total purchases and disposals of quoted securities of the Group for the financial periods under review, other than those of the stockbroking and insurance subsidiaries, are as follows:-</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</si>
  <si>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</si>
  <si>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</si>
  <si>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</si>
  <si>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</si>
  <si>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</si>
  <si>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</si>
  <si>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</si>
  <si>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The Condensed Consolidated Income Statements should be read in conjunction with the Annual Financial Report for the financial year ended 31 December 2002</t>
  </si>
  <si>
    <t xml:space="preserve">     Provisions</t>
  </si>
  <si>
    <t>The Condensed Consolidated Balance Sheet should be read in conjunction with the Annual Financial Report for the financial year ended 31 December 2002</t>
  </si>
  <si>
    <t>At 1 January 2003</t>
  </si>
  <si>
    <t>The Condensed Consolidated Statement Of Changes In Equity should be read in conjunction with the Annual Financial Report for the financial year ended 31 December 2002</t>
  </si>
  <si>
    <t>Cash and cash equivalent at 1 January 2003</t>
  </si>
  <si>
    <t>The accounting policies, methods of computation and basis of consolidation adopted by the Group in this interim financial report are consistent with those used in the preparation of the audited financial statements for the financial year ended 31 December 2002.</t>
  </si>
  <si>
    <t>The auditors' report of the audited financial statements for the financial year ended 31 December 2002 was not qualified.</t>
  </si>
  <si>
    <t xml:space="preserve">   not consolidated</t>
  </si>
  <si>
    <t>Retailing</t>
  </si>
  <si>
    <t xml:space="preserve">Profit/(Loss) before </t>
  </si>
  <si>
    <t xml:space="preserve">  taxation</t>
  </si>
  <si>
    <t>Loss after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</si>
  <si>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</si>
  <si>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</si>
  <si>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</si>
  <si>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</si>
  <si>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 Exceptional items comprise:-</t>
  </si>
  <si>
    <t xml:space="preserve">INTERIM FINANCIAL REPORT </t>
  </si>
  <si>
    <t>Deferred taxation</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</si>
  <si>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27 January 2003, the SC and the FIC approved the extension of time until 31 December 2003 for the company to fully complete the special issue.</t>
  </si>
  <si>
    <t xml:space="preserve">   of long term investments</t>
  </si>
  <si>
    <t>Bad debts recovered</t>
  </si>
  <si>
    <t>Bad debts written off</t>
  </si>
  <si>
    <t xml:space="preserve">   and equipment</t>
  </si>
  <si>
    <t>Investment written off</t>
  </si>
  <si>
    <t xml:space="preserve"> - As restated</t>
  </si>
  <si>
    <t xml:space="preserve">(ii) </t>
  </si>
  <si>
    <t>Total disposals</t>
  </si>
  <si>
    <t>Total purchases</t>
  </si>
  <si>
    <t>Proceeds from issue of shares to minority shareholders</t>
  </si>
  <si>
    <t>in a subsidiary company</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</si>
  <si>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</si>
  <si>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</si>
  <si>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</si>
  <si>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</si>
  <si>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</si>
  <si>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</si>
  <si>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</si>
  <si>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</si>
  <si>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</si>
  <si>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</si>
  <si>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</si>
  <si>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</si>
  <si>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</si>
  <si>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</si>
  <si>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</si>
  <si>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</si>
  <si>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</si>
  <si>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</si>
  <si>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</si>
  <si>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</si>
  <si>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</si>
  <si>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</si>
  <si>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</si>
  <si>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</si>
  <si>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</si>
  <si>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</si>
  <si>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</si>
  <si>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</si>
  <si>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</si>
  <si>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</si>
  <si>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</si>
  <si>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</si>
  <si>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</si>
  <si>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</si>
  <si>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</si>
  <si>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</si>
  <si>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</si>
  <si>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</si>
  <si>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</si>
  <si>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</si>
  <si>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</si>
  <si>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</si>
  <si>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</si>
  <si>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</si>
  <si>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</si>
  <si>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</si>
  <si>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</si>
  <si>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</si>
  <si>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</si>
  <si>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</si>
  <si>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</si>
  <si>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</si>
  <si>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</si>
  <si>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</si>
  <si>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</si>
  <si>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</si>
  <si>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</si>
  <si>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</si>
  <si>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</si>
  <si>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</si>
  <si>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</si>
  <si>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</si>
  <si>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</si>
  <si>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</si>
  <si>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</si>
  <si>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</si>
  <si>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</si>
  <si>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</si>
  <si>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</si>
  <si>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</si>
  <si>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</si>
  <si>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</si>
  <si>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</si>
  <si>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t>
  </si>
  <si>
    <t>Joint Ventures</t>
  </si>
  <si>
    <t>N/A</t>
  </si>
  <si>
    <t>(a)  Schemes of Arrangement</t>
  </si>
  <si>
    <t>(i)</t>
  </si>
  <si>
    <t xml:space="preserve">Loss per share </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</si>
  <si>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</si>
  <si>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</si>
  <si>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</si>
  <si>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</si>
  <si>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</si>
  <si>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</si>
  <si>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</si>
  <si>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</si>
  <si>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</si>
  <si>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</si>
  <si>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</si>
  <si>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</si>
  <si>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</si>
  <si>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</si>
  <si>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</si>
  <si>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ICPS refers to Irredeemable Convertible Preference Shares</t>
  </si>
  <si>
    <t>At 1 January 2002</t>
  </si>
  <si>
    <t>in subsidiary company's ICPS*</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</si>
  <si>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</si>
  <si>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</si>
  <si>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</si>
  <si>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</si>
  <si>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</si>
  <si>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</si>
  <si>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</si>
  <si>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</si>
  <si>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</si>
  <si>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</si>
  <si>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Auditors' Report</t>
  </si>
  <si>
    <t>NOTES TO KLSE'S LISTING REQUIREMENTS</t>
  </si>
  <si>
    <t>Capital Commitments</t>
  </si>
  <si>
    <t>Loss Per Share</t>
  </si>
  <si>
    <t>Basic loss per share</t>
  </si>
  <si>
    <t>Diluted earnings per share</t>
  </si>
  <si>
    <t xml:space="preserve">     Trade and other receivables</t>
  </si>
  <si>
    <t xml:space="preserve">     Government securities and bonds</t>
  </si>
  <si>
    <t xml:space="preserve">     Trade and other payables</t>
  </si>
  <si>
    <t>Redeemable Convertible Bond</t>
  </si>
  <si>
    <t>Investments</t>
  </si>
  <si>
    <t>Operating profit before working capital changes</t>
  </si>
  <si>
    <t>Net cash used in operating activities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</si>
  <si>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</si>
  <si>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</si>
  <si>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</si>
  <si>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</si>
  <si>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</si>
  <si>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</si>
  <si>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</si>
  <si>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</si>
  <si>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</si>
  <si>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</si>
  <si>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</si>
  <si>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</si>
  <si>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</si>
  <si>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</si>
  <si>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</si>
  <si>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</si>
  <si>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</si>
  <si>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</si>
  <si>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</si>
  <si>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</si>
  <si>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</si>
  <si>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</si>
  <si>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</si>
  <si>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</si>
  <si>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</si>
  <si>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</si>
  <si>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</si>
  <si>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r>
      <t xml:space="preserve">  * </t>
    </r>
    <r>
      <rPr>
        <i/>
        <sz val="8"/>
        <rFont val="Arial"/>
        <family val="2"/>
      </rPr>
      <t>Based on estimated results</t>
    </r>
  </si>
  <si>
    <t>Events Subsequent to the End of the Interim Reporting Period</t>
  </si>
  <si>
    <t>Share of results of</t>
  </si>
  <si>
    <t>QUARTER</t>
  </si>
  <si>
    <t>CUMULATIVE</t>
  </si>
  <si>
    <t>The changes in material litigation of the Group as at the date of this report are as follows:-</t>
  </si>
  <si>
    <t>CONDENSED CONSOLIDATED INCOME STATEMENTS</t>
  </si>
  <si>
    <t>Company No: 3809-W</t>
  </si>
  <si>
    <t>(Incorporated in Malaysia)</t>
  </si>
  <si>
    <t>(Audited)</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</si>
  <si>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</si>
  <si>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</si>
  <si>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</si>
  <si>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</si>
  <si>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</si>
  <si>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</si>
  <si>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</si>
  <si>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</si>
  <si>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</si>
  <si>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</si>
  <si>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</si>
  <si>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Other than those matters disclosed in Note 11 of the Notes to KLSE's Listing Requirements, the Group has no material contingent liabilities as at the date of this report.</t>
  </si>
  <si>
    <t>Not applicable.</t>
  </si>
  <si>
    <t>Operating expenses</t>
  </si>
  <si>
    <t xml:space="preserve"> - As previously stated</t>
  </si>
  <si>
    <t xml:space="preserve"> - Prior year adjustments</t>
  </si>
  <si>
    <t>Changes in estimates</t>
  </si>
  <si>
    <t>(The figures are unaudited)</t>
  </si>
  <si>
    <t>Net profit not recognised</t>
  </si>
  <si>
    <t>Reserve arising from investment</t>
  </si>
  <si>
    <t>Less: Group's share of associated companies' and joint ventures' revenue</t>
  </si>
  <si>
    <t>Net</t>
  </si>
  <si>
    <t>Share of  results of associated companies</t>
  </si>
  <si>
    <t>Share of  results of joint ventures</t>
  </si>
  <si>
    <t xml:space="preserve">Group's share of taxation of associated </t>
  </si>
  <si>
    <t xml:space="preserve">   companies and joint ventures</t>
  </si>
  <si>
    <t>Total loss on disposals</t>
  </si>
  <si>
    <t>Other than the above, the Group does not have any material financial instruments with off balance sheet risk as at the date of this report.</t>
  </si>
  <si>
    <t>Net cash generated from investing activities</t>
  </si>
  <si>
    <t>Net cash used in financing activities</t>
  </si>
  <si>
    <t>The Condensed Consolidated Cash Flow Statement should be read in conjunction with the Annual Financial Report for the financial year ended 31 December 2002</t>
  </si>
  <si>
    <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The Proposed Share Issue was approved by SC on 23 October 2002. On 16 May 2003, the SC approved an extension of 6 months to 22 October 2003 to complete the Proposed Share Issue.</t>
  </si>
  <si>
    <t>Net loss for the financial period</t>
  </si>
  <si>
    <t xml:space="preserve">     Amounts owing by brokers and clients</t>
  </si>
  <si>
    <t>As restated</t>
  </si>
  <si>
    <t xml:space="preserve">  associated companies</t>
  </si>
  <si>
    <t xml:space="preserve">  and joint ventures</t>
  </si>
  <si>
    <t xml:space="preserve">The Company and LDSB are in the process of finalising new arrangements on the put option matters with the said creditors. </t>
  </si>
  <si>
    <t>PM Securities (the "Defendant") has received a Statement of Claim from a former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The requisite defence and a counterclaim of approximately RM260.0 million together with interest and cost have been filed by PM Securities against the Defendant. The case is now fixed for further case management on 11 September 2003.</t>
  </si>
  <si>
    <t>There were no significant changes in estimates of the amounts reported in prior financial years which have a material effect in the current financial period.</t>
  </si>
  <si>
    <t>Consequent to the winding-up order made by the Hong Kong High Court against Grand Union General and Motor Insurance Co. Ltd ("GUG"), a subsidiary of Pan Malaysia Holdings Berhad ("PM Holdings") on 12 December 1990, GUG was dissolved on 23 January 2003 pursuant to Section 226A(2) of the Companies Ordinance (Chapter 32) of the Laws of Hong Kong.</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</si>
  <si>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</si>
  <si>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</si>
  <si>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</si>
  <si>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</si>
  <si>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</si>
  <si>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</si>
  <si>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Marcel's Patisserie (S) Pte Ltd ("MP(S)") and MUI Internet (Singapore) Pte Ltd ("MI(S)"), both wholly-owned subsidiaries of Network Foods International Ltd ("NFIL"), have been de-registered on 5 May 2003 from the Registrar of Companies and Businesses of Singapore following the applications by the said companies for de-registration as MP(S) and MI(S) had been dormant since 1987 and 1981 respectively.</t>
  </si>
  <si>
    <t>Inter-segment revenue</t>
  </si>
  <si>
    <t>Less: Allowance for diminution in value</t>
  </si>
  <si>
    <t xml:space="preserve">Profit/(Loss) from </t>
  </si>
  <si>
    <t xml:space="preserve">  operations</t>
  </si>
  <si>
    <t>SECOND FINANCIAL QUARTER ENDED 30 JUNE 2003</t>
  </si>
  <si>
    <t xml:space="preserve"> FOR THE FINANCIAL PERIOD ENDED 30 JUNE 2003</t>
  </si>
  <si>
    <t>At 30 June 2003</t>
  </si>
  <si>
    <t>At 30 June 2002</t>
  </si>
  <si>
    <t>SECOND QUARTER</t>
  </si>
  <si>
    <t>CUMULATIVE 6 MONTHS</t>
  </si>
  <si>
    <t>No dividend has been paid by the Company for the financial period ended 30 June 2003 (30 June 2002 : Nil).</t>
  </si>
  <si>
    <t>The analysis of the Group operations for the financial period ended 30 June 2003 is as follows:-</t>
  </si>
  <si>
    <t>There were no issuances and repayments of debt and equity securities, share buy-backs, share cancellations, shares held as treasury shares and resale of treasury shares by the Company for the financial period ended 30 June 2003.</t>
  </si>
  <si>
    <t>Gain on settlement and assignment of debts</t>
  </si>
  <si>
    <t>Interest waived on debts</t>
  </si>
  <si>
    <t>Loss on clearance of slow moving stocks</t>
  </si>
  <si>
    <t xml:space="preserve">The taxation charge of the Group for the financial periods under review are due to the tax provisions of certain subsidiary and associated companies which have taxable income, and losses suffered by certain subsidiaries for which no group relief is available. </t>
  </si>
  <si>
    <t>The changes in the composition of the Group during the financial period ended 30 June 2003 are as follows:-</t>
  </si>
  <si>
    <t>SECOND</t>
  </si>
  <si>
    <t>6 MONTHS</t>
  </si>
  <si>
    <t xml:space="preserve">     CUMULATIVE 6 MONTHS</t>
  </si>
  <si>
    <t>Total investments in quoted securities of the Group as at 30 June 2003, other than those of the stockbroking and insurance subsidiaries,  are as follows:-</t>
  </si>
  <si>
    <t>Total Group borrowings as at 30 June 2003 are as follows:-</t>
  </si>
  <si>
    <t>Foreign borrowings in Ringgit equivalent as at 30 June 2003 included in (a) above are as follows:-</t>
  </si>
  <si>
    <t>No dividend has been recommended by the Board for the financial period ended 30 June 2003 (30 June 2002 : Nil).</t>
  </si>
  <si>
    <t>Basic loss per share of the Group is calculated by dividing the net loss for the financial period ended 30 June 2003 by the number of ordinary shares in issue during the said financial period of 1,940,531,778 (30 June 2002 : 1,940,531,778).</t>
  </si>
  <si>
    <t>Date:  27 August 2003</t>
  </si>
  <si>
    <t>Cash and cash equivalents at 30 June 2003</t>
  </si>
  <si>
    <t>Reserves arising from redemption</t>
  </si>
  <si>
    <t>of RNCPS** in a subsidiary</t>
  </si>
  <si>
    <t>company</t>
  </si>
  <si>
    <t>**</t>
  </si>
  <si>
    <t>RNCPS refers to Redeemable Non-Convertible Preference Shares</t>
  </si>
  <si>
    <t>Purchase of investments</t>
  </si>
  <si>
    <t>Dividends paid to minority shareholders of subsidiaries</t>
  </si>
  <si>
    <t>(Loss) / Gain on disposal of investments</t>
  </si>
  <si>
    <t>Gain / (Loss) in foreign exchange</t>
  </si>
  <si>
    <t xml:space="preserve">(Loss) / Gain on disposal of property, plant </t>
  </si>
  <si>
    <t>Loss on dilution of interests in associated</t>
  </si>
  <si>
    <t>Gain on winding up of associated company</t>
  </si>
  <si>
    <t>On 4 July 2002, the SC approved a final extension of 12 months to 30 June 2003 for PM Capital to implement the private placement to Bumiputera investors ("Private Placement")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 Due to the market price of PM Capital's shares below the par value of RM1.00, PM Capital could not implement the Private Placement by 30 June 2003.</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</si>
  <si>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8 January 2004. The Group's solicitors are of the opinion, based on the documents available, that LDSB's chance of success on the claim is good.  </t>
  </si>
  <si>
    <t>(d)</t>
  </si>
  <si>
    <t xml:space="preserve">Surplus arising from subsidiary companies </t>
  </si>
  <si>
    <t xml:space="preserve">   company</t>
  </si>
  <si>
    <t>As at 30 June 2003, the Group has commitments in respect of capital expenditure contracted but not provided for amounting to RM6.3 million.</t>
  </si>
  <si>
    <t>Over provision in respect of prior years</t>
  </si>
  <si>
    <t>There were no profits on sale of investments and/or properties for the financial period ended 30 June 2003 other than as disclosed in Notes 5 of the Notes to the interim financial report.</t>
  </si>
  <si>
    <t>Writeback of / (Allowance for) doubtful debts</t>
  </si>
  <si>
    <t xml:space="preserve">Writeback of / (Allowance for) diminution in value </t>
  </si>
  <si>
    <t>Net decrease in cash and cash equivalents</t>
  </si>
  <si>
    <t>GCIH (Singapore) Pte Ltd, Heng's Food &amp; Beverage Industries Pte Ltd and Welland Investments Pte Ltd were subsidiaries of PM Holdings. These companies which were under winding-up were dissolved on 9 June 2003 pursuant to the Section 308(5) of the Companies Act, (Cap. 50) of the Laws of Singapore.</t>
  </si>
  <si>
    <t>In May 2003, Laura Ashley Holdings plc ("Laura Ashley") completed a rights issue of 149,207,073 new shares on a 1 for 4 basis at 6 pence per new share. MUI Asia Limited ("MUI Asia"), a wholly-owned subsidiary, which had an equity interest of 42.88% in Laura Ashley, did not subscribe for the rights issue. Consequently, the equity interest in Laura Ashley held by MUI Asia was diluted to 34.31%.</t>
  </si>
  <si>
    <t>For the financial period ended 30 June 2003, the Group recorded revenue of RM651.4 million and pre-tax loss of RM67.4 million compared to RM633.2 million and RM44.6 million respectively in the preceding year corresponding financial period.  The increase in revenue for the financial period ended 30 June 2003 was mainly contributed by the higher revenue from the insurance business and food and confectionery operation in Australia. The conflict in Iraq and the SARS outbreak have impacted the Group's results during the financial period especially in hotels, food and confectionery, and travel and tour. In addition, the results for the financial period were affected by the loss on disposal of quoted investments.</t>
  </si>
  <si>
    <t>The Group recorded revenue of RM337.7 million and pre-tax loss of RM29.6 million for the current quarter compared to RM313.7 million and RM37.8 million respectively in the preceding quarter. The higher revenue was attributable to the insurance operation and the food and confectionery operation in Australia. The lower pre-tax loss in the current quarter was mainly due to higher gain in exchange.</t>
  </si>
  <si>
    <t>The end of the Iraq conflict and the containment of SARS outbreak are expected to spur economic recovery. For the time being, the Group's operations are anticipated to operate under great challenging environment. The second half year will normally see higher trading for the Group's operations such as retailing, hotels and foods and confectionery. The Group will continue to streamline and rationalise its varied business operations to achieve optimal efficiency and productivity. Non-core business and low income generating assets will be divested to rechannel working capital and resources to the Group's core business operations and to reduce overall borrowings.</t>
  </si>
  <si>
    <t>The Group's hotel business in UK operate in a very challenging environment with the impact of the Iraq conflict during the second quarter which have dampening effects on the demand of hotel rooms in UK. The outbreak of SARS and the Iraq conflict have affected the performance of the hotels in Malaysia. However, the hotel operation in Australia recorded encouraging results.</t>
  </si>
  <si>
    <t>The retailing operations of the Group under Laura Ashley Holdings plc ("Laura Ashley") in the financial period under review continued to be affected by the uncertain economic environment in Continental Europe. Decision has been made to close loss-making stores in Continental Europe and to focus on franchising and licensing businesses in the region. In the UK, fashion business recorded improvement in sales in the financial period under review. Home furnishings sales improved and benefited from the expansion of the multi-channel retailing approach, particularly Mail Order and Internet. Mail Order and E-Commerce businesses have also shown continued growth.  To recapitalise the business and to provide for the closure of the loss-making stores in Continental Europe, Laura Ashley has recently raised approximately £8.2 million (net proceeds) by way of rights issue.</t>
  </si>
  <si>
    <t>The performance of the food and confectionery division has been affected by the outbreak of SARS and the soft markets. However, the operation in Australia recorded an improved performance.</t>
  </si>
  <si>
    <t>Under the financial services division, the insurance operation performed well with the increase in gross written premium earned. However, the stockbroking operation continued to be affected by the lacklustre trading volume of the Kuala Lumpur Stock Exchange in the major part of the financial period.</t>
  </si>
  <si>
    <t>The property development projects, Bandar Springhill, in Lukut, Negeri Sembilan, and Vila Sri Ukay, in Ulu Kelang, Selangor, progressed satisfactorily.</t>
  </si>
  <si>
    <t>There are no material events subsequent to the end of the financial period ended 30 June 2003 that have not been reflected in the financial statements for the said period as at the date of this report.</t>
  </si>
  <si>
    <t>On 6 September 2002, the SC approved a final extension of 12 months to 30 June 2003 for PM Holdings to implement the Special Issue of 75,270,000 new ordinary shares of RM1.00 each at an issue price of RM1.00 per share to Bumiputera investors to be approved by the Ministry of International Trade and Industry. Due to the market price of PM Holdings' shares below the par value of RM1.00, PM Holdings could not implement the Special Issue by 30 June 2003.</t>
  </si>
  <si>
    <t>Proceedings have been and will be initiated by PM Securities and PM Equities against various clients and debtors whose accounts are in default or overdue.  As at 20 August 2003, these two subsidiaries have filed claims against various clients and debtors in aggregate sums of RM863.9 million together with interest and costs. As at the same date, counterclaims have been filed against these two subsidiaries claiming amount of RM119.4 million  together with interest, cost and other general unspecified damages. The requisite defences have been filed accordingly.</t>
  </si>
  <si>
    <t>Pan Malaysia Corporation Berhad ("PMC")</t>
  </si>
  <si>
    <t>On 22 August 2003, Network Foods International Ltd ("NFIL"), a 79.09%-owned subsidiary of PMC, entered into a sale and purchase agreement with Mr. Alapati Ramakrishna and Mr. Devabhaktuni Durga Prasad for the disposal of 5,418,838 ordinary shares of Rps10 each and 7,396,600 preference shares of Rps10 each representing 42.2% equity interest in the ordinary share capital and 100% of the preference share capital of Lotus Chocolate Company Limited ("Lotus") for a total cash consideration of Rps3.0 million (RM248,850) (the "Disposal"). The Disposal will reduce the equity interest held by NFIL in Lotus from 52.2% to 10.0% and is pending completion.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</si>
</sst>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s>
  <fonts count="18">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
      <b/>
      <sz val="9.5"/>
      <name val="Arial"/>
      <family val="2"/>
    </font>
    <font>
      <i/>
      <sz val="8"/>
      <name val="Arial"/>
      <family val="2"/>
    </font>
    <font>
      <sz val="11"/>
      <name val="Arial"/>
      <family val="2"/>
    </font>
    <font>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181" fontId="2" fillId="0" borderId="0" xfId="0" applyNumberFormat="1" applyFont="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171" fontId="0" fillId="0" borderId="0" xfId="15" applyNumberFormat="1" applyFont="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71" fontId="0" fillId="0" borderId="0" xfId="15" applyNumberFormat="1" applyFont="1" applyAlignment="1">
      <alignment/>
    </xf>
    <xf numFmtId="0" fontId="12" fillId="0" borderId="0" xfId="0" applyFont="1" applyAlignment="1">
      <alignment/>
    </xf>
    <xf numFmtId="171" fontId="12" fillId="0" borderId="0" xfId="15" applyNumberFormat="1" applyFont="1" applyAlignment="1">
      <alignment/>
    </xf>
    <xf numFmtId="181" fontId="0" fillId="2" borderId="0"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0" fontId="2" fillId="2" borderId="0" xfId="0" applyFont="1" applyFill="1" applyAlignment="1">
      <alignment/>
    </xf>
    <xf numFmtId="181" fontId="0" fillId="0" borderId="0" xfId="15" applyNumberFormat="1" applyFont="1" applyAlignment="1">
      <alignment horizontal="right"/>
    </xf>
    <xf numFmtId="181" fontId="4" fillId="2" borderId="0" xfId="15" applyNumberFormat="1" applyFont="1" applyFill="1" applyBorder="1" applyAlignment="1">
      <alignment horizontal="right"/>
    </xf>
    <xf numFmtId="0" fontId="0" fillId="0" borderId="2" xfId="0" applyFont="1" applyBorder="1" applyAlignment="1">
      <alignment horizontal="center"/>
    </xf>
    <xf numFmtId="181" fontId="0" fillId="2" borderId="0" xfId="15" applyNumberFormat="1" applyFont="1" applyFill="1" applyAlignment="1">
      <alignment/>
    </xf>
    <xf numFmtId="181" fontId="4" fillId="2" borderId="0" xfId="15" applyNumberFormat="1" applyFont="1" applyFill="1" applyAlignment="1">
      <alignment/>
    </xf>
    <xf numFmtId="181" fontId="4" fillId="2" borderId="0" xfId="15" applyNumberFormat="1" applyFont="1" applyFill="1" applyAlignment="1">
      <alignment horizontal="righ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0" fillId="2" borderId="2" xfId="15" applyNumberFormat="1" applyFont="1" applyFill="1" applyBorder="1" applyAlignment="1">
      <alignment/>
    </xf>
    <xf numFmtId="0" fontId="12" fillId="2" borderId="0" xfId="0" applyFont="1" applyFill="1" applyAlignment="1" quotePrefix="1">
      <alignment horizontal="left"/>
    </xf>
    <xf numFmtId="0" fontId="12" fillId="2" borderId="0" xfId="0" applyFont="1" applyFill="1" applyAlignment="1">
      <alignment/>
    </xf>
    <xf numFmtId="171" fontId="12" fillId="2" borderId="0" xfId="15" applyNumberFormat="1" applyFont="1" applyFill="1" applyAlignment="1">
      <alignment/>
    </xf>
    <xf numFmtId="0" fontId="0" fillId="2" borderId="0" xfId="0" applyFont="1" applyFill="1" applyAlignment="1" quotePrefix="1">
      <alignment/>
    </xf>
    <xf numFmtId="181" fontId="0" fillId="2" borderId="0" xfId="15" applyNumberFormat="1" applyFont="1" applyFill="1" applyAlignment="1">
      <alignment/>
    </xf>
    <xf numFmtId="169" fontId="0" fillId="2" borderId="0" xfId="0" applyNumberFormat="1" applyFont="1" applyFill="1" applyAlignment="1">
      <alignment/>
    </xf>
    <xf numFmtId="169" fontId="0" fillId="2" borderId="1" xfId="0" applyNumberFormat="1" applyFont="1" applyFill="1" applyBorder="1" applyAlignment="1">
      <alignment/>
    </xf>
    <xf numFmtId="169" fontId="0" fillId="2" borderId="10" xfId="0" applyNumberFormat="1" applyFont="1" applyFill="1" applyBorder="1" applyAlignment="1">
      <alignment/>
    </xf>
    <xf numFmtId="169" fontId="0" fillId="2" borderId="0" xfId="0" applyNumberFormat="1" applyFont="1" applyFill="1" applyBorder="1" applyAlignment="1">
      <alignment/>
    </xf>
    <xf numFmtId="0" fontId="4" fillId="2" borderId="0" xfId="0" applyFont="1" applyFill="1" applyAlignment="1">
      <alignment horizontal="center"/>
    </xf>
    <xf numFmtId="0" fontId="0" fillId="2" borderId="0" xfId="0"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81" fontId="0" fillId="2" borderId="10" xfId="15" applyNumberFormat="1" applyFont="1" applyFill="1" applyBorder="1" applyAlignment="1">
      <alignment/>
    </xf>
    <xf numFmtId="181" fontId="0" fillId="2" borderId="2" xfId="15" applyNumberFormat="1" applyFont="1" applyFill="1" applyBorder="1" applyAlignment="1">
      <alignment/>
    </xf>
    <xf numFmtId="0" fontId="7"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0" fontId="9"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181" fontId="0"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xf>
    <xf numFmtId="0" fontId="11" fillId="2" borderId="0" xfId="0" applyFont="1" applyFill="1" applyAlignment="1">
      <alignment/>
    </xf>
    <xf numFmtId="0" fontId="11" fillId="2" borderId="0" xfId="0" applyFont="1" applyFill="1" applyBorder="1" applyAlignment="1">
      <alignment/>
    </xf>
    <xf numFmtId="171" fontId="4" fillId="2" borderId="0" xfId="15" applyFont="1" applyFill="1" applyAlignment="1">
      <alignment/>
    </xf>
    <xf numFmtId="0" fontId="3"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Continuous"/>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81" fontId="0" fillId="2" borderId="13" xfId="15" applyNumberFormat="1" applyFont="1" applyFill="1" applyBorder="1" applyAlignment="1">
      <alignment/>
    </xf>
    <xf numFmtId="181" fontId="0" fillId="2" borderId="0" xfId="0" applyNumberFormat="1" applyFont="1" applyFill="1" applyAlignment="1">
      <alignment/>
    </xf>
    <xf numFmtId="181" fontId="4" fillId="2" borderId="0" xfId="15" applyNumberFormat="1" applyFont="1" applyFill="1" applyAlignment="1">
      <alignment horizontal="centerContinuous"/>
    </xf>
    <xf numFmtId="181" fontId="0" fillId="2" borderId="0" xfId="0" applyNumberFormat="1" applyFont="1" applyFill="1" applyAlignment="1">
      <alignment/>
    </xf>
    <xf numFmtId="181" fontId="0" fillId="2" borderId="0" xfId="0" applyNumberFormat="1" applyFont="1" applyFill="1" applyBorder="1" applyAlignment="1">
      <alignment/>
    </xf>
    <xf numFmtId="0" fontId="10" fillId="2" borderId="0" xfId="0" applyFont="1" applyFill="1" applyAlignment="1">
      <alignment/>
    </xf>
    <xf numFmtId="0" fontId="0" fillId="2" borderId="0" xfId="0" applyFont="1" applyFill="1" applyAlignment="1">
      <alignment/>
    </xf>
    <xf numFmtId="0" fontId="3" fillId="2" borderId="0" xfId="0" applyFont="1" applyFill="1" applyAlignment="1">
      <alignment horizontal="center"/>
    </xf>
    <xf numFmtId="0" fontId="1" fillId="0" borderId="0" xfId="0" applyFont="1" applyAlignment="1">
      <alignment/>
    </xf>
    <xf numFmtId="0" fontId="14" fillId="0" borderId="0" xfId="0" applyFont="1" applyAlignment="1">
      <alignment/>
    </xf>
    <xf numFmtId="0" fontId="13" fillId="0" borderId="0" xfId="0" applyFont="1" applyAlignment="1">
      <alignment/>
    </xf>
    <xf numFmtId="181" fontId="3" fillId="2" borderId="0" xfId="15" applyNumberFormat="1" applyFont="1" applyFill="1" applyBorder="1" applyAlignment="1">
      <alignment horizontal="right"/>
    </xf>
    <xf numFmtId="181" fontId="2" fillId="2" borderId="0" xfId="15" applyNumberFormat="1" applyFont="1" applyFill="1" applyBorder="1" applyAlignment="1">
      <alignment/>
    </xf>
    <xf numFmtId="181" fontId="4" fillId="0" borderId="0" xfId="15" applyNumberFormat="1" applyFont="1" applyBorder="1" applyAlignment="1">
      <alignment horizontal="right"/>
    </xf>
    <xf numFmtId="198" fontId="4" fillId="0" borderId="0" xfId="0" applyNumberFormat="1" applyFont="1" applyBorder="1" applyAlignment="1">
      <alignment/>
    </xf>
    <xf numFmtId="0" fontId="2" fillId="2" borderId="0" xfId="0" applyFont="1" applyFill="1" applyBorder="1" applyAlignment="1">
      <alignment/>
    </xf>
    <xf numFmtId="0" fontId="3" fillId="2" borderId="0" xfId="0" applyFont="1" applyFill="1" applyBorder="1" applyAlignment="1">
      <alignment/>
    </xf>
    <xf numFmtId="198" fontId="4" fillId="2" borderId="0" xfId="0" applyNumberFormat="1" applyFont="1" applyFill="1" applyBorder="1" applyAlignment="1">
      <alignment/>
    </xf>
    <xf numFmtId="0" fontId="0" fillId="2" borderId="0" xfId="0"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horizontal="right"/>
    </xf>
    <xf numFmtId="181" fontId="0" fillId="2" borderId="4" xfId="15" applyNumberFormat="1" applyFont="1" applyFill="1" applyBorder="1" applyAlignment="1">
      <alignment/>
    </xf>
    <xf numFmtId="181" fontId="0" fillId="2" borderId="2" xfId="15" applyNumberFormat="1" applyFont="1" applyFill="1" applyBorder="1" applyAlignment="1">
      <alignment/>
    </xf>
    <xf numFmtId="171" fontId="4" fillId="2" borderId="0" xfId="15" applyFont="1" applyFill="1" applyBorder="1" applyAlignment="1">
      <alignment horizontal="right"/>
    </xf>
    <xf numFmtId="181" fontId="2" fillId="2" borderId="0" xfId="15" applyNumberFormat="1" applyFont="1" applyFill="1" applyBorder="1" applyAlignment="1">
      <alignment horizontal="center"/>
    </xf>
    <xf numFmtId="181" fontId="2" fillId="2" borderId="0" xfId="15" applyNumberFormat="1" applyFont="1" applyFill="1" applyBorder="1" applyAlignment="1">
      <alignment horizontal="right"/>
    </xf>
    <xf numFmtId="181" fontId="2" fillId="2" borderId="4" xfId="15" applyNumberFormat="1" applyFont="1" applyFill="1" applyBorder="1" applyAlignment="1">
      <alignment horizontal="center"/>
    </xf>
    <xf numFmtId="181" fontId="2" fillId="2" borderId="4" xfId="15" applyNumberFormat="1" applyFont="1" applyFill="1" applyBorder="1" applyAlignment="1">
      <alignment horizontal="right"/>
    </xf>
    <xf numFmtId="181" fontId="2" fillId="2" borderId="2" xfId="15" applyNumberFormat="1" applyFont="1" applyFill="1" applyBorder="1" applyAlignment="1">
      <alignment/>
    </xf>
    <xf numFmtId="181" fontId="2" fillId="2" borderId="2" xfId="15" applyNumberFormat="1" applyFont="1" applyFill="1" applyBorder="1" applyAlignment="1">
      <alignment horizontal="right"/>
    </xf>
    <xf numFmtId="0" fontId="2" fillId="2" borderId="0" xfId="15" applyNumberFormat="1" applyFont="1" applyFill="1" applyBorder="1" applyAlignment="1">
      <alignment/>
    </xf>
    <xf numFmtId="199" fontId="2" fillId="2" borderId="0" xfId="15" applyNumberFormat="1" applyFont="1" applyFill="1" applyBorder="1" applyAlignment="1">
      <alignment/>
    </xf>
    <xf numFmtId="171" fontId="4" fillId="2" borderId="0" xfId="15" applyFont="1" applyFill="1" applyAlignment="1">
      <alignment horizontal="right"/>
    </xf>
    <xf numFmtId="181" fontId="2" fillId="2" borderId="1" xfId="15" applyNumberFormat="1" applyFont="1" applyFill="1" applyBorder="1" applyAlignment="1">
      <alignment/>
    </xf>
    <xf numFmtId="181" fontId="2" fillId="2" borderId="1" xfId="15" applyNumberFormat="1" applyFont="1" applyFill="1" applyBorder="1" applyAlignment="1">
      <alignment horizontal="right"/>
    </xf>
    <xf numFmtId="0" fontId="1" fillId="0" borderId="0" xfId="0" applyFont="1" applyAlignment="1">
      <alignment horizontal="center"/>
    </xf>
    <xf numFmtId="0" fontId="16" fillId="0" borderId="0" xfId="0" applyFont="1" applyAlignment="1">
      <alignment/>
    </xf>
    <xf numFmtId="49" fontId="13" fillId="2" borderId="0" xfId="15" applyNumberFormat="1" applyFont="1" applyFill="1" applyAlignment="1">
      <alignment/>
    </xf>
    <xf numFmtId="49" fontId="16" fillId="2" borderId="0" xfId="15" applyNumberFormat="1" applyFont="1" applyFill="1" applyAlignment="1">
      <alignment/>
    </xf>
    <xf numFmtId="49" fontId="5" fillId="2" borderId="0" xfId="15" applyNumberFormat="1" applyFont="1" applyFill="1" applyAlignment="1">
      <alignment/>
    </xf>
    <xf numFmtId="49" fontId="17" fillId="2" borderId="0" xfId="15" applyNumberFormat="1" applyFont="1" applyFill="1" applyAlignment="1">
      <alignment/>
    </xf>
    <xf numFmtId="49" fontId="17" fillId="2" borderId="0" xfId="15" applyNumberFormat="1" applyFont="1" applyFill="1" applyAlignment="1">
      <alignment/>
    </xf>
    <xf numFmtId="0" fontId="4" fillId="0" borderId="0" xfId="0" applyFont="1" applyBorder="1" applyAlignment="1">
      <alignment horizontal="right"/>
    </xf>
    <xf numFmtId="181" fontId="0" fillId="0" borderId="0" xfId="0" applyNumberFormat="1" applyFont="1" applyAlignment="1">
      <alignment/>
    </xf>
    <xf numFmtId="181" fontId="0" fillId="0" borderId="11" xfId="15" applyNumberFormat="1" applyFont="1" applyBorder="1" applyAlignment="1">
      <alignment/>
    </xf>
    <xf numFmtId="181" fontId="0" fillId="0" borderId="12" xfId="15" applyNumberFormat="1" applyFont="1" applyBorder="1" applyAlignment="1">
      <alignment/>
    </xf>
    <xf numFmtId="181" fontId="0" fillId="0" borderId="13" xfId="15" applyNumberFormat="1" applyFont="1" applyBorder="1" applyAlignment="1">
      <alignment/>
    </xf>
    <xf numFmtId="181" fontId="0" fillId="0" borderId="4" xfId="15" applyNumberFormat="1" applyFont="1" applyBorder="1" applyAlignment="1">
      <alignment/>
    </xf>
    <xf numFmtId="171" fontId="0" fillId="0" borderId="0" xfId="15" applyNumberFormat="1" applyFont="1" applyBorder="1" applyAlignment="1">
      <alignment/>
    </xf>
    <xf numFmtId="0" fontId="13" fillId="2" borderId="0" xfId="0" applyFont="1" applyFill="1" applyAlignment="1">
      <alignment/>
    </xf>
    <xf numFmtId="0" fontId="16" fillId="2" borderId="0" xfId="0" applyFont="1" applyFill="1" applyAlignment="1">
      <alignment/>
    </xf>
    <xf numFmtId="181" fontId="16" fillId="2" borderId="0" xfId="15" applyNumberFormat="1" applyFont="1" applyFill="1" applyAlignment="1">
      <alignment/>
    </xf>
    <xf numFmtId="0" fontId="5" fillId="2" borderId="0" xfId="0" applyFont="1" applyFill="1" applyAlignment="1">
      <alignment/>
    </xf>
    <xf numFmtId="0" fontId="17" fillId="2" borderId="0" xfId="0" applyFont="1" applyFill="1" applyAlignment="1">
      <alignment/>
    </xf>
    <xf numFmtId="0" fontId="4" fillId="2" borderId="0" xfId="0" applyFont="1" applyFill="1" applyAlignment="1">
      <alignment/>
    </xf>
    <xf numFmtId="0" fontId="13" fillId="2" borderId="0" xfId="0" applyFont="1" applyFill="1" applyAlignment="1">
      <alignment horizontal="left"/>
    </xf>
    <xf numFmtId="0" fontId="0" fillId="2" borderId="0" xfId="0" applyFont="1" applyFill="1" applyAlignment="1" quotePrefix="1">
      <alignment/>
    </xf>
    <xf numFmtId="181" fontId="0" fillId="0" borderId="6" xfId="15" applyNumberFormat="1" applyFont="1" applyBorder="1" applyAlignment="1">
      <alignment/>
    </xf>
    <xf numFmtId="0" fontId="4"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vertical="top"/>
    </xf>
    <xf numFmtId="0" fontId="4" fillId="2" borderId="0" xfId="0" applyFont="1" applyFill="1" applyAlignment="1">
      <alignment horizontal="left" vertical="top"/>
    </xf>
    <xf numFmtId="0" fontId="0" fillId="0" borderId="0" xfId="0" applyFont="1" applyAlignment="1">
      <alignment horizontal="justify" wrapText="1"/>
    </xf>
    <xf numFmtId="0" fontId="2" fillId="2" borderId="0" xfId="0" applyFont="1" applyFill="1" applyAlignment="1">
      <alignment horizontal="justify"/>
    </xf>
    <xf numFmtId="0" fontId="0" fillId="2" borderId="0" xfId="0" applyFont="1" applyFill="1" applyAlignment="1">
      <alignment horizontal="justify"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0" fontId="4"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vertical="top"/>
    </xf>
    <xf numFmtId="0" fontId="0" fillId="2" borderId="0" xfId="0" applyFont="1" applyFill="1" applyAlignment="1">
      <alignment horizontal="justify" vertical="top"/>
    </xf>
    <xf numFmtId="181" fontId="4"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4" fillId="2" borderId="0" xfId="0" applyFont="1" applyFill="1" applyAlignment="1">
      <alignment horizontal="justify" vertical="top" wrapText="1"/>
    </xf>
    <xf numFmtId="0" fontId="0" fillId="2" borderId="0" xfId="0" applyFont="1" applyFill="1" applyAlignment="1" quotePrefix="1">
      <alignment horizontal="center" vertical="top"/>
    </xf>
    <xf numFmtId="0" fontId="8" fillId="2" borderId="0" xfId="0" applyFont="1" applyFill="1" applyAlignment="1">
      <alignment horizontal="justify" vertical="top"/>
    </xf>
    <xf numFmtId="0" fontId="0" fillId="2" borderId="0" xfId="0" applyFont="1" applyFill="1" applyAlignment="1">
      <alignment horizontal="justify" vertical="top"/>
    </xf>
    <xf numFmtId="0" fontId="6" fillId="2" borderId="0" xfId="0" applyFont="1" applyFill="1" applyAlignment="1">
      <alignment vertical="top"/>
    </xf>
    <xf numFmtId="0" fontId="0" fillId="2" borderId="0" xfId="0" applyFont="1" applyFill="1" applyAlignment="1">
      <alignment vertical="top"/>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xf>
    <xf numFmtId="0" fontId="0" fillId="2" borderId="0" xfId="15" applyNumberFormat="1" applyFont="1" applyFill="1" applyAlignment="1">
      <alignment/>
    </xf>
    <xf numFmtId="0" fontId="0" fillId="0" borderId="0" xfId="0" applyFont="1" applyAlignment="1">
      <alignment/>
    </xf>
    <xf numFmtId="181" fontId="0" fillId="0" borderId="0" xfId="15" applyNumberFormat="1" applyFont="1" applyAlignment="1">
      <alignment/>
    </xf>
    <xf numFmtId="181" fontId="4" fillId="2" borderId="4" xfId="15" applyNumberFormat="1" applyFont="1" applyFill="1" applyBorder="1" applyAlignment="1">
      <alignment horizontal="right"/>
    </xf>
    <xf numFmtId="49" fontId="5" fillId="0" borderId="0" xfId="0" applyNumberFormat="1" applyFont="1" applyAlignment="1">
      <alignment/>
    </xf>
    <xf numFmtId="181" fontId="0" fillId="0" borderId="0" xfId="15" applyNumberFormat="1" applyFont="1" applyBorder="1" applyAlignment="1">
      <alignment/>
    </xf>
    <xf numFmtId="181" fontId="0" fillId="0" borderId="0" xfId="15" applyNumberFormat="1" applyFont="1" applyBorder="1" applyAlignment="1">
      <alignment horizontal="justify"/>
    </xf>
    <xf numFmtId="0" fontId="0" fillId="2" borderId="0" xfId="0" applyNumberFormat="1" applyFont="1" applyFill="1" applyAlignment="1">
      <alignment/>
    </xf>
    <xf numFmtId="0" fontId="3" fillId="2" borderId="0" xfId="15" applyNumberFormat="1" applyFont="1" applyFill="1" applyBorder="1" applyAlignment="1">
      <alignment/>
    </xf>
    <xf numFmtId="49" fontId="5" fillId="2" borderId="0" xfId="0" applyNumberFormat="1" applyFont="1" applyFill="1" applyAlignment="1">
      <alignment/>
    </xf>
    <xf numFmtId="0" fontId="0" fillId="2" borderId="0" xfId="15" applyNumberFormat="1" applyFont="1" applyFill="1" applyAlignment="1">
      <alignment/>
    </xf>
    <xf numFmtId="171" fontId="0" fillId="2" borderId="0" xfId="15" applyFont="1" applyFill="1" applyAlignment="1">
      <alignment/>
    </xf>
    <xf numFmtId="0" fontId="0" fillId="2" borderId="0" xfId="0" applyFont="1" applyFill="1" applyAlignment="1">
      <alignment horizontal="justify" vertical="top" wrapText="1"/>
    </xf>
    <xf numFmtId="0" fontId="0" fillId="2" borderId="0" xfId="0" applyFont="1" applyFill="1" applyAlignment="1">
      <alignment horizontal="justify"/>
    </xf>
    <xf numFmtId="0" fontId="0" fillId="2" borderId="0" xfId="0" applyFont="1" applyFill="1" applyAlignment="1">
      <alignment/>
    </xf>
    <xf numFmtId="0" fontId="0" fillId="0" borderId="0" xfId="0" applyFont="1" applyAlignment="1">
      <alignment horizontal="justify" vertical="top" wrapText="1"/>
    </xf>
    <xf numFmtId="0" fontId="0" fillId="2" borderId="0" xfId="0" applyFont="1" applyFill="1" applyBorder="1" applyAlignment="1">
      <alignment horizontal="justify" vertical="top" wrapText="1"/>
    </xf>
    <xf numFmtId="0" fontId="4" fillId="2" borderId="0" xfId="0" applyFont="1" applyFill="1" applyAlignment="1">
      <alignment horizontal="center"/>
    </xf>
    <xf numFmtId="0" fontId="4" fillId="2" borderId="0" xfId="15" applyNumberFormat="1" applyFont="1" applyFill="1" applyAlignment="1">
      <alignment/>
    </xf>
    <xf numFmtId="49" fontId="13" fillId="0" borderId="0" xfId="0" applyNumberFormat="1" applyFont="1" applyAlignment="1">
      <alignment/>
    </xf>
    <xf numFmtId="49" fontId="5" fillId="0" borderId="0" xfId="0" applyNumberFormat="1" applyFont="1" applyAlignment="1">
      <alignment/>
    </xf>
    <xf numFmtId="0" fontId="0" fillId="0" borderId="0" xfId="0" applyFont="1" applyAlignment="1">
      <alignment horizontal="justify" wrapText="1"/>
    </xf>
    <xf numFmtId="0" fontId="13" fillId="0" borderId="0" xfId="0" applyFont="1" applyAlignment="1">
      <alignment horizontal="center"/>
    </xf>
    <xf numFmtId="171" fontId="4" fillId="0" borderId="0" xfId="15"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0" fontId="13" fillId="0" borderId="0" xfId="0" applyFont="1" applyAlignment="1">
      <alignment/>
    </xf>
    <xf numFmtId="204" fontId="5" fillId="0" borderId="0" xfId="0" applyNumberFormat="1" applyFont="1" applyAlignment="1">
      <alignment horizontal="left"/>
    </xf>
    <xf numFmtId="0" fontId="0" fillId="2" borderId="0" xfId="0" applyFont="1" applyFill="1" applyAlignment="1">
      <alignment horizontal="justify" wrapText="1"/>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4" fillId="2" borderId="0" xfId="0" applyFont="1" applyFill="1" applyAlignment="1">
      <alignment/>
    </xf>
    <xf numFmtId="0" fontId="4" fillId="2" borderId="0" xfId="0" applyFont="1" applyFill="1" applyBorder="1" applyAlignment="1">
      <alignment horizontal="center"/>
    </xf>
    <xf numFmtId="0" fontId="4" fillId="2" borderId="0" xfId="15" applyNumberFormat="1" applyFont="1" applyFill="1" applyBorder="1" applyAlignment="1">
      <alignment/>
    </xf>
    <xf numFmtId="0" fontId="0" fillId="0" borderId="0" xfId="0" applyAlignment="1">
      <alignment horizontal="justify" vertical="top" wrapText="1"/>
    </xf>
    <xf numFmtId="0" fontId="0" fillId="2" borderId="0" xfId="0" applyFont="1" applyFill="1" applyAlignment="1">
      <alignment horizontal="justify" wrapText="1"/>
    </xf>
    <xf numFmtId="0" fontId="0" fillId="2" borderId="0" xfId="0" applyFont="1" applyFill="1" applyAlignment="1">
      <alignment vertical="top" wrapText="1"/>
    </xf>
    <xf numFmtId="0" fontId="0" fillId="2" borderId="0" xfId="0" applyFont="1" applyFill="1" applyAlignment="1">
      <alignment/>
    </xf>
    <xf numFmtId="0" fontId="0" fillId="2" borderId="0" xfId="0"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4991100"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12</xdr:row>
      <xdr:rowOff>38100</xdr:rowOff>
    </xdr:to>
    <xdr:sp>
      <xdr:nvSpPr>
        <xdr:cNvPr id="1" name="Text 2"/>
        <xdr:cNvSpPr txBox="1">
          <a:spLocks noChangeArrowheads="1"/>
        </xdr:cNvSpPr>
      </xdr:nvSpPr>
      <xdr:spPr>
        <a:xfrm>
          <a:off x="6191250" y="962025"/>
          <a:ext cx="0" cy="9048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7</xdr:col>
      <xdr:colOff>438150</xdr:colOff>
      <xdr:row>0</xdr:row>
      <xdr:rowOff>0</xdr:rowOff>
    </xdr:from>
    <xdr:to>
      <xdr:col>9</xdr:col>
      <xdr:colOff>123825</xdr:colOff>
      <xdr:row>4</xdr:row>
      <xdr:rowOff>66675</xdr:rowOff>
    </xdr:to>
    <xdr:pic>
      <xdr:nvPicPr>
        <xdr:cNvPr id="2" name="Picture 9"/>
        <xdr:cNvPicPr preferRelativeResize="1">
          <a:picLocks noChangeAspect="1"/>
        </xdr:cNvPicPr>
      </xdr:nvPicPr>
      <xdr:blipFill>
        <a:blip r:embed="rId1"/>
        <a:stretch>
          <a:fillRect/>
        </a:stretch>
      </xdr:blipFill>
      <xdr:spPr>
        <a:xfrm>
          <a:off x="5105400" y="0"/>
          <a:ext cx="1209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138</xdr:row>
      <xdr:rowOff>0</xdr:rowOff>
    </xdr:from>
    <xdr:to>
      <xdr:col>13</xdr:col>
      <xdr:colOff>0</xdr:colOff>
      <xdr:row>138</xdr:row>
      <xdr:rowOff>0</xdr:rowOff>
    </xdr:to>
    <xdr:sp>
      <xdr:nvSpPr>
        <xdr:cNvPr id="1" name="Text 3"/>
        <xdr:cNvSpPr txBox="1">
          <a:spLocks noChangeArrowheads="1"/>
        </xdr:cNvSpPr>
      </xdr:nvSpPr>
      <xdr:spPr>
        <a:xfrm>
          <a:off x="180975" y="2524125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138</xdr:row>
      <xdr:rowOff>0</xdr:rowOff>
    </xdr:from>
    <xdr:to>
      <xdr:col>13</xdr:col>
      <xdr:colOff>0</xdr:colOff>
      <xdr:row>138</xdr:row>
      <xdr:rowOff>0</xdr:rowOff>
    </xdr:to>
    <xdr:sp>
      <xdr:nvSpPr>
        <xdr:cNvPr id="2" name="Text 8"/>
        <xdr:cNvSpPr txBox="1">
          <a:spLocks noChangeArrowheads="1"/>
        </xdr:cNvSpPr>
      </xdr:nvSpPr>
      <xdr:spPr>
        <a:xfrm>
          <a:off x="200025" y="2524125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159</xdr:row>
      <xdr:rowOff>0</xdr:rowOff>
    </xdr:from>
    <xdr:to>
      <xdr:col>13</xdr:col>
      <xdr:colOff>0</xdr:colOff>
      <xdr:row>159</xdr:row>
      <xdr:rowOff>0</xdr:rowOff>
    </xdr:to>
    <xdr:sp>
      <xdr:nvSpPr>
        <xdr:cNvPr id="3" name="Text 32"/>
        <xdr:cNvSpPr txBox="1">
          <a:spLocks noChangeArrowheads="1"/>
        </xdr:cNvSpPr>
      </xdr:nvSpPr>
      <xdr:spPr>
        <a:xfrm>
          <a:off x="190500" y="28641675"/>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62</xdr:row>
      <xdr:rowOff>0</xdr:rowOff>
    </xdr:from>
    <xdr:to>
      <xdr:col>10</xdr:col>
      <xdr:colOff>590550</xdr:colOff>
      <xdr:row>62</xdr:row>
      <xdr:rowOff>0</xdr:rowOff>
    </xdr:to>
    <xdr:sp>
      <xdr:nvSpPr>
        <xdr:cNvPr id="4" name="Text 70"/>
        <xdr:cNvSpPr txBox="1">
          <a:spLocks noChangeArrowheads="1"/>
        </xdr:cNvSpPr>
      </xdr:nvSpPr>
      <xdr:spPr>
        <a:xfrm>
          <a:off x="904875" y="10944225"/>
          <a:ext cx="4381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159</xdr:row>
      <xdr:rowOff>0</xdr:rowOff>
    </xdr:from>
    <xdr:to>
      <xdr:col>13</xdr:col>
      <xdr:colOff>0</xdr:colOff>
      <xdr:row>159</xdr:row>
      <xdr:rowOff>0</xdr:rowOff>
    </xdr:to>
    <xdr:sp>
      <xdr:nvSpPr>
        <xdr:cNvPr id="5" name="Text 71"/>
        <xdr:cNvSpPr txBox="1">
          <a:spLocks noChangeArrowheads="1"/>
        </xdr:cNvSpPr>
      </xdr:nvSpPr>
      <xdr:spPr>
        <a:xfrm>
          <a:off x="6858000" y="286416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159</xdr:row>
      <xdr:rowOff>0</xdr:rowOff>
    </xdr:from>
    <xdr:to>
      <xdr:col>13</xdr:col>
      <xdr:colOff>0</xdr:colOff>
      <xdr:row>159</xdr:row>
      <xdr:rowOff>0</xdr:rowOff>
    </xdr:to>
    <xdr:sp>
      <xdr:nvSpPr>
        <xdr:cNvPr id="6" name="Text 72"/>
        <xdr:cNvSpPr txBox="1">
          <a:spLocks noChangeArrowheads="1"/>
        </xdr:cNvSpPr>
      </xdr:nvSpPr>
      <xdr:spPr>
        <a:xfrm>
          <a:off x="6858000" y="2864167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159</xdr:row>
      <xdr:rowOff>0</xdr:rowOff>
    </xdr:from>
    <xdr:to>
      <xdr:col>13</xdr:col>
      <xdr:colOff>0</xdr:colOff>
      <xdr:row>159</xdr:row>
      <xdr:rowOff>0</xdr:rowOff>
    </xdr:to>
    <xdr:sp>
      <xdr:nvSpPr>
        <xdr:cNvPr id="7" name="Text 82"/>
        <xdr:cNvSpPr txBox="1">
          <a:spLocks noChangeArrowheads="1"/>
        </xdr:cNvSpPr>
      </xdr:nvSpPr>
      <xdr:spPr>
        <a:xfrm>
          <a:off x="6429375" y="2864167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159</xdr:row>
      <xdr:rowOff>0</xdr:rowOff>
    </xdr:from>
    <xdr:to>
      <xdr:col>13</xdr:col>
      <xdr:colOff>0</xdr:colOff>
      <xdr:row>159</xdr:row>
      <xdr:rowOff>0</xdr:rowOff>
    </xdr:to>
    <xdr:sp>
      <xdr:nvSpPr>
        <xdr:cNvPr id="8" name="Text 94"/>
        <xdr:cNvSpPr txBox="1">
          <a:spLocks noChangeArrowheads="1"/>
        </xdr:cNvSpPr>
      </xdr:nvSpPr>
      <xdr:spPr>
        <a:xfrm>
          <a:off x="6858000" y="286416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159</xdr:row>
      <xdr:rowOff>0</xdr:rowOff>
    </xdr:from>
    <xdr:to>
      <xdr:col>13</xdr:col>
      <xdr:colOff>0</xdr:colOff>
      <xdr:row>159</xdr:row>
      <xdr:rowOff>0</xdr:rowOff>
    </xdr:to>
    <xdr:sp>
      <xdr:nvSpPr>
        <xdr:cNvPr id="9" name="Text 95"/>
        <xdr:cNvSpPr txBox="1">
          <a:spLocks noChangeArrowheads="1"/>
        </xdr:cNvSpPr>
      </xdr:nvSpPr>
      <xdr:spPr>
        <a:xfrm>
          <a:off x="6858000" y="2864167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138</xdr:row>
      <xdr:rowOff>0</xdr:rowOff>
    </xdr:from>
    <xdr:to>
      <xdr:col>13</xdr:col>
      <xdr:colOff>0</xdr:colOff>
      <xdr:row>138</xdr:row>
      <xdr:rowOff>0</xdr:rowOff>
    </xdr:to>
    <xdr:sp>
      <xdr:nvSpPr>
        <xdr:cNvPr id="10" name="Text 103"/>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138</xdr:row>
      <xdr:rowOff>0</xdr:rowOff>
    </xdr:from>
    <xdr:to>
      <xdr:col>13</xdr:col>
      <xdr:colOff>0</xdr:colOff>
      <xdr:row>138</xdr:row>
      <xdr:rowOff>0</xdr:rowOff>
    </xdr:to>
    <xdr:sp>
      <xdr:nvSpPr>
        <xdr:cNvPr id="11" name="Text 105"/>
        <xdr:cNvSpPr txBox="1">
          <a:spLocks noChangeArrowheads="1"/>
        </xdr:cNvSpPr>
      </xdr:nvSpPr>
      <xdr:spPr>
        <a:xfrm>
          <a:off x="180975" y="2524125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138</xdr:row>
      <xdr:rowOff>0</xdr:rowOff>
    </xdr:from>
    <xdr:to>
      <xdr:col>13</xdr:col>
      <xdr:colOff>0</xdr:colOff>
      <xdr:row>138</xdr:row>
      <xdr:rowOff>0</xdr:rowOff>
    </xdr:to>
    <xdr:sp>
      <xdr:nvSpPr>
        <xdr:cNvPr id="12" name="Text 118"/>
        <xdr:cNvSpPr txBox="1">
          <a:spLocks noChangeArrowheads="1"/>
        </xdr:cNvSpPr>
      </xdr:nvSpPr>
      <xdr:spPr>
        <a:xfrm>
          <a:off x="209550" y="252412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138</xdr:row>
      <xdr:rowOff>0</xdr:rowOff>
    </xdr:from>
    <xdr:to>
      <xdr:col>13</xdr:col>
      <xdr:colOff>0</xdr:colOff>
      <xdr:row>138</xdr:row>
      <xdr:rowOff>0</xdr:rowOff>
    </xdr:to>
    <xdr:sp>
      <xdr:nvSpPr>
        <xdr:cNvPr id="13" name="Text 129"/>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138</xdr:row>
      <xdr:rowOff>0</xdr:rowOff>
    </xdr:from>
    <xdr:to>
      <xdr:col>13</xdr:col>
      <xdr:colOff>0</xdr:colOff>
      <xdr:row>138</xdr:row>
      <xdr:rowOff>0</xdr:rowOff>
    </xdr:to>
    <xdr:sp>
      <xdr:nvSpPr>
        <xdr:cNvPr id="14" name="Text 130"/>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138</xdr:row>
      <xdr:rowOff>0</xdr:rowOff>
    </xdr:from>
    <xdr:to>
      <xdr:col>13</xdr:col>
      <xdr:colOff>0</xdr:colOff>
      <xdr:row>138</xdr:row>
      <xdr:rowOff>0</xdr:rowOff>
    </xdr:to>
    <xdr:sp>
      <xdr:nvSpPr>
        <xdr:cNvPr id="15" name="Text 142"/>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138</xdr:row>
      <xdr:rowOff>0</xdr:rowOff>
    </xdr:from>
    <xdr:to>
      <xdr:col>13</xdr:col>
      <xdr:colOff>0</xdr:colOff>
      <xdr:row>138</xdr:row>
      <xdr:rowOff>0</xdr:rowOff>
    </xdr:to>
    <xdr:sp>
      <xdr:nvSpPr>
        <xdr:cNvPr id="16" name="Text 152"/>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138</xdr:row>
      <xdr:rowOff>0</xdr:rowOff>
    </xdr:from>
    <xdr:to>
      <xdr:col>13</xdr:col>
      <xdr:colOff>0</xdr:colOff>
      <xdr:row>138</xdr:row>
      <xdr:rowOff>0</xdr:rowOff>
    </xdr:to>
    <xdr:sp>
      <xdr:nvSpPr>
        <xdr:cNvPr id="17" name="Text 153"/>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138</xdr:row>
      <xdr:rowOff>0</xdr:rowOff>
    </xdr:from>
    <xdr:to>
      <xdr:col>13</xdr:col>
      <xdr:colOff>0</xdr:colOff>
      <xdr:row>138</xdr:row>
      <xdr:rowOff>0</xdr:rowOff>
    </xdr:to>
    <xdr:sp>
      <xdr:nvSpPr>
        <xdr:cNvPr id="18" name="Text 154"/>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138</xdr:row>
      <xdr:rowOff>0</xdr:rowOff>
    </xdr:from>
    <xdr:to>
      <xdr:col>13</xdr:col>
      <xdr:colOff>0</xdr:colOff>
      <xdr:row>138</xdr:row>
      <xdr:rowOff>0</xdr:rowOff>
    </xdr:to>
    <xdr:sp>
      <xdr:nvSpPr>
        <xdr:cNvPr id="19" name="Text 155"/>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138</xdr:row>
      <xdr:rowOff>0</xdr:rowOff>
    </xdr:from>
    <xdr:to>
      <xdr:col>13</xdr:col>
      <xdr:colOff>0</xdr:colOff>
      <xdr:row>138</xdr:row>
      <xdr:rowOff>0</xdr:rowOff>
    </xdr:to>
    <xdr:sp>
      <xdr:nvSpPr>
        <xdr:cNvPr id="20" name="Text 153"/>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138</xdr:row>
      <xdr:rowOff>0</xdr:rowOff>
    </xdr:from>
    <xdr:to>
      <xdr:col>13</xdr:col>
      <xdr:colOff>0</xdr:colOff>
      <xdr:row>138</xdr:row>
      <xdr:rowOff>0</xdr:rowOff>
    </xdr:to>
    <xdr:sp>
      <xdr:nvSpPr>
        <xdr:cNvPr id="21" name="Text 155"/>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138</xdr:row>
      <xdr:rowOff>0</xdr:rowOff>
    </xdr:from>
    <xdr:to>
      <xdr:col>13</xdr:col>
      <xdr:colOff>0</xdr:colOff>
      <xdr:row>138</xdr:row>
      <xdr:rowOff>0</xdr:rowOff>
    </xdr:to>
    <xdr:sp>
      <xdr:nvSpPr>
        <xdr:cNvPr id="22" name="Text 40"/>
        <xdr:cNvSpPr txBox="1">
          <a:spLocks noChangeArrowheads="1"/>
        </xdr:cNvSpPr>
      </xdr:nvSpPr>
      <xdr:spPr>
        <a:xfrm>
          <a:off x="209550" y="252412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138</xdr:row>
      <xdr:rowOff>0</xdr:rowOff>
    </xdr:from>
    <xdr:to>
      <xdr:col>13</xdr:col>
      <xdr:colOff>0</xdr:colOff>
      <xdr:row>138</xdr:row>
      <xdr:rowOff>0</xdr:rowOff>
    </xdr:to>
    <xdr:sp>
      <xdr:nvSpPr>
        <xdr:cNvPr id="23" name="Text 3"/>
        <xdr:cNvSpPr txBox="1">
          <a:spLocks noChangeArrowheads="1"/>
        </xdr:cNvSpPr>
      </xdr:nvSpPr>
      <xdr:spPr>
        <a:xfrm>
          <a:off x="180975" y="2524125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138</xdr:row>
      <xdr:rowOff>0</xdr:rowOff>
    </xdr:from>
    <xdr:to>
      <xdr:col>13</xdr:col>
      <xdr:colOff>0</xdr:colOff>
      <xdr:row>138</xdr:row>
      <xdr:rowOff>0</xdr:rowOff>
    </xdr:to>
    <xdr:sp>
      <xdr:nvSpPr>
        <xdr:cNvPr id="24" name="Text 129"/>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138</xdr:row>
      <xdr:rowOff>0</xdr:rowOff>
    </xdr:from>
    <xdr:to>
      <xdr:col>13</xdr:col>
      <xdr:colOff>0</xdr:colOff>
      <xdr:row>138</xdr:row>
      <xdr:rowOff>0</xdr:rowOff>
    </xdr:to>
    <xdr:sp>
      <xdr:nvSpPr>
        <xdr:cNvPr id="25" name="Text 130"/>
        <xdr:cNvSpPr txBox="1">
          <a:spLocks noChangeArrowheads="1"/>
        </xdr:cNvSpPr>
      </xdr:nvSpPr>
      <xdr:spPr>
        <a:xfrm>
          <a:off x="371475" y="252412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107</xdr:row>
      <xdr:rowOff>0</xdr:rowOff>
    </xdr:from>
    <xdr:to>
      <xdr:col>12</xdr:col>
      <xdr:colOff>0</xdr:colOff>
      <xdr:row>107</xdr:row>
      <xdr:rowOff>0</xdr:rowOff>
    </xdr:to>
    <xdr:sp>
      <xdr:nvSpPr>
        <xdr:cNvPr id="26" name="Text 94"/>
        <xdr:cNvSpPr txBox="1">
          <a:spLocks noChangeArrowheads="1"/>
        </xdr:cNvSpPr>
      </xdr:nvSpPr>
      <xdr:spPr>
        <a:xfrm>
          <a:off x="6219825" y="172212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107</xdr:row>
      <xdr:rowOff>0</xdr:rowOff>
    </xdr:from>
    <xdr:to>
      <xdr:col>12</xdr:col>
      <xdr:colOff>0</xdr:colOff>
      <xdr:row>107</xdr:row>
      <xdr:rowOff>0</xdr:rowOff>
    </xdr:to>
    <xdr:sp>
      <xdr:nvSpPr>
        <xdr:cNvPr id="27" name="Text 95"/>
        <xdr:cNvSpPr txBox="1">
          <a:spLocks noChangeArrowheads="1"/>
        </xdr:cNvSpPr>
      </xdr:nvSpPr>
      <xdr:spPr>
        <a:xfrm>
          <a:off x="6219825" y="172212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118</xdr:row>
      <xdr:rowOff>0</xdr:rowOff>
    </xdr:from>
    <xdr:to>
      <xdr:col>13</xdr:col>
      <xdr:colOff>0</xdr:colOff>
      <xdr:row>118</xdr:row>
      <xdr:rowOff>0</xdr:rowOff>
    </xdr:to>
    <xdr:sp>
      <xdr:nvSpPr>
        <xdr:cNvPr id="28" name="Text 7"/>
        <xdr:cNvSpPr txBox="1">
          <a:spLocks noChangeArrowheads="1"/>
        </xdr:cNvSpPr>
      </xdr:nvSpPr>
      <xdr:spPr>
        <a:xfrm>
          <a:off x="180975" y="19688175"/>
          <a:ext cx="6677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118</xdr:row>
      <xdr:rowOff>0</xdr:rowOff>
    </xdr:from>
    <xdr:to>
      <xdr:col>13</xdr:col>
      <xdr:colOff>0</xdr:colOff>
      <xdr:row>118</xdr:row>
      <xdr:rowOff>0</xdr:rowOff>
    </xdr:to>
    <xdr:sp>
      <xdr:nvSpPr>
        <xdr:cNvPr id="29" name="Text 7"/>
        <xdr:cNvSpPr txBox="1">
          <a:spLocks noChangeArrowheads="1"/>
        </xdr:cNvSpPr>
      </xdr:nvSpPr>
      <xdr:spPr>
        <a:xfrm>
          <a:off x="180975" y="19688175"/>
          <a:ext cx="6677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122</xdr:row>
      <xdr:rowOff>0</xdr:rowOff>
    </xdr:from>
    <xdr:to>
      <xdr:col>13</xdr:col>
      <xdr:colOff>0</xdr:colOff>
      <xdr:row>122</xdr:row>
      <xdr:rowOff>0</xdr:rowOff>
    </xdr:to>
    <xdr:sp>
      <xdr:nvSpPr>
        <xdr:cNvPr id="30" name="Text 3"/>
        <xdr:cNvSpPr txBox="1">
          <a:spLocks noChangeArrowheads="1"/>
        </xdr:cNvSpPr>
      </xdr:nvSpPr>
      <xdr:spPr>
        <a:xfrm>
          <a:off x="180975" y="2035492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122</xdr:row>
      <xdr:rowOff>0</xdr:rowOff>
    </xdr:from>
    <xdr:to>
      <xdr:col>13</xdr:col>
      <xdr:colOff>0</xdr:colOff>
      <xdr:row>122</xdr:row>
      <xdr:rowOff>0</xdr:rowOff>
    </xdr:to>
    <xdr:sp>
      <xdr:nvSpPr>
        <xdr:cNvPr id="31" name="Text 103"/>
        <xdr:cNvSpPr txBox="1">
          <a:spLocks noChangeArrowheads="1"/>
        </xdr:cNvSpPr>
      </xdr:nvSpPr>
      <xdr:spPr>
        <a:xfrm>
          <a:off x="371475" y="2035492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32" name="Text 105"/>
        <xdr:cNvSpPr txBox="1">
          <a:spLocks noChangeArrowheads="1"/>
        </xdr:cNvSpPr>
      </xdr:nvSpPr>
      <xdr:spPr>
        <a:xfrm>
          <a:off x="180975" y="2035492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130</xdr:row>
      <xdr:rowOff>0</xdr:rowOff>
    </xdr:from>
    <xdr:to>
      <xdr:col>13</xdr:col>
      <xdr:colOff>0</xdr:colOff>
      <xdr:row>130</xdr:row>
      <xdr:rowOff>0</xdr:rowOff>
    </xdr:to>
    <xdr:sp>
      <xdr:nvSpPr>
        <xdr:cNvPr id="33" name="Text 129"/>
        <xdr:cNvSpPr txBox="1">
          <a:spLocks noChangeArrowheads="1"/>
        </xdr:cNvSpPr>
      </xdr:nvSpPr>
      <xdr:spPr>
        <a:xfrm>
          <a:off x="371475" y="23564850"/>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122</xdr:row>
      <xdr:rowOff>0</xdr:rowOff>
    </xdr:from>
    <xdr:to>
      <xdr:col>13</xdr:col>
      <xdr:colOff>0</xdr:colOff>
      <xdr:row>122</xdr:row>
      <xdr:rowOff>0</xdr:rowOff>
    </xdr:to>
    <xdr:sp>
      <xdr:nvSpPr>
        <xdr:cNvPr id="34" name="Text 142"/>
        <xdr:cNvSpPr txBox="1">
          <a:spLocks noChangeArrowheads="1"/>
        </xdr:cNvSpPr>
      </xdr:nvSpPr>
      <xdr:spPr>
        <a:xfrm>
          <a:off x="371475" y="2035492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130</xdr:row>
      <xdr:rowOff>0</xdr:rowOff>
    </xdr:from>
    <xdr:to>
      <xdr:col>13</xdr:col>
      <xdr:colOff>0</xdr:colOff>
      <xdr:row>130</xdr:row>
      <xdr:rowOff>0</xdr:rowOff>
    </xdr:to>
    <xdr:sp>
      <xdr:nvSpPr>
        <xdr:cNvPr id="35"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130</xdr:row>
      <xdr:rowOff>0</xdr:rowOff>
    </xdr:from>
    <xdr:to>
      <xdr:col>13</xdr:col>
      <xdr:colOff>0</xdr:colOff>
      <xdr:row>130</xdr:row>
      <xdr:rowOff>0</xdr:rowOff>
    </xdr:to>
    <xdr:sp>
      <xdr:nvSpPr>
        <xdr:cNvPr id="36"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133</xdr:row>
      <xdr:rowOff>0</xdr:rowOff>
    </xdr:from>
    <xdr:to>
      <xdr:col>13</xdr:col>
      <xdr:colOff>0</xdr:colOff>
      <xdr:row>133</xdr:row>
      <xdr:rowOff>0</xdr:rowOff>
    </xdr:to>
    <xdr:sp>
      <xdr:nvSpPr>
        <xdr:cNvPr id="37" name="Text 8"/>
        <xdr:cNvSpPr txBox="1">
          <a:spLocks noChangeArrowheads="1"/>
        </xdr:cNvSpPr>
      </xdr:nvSpPr>
      <xdr:spPr>
        <a:xfrm>
          <a:off x="200025" y="2424112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138</xdr:row>
      <xdr:rowOff>0</xdr:rowOff>
    </xdr:from>
    <xdr:to>
      <xdr:col>13</xdr:col>
      <xdr:colOff>0</xdr:colOff>
      <xdr:row>138</xdr:row>
      <xdr:rowOff>0</xdr:rowOff>
    </xdr:to>
    <xdr:sp>
      <xdr:nvSpPr>
        <xdr:cNvPr id="38" name="Text 40"/>
        <xdr:cNvSpPr txBox="1">
          <a:spLocks noChangeArrowheads="1"/>
        </xdr:cNvSpPr>
      </xdr:nvSpPr>
      <xdr:spPr>
        <a:xfrm>
          <a:off x="209550" y="252412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130</xdr:row>
      <xdr:rowOff>0</xdr:rowOff>
    </xdr:from>
    <xdr:to>
      <xdr:col>13</xdr:col>
      <xdr:colOff>0</xdr:colOff>
      <xdr:row>130</xdr:row>
      <xdr:rowOff>0</xdr:rowOff>
    </xdr:to>
    <xdr:sp>
      <xdr:nvSpPr>
        <xdr:cNvPr id="39"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130</xdr:row>
      <xdr:rowOff>0</xdr:rowOff>
    </xdr:from>
    <xdr:to>
      <xdr:col>13</xdr:col>
      <xdr:colOff>0</xdr:colOff>
      <xdr:row>130</xdr:row>
      <xdr:rowOff>0</xdr:rowOff>
    </xdr:to>
    <xdr:sp>
      <xdr:nvSpPr>
        <xdr:cNvPr id="40"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107</xdr:row>
      <xdr:rowOff>0</xdr:rowOff>
    </xdr:from>
    <xdr:to>
      <xdr:col>12</xdr:col>
      <xdr:colOff>0</xdr:colOff>
      <xdr:row>107</xdr:row>
      <xdr:rowOff>0</xdr:rowOff>
    </xdr:to>
    <xdr:sp>
      <xdr:nvSpPr>
        <xdr:cNvPr id="41" name="Text 94"/>
        <xdr:cNvSpPr txBox="1">
          <a:spLocks noChangeArrowheads="1"/>
        </xdr:cNvSpPr>
      </xdr:nvSpPr>
      <xdr:spPr>
        <a:xfrm>
          <a:off x="6124575" y="1722120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107</xdr:row>
      <xdr:rowOff>0</xdr:rowOff>
    </xdr:from>
    <xdr:to>
      <xdr:col>12</xdr:col>
      <xdr:colOff>0</xdr:colOff>
      <xdr:row>107</xdr:row>
      <xdr:rowOff>0</xdr:rowOff>
    </xdr:to>
    <xdr:sp>
      <xdr:nvSpPr>
        <xdr:cNvPr id="42" name="Text 95"/>
        <xdr:cNvSpPr txBox="1">
          <a:spLocks noChangeArrowheads="1"/>
        </xdr:cNvSpPr>
      </xdr:nvSpPr>
      <xdr:spPr>
        <a:xfrm>
          <a:off x="6219825" y="1722120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107</xdr:row>
      <xdr:rowOff>0</xdr:rowOff>
    </xdr:from>
    <xdr:to>
      <xdr:col>12</xdr:col>
      <xdr:colOff>0</xdr:colOff>
      <xdr:row>107</xdr:row>
      <xdr:rowOff>0</xdr:rowOff>
    </xdr:to>
    <xdr:sp>
      <xdr:nvSpPr>
        <xdr:cNvPr id="43" name="Text 94"/>
        <xdr:cNvSpPr txBox="1">
          <a:spLocks noChangeArrowheads="1"/>
        </xdr:cNvSpPr>
      </xdr:nvSpPr>
      <xdr:spPr>
        <a:xfrm>
          <a:off x="6124575" y="1722120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57775" y="0"/>
          <a:ext cx="1181100" cy="714375"/>
        </a:xfrm>
        <a:prstGeom prst="rect">
          <a:avLst/>
        </a:prstGeom>
        <a:noFill/>
        <a:ln w="9525" cmpd="sng">
          <a:noFill/>
        </a:ln>
      </xdr:spPr>
    </xdr:pic>
    <xdr:clientData/>
  </xdr:twoCellAnchor>
  <xdr:twoCellAnchor>
    <xdr:from>
      <xdr:col>13</xdr:col>
      <xdr:colOff>0</xdr:colOff>
      <xdr:row>130</xdr:row>
      <xdr:rowOff>0</xdr:rowOff>
    </xdr:from>
    <xdr:to>
      <xdr:col>13</xdr:col>
      <xdr:colOff>0</xdr:colOff>
      <xdr:row>130</xdr:row>
      <xdr:rowOff>0</xdr:rowOff>
    </xdr:to>
    <xdr:sp>
      <xdr:nvSpPr>
        <xdr:cNvPr id="45"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130</xdr:row>
      <xdr:rowOff>0</xdr:rowOff>
    </xdr:from>
    <xdr:to>
      <xdr:col>13</xdr:col>
      <xdr:colOff>0</xdr:colOff>
      <xdr:row>130</xdr:row>
      <xdr:rowOff>0</xdr:rowOff>
    </xdr:to>
    <xdr:sp>
      <xdr:nvSpPr>
        <xdr:cNvPr id="46"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130</xdr:row>
      <xdr:rowOff>0</xdr:rowOff>
    </xdr:from>
    <xdr:to>
      <xdr:col>13</xdr:col>
      <xdr:colOff>0</xdr:colOff>
      <xdr:row>130</xdr:row>
      <xdr:rowOff>0</xdr:rowOff>
    </xdr:to>
    <xdr:sp>
      <xdr:nvSpPr>
        <xdr:cNvPr id="47"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130</xdr:row>
      <xdr:rowOff>0</xdr:rowOff>
    </xdr:from>
    <xdr:to>
      <xdr:col>13</xdr:col>
      <xdr:colOff>0</xdr:colOff>
      <xdr:row>130</xdr:row>
      <xdr:rowOff>0</xdr:rowOff>
    </xdr:to>
    <xdr:sp>
      <xdr:nvSpPr>
        <xdr:cNvPr id="48" name="Text 49"/>
        <xdr:cNvSpPr txBox="1">
          <a:spLocks noChangeArrowheads="1"/>
        </xdr:cNvSpPr>
      </xdr:nvSpPr>
      <xdr:spPr>
        <a:xfrm>
          <a:off x="6858000" y="23564850"/>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75</xdr:row>
      <xdr:rowOff>0</xdr:rowOff>
    </xdr:from>
    <xdr:to>
      <xdr:col>6</xdr:col>
      <xdr:colOff>47625</xdr:colOff>
      <xdr:row>75</xdr:row>
      <xdr:rowOff>104775</xdr:rowOff>
    </xdr:to>
    <xdr:sp>
      <xdr:nvSpPr>
        <xdr:cNvPr id="49" name="TextBox 142"/>
        <xdr:cNvSpPr txBox="1">
          <a:spLocks noChangeArrowheads="1"/>
        </xdr:cNvSpPr>
      </xdr:nvSpPr>
      <xdr:spPr>
        <a:xfrm>
          <a:off x="1790700" y="13411200"/>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155</xdr:row>
      <xdr:rowOff>0</xdr:rowOff>
    </xdr:from>
    <xdr:to>
      <xdr:col>10</xdr:col>
      <xdr:colOff>781050</xdr:colOff>
      <xdr:row>155</xdr:row>
      <xdr:rowOff>0</xdr:rowOff>
    </xdr:to>
    <xdr:sp>
      <xdr:nvSpPr>
        <xdr:cNvPr id="1" name="Text 28"/>
        <xdr:cNvSpPr txBox="1">
          <a:spLocks noChangeArrowheads="1"/>
        </xdr:cNvSpPr>
      </xdr:nvSpPr>
      <xdr:spPr>
        <a:xfrm>
          <a:off x="209550" y="41871900"/>
          <a:ext cx="6057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151</xdr:row>
      <xdr:rowOff>0</xdr:rowOff>
    </xdr:from>
    <xdr:to>
      <xdr:col>10</xdr:col>
      <xdr:colOff>571500</xdr:colOff>
      <xdr:row>151</xdr:row>
      <xdr:rowOff>0</xdr:rowOff>
    </xdr:to>
    <xdr:sp>
      <xdr:nvSpPr>
        <xdr:cNvPr id="2" name="Text 33"/>
        <xdr:cNvSpPr txBox="1">
          <a:spLocks noChangeArrowheads="1"/>
        </xdr:cNvSpPr>
      </xdr:nvSpPr>
      <xdr:spPr>
        <a:xfrm>
          <a:off x="209550" y="4104322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151</xdr:row>
      <xdr:rowOff>0</xdr:rowOff>
    </xdr:from>
    <xdr:to>
      <xdr:col>11</xdr:col>
      <xdr:colOff>0</xdr:colOff>
      <xdr:row>151</xdr:row>
      <xdr:rowOff>0</xdr:rowOff>
    </xdr:to>
    <xdr:sp>
      <xdr:nvSpPr>
        <xdr:cNvPr id="3" name="Text 30"/>
        <xdr:cNvSpPr txBox="1">
          <a:spLocks noChangeArrowheads="1"/>
        </xdr:cNvSpPr>
      </xdr:nvSpPr>
      <xdr:spPr>
        <a:xfrm>
          <a:off x="228600" y="41043225"/>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151</xdr:row>
      <xdr:rowOff>0</xdr:rowOff>
    </xdr:from>
    <xdr:to>
      <xdr:col>11</xdr:col>
      <xdr:colOff>0</xdr:colOff>
      <xdr:row>151</xdr:row>
      <xdr:rowOff>0</xdr:rowOff>
    </xdr:to>
    <xdr:sp>
      <xdr:nvSpPr>
        <xdr:cNvPr id="4" name="Text 42"/>
        <xdr:cNvSpPr txBox="1">
          <a:spLocks noChangeArrowheads="1"/>
        </xdr:cNvSpPr>
      </xdr:nvSpPr>
      <xdr:spPr>
        <a:xfrm>
          <a:off x="428625" y="410432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151</xdr:row>
      <xdr:rowOff>0</xdr:rowOff>
    </xdr:from>
    <xdr:to>
      <xdr:col>11</xdr:col>
      <xdr:colOff>0</xdr:colOff>
      <xdr:row>151</xdr:row>
      <xdr:rowOff>0</xdr:rowOff>
    </xdr:to>
    <xdr:sp>
      <xdr:nvSpPr>
        <xdr:cNvPr id="5" name="Text 43"/>
        <xdr:cNvSpPr txBox="1">
          <a:spLocks noChangeArrowheads="1"/>
        </xdr:cNvSpPr>
      </xdr:nvSpPr>
      <xdr:spPr>
        <a:xfrm>
          <a:off x="428625" y="410432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151</xdr:row>
      <xdr:rowOff>0</xdr:rowOff>
    </xdr:from>
    <xdr:to>
      <xdr:col>11</xdr:col>
      <xdr:colOff>0</xdr:colOff>
      <xdr:row>151</xdr:row>
      <xdr:rowOff>0</xdr:rowOff>
    </xdr:to>
    <xdr:sp>
      <xdr:nvSpPr>
        <xdr:cNvPr id="6" name="Text 140"/>
        <xdr:cNvSpPr txBox="1">
          <a:spLocks noChangeArrowheads="1"/>
        </xdr:cNvSpPr>
      </xdr:nvSpPr>
      <xdr:spPr>
        <a:xfrm>
          <a:off x="228600" y="41043225"/>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151</xdr:row>
      <xdr:rowOff>0</xdr:rowOff>
    </xdr:from>
    <xdr:to>
      <xdr:col>11</xdr:col>
      <xdr:colOff>0</xdr:colOff>
      <xdr:row>151</xdr:row>
      <xdr:rowOff>0</xdr:rowOff>
    </xdr:to>
    <xdr:sp>
      <xdr:nvSpPr>
        <xdr:cNvPr id="7" name="Text 44"/>
        <xdr:cNvSpPr txBox="1">
          <a:spLocks noChangeArrowheads="1"/>
        </xdr:cNvSpPr>
      </xdr:nvSpPr>
      <xdr:spPr>
        <a:xfrm>
          <a:off x="428625" y="410432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151</xdr:row>
      <xdr:rowOff>0</xdr:rowOff>
    </xdr:from>
    <xdr:to>
      <xdr:col>11</xdr:col>
      <xdr:colOff>0</xdr:colOff>
      <xdr:row>151</xdr:row>
      <xdr:rowOff>0</xdr:rowOff>
    </xdr:to>
    <xdr:sp>
      <xdr:nvSpPr>
        <xdr:cNvPr id="8" name="Text 45"/>
        <xdr:cNvSpPr txBox="1">
          <a:spLocks noChangeArrowheads="1"/>
        </xdr:cNvSpPr>
      </xdr:nvSpPr>
      <xdr:spPr>
        <a:xfrm>
          <a:off x="428625" y="410432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3000375" y="10639425"/>
          <a:ext cx="67627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78</xdr:row>
      <xdr:rowOff>0</xdr:rowOff>
    </xdr:from>
    <xdr:to>
      <xdr:col>11</xdr:col>
      <xdr:colOff>0</xdr:colOff>
      <xdr:row>78</xdr:row>
      <xdr:rowOff>0</xdr:rowOff>
    </xdr:to>
    <xdr:sp>
      <xdr:nvSpPr>
        <xdr:cNvPr id="10" name="Text 22"/>
        <xdr:cNvSpPr txBox="1">
          <a:spLocks noChangeArrowheads="1"/>
        </xdr:cNvSpPr>
      </xdr:nvSpPr>
      <xdr:spPr>
        <a:xfrm>
          <a:off x="219075" y="18307050"/>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126</xdr:row>
      <xdr:rowOff>0</xdr:rowOff>
    </xdr:from>
    <xdr:to>
      <xdr:col>10</xdr:col>
      <xdr:colOff>723900</xdr:colOff>
      <xdr:row>126</xdr:row>
      <xdr:rowOff>0</xdr:rowOff>
    </xdr:to>
    <xdr:sp>
      <xdr:nvSpPr>
        <xdr:cNvPr id="11" name="Text 84"/>
        <xdr:cNvSpPr txBox="1">
          <a:spLocks noChangeArrowheads="1"/>
        </xdr:cNvSpPr>
      </xdr:nvSpPr>
      <xdr:spPr>
        <a:xfrm>
          <a:off x="428625" y="31680150"/>
          <a:ext cx="578167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128</xdr:row>
      <xdr:rowOff>0</xdr:rowOff>
    </xdr:from>
    <xdr:to>
      <xdr:col>10</xdr:col>
      <xdr:colOff>752475</xdr:colOff>
      <xdr:row>128</xdr:row>
      <xdr:rowOff>0</xdr:rowOff>
    </xdr:to>
    <xdr:sp>
      <xdr:nvSpPr>
        <xdr:cNvPr id="12" name="Text 55"/>
        <xdr:cNvSpPr txBox="1">
          <a:spLocks noChangeArrowheads="1"/>
        </xdr:cNvSpPr>
      </xdr:nvSpPr>
      <xdr:spPr>
        <a:xfrm>
          <a:off x="428625" y="32004000"/>
          <a:ext cx="5810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128</xdr:row>
      <xdr:rowOff>0</xdr:rowOff>
    </xdr:from>
    <xdr:to>
      <xdr:col>9</xdr:col>
      <xdr:colOff>381000</xdr:colOff>
      <xdr:row>128</xdr:row>
      <xdr:rowOff>0</xdr:rowOff>
    </xdr:to>
    <xdr:sp>
      <xdr:nvSpPr>
        <xdr:cNvPr id="13" name="Text 63"/>
        <xdr:cNvSpPr txBox="1">
          <a:spLocks noChangeArrowheads="1"/>
        </xdr:cNvSpPr>
      </xdr:nvSpPr>
      <xdr:spPr>
        <a:xfrm>
          <a:off x="3343275" y="32004000"/>
          <a:ext cx="1609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128</xdr:row>
      <xdr:rowOff>0</xdr:rowOff>
    </xdr:from>
    <xdr:to>
      <xdr:col>11</xdr:col>
      <xdr:colOff>152400</xdr:colOff>
      <xdr:row>128</xdr:row>
      <xdr:rowOff>0</xdr:rowOff>
    </xdr:to>
    <xdr:sp>
      <xdr:nvSpPr>
        <xdr:cNvPr id="14" name="Text 65"/>
        <xdr:cNvSpPr txBox="1">
          <a:spLocks noChangeArrowheads="1"/>
        </xdr:cNvSpPr>
      </xdr:nvSpPr>
      <xdr:spPr>
        <a:xfrm>
          <a:off x="5524500" y="32004000"/>
          <a:ext cx="8953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128</xdr:row>
      <xdr:rowOff>0</xdr:rowOff>
    </xdr:from>
    <xdr:to>
      <xdr:col>7</xdr:col>
      <xdr:colOff>180975</xdr:colOff>
      <xdr:row>128</xdr:row>
      <xdr:rowOff>0</xdr:rowOff>
    </xdr:to>
    <xdr:sp>
      <xdr:nvSpPr>
        <xdr:cNvPr id="15" name="Text 73"/>
        <xdr:cNvSpPr txBox="1">
          <a:spLocks noChangeArrowheads="1"/>
        </xdr:cNvSpPr>
      </xdr:nvSpPr>
      <xdr:spPr>
        <a:xfrm>
          <a:off x="2066925" y="32004000"/>
          <a:ext cx="9048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0639425"/>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714750" y="10639425"/>
          <a:ext cx="9429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2066925" y="10639425"/>
          <a:ext cx="16097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495925" y="10639425"/>
          <a:ext cx="10191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581025</xdr:colOff>
      <xdr:row>0</xdr:row>
      <xdr:rowOff>76200</xdr:rowOff>
    </xdr:from>
    <xdr:to>
      <xdr:col>11</xdr:col>
      <xdr:colOff>0</xdr:colOff>
      <xdr:row>4</xdr:row>
      <xdr:rowOff>142875</xdr:rowOff>
    </xdr:to>
    <xdr:pic>
      <xdr:nvPicPr>
        <xdr:cNvPr id="20" name="Picture 83"/>
        <xdr:cNvPicPr preferRelativeResize="1">
          <a:picLocks noChangeAspect="1"/>
        </xdr:cNvPicPr>
      </xdr:nvPicPr>
      <xdr:blipFill>
        <a:blip r:embed="rId1"/>
        <a:stretch>
          <a:fillRect/>
        </a:stretch>
      </xdr:blipFill>
      <xdr:spPr>
        <a:xfrm>
          <a:off x="5153025" y="76200"/>
          <a:ext cx="11144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6"/>
  <sheetViews>
    <sheetView showGridLines="0" tabSelected="1" workbookViewId="0" topLeftCell="A1">
      <selection activeCell="A1" sqref="A1"/>
    </sheetView>
  </sheetViews>
  <sheetFormatPr defaultColWidth="9.140625" defaultRowHeight="12.75"/>
  <cols>
    <col min="1" max="1" width="3.28125" style="0" customWidth="1"/>
    <col min="2" max="2" width="2.28125" style="0" customWidth="1"/>
    <col min="3" max="3" width="25.140625" style="0" customWidth="1"/>
    <col min="4" max="4" width="9.421875" style="0" customWidth="1"/>
    <col min="5" max="5" width="7.140625" style="0" customWidth="1"/>
    <col min="6" max="6" width="11.28125" style="0" customWidth="1"/>
    <col min="7" max="7" width="1.8515625" style="0" customWidth="1"/>
    <col min="8" max="8" width="11.8515625" style="2" customWidth="1"/>
    <col min="9" max="9" width="2.28125" style="2" customWidth="1"/>
    <col min="10" max="10" width="11.140625" style="0" customWidth="1"/>
    <col min="11" max="11" width="1.421875" style="0" customWidth="1"/>
    <col min="12" max="12" width="10.8515625" style="0" customWidth="1"/>
    <col min="13" max="13" width="3.28125" style="0" customWidth="1"/>
  </cols>
  <sheetData>
    <row r="1" spans="1:13" ht="15.75">
      <c r="A1" s="120"/>
      <c r="B1" s="120"/>
      <c r="C1" s="120"/>
      <c r="D1" s="120"/>
      <c r="E1" s="120"/>
      <c r="F1" s="120"/>
      <c r="G1" s="120"/>
      <c r="H1" s="120"/>
      <c r="I1" s="120"/>
      <c r="J1" s="120"/>
      <c r="K1" s="120"/>
      <c r="L1" s="120"/>
      <c r="M1" s="120"/>
    </row>
    <row r="2" spans="1:13" ht="15.75">
      <c r="A2" s="120"/>
      <c r="B2" s="120"/>
      <c r="C2" s="120"/>
      <c r="D2" s="120"/>
      <c r="E2" s="120"/>
      <c r="F2" s="120"/>
      <c r="G2" s="120"/>
      <c r="H2" s="120"/>
      <c r="I2" s="120"/>
      <c r="J2" s="120"/>
      <c r="K2" s="120"/>
      <c r="L2" s="120"/>
      <c r="M2" s="120"/>
    </row>
    <row r="3" spans="1:13" ht="15.75">
      <c r="A3" s="120"/>
      <c r="B3" s="120"/>
      <c r="C3" s="120"/>
      <c r="D3" s="120"/>
      <c r="E3" s="120"/>
      <c r="F3" s="120"/>
      <c r="G3" s="120"/>
      <c r="H3" s="120"/>
      <c r="I3" s="120"/>
      <c r="J3" s="120"/>
      <c r="K3" s="120"/>
      <c r="L3" s="120"/>
      <c r="M3" s="120"/>
    </row>
    <row r="4" spans="1:13" ht="15.75">
      <c r="A4" s="199" t="s">
        <v>40</v>
      </c>
      <c r="B4" s="199"/>
      <c r="C4" s="199"/>
      <c r="D4" s="199"/>
      <c r="E4" s="199"/>
      <c r="F4" s="199"/>
      <c r="G4" s="199"/>
      <c r="H4" s="199"/>
      <c r="I4" s="199"/>
      <c r="J4" s="199"/>
      <c r="K4" s="199"/>
      <c r="L4" s="199"/>
      <c r="M4" s="199"/>
    </row>
    <row r="5" spans="1:13" ht="13.5" customHeight="1">
      <c r="A5" s="200" t="s">
        <v>194</v>
      </c>
      <c r="B5" s="200"/>
      <c r="C5" s="200"/>
      <c r="D5" s="200"/>
      <c r="E5" s="200"/>
      <c r="F5" s="200"/>
      <c r="G5" s="200"/>
      <c r="H5" s="200"/>
      <c r="I5" s="200"/>
      <c r="J5" s="200"/>
      <c r="K5" s="200"/>
      <c r="L5" s="200"/>
      <c r="M5" s="200"/>
    </row>
    <row r="6" spans="1:13" ht="13.5" customHeight="1">
      <c r="A6" s="200" t="s">
        <v>195</v>
      </c>
      <c r="B6" s="200"/>
      <c r="C6" s="200"/>
      <c r="D6" s="200"/>
      <c r="E6" s="200"/>
      <c r="F6" s="200"/>
      <c r="G6" s="200"/>
      <c r="H6" s="200"/>
      <c r="I6" s="200"/>
      <c r="J6" s="200"/>
      <c r="K6" s="200"/>
      <c r="L6" s="200"/>
      <c r="M6" s="200"/>
    </row>
    <row r="7" spans="1:13" ht="6.75" customHeight="1">
      <c r="A7" s="201"/>
      <c r="B7" s="201"/>
      <c r="C7" s="201"/>
      <c r="D7" s="201"/>
      <c r="E7" s="201"/>
      <c r="F7" s="201"/>
      <c r="G7" s="201"/>
      <c r="H7" s="201"/>
      <c r="I7" s="201"/>
      <c r="J7" s="201"/>
      <c r="K7" s="201"/>
      <c r="L7" s="201"/>
      <c r="M7" s="201"/>
    </row>
    <row r="8" spans="1:13" ht="15">
      <c r="A8" s="195" t="s">
        <v>26</v>
      </c>
      <c r="B8" s="195"/>
      <c r="C8" s="195"/>
      <c r="D8" s="195"/>
      <c r="E8" s="195"/>
      <c r="F8" s="195"/>
      <c r="G8" s="195"/>
      <c r="H8" s="195"/>
      <c r="I8" s="195"/>
      <c r="J8" s="195"/>
      <c r="K8" s="195"/>
      <c r="L8" s="195"/>
      <c r="M8" s="195"/>
    </row>
    <row r="9" spans="1:13" ht="15">
      <c r="A9" s="195" t="s">
        <v>249</v>
      </c>
      <c r="B9" s="195"/>
      <c r="C9" s="195"/>
      <c r="D9" s="195"/>
      <c r="E9" s="195"/>
      <c r="F9" s="195"/>
      <c r="G9" s="195"/>
      <c r="H9" s="195"/>
      <c r="I9" s="195"/>
      <c r="J9" s="195"/>
      <c r="K9" s="195"/>
      <c r="L9" s="195"/>
      <c r="M9" s="195"/>
    </row>
    <row r="10" spans="1:13" ht="12.75">
      <c r="A10" s="198" t="s">
        <v>214</v>
      </c>
      <c r="B10" s="198"/>
      <c r="C10" s="198"/>
      <c r="D10" s="198"/>
      <c r="E10" s="198"/>
      <c r="F10" s="198"/>
      <c r="G10" s="198"/>
      <c r="H10" s="198"/>
      <c r="I10" s="198"/>
      <c r="J10" s="198"/>
      <c r="K10" s="198"/>
      <c r="L10" s="198"/>
      <c r="M10" s="198"/>
    </row>
    <row r="11" spans="1:13" ht="12.75">
      <c r="A11" s="7"/>
      <c r="B11" s="7"/>
      <c r="C11" s="7"/>
      <c r="D11" s="7"/>
      <c r="E11" s="7"/>
      <c r="F11" s="7"/>
      <c r="G11" s="7"/>
      <c r="H11" s="7"/>
      <c r="I11" s="7"/>
      <c r="J11" s="7"/>
      <c r="K11" s="7"/>
      <c r="L11" s="7"/>
      <c r="M11" s="7"/>
    </row>
    <row r="12" spans="1:13" ht="12.75">
      <c r="A12" s="7"/>
      <c r="B12" s="7"/>
      <c r="C12" s="7"/>
      <c r="D12" s="7"/>
      <c r="E12" s="7"/>
      <c r="F12" s="7"/>
      <c r="G12" s="7"/>
      <c r="H12" s="7"/>
      <c r="I12" s="7"/>
      <c r="J12" s="7"/>
      <c r="K12" s="7"/>
      <c r="L12" s="7"/>
      <c r="M12" s="7"/>
    </row>
    <row r="13" spans="2:13" s="121" customFormat="1" ht="15">
      <c r="B13" s="192" t="s">
        <v>193</v>
      </c>
      <c r="C13" s="192"/>
      <c r="D13" s="192"/>
      <c r="E13" s="192"/>
      <c r="F13" s="192"/>
      <c r="G13" s="192"/>
      <c r="H13" s="192"/>
      <c r="I13" s="192"/>
      <c r="J13" s="192"/>
      <c r="K13" s="192"/>
      <c r="L13" s="192"/>
      <c r="M13" s="95"/>
    </row>
    <row r="14" spans="2:13" ht="13.5" customHeight="1">
      <c r="B14" s="193" t="s">
        <v>250</v>
      </c>
      <c r="C14" s="193"/>
      <c r="D14" s="193"/>
      <c r="E14" s="193"/>
      <c r="F14" s="193"/>
      <c r="G14" s="193"/>
      <c r="H14" s="193"/>
      <c r="I14" s="193"/>
      <c r="J14" s="193"/>
      <c r="K14" s="193"/>
      <c r="L14" s="193"/>
      <c r="M14" s="95"/>
    </row>
    <row r="15" spans="2:13" ht="13.5" customHeight="1">
      <c r="B15" s="177"/>
      <c r="C15" s="177"/>
      <c r="D15" s="177"/>
      <c r="E15" s="177"/>
      <c r="F15" s="177"/>
      <c r="G15" s="177"/>
      <c r="H15" s="177"/>
      <c r="I15" s="177"/>
      <c r="J15" s="177"/>
      <c r="K15" s="177"/>
      <c r="L15" s="177"/>
      <c r="M15" s="95"/>
    </row>
    <row r="16" ht="3.75" customHeight="1"/>
    <row r="17" spans="6:12" s="1" customFormat="1" ht="12.75" customHeight="1">
      <c r="F17" s="197" t="s">
        <v>253</v>
      </c>
      <c r="G17" s="197"/>
      <c r="H17" s="197"/>
      <c r="I17" s="77"/>
      <c r="J17" s="196" t="s">
        <v>254</v>
      </c>
      <c r="K17" s="196"/>
      <c r="L17" s="196"/>
    </row>
    <row r="18" spans="6:12" s="1" customFormat="1" ht="3.75" customHeight="1">
      <c r="F18" s="78"/>
      <c r="G18" s="79"/>
      <c r="H18" s="80"/>
      <c r="I18" s="77"/>
      <c r="J18" s="78"/>
      <c r="K18" s="79"/>
      <c r="L18" s="79"/>
    </row>
    <row r="19" spans="6:12" s="8" customFormat="1" ht="12.75" customHeight="1">
      <c r="F19" s="99">
        <v>37802</v>
      </c>
      <c r="G19" s="16"/>
      <c r="H19" s="99">
        <v>37437</v>
      </c>
      <c r="I19" s="6"/>
      <c r="J19" s="99">
        <f>+F19</f>
        <v>37802</v>
      </c>
      <c r="K19" s="16"/>
      <c r="L19" s="99">
        <f>+H19</f>
        <v>37437</v>
      </c>
    </row>
    <row r="20" spans="6:12" s="8" customFormat="1" ht="3.75" customHeight="1">
      <c r="F20" s="17"/>
      <c r="G20" s="16"/>
      <c r="H20" s="17"/>
      <c r="I20" s="6"/>
      <c r="J20" s="17"/>
      <c r="K20" s="16"/>
      <c r="L20" s="17"/>
    </row>
    <row r="21" spans="1:12" s="1" customFormat="1" ht="12" customHeight="1">
      <c r="A21" s="8"/>
      <c r="B21" s="8"/>
      <c r="C21" s="8"/>
      <c r="D21" s="8"/>
      <c r="E21" s="98"/>
      <c r="F21" s="98" t="s">
        <v>65</v>
      </c>
      <c r="G21" s="16"/>
      <c r="H21" s="98" t="s">
        <v>65</v>
      </c>
      <c r="I21" s="6"/>
      <c r="J21" s="98" t="s">
        <v>65</v>
      </c>
      <c r="K21" s="16"/>
      <c r="L21" s="98" t="s">
        <v>65</v>
      </c>
    </row>
    <row r="22" spans="1:12" s="1" customFormat="1" ht="5.25" customHeight="1">
      <c r="A22" s="8"/>
      <c r="B22" s="8"/>
      <c r="C22" s="8"/>
      <c r="D22" s="8"/>
      <c r="E22" s="8"/>
      <c r="F22" s="8"/>
      <c r="G22" s="8"/>
      <c r="H22" s="7"/>
      <c r="I22" s="7"/>
      <c r="J22" s="8"/>
      <c r="K22" s="8"/>
      <c r="L22" s="8"/>
    </row>
    <row r="23" spans="1:13" s="1" customFormat="1" ht="15.75" customHeight="1">
      <c r="A23" s="8"/>
      <c r="B23" s="8" t="s">
        <v>41</v>
      </c>
      <c r="D23" s="8"/>
      <c r="E23" s="8"/>
      <c r="F23" s="14">
        <v>337662</v>
      </c>
      <c r="G23" s="16"/>
      <c r="H23" s="14">
        <v>337276</v>
      </c>
      <c r="I23" s="18"/>
      <c r="J23" s="14">
        <v>651378</v>
      </c>
      <c r="K23" s="16"/>
      <c r="L23" s="14">
        <v>633234</v>
      </c>
      <c r="M23" s="10"/>
    </row>
    <row r="24" spans="1:12" s="1" customFormat="1" ht="4.5" customHeight="1">
      <c r="A24" s="8"/>
      <c r="B24" s="8"/>
      <c r="C24" s="8"/>
      <c r="D24" s="8"/>
      <c r="E24" s="8"/>
      <c r="F24" s="11"/>
      <c r="G24" s="8"/>
      <c r="H24" s="11"/>
      <c r="I24" s="7"/>
      <c r="J24" s="11"/>
      <c r="K24" s="8"/>
      <c r="L24" s="11"/>
    </row>
    <row r="25" spans="1:12" s="1" customFormat="1" ht="12.75">
      <c r="A25" s="8"/>
      <c r="B25" s="8" t="s">
        <v>210</v>
      </c>
      <c r="D25" s="8"/>
      <c r="E25" s="8"/>
      <c r="F25" s="14">
        <v>-315963</v>
      </c>
      <c r="G25" s="16"/>
      <c r="H25" s="14">
        <v>-305765</v>
      </c>
      <c r="I25" s="18"/>
      <c r="J25" s="14">
        <v>-618896</v>
      </c>
      <c r="K25" s="16"/>
      <c r="L25" s="14">
        <v>-588828</v>
      </c>
    </row>
    <row r="26" spans="1:12" s="1" customFormat="1" ht="4.5" customHeight="1">
      <c r="A26" s="8"/>
      <c r="B26" s="8"/>
      <c r="C26" s="8"/>
      <c r="D26" s="8"/>
      <c r="E26" s="8"/>
      <c r="F26" s="11"/>
      <c r="G26" s="8"/>
      <c r="H26" s="11"/>
      <c r="I26" s="7"/>
      <c r="J26" s="11"/>
      <c r="K26" s="8"/>
      <c r="L26" s="11"/>
    </row>
    <row r="27" spans="1:12" s="1" customFormat="1" ht="12.75">
      <c r="A27" s="8"/>
      <c r="B27" s="8" t="s">
        <v>119</v>
      </c>
      <c r="D27" s="8"/>
      <c r="E27" s="8"/>
      <c r="F27" s="14">
        <v>7953</v>
      </c>
      <c r="G27" s="16"/>
      <c r="H27" s="14">
        <v>8221</v>
      </c>
      <c r="I27" s="18"/>
      <c r="J27" s="14">
        <v>17689</v>
      </c>
      <c r="K27" s="16"/>
      <c r="L27" s="14">
        <v>16340</v>
      </c>
    </row>
    <row r="28" spans="1:12" s="1" customFormat="1" ht="4.5" customHeight="1">
      <c r="A28" s="8"/>
      <c r="B28" s="8"/>
      <c r="C28" s="8"/>
      <c r="D28" s="8"/>
      <c r="E28" s="8"/>
      <c r="F28" s="12"/>
      <c r="G28" s="8"/>
      <c r="H28" s="12"/>
      <c r="I28" s="7"/>
      <c r="J28" s="12"/>
      <c r="K28" s="8"/>
      <c r="L28" s="12"/>
    </row>
    <row r="29" spans="1:12" s="1" customFormat="1" ht="4.5" customHeight="1">
      <c r="A29" s="8"/>
      <c r="B29" s="8"/>
      <c r="C29" s="8"/>
      <c r="D29" s="8"/>
      <c r="E29" s="8"/>
      <c r="F29" s="11"/>
      <c r="G29" s="8"/>
      <c r="H29" s="11"/>
      <c r="I29" s="7"/>
      <c r="J29" s="11"/>
      <c r="K29" s="8"/>
      <c r="L29" s="11"/>
    </row>
    <row r="30" spans="1:12" s="1" customFormat="1" ht="12.75">
      <c r="A30" s="8"/>
      <c r="B30" s="8" t="s">
        <v>120</v>
      </c>
      <c r="D30" s="8"/>
      <c r="E30" s="8"/>
      <c r="F30" s="11">
        <f>SUM(F23:F27)</f>
        <v>29652</v>
      </c>
      <c r="G30" s="8"/>
      <c r="H30" s="11">
        <f>SUM(H23:H27)</f>
        <v>39732</v>
      </c>
      <c r="I30" s="7"/>
      <c r="J30" s="11">
        <f>SUM(J23:J27)</f>
        <v>50171</v>
      </c>
      <c r="K30" s="8"/>
      <c r="L30" s="11">
        <f>SUM(L23:L27)</f>
        <v>60746</v>
      </c>
    </row>
    <row r="31" spans="1:12" s="1" customFormat="1" ht="4.5" customHeight="1">
      <c r="A31" s="8"/>
      <c r="B31" s="8"/>
      <c r="C31" s="8"/>
      <c r="D31" s="8"/>
      <c r="E31" s="8"/>
      <c r="F31" s="11"/>
      <c r="G31" s="8"/>
      <c r="H31" s="11"/>
      <c r="I31" s="7"/>
      <c r="J31" s="11"/>
      <c r="K31" s="8"/>
      <c r="L31" s="11"/>
    </row>
    <row r="32" spans="1:12" s="1" customFormat="1" ht="12.75">
      <c r="A32" s="8"/>
      <c r="B32" s="8" t="s">
        <v>44</v>
      </c>
      <c r="D32" s="8"/>
      <c r="E32" s="6"/>
      <c r="F32" s="14">
        <v>4461</v>
      </c>
      <c r="G32" s="16"/>
      <c r="H32" s="14">
        <v>2860</v>
      </c>
      <c r="I32" s="18"/>
      <c r="J32" s="14">
        <v>1161</v>
      </c>
      <c r="K32" s="16"/>
      <c r="L32" s="14">
        <v>9321</v>
      </c>
    </row>
    <row r="33" spans="1:12" s="1" customFormat="1" ht="4.5" customHeight="1">
      <c r="A33" s="8"/>
      <c r="B33" s="8"/>
      <c r="C33" s="8"/>
      <c r="D33" s="8"/>
      <c r="E33" s="8"/>
      <c r="F33" s="11"/>
      <c r="G33" s="8"/>
      <c r="H33" s="11"/>
      <c r="I33" s="7"/>
      <c r="J33" s="11"/>
      <c r="K33" s="8"/>
      <c r="L33" s="11"/>
    </row>
    <row r="34" spans="1:12" s="1" customFormat="1" ht="12.75">
      <c r="A34" s="8"/>
      <c r="B34" s="8" t="s">
        <v>42</v>
      </c>
      <c r="D34" s="8"/>
      <c r="E34" s="8"/>
      <c r="F34" s="11">
        <v>-65835</v>
      </c>
      <c r="G34" s="8"/>
      <c r="H34" s="11">
        <v>-53801</v>
      </c>
      <c r="I34" s="7"/>
      <c r="J34" s="11">
        <v>-116937</v>
      </c>
      <c r="K34" s="8"/>
      <c r="L34" s="11">
        <v>-108981</v>
      </c>
    </row>
    <row r="35" spans="1:12" s="1" customFormat="1" ht="4.5" customHeight="1">
      <c r="A35" s="8"/>
      <c r="B35" s="8"/>
      <c r="C35" s="8"/>
      <c r="D35" s="8"/>
      <c r="E35" s="8"/>
      <c r="F35" s="11"/>
      <c r="G35" s="8"/>
      <c r="H35" s="11"/>
      <c r="I35" s="7"/>
      <c r="J35" s="11"/>
      <c r="K35" s="8"/>
      <c r="L35" s="11"/>
    </row>
    <row r="36" spans="1:13" s="1" customFormat="1" ht="12.75">
      <c r="A36" s="8"/>
      <c r="B36" s="8" t="s">
        <v>219</v>
      </c>
      <c r="C36" s="8"/>
      <c r="D36" s="8"/>
      <c r="E36" s="6"/>
      <c r="F36" s="14">
        <v>3228</v>
      </c>
      <c r="G36" s="16"/>
      <c r="H36" s="14">
        <v>-1305</v>
      </c>
      <c r="I36" s="18"/>
      <c r="J36" s="14">
        <v>-2710</v>
      </c>
      <c r="K36" s="16"/>
      <c r="L36" s="14">
        <v>-7212</v>
      </c>
      <c r="M36" s="10"/>
    </row>
    <row r="37" spans="1:12" s="1" customFormat="1" ht="3.75" customHeight="1">
      <c r="A37" s="8"/>
      <c r="B37" s="8"/>
      <c r="D37" s="8"/>
      <c r="E37" s="8"/>
      <c r="F37" s="11"/>
      <c r="G37" s="8"/>
      <c r="H37" s="11"/>
      <c r="I37" s="7"/>
      <c r="J37" s="11"/>
      <c r="K37" s="8"/>
      <c r="L37" s="11"/>
    </row>
    <row r="38" spans="1:13" s="1" customFormat="1" ht="12.75">
      <c r="A38" s="8"/>
      <c r="B38" s="8" t="s">
        <v>220</v>
      </c>
      <c r="C38" s="8"/>
      <c r="D38" s="8"/>
      <c r="E38" s="8"/>
      <c r="F38" s="14">
        <v>-1091</v>
      </c>
      <c r="G38" s="8"/>
      <c r="H38" s="14">
        <v>1251</v>
      </c>
      <c r="I38" s="7"/>
      <c r="J38" s="14">
        <v>920</v>
      </c>
      <c r="K38" s="8"/>
      <c r="L38" s="14">
        <v>1480</v>
      </c>
      <c r="M38" s="10"/>
    </row>
    <row r="39" spans="1:12" s="1" customFormat="1" ht="4.5" customHeight="1">
      <c r="A39" s="8"/>
      <c r="B39" s="8"/>
      <c r="C39" s="8"/>
      <c r="D39" s="8"/>
      <c r="E39" s="8"/>
      <c r="F39" s="12"/>
      <c r="G39" s="8"/>
      <c r="H39" s="12"/>
      <c r="I39" s="7"/>
      <c r="J39" s="12"/>
      <c r="K39" s="8"/>
      <c r="L39" s="12"/>
    </row>
    <row r="40" spans="1:12" s="1" customFormat="1" ht="4.5" customHeight="1">
      <c r="A40" s="8"/>
      <c r="B40" s="8"/>
      <c r="C40" s="8"/>
      <c r="D40" s="8"/>
      <c r="E40" s="8"/>
      <c r="F40" s="11"/>
      <c r="G40" s="8"/>
      <c r="H40" s="11"/>
      <c r="I40" s="7"/>
      <c r="J40" s="11"/>
      <c r="K40" s="8"/>
      <c r="L40" s="11"/>
    </row>
    <row r="41" spans="1:12" s="1" customFormat="1" ht="12.75">
      <c r="A41" s="8"/>
      <c r="B41" s="8" t="s">
        <v>121</v>
      </c>
      <c r="D41" s="8"/>
      <c r="E41" s="8"/>
      <c r="F41" s="11">
        <f>SUM(F30:F38)</f>
        <v>-29585</v>
      </c>
      <c r="G41" s="8"/>
      <c r="H41" s="11">
        <f>SUM(H30:H38)</f>
        <v>-11263</v>
      </c>
      <c r="I41" s="7"/>
      <c r="J41" s="11">
        <f>SUM(J30:J38)</f>
        <v>-67395</v>
      </c>
      <c r="K41" s="8"/>
      <c r="L41" s="11">
        <f>SUM(L30:L38)</f>
        <v>-44646</v>
      </c>
    </row>
    <row r="42" spans="1:12" s="1" customFormat="1" ht="4.5" customHeight="1">
      <c r="A42" s="8"/>
      <c r="B42" s="8"/>
      <c r="C42" s="8"/>
      <c r="D42" s="8"/>
      <c r="E42" s="8"/>
      <c r="F42" s="11"/>
      <c r="G42" s="8"/>
      <c r="H42" s="11"/>
      <c r="I42" s="7"/>
      <c r="J42" s="11"/>
      <c r="K42" s="8"/>
      <c r="L42" s="11"/>
    </row>
    <row r="43" spans="1:12" s="1" customFormat="1" ht="12.75">
      <c r="A43" s="8"/>
      <c r="B43" s="8" t="s">
        <v>66</v>
      </c>
      <c r="D43" s="8"/>
      <c r="E43" s="8"/>
      <c r="F43" s="178">
        <v>-425</v>
      </c>
      <c r="G43" s="8"/>
      <c r="H43" s="179">
        <v>-2054</v>
      </c>
      <c r="I43" s="7"/>
      <c r="J43" s="178">
        <v>-11720</v>
      </c>
      <c r="K43" s="8"/>
      <c r="L43" s="179">
        <v>-7968</v>
      </c>
    </row>
    <row r="44" spans="1:12" s="1" customFormat="1" ht="4.5" customHeight="1">
      <c r="A44" s="8"/>
      <c r="B44" s="8"/>
      <c r="C44" s="8"/>
      <c r="D44" s="8"/>
      <c r="E44" s="8"/>
      <c r="F44" s="12"/>
      <c r="G44" s="16"/>
      <c r="H44" s="12"/>
      <c r="I44" s="18"/>
      <c r="J44" s="12"/>
      <c r="K44" s="16"/>
      <c r="L44" s="12"/>
    </row>
    <row r="45" spans="1:12" s="1" customFormat="1" ht="4.5" customHeight="1">
      <c r="A45" s="8"/>
      <c r="B45" s="8"/>
      <c r="C45" s="8"/>
      <c r="D45" s="8"/>
      <c r="E45" s="8"/>
      <c r="F45" s="11"/>
      <c r="G45" s="8"/>
      <c r="H45" s="11"/>
      <c r="I45" s="7"/>
      <c r="J45" s="11"/>
      <c r="K45" s="8"/>
      <c r="L45" s="11"/>
    </row>
    <row r="46" spans="1:12" s="1" customFormat="1" ht="12.75">
      <c r="A46" s="8"/>
      <c r="B46" s="8" t="s">
        <v>20</v>
      </c>
      <c r="D46" s="8"/>
      <c r="E46" s="8"/>
      <c r="F46" s="11">
        <f>SUM(F41:F43)</f>
        <v>-30010</v>
      </c>
      <c r="G46" s="8"/>
      <c r="H46" s="11">
        <f>SUM(H41:H43)</f>
        <v>-13317</v>
      </c>
      <c r="I46" s="7"/>
      <c r="J46" s="175">
        <f>SUM(J41:J43)</f>
        <v>-79115</v>
      </c>
      <c r="K46" s="8"/>
      <c r="L46" s="11">
        <f>SUM(L41:L43)</f>
        <v>-52614</v>
      </c>
    </row>
    <row r="47" spans="1:12" s="1" customFormat="1" ht="4.5" customHeight="1">
      <c r="A47" s="8"/>
      <c r="B47" s="8"/>
      <c r="C47" s="8"/>
      <c r="D47" s="8"/>
      <c r="E47" s="8"/>
      <c r="F47" s="11"/>
      <c r="G47" s="8"/>
      <c r="H47" s="11"/>
      <c r="I47" s="7"/>
      <c r="J47" s="11"/>
      <c r="K47" s="8"/>
      <c r="L47" s="11"/>
    </row>
    <row r="48" spans="1:12" s="1" customFormat="1" ht="12.75">
      <c r="A48" s="8"/>
      <c r="B48" s="8" t="s">
        <v>167</v>
      </c>
      <c r="D48" s="8"/>
      <c r="E48" s="8"/>
      <c r="F48" s="14">
        <v>-4977</v>
      </c>
      <c r="G48" s="8"/>
      <c r="H48" s="14">
        <v>-370</v>
      </c>
      <c r="I48" s="7"/>
      <c r="J48" s="14">
        <v>-10073</v>
      </c>
      <c r="K48" s="8"/>
      <c r="L48" s="14">
        <v>-1913</v>
      </c>
    </row>
    <row r="49" spans="1:12" s="1" customFormat="1" ht="4.5" customHeight="1">
      <c r="A49" s="8"/>
      <c r="B49" s="8"/>
      <c r="C49" s="8"/>
      <c r="D49" s="8"/>
      <c r="E49" s="8"/>
      <c r="F49" s="12"/>
      <c r="G49" s="8"/>
      <c r="H49" s="12"/>
      <c r="I49" s="7"/>
      <c r="J49" s="12"/>
      <c r="K49" s="8"/>
      <c r="L49" s="12"/>
    </row>
    <row r="50" spans="1:12" s="1" customFormat="1" ht="4.5" customHeight="1">
      <c r="A50" s="8"/>
      <c r="B50" s="8"/>
      <c r="C50" s="8"/>
      <c r="D50" s="8"/>
      <c r="E50" s="8"/>
      <c r="F50" s="11"/>
      <c r="G50" s="8"/>
      <c r="H50" s="11"/>
      <c r="I50" s="7"/>
      <c r="J50" s="11"/>
      <c r="K50" s="8"/>
      <c r="L50" s="11"/>
    </row>
    <row r="51" spans="1:14" s="1" customFormat="1" ht="12.75">
      <c r="A51" s="8"/>
      <c r="B51" s="8" t="s">
        <v>229</v>
      </c>
      <c r="C51" s="8"/>
      <c r="D51" s="8"/>
      <c r="E51" s="8"/>
      <c r="F51" s="14">
        <f>SUM(F46:F48)</f>
        <v>-34987</v>
      </c>
      <c r="G51" s="8"/>
      <c r="H51" s="14">
        <f>SUM(H46:H48)</f>
        <v>-13687</v>
      </c>
      <c r="I51" s="7"/>
      <c r="J51" s="14">
        <f>SUM(J46:J48)</f>
        <v>-89188</v>
      </c>
      <c r="K51" s="8"/>
      <c r="L51" s="14">
        <f>SUM(L46:L48)</f>
        <v>-54527</v>
      </c>
      <c r="N51" s="10"/>
    </row>
    <row r="52" spans="1:12" s="1" customFormat="1" ht="4.5" customHeight="1" thickBot="1">
      <c r="A52" s="8"/>
      <c r="B52" s="8"/>
      <c r="C52" s="8"/>
      <c r="D52" s="8"/>
      <c r="E52" s="8"/>
      <c r="F52" s="13"/>
      <c r="G52" s="8"/>
      <c r="H52" s="33"/>
      <c r="I52" s="7"/>
      <c r="J52" s="13"/>
      <c r="K52" s="8"/>
      <c r="L52" s="33"/>
    </row>
    <row r="53" spans="1:12" s="1" customFormat="1" ht="4.5" customHeight="1">
      <c r="A53" s="8"/>
      <c r="B53" s="8"/>
      <c r="C53" s="8"/>
      <c r="D53" s="8"/>
      <c r="E53" s="8"/>
      <c r="F53" s="11"/>
      <c r="G53" s="8"/>
      <c r="H53" s="7"/>
      <c r="I53" s="7"/>
      <c r="J53" s="11"/>
      <c r="K53" s="8"/>
      <c r="L53" s="7"/>
    </row>
    <row r="54" spans="1:12" s="1" customFormat="1" ht="12.75" customHeight="1">
      <c r="A54" s="8"/>
      <c r="B54" s="8" t="s">
        <v>118</v>
      </c>
      <c r="D54" s="8"/>
      <c r="E54" s="8"/>
      <c r="F54" s="11"/>
      <c r="G54" s="8"/>
      <c r="H54" s="7"/>
      <c r="I54" s="7"/>
      <c r="J54" s="11"/>
      <c r="K54" s="8"/>
      <c r="L54" s="7"/>
    </row>
    <row r="55" spans="1:12" s="1" customFormat="1" ht="7.5" customHeight="1">
      <c r="A55" s="8"/>
      <c r="B55" s="8"/>
      <c r="D55" s="8"/>
      <c r="E55" s="8"/>
      <c r="F55" s="11"/>
      <c r="G55" s="8"/>
      <c r="H55" s="7"/>
      <c r="I55" s="7"/>
      <c r="J55" s="11"/>
      <c r="K55" s="8"/>
      <c r="L55" s="7"/>
    </row>
    <row r="56" spans="3:12" s="1" customFormat="1" ht="12.75" customHeight="1">
      <c r="C56" s="8" t="s">
        <v>169</v>
      </c>
      <c r="F56" s="19">
        <f>F51/1940532*100</f>
        <v>-1.802959188511192</v>
      </c>
      <c r="G56" s="8"/>
      <c r="H56" s="19">
        <f>H51/1940532*100</f>
        <v>-0.7053220457070535</v>
      </c>
      <c r="I56" s="7"/>
      <c r="J56" s="19">
        <f>J51/1940532*100</f>
        <v>-4.596059224996032</v>
      </c>
      <c r="K56" s="8"/>
      <c r="L56" s="19">
        <f>L51/1940532*100</f>
        <v>-2.809899553318368</v>
      </c>
    </row>
    <row r="57" spans="3:12" s="1" customFormat="1" ht="4.5" customHeight="1">
      <c r="C57" s="8"/>
      <c r="F57" s="11"/>
      <c r="G57" s="8"/>
      <c r="H57" s="7"/>
      <c r="I57" s="7"/>
      <c r="J57" s="11"/>
      <c r="K57" s="8"/>
      <c r="L57" s="7"/>
    </row>
    <row r="58" spans="3:12" s="1" customFormat="1" ht="12.75" customHeight="1">
      <c r="C58" s="8" t="s">
        <v>168</v>
      </c>
      <c r="F58" s="31" t="s">
        <v>115</v>
      </c>
      <c r="G58" s="8"/>
      <c r="H58" s="31" t="s">
        <v>115</v>
      </c>
      <c r="I58" s="7"/>
      <c r="J58" s="31" t="s">
        <v>115</v>
      </c>
      <c r="K58" s="8"/>
      <c r="L58" s="31" t="s">
        <v>115</v>
      </c>
    </row>
    <row r="59" spans="3:12" s="1" customFormat="1" ht="7.5" customHeight="1">
      <c r="C59" s="8"/>
      <c r="F59" s="5"/>
      <c r="H59" s="3"/>
      <c r="I59" s="3"/>
      <c r="J59" s="5"/>
      <c r="L59" s="3"/>
    </row>
    <row r="60" spans="2:12" s="1" customFormat="1" ht="12.75" customHeight="1">
      <c r="B60" s="175" t="s">
        <v>204</v>
      </c>
      <c r="C60" s="8"/>
      <c r="F60" s="5"/>
      <c r="H60" s="3"/>
      <c r="I60" s="3"/>
      <c r="J60" s="5"/>
      <c r="L60" s="5"/>
    </row>
    <row r="61" spans="2:12" s="1" customFormat="1" ht="12.75" customHeight="1">
      <c r="B61" s="175"/>
      <c r="C61" s="8"/>
      <c r="F61" s="5"/>
      <c r="H61" s="3"/>
      <c r="I61" s="3"/>
      <c r="J61" s="5"/>
      <c r="L61" s="5"/>
    </row>
    <row r="62" spans="2:12" s="1" customFormat="1" ht="12.75" customHeight="1">
      <c r="B62" s="175"/>
      <c r="C62" s="8"/>
      <c r="F62" s="5"/>
      <c r="H62" s="3"/>
      <c r="I62" s="3"/>
      <c r="J62" s="5"/>
      <c r="L62" s="5"/>
    </row>
    <row r="63" spans="2:12" s="1" customFormat="1" ht="12.75" customHeight="1">
      <c r="B63" s="175"/>
      <c r="C63" s="8"/>
      <c r="F63" s="5"/>
      <c r="H63" s="3"/>
      <c r="I63" s="3"/>
      <c r="J63" s="5"/>
      <c r="L63" s="5"/>
    </row>
    <row r="64" spans="2:12" s="1" customFormat="1" ht="12.75" customHeight="1">
      <c r="B64" s="175"/>
      <c r="C64" s="8"/>
      <c r="F64" s="5"/>
      <c r="H64" s="3"/>
      <c r="I64" s="3"/>
      <c r="J64" s="5"/>
      <c r="L64" s="5"/>
    </row>
    <row r="65" spans="2:12" s="1" customFormat="1" ht="12.75" customHeight="1">
      <c r="B65" s="175"/>
      <c r="C65" s="8"/>
      <c r="F65" s="5"/>
      <c r="H65" s="3"/>
      <c r="I65" s="3"/>
      <c r="J65" s="5"/>
      <c r="L65" s="5"/>
    </row>
    <row r="66" spans="2:12" s="1" customFormat="1" ht="12.75" customHeight="1">
      <c r="B66" s="175"/>
      <c r="C66" s="8"/>
      <c r="F66" s="5"/>
      <c r="H66" s="3"/>
      <c r="I66" s="3"/>
      <c r="J66" s="5"/>
      <c r="L66" s="5"/>
    </row>
    <row r="67" spans="2:12" s="1" customFormat="1" ht="12.75" customHeight="1">
      <c r="B67" s="175"/>
      <c r="C67" s="8"/>
      <c r="F67" s="5"/>
      <c r="H67" s="3"/>
      <c r="I67" s="3"/>
      <c r="J67" s="5"/>
      <c r="L67" s="5"/>
    </row>
    <row r="68" spans="2:12" s="1" customFormat="1" ht="12.75" customHeight="1">
      <c r="B68" s="175"/>
      <c r="C68" s="8"/>
      <c r="F68" s="5"/>
      <c r="H68" s="3"/>
      <c r="I68" s="3"/>
      <c r="J68" s="5"/>
      <c r="L68" s="5"/>
    </row>
    <row r="69" spans="2:12" s="1" customFormat="1" ht="12.75" customHeight="1">
      <c r="B69" s="175"/>
      <c r="C69" s="8"/>
      <c r="F69" s="5"/>
      <c r="H69" s="3"/>
      <c r="I69" s="3"/>
      <c r="J69" s="5"/>
      <c r="L69" s="5"/>
    </row>
    <row r="70" spans="2:12" s="1" customFormat="1" ht="12.75" customHeight="1">
      <c r="B70" s="175"/>
      <c r="C70" s="8"/>
      <c r="F70" s="5"/>
      <c r="H70" s="3"/>
      <c r="I70" s="3"/>
      <c r="J70" s="5"/>
      <c r="L70" s="5"/>
    </row>
    <row r="71" spans="2:12" s="1" customFormat="1" ht="12.75" customHeight="1">
      <c r="B71" s="175"/>
      <c r="C71" s="8"/>
      <c r="F71" s="5"/>
      <c r="H71" s="3"/>
      <c r="I71" s="3"/>
      <c r="J71" s="5"/>
      <c r="L71" s="5"/>
    </row>
    <row r="72" spans="2:12" s="1" customFormat="1" ht="12.75" customHeight="1">
      <c r="B72" s="175"/>
      <c r="C72" s="8"/>
      <c r="F72" s="5"/>
      <c r="H72" s="3"/>
      <c r="I72" s="3"/>
      <c r="J72" s="5"/>
      <c r="L72" s="5"/>
    </row>
    <row r="73" spans="2:12" s="1" customFormat="1" ht="12.75" customHeight="1">
      <c r="B73" s="175"/>
      <c r="C73" s="8"/>
      <c r="F73" s="5"/>
      <c r="H73" s="3"/>
      <c r="I73" s="3"/>
      <c r="J73" s="5"/>
      <c r="L73" s="5"/>
    </row>
    <row r="74" spans="2:12" s="1" customFormat="1" ht="12.75" customHeight="1">
      <c r="B74" s="175"/>
      <c r="C74" s="8"/>
      <c r="F74" s="5"/>
      <c r="H74" s="3"/>
      <c r="I74" s="3"/>
      <c r="J74" s="5"/>
      <c r="L74" s="5"/>
    </row>
    <row r="75" spans="2:12" s="1" customFormat="1" ht="12.75" customHeight="1">
      <c r="B75" s="175"/>
      <c r="C75" s="8"/>
      <c r="F75" s="5"/>
      <c r="H75" s="3"/>
      <c r="I75" s="3"/>
      <c r="J75" s="5"/>
      <c r="L75" s="5"/>
    </row>
    <row r="76" spans="2:12" s="1" customFormat="1" ht="12.75" customHeight="1">
      <c r="B76" s="175"/>
      <c r="C76" s="8"/>
      <c r="F76" s="5"/>
      <c r="H76" s="3"/>
      <c r="I76" s="3"/>
      <c r="J76" s="5"/>
      <c r="L76" s="5"/>
    </row>
    <row r="77" spans="2:12" s="1" customFormat="1" ht="24.75" customHeight="1">
      <c r="B77" s="194" t="s">
        <v>8</v>
      </c>
      <c r="C77" s="194"/>
      <c r="D77" s="194"/>
      <c r="E77" s="194"/>
      <c r="F77" s="194"/>
      <c r="G77" s="194"/>
      <c r="H77" s="194"/>
      <c r="I77" s="194"/>
      <c r="J77" s="194"/>
      <c r="K77" s="194"/>
      <c r="L77" s="194"/>
    </row>
    <row r="78" spans="6:10" s="1" customFormat="1" ht="11.25">
      <c r="F78" s="5"/>
      <c r="H78" s="3"/>
      <c r="I78" s="3"/>
      <c r="J78" s="5"/>
    </row>
    <row r="79" spans="6:10" s="1" customFormat="1" ht="11.25">
      <c r="F79" s="5"/>
      <c r="H79" s="3"/>
      <c r="I79" s="3"/>
      <c r="J79" s="5"/>
    </row>
    <row r="80" spans="6:10" s="1" customFormat="1" ht="11.25">
      <c r="F80" s="5"/>
      <c r="H80" s="3"/>
      <c r="I80" s="3"/>
      <c r="J80" s="5"/>
    </row>
    <row r="81" spans="6:10" s="1" customFormat="1" ht="11.25">
      <c r="F81" s="5"/>
      <c r="H81" s="3"/>
      <c r="I81" s="3"/>
      <c r="J81" s="5"/>
    </row>
    <row r="82" spans="8:9" s="1" customFormat="1" ht="11.25">
      <c r="H82" s="3"/>
      <c r="I82" s="3"/>
    </row>
    <row r="83" spans="8:9" s="1" customFormat="1" ht="11.25">
      <c r="H83" s="3"/>
      <c r="I83" s="3"/>
    </row>
    <row r="84" spans="8:9" s="1" customFormat="1" ht="11.25">
      <c r="H84" s="3"/>
      <c r="I84" s="3"/>
    </row>
    <row r="85" spans="8:9" s="1" customFormat="1" ht="11.25">
      <c r="H85" s="3"/>
      <c r="I85" s="3"/>
    </row>
    <row r="86" spans="8:9" s="1" customFormat="1" ht="11.25">
      <c r="H86" s="3"/>
      <c r="I86" s="3"/>
    </row>
    <row r="87" spans="8:9" s="1" customFormat="1" ht="11.25">
      <c r="H87" s="3"/>
      <c r="I87" s="3"/>
    </row>
    <row r="88" spans="8:9" s="1" customFormat="1" ht="11.25">
      <c r="H88" s="3"/>
      <c r="I88" s="3"/>
    </row>
    <row r="89" spans="8:9" s="1" customFormat="1" ht="11.25">
      <c r="H89" s="3"/>
      <c r="I89" s="3"/>
    </row>
    <row r="90" spans="8:9" s="1" customFormat="1" ht="11.25">
      <c r="H90" s="3"/>
      <c r="I90" s="3"/>
    </row>
    <row r="91" spans="8:9" s="1" customFormat="1" ht="11.25">
      <c r="H91" s="3"/>
      <c r="I91" s="3"/>
    </row>
    <row r="92" spans="8:9" s="1" customFormat="1" ht="11.25">
      <c r="H92" s="3"/>
      <c r="I92" s="3"/>
    </row>
    <row r="93" spans="8:9" s="1" customFormat="1" ht="11.25">
      <c r="H93" s="3"/>
      <c r="I93" s="3"/>
    </row>
    <row r="94" spans="8:9" s="1" customFormat="1" ht="11.25">
      <c r="H94" s="3"/>
      <c r="I94" s="3"/>
    </row>
    <row r="95" spans="8:9" s="1" customFormat="1" ht="11.25">
      <c r="H95" s="3"/>
      <c r="I95" s="3"/>
    </row>
    <row r="96" spans="8:9" s="1" customFormat="1" ht="11.25">
      <c r="H96" s="3"/>
      <c r="I96" s="3"/>
    </row>
    <row r="97" spans="8:9" s="1" customFormat="1" ht="11.25">
      <c r="H97" s="3"/>
      <c r="I97" s="3"/>
    </row>
    <row r="98" spans="8:9" s="1" customFormat="1" ht="11.25">
      <c r="H98" s="3"/>
      <c r="I98" s="3"/>
    </row>
    <row r="99" spans="8:9" s="1" customFormat="1" ht="11.25">
      <c r="H99" s="3"/>
      <c r="I99" s="3"/>
    </row>
    <row r="100" spans="8:9" s="1" customFormat="1" ht="11.25">
      <c r="H100" s="3"/>
      <c r="I100" s="3"/>
    </row>
    <row r="101" spans="8:9" s="1" customFormat="1" ht="11.25">
      <c r="H101" s="3"/>
      <c r="I101" s="3"/>
    </row>
    <row r="102" spans="8:9" s="1" customFormat="1" ht="11.25">
      <c r="H102" s="3"/>
      <c r="I102" s="3"/>
    </row>
    <row r="103" spans="8:9" s="1" customFormat="1" ht="11.25">
      <c r="H103" s="3"/>
      <c r="I103" s="3"/>
    </row>
    <row r="104" spans="8:9" s="1" customFormat="1" ht="11.25">
      <c r="H104" s="3"/>
      <c r="I104" s="3"/>
    </row>
    <row r="105" spans="8:9" s="1" customFormat="1" ht="11.25">
      <c r="H105" s="3"/>
      <c r="I105" s="3"/>
    </row>
    <row r="106" spans="8:9" s="1" customFormat="1" ht="11.25">
      <c r="H106" s="3"/>
      <c r="I106" s="3"/>
    </row>
    <row r="107" spans="8:9" s="1" customFormat="1" ht="11.25">
      <c r="H107" s="3"/>
      <c r="I107" s="3"/>
    </row>
    <row r="108" spans="8:9" s="1" customFormat="1" ht="11.25">
      <c r="H108" s="3"/>
      <c r="I108" s="3"/>
    </row>
    <row r="109" spans="8:9" s="1" customFormat="1" ht="11.25">
      <c r="H109" s="3"/>
      <c r="I109" s="3"/>
    </row>
    <row r="110" spans="8:9" s="1" customFormat="1" ht="11.25">
      <c r="H110" s="3"/>
      <c r="I110" s="3"/>
    </row>
    <row r="111" spans="8:9" s="1" customFormat="1" ht="11.25">
      <c r="H111" s="3"/>
      <c r="I111" s="3"/>
    </row>
    <row r="112" spans="8:9" s="1" customFormat="1" ht="11.25">
      <c r="H112" s="3"/>
      <c r="I112" s="3"/>
    </row>
    <row r="113" spans="8:9" s="1" customFormat="1" ht="11.25">
      <c r="H113" s="3"/>
      <c r="I113" s="3"/>
    </row>
    <row r="114" spans="8:9" s="1" customFormat="1" ht="11.25">
      <c r="H114" s="3"/>
      <c r="I114" s="3"/>
    </row>
    <row r="115" spans="8:9" s="1" customFormat="1" ht="11.25">
      <c r="H115" s="3"/>
      <c r="I115" s="3"/>
    </row>
    <row r="116" spans="8:9" s="1" customFormat="1" ht="11.25">
      <c r="H116" s="3"/>
      <c r="I116" s="3"/>
    </row>
    <row r="117" spans="8:9" s="1" customFormat="1" ht="11.25">
      <c r="H117" s="3"/>
      <c r="I117" s="3"/>
    </row>
    <row r="118" spans="8:9" s="1" customFormat="1" ht="11.25">
      <c r="H118" s="3"/>
      <c r="I118" s="3"/>
    </row>
    <row r="119" spans="8:9" s="1" customFormat="1" ht="11.25">
      <c r="H119" s="3"/>
      <c r="I119" s="3"/>
    </row>
    <row r="120" spans="8:9" s="1" customFormat="1" ht="11.25">
      <c r="H120" s="3"/>
      <c r="I120" s="3"/>
    </row>
    <row r="121" spans="8:9" s="1" customFormat="1" ht="11.25">
      <c r="H121" s="3"/>
      <c r="I121" s="3"/>
    </row>
    <row r="122" spans="8:9" s="1" customFormat="1" ht="11.25">
      <c r="H122" s="3"/>
      <c r="I122" s="3"/>
    </row>
    <row r="123" spans="8:9" s="1" customFormat="1" ht="11.25">
      <c r="H123" s="3"/>
      <c r="I123" s="3"/>
    </row>
    <row r="124" spans="8:9" s="1" customFormat="1" ht="11.25">
      <c r="H124" s="3"/>
      <c r="I124" s="3"/>
    </row>
    <row r="125" spans="8:9" s="1" customFormat="1" ht="11.25">
      <c r="H125" s="3"/>
      <c r="I125" s="3"/>
    </row>
    <row r="126" spans="8:9" s="1" customFormat="1" ht="11.25">
      <c r="H126" s="3"/>
      <c r="I126" s="3"/>
    </row>
    <row r="127" spans="8:9" s="1" customFormat="1" ht="11.25">
      <c r="H127" s="3"/>
      <c r="I127" s="3"/>
    </row>
    <row r="128" spans="8:9" s="1" customFormat="1" ht="11.25">
      <c r="H128" s="3"/>
      <c r="I128" s="3"/>
    </row>
    <row r="129" spans="8:9" s="1" customFormat="1" ht="11.25">
      <c r="H129" s="3"/>
      <c r="I129" s="3"/>
    </row>
    <row r="130" spans="8:9" s="1" customFormat="1" ht="11.25">
      <c r="H130" s="3"/>
      <c r="I130" s="3"/>
    </row>
    <row r="131" spans="8:9" s="1" customFormat="1" ht="11.25">
      <c r="H131" s="3"/>
      <c r="I131" s="3"/>
    </row>
    <row r="132" spans="8:9" s="1" customFormat="1" ht="11.25">
      <c r="H132" s="3"/>
      <c r="I132" s="3"/>
    </row>
    <row r="133" spans="8:9" s="1" customFormat="1" ht="11.25">
      <c r="H133" s="3"/>
      <c r="I133" s="3"/>
    </row>
    <row r="134" spans="8:9" s="1" customFormat="1" ht="11.25">
      <c r="H134" s="3"/>
      <c r="I134" s="3"/>
    </row>
    <row r="135" spans="8:9" s="1" customFormat="1" ht="11.25">
      <c r="H135" s="3"/>
      <c r="I135" s="3"/>
    </row>
    <row r="136" spans="8:9" s="1" customFormat="1" ht="11.25">
      <c r="H136" s="3"/>
      <c r="I136" s="3"/>
    </row>
    <row r="137" spans="8:9" s="1" customFormat="1" ht="11.25">
      <c r="H137" s="3"/>
      <c r="I137" s="3"/>
    </row>
    <row r="138" spans="8:9" s="1" customFormat="1" ht="11.25">
      <c r="H138" s="3"/>
      <c r="I138" s="3"/>
    </row>
    <row r="139" spans="8:9" s="1" customFormat="1" ht="11.25">
      <c r="H139" s="3"/>
      <c r="I139" s="3"/>
    </row>
    <row r="140" spans="8:9" s="1" customFormat="1" ht="11.25">
      <c r="H140" s="3"/>
      <c r="I140" s="3"/>
    </row>
    <row r="141" spans="8:9" s="1" customFormat="1" ht="11.25">
      <c r="H141" s="3"/>
      <c r="I141" s="3"/>
    </row>
    <row r="142" spans="8:9" s="1" customFormat="1" ht="11.25">
      <c r="H142" s="3"/>
      <c r="I142" s="3"/>
    </row>
    <row r="143" spans="8:9" s="1" customFormat="1" ht="11.25">
      <c r="H143" s="3"/>
      <c r="I143" s="3"/>
    </row>
    <row r="144" spans="8:9" s="1" customFormat="1" ht="11.25">
      <c r="H144" s="3"/>
      <c r="I144" s="3"/>
    </row>
    <row r="145" spans="8:9" s="1" customFormat="1" ht="11.25">
      <c r="H145" s="3"/>
      <c r="I145" s="3"/>
    </row>
    <row r="146" spans="8:9" s="1" customFormat="1" ht="11.25">
      <c r="H146" s="3"/>
      <c r="I146" s="3"/>
    </row>
    <row r="147" spans="8:9" s="1" customFormat="1" ht="11.25">
      <c r="H147" s="3"/>
      <c r="I147" s="3"/>
    </row>
    <row r="148" spans="8:9" s="1" customFormat="1" ht="11.25">
      <c r="H148" s="3"/>
      <c r="I148" s="3"/>
    </row>
    <row r="149" spans="8:9" s="1" customFormat="1" ht="11.25">
      <c r="H149" s="3"/>
      <c r="I149" s="3"/>
    </row>
    <row r="150" spans="8:9" s="1" customFormat="1" ht="11.25">
      <c r="H150" s="3"/>
      <c r="I150" s="3"/>
    </row>
    <row r="151" spans="8:9" s="1" customFormat="1" ht="11.25">
      <c r="H151" s="3"/>
      <c r="I151" s="3"/>
    </row>
    <row r="152" spans="8:9" s="1" customFormat="1" ht="11.25">
      <c r="H152" s="3"/>
      <c r="I152" s="3"/>
    </row>
    <row r="153" spans="8:9" s="1" customFormat="1" ht="11.25">
      <c r="H153" s="3"/>
      <c r="I153" s="3"/>
    </row>
    <row r="154" spans="8:9" s="1" customFormat="1" ht="11.25">
      <c r="H154" s="3"/>
      <c r="I154" s="3"/>
    </row>
    <row r="155" spans="8:9" s="1" customFormat="1" ht="11.25">
      <c r="H155" s="3"/>
      <c r="I155" s="3"/>
    </row>
    <row r="156" spans="8:9" s="1" customFormat="1" ht="11.25">
      <c r="H156" s="3"/>
      <c r="I156" s="3"/>
    </row>
  </sheetData>
  <mergeCells count="12">
    <mergeCell ref="A8:M8"/>
    <mergeCell ref="A4:M4"/>
    <mergeCell ref="A5:M5"/>
    <mergeCell ref="A6:M6"/>
    <mergeCell ref="A7:M7"/>
    <mergeCell ref="B13:L13"/>
    <mergeCell ref="B14:L14"/>
    <mergeCell ref="B77:L77"/>
    <mergeCell ref="A9:M9"/>
    <mergeCell ref="J17:L17"/>
    <mergeCell ref="F17:H17"/>
    <mergeCell ref="A10:M10"/>
  </mergeCells>
  <printOptions horizontalCentered="1"/>
  <pageMargins left="0.5905511811023623" right="0.5905511811023623" top="0.7086614173228347" bottom="0.6692913385826772" header="0.5118110236220472" footer="0.5118110236220472"/>
  <pageSetup horizontalDpi="300" verticalDpi="3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dimension ref="B1:K547"/>
  <sheetViews>
    <sheetView showGridLines="0" workbookViewId="0" topLeftCell="A1">
      <selection activeCell="A1" sqref="A1"/>
    </sheetView>
  </sheetViews>
  <sheetFormatPr defaultColWidth="9.140625" defaultRowHeight="12.75"/>
  <cols>
    <col min="1" max="1" width="2.7109375" style="0" customWidth="1"/>
    <col min="2" max="2" width="40.28125" style="0" customWidth="1"/>
    <col min="3" max="3" width="3.7109375" style="0" customWidth="1"/>
    <col min="4" max="4" width="13.7109375" style="0" customWidth="1"/>
    <col min="5" max="5" width="2.28125" style="0" customWidth="1"/>
    <col min="6" max="6" width="13.7109375" style="0" customWidth="1"/>
    <col min="7" max="7" width="4.7109375" style="4" customWidth="1"/>
    <col min="8" max="8" width="12.140625" style="0" customWidth="1"/>
  </cols>
  <sheetData>
    <row r="1" spans="2:7" ht="11.25" customHeight="1">
      <c r="B1" s="9"/>
      <c r="C1" s="9"/>
      <c r="D1" s="9"/>
      <c r="E1" s="9"/>
      <c r="F1" s="9"/>
      <c r="G1" s="9"/>
    </row>
    <row r="2" spans="2:7" ht="11.25" customHeight="1">
      <c r="B2" s="9"/>
      <c r="C2" s="9"/>
      <c r="D2" s="9"/>
      <c r="E2" s="9"/>
      <c r="F2" s="9"/>
      <c r="G2" s="9"/>
    </row>
    <row r="3" spans="2:7" ht="11.25" customHeight="1">
      <c r="B3" s="9"/>
      <c r="C3" s="9"/>
      <c r="D3" s="9"/>
      <c r="E3" s="9"/>
      <c r="F3" s="9"/>
      <c r="G3" s="9"/>
    </row>
    <row r="4" spans="2:7" ht="11.25" customHeight="1">
      <c r="B4" s="9"/>
      <c r="C4" s="9"/>
      <c r="D4" s="9"/>
      <c r="E4" s="9"/>
      <c r="F4" s="9"/>
      <c r="G4" s="9"/>
    </row>
    <row r="5" spans="2:7" ht="7.5" customHeight="1">
      <c r="B5" s="9"/>
      <c r="C5" s="9"/>
      <c r="D5" s="9"/>
      <c r="E5" s="9"/>
      <c r="F5" s="9"/>
      <c r="G5" s="9"/>
    </row>
    <row r="6" spans="2:8" ht="15.75">
      <c r="B6" s="202" t="s">
        <v>170</v>
      </c>
      <c r="C6" s="202"/>
      <c r="D6" s="202"/>
      <c r="E6" s="202"/>
      <c r="F6" s="202"/>
      <c r="G6" s="202"/>
      <c r="H6" s="93"/>
    </row>
    <row r="7" spans="2:8" s="20" customFormat="1" ht="12.75">
      <c r="B7" s="203">
        <v>37802</v>
      </c>
      <c r="C7" s="203"/>
      <c r="D7" s="203"/>
      <c r="E7" s="203"/>
      <c r="F7" s="203"/>
      <c r="G7" s="203"/>
      <c r="H7" s="94"/>
    </row>
    <row r="8" ht="12.75">
      <c r="F8" s="4"/>
    </row>
    <row r="9" spans="4:7" s="8" customFormat="1" ht="12.75">
      <c r="D9" s="99">
        <v>37802</v>
      </c>
      <c r="F9" s="99">
        <v>37621</v>
      </c>
      <c r="G9" s="99"/>
    </row>
    <row r="10" s="8" customFormat="1" ht="3.75" customHeight="1">
      <c r="D10" s="99"/>
    </row>
    <row r="11" spans="4:7" s="8" customFormat="1" ht="12.75">
      <c r="D11" s="99"/>
      <c r="F11" s="98" t="s">
        <v>196</v>
      </c>
      <c r="G11" s="98"/>
    </row>
    <row r="12" spans="4:7" s="8" customFormat="1" ht="3.75" customHeight="1">
      <c r="D12" s="127"/>
      <c r="F12" s="127"/>
      <c r="G12" s="127"/>
    </row>
    <row r="13" spans="4:7" s="8" customFormat="1" ht="12.75">
      <c r="D13" s="98" t="s">
        <v>65</v>
      </c>
      <c r="F13" s="98" t="s">
        <v>65</v>
      </c>
      <c r="G13" s="98"/>
    </row>
    <row r="14" spans="4:7" s="8" customFormat="1" ht="3.75" customHeight="1">
      <c r="D14" s="127"/>
      <c r="F14" s="98"/>
      <c r="G14" s="98"/>
    </row>
    <row r="15" spans="6:7" s="8" customFormat="1" ht="3.75" customHeight="1">
      <c r="F15" s="11"/>
      <c r="G15" s="11"/>
    </row>
    <row r="16" spans="2:9" s="8" customFormat="1" ht="12.75">
      <c r="B16" s="8" t="s">
        <v>45</v>
      </c>
      <c r="D16" s="11">
        <v>2903768</v>
      </c>
      <c r="F16" s="11">
        <v>2897154</v>
      </c>
      <c r="G16" s="11"/>
      <c r="H16" s="128"/>
      <c r="I16" s="128"/>
    </row>
    <row r="17" spans="4:7" s="8" customFormat="1" ht="3.75" customHeight="1">
      <c r="D17" s="11"/>
      <c r="F17" s="11"/>
      <c r="G17" s="11"/>
    </row>
    <row r="18" spans="2:9" s="8" customFormat="1" ht="12.75">
      <c r="B18" s="8" t="s">
        <v>46</v>
      </c>
      <c r="D18" s="11">
        <v>141000</v>
      </c>
      <c r="F18" s="11">
        <v>141000</v>
      </c>
      <c r="G18" s="11"/>
      <c r="I18" s="128"/>
    </row>
    <row r="19" spans="4:7" s="8" customFormat="1" ht="3.75" customHeight="1">
      <c r="D19" s="11"/>
      <c r="F19" s="11"/>
      <c r="G19" s="11"/>
    </row>
    <row r="20" spans="2:9" s="8" customFormat="1" ht="12.75">
      <c r="B20" s="8" t="s">
        <v>173</v>
      </c>
      <c r="D20" s="11">
        <v>613164</v>
      </c>
      <c r="F20" s="11">
        <v>625921</v>
      </c>
      <c r="G20" s="11"/>
      <c r="I20" s="128"/>
    </row>
    <row r="21" spans="4:7" s="8" customFormat="1" ht="3.75" customHeight="1">
      <c r="D21" s="11"/>
      <c r="F21" s="11"/>
      <c r="G21" s="11"/>
    </row>
    <row r="22" spans="2:8" s="8" customFormat="1" ht="12.75">
      <c r="B22" s="8" t="s">
        <v>114</v>
      </c>
      <c r="D22" s="11">
        <v>10970</v>
      </c>
      <c r="F22" s="11">
        <v>9402</v>
      </c>
      <c r="G22" s="11"/>
      <c r="H22" s="128"/>
    </row>
    <row r="23" spans="4:7" s="8" customFormat="1" ht="3.75" customHeight="1">
      <c r="D23" s="11"/>
      <c r="F23" s="11"/>
      <c r="G23" s="11"/>
    </row>
    <row r="24" spans="2:8" s="8" customFormat="1" ht="12.75">
      <c r="B24" s="8" t="s">
        <v>157</v>
      </c>
      <c r="D24" s="11">
        <v>563108</v>
      </c>
      <c r="F24" s="11">
        <v>629787</v>
      </c>
      <c r="G24" s="11"/>
      <c r="H24" s="128"/>
    </row>
    <row r="25" spans="4:7" s="8" customFormat="1" ht="3.75" customHeight="1">
      <c r="D25" s="11"/>
      <c r="F25" s="11"/>
      <c r="G25" s="11"/>
    </row>
    <row r="26" spans="2:7" s="8" customFormat="1" ht="12.75">
      <c r="B26" s="8" t="s">
        <v>47</v>
      </c>
      <c r="D26" s="11">
        <v>64934</v>
      </c>
      <c r="F26" s="11">
        <v>64879</v>
      </c>
      <c r="G26" s="11"/>
    </row>
    <row r="27" spans="4:7" s="8" customFormat="1" ht="3.75" customHeight="1">
      <c r="D27" s="11"/>
      <c r="F27" s="11"/>
      <c r="G27" s="11"/>
    </row>
    <row r="28" spans="2:8" s="8" customFormat="1" ht="12.75">
      <c r="B28" s="8" t="s">
        <v>171</v>
      </c>
      <c r="D28" s="11">
        <v>144037</v>
      </c>
      <c r="F28" s="11">
        <v>144037</v>
      </c>
      <c r="G28" s="11"/>
      <c r="H28" s="128"/>
    </row>
    <row r="29" spans="4:7" s="8" customFormat="1" ht="3.75" customHeight="1">
      <c r="D29" s="11"/>
      <c r="F29" s="11"/>
      <c r="G29" s="11"/>
    </row>
    <row r="30" spans="2:7" s="8" customFormat="1" ht="12.75">
      <c r="B30" s="8" t="s">
        <v>48</v>
      </c>
      <c r="D30" s="11">
        <v>480255</v>
      </c>
      <c r="F30" s="11">
        <v>474219</v>
      </c>
      <c r="G30" s="11"/>
    </row>
    <row r="31" spans="4:7" s="8" customFormat="1" ht="3.75" customHeight="1">
      <c r="D31" s="11"/>
      <c r="F31" s="11"/>
      <c r="G31" s="11"/>
    </row>
    <row r="32" spans="2:10" s="8" customFormat="1" ht="12.75">
      <c r="B32" s="8" t="s">
        <v>49</v>
      </c>
      <c r="D32" s="11"/>
      <c r="F32" s="11"/>
      <c r="G32" s="14"/>
      <c r="J32" s="128"/>
    </row>
    <row r="33" spans="4:7" s="8" customFormat="1" ht="3.75" customHeight="1">
      <c r="D33" s="129"/>
      <c r="F33" s="129"/>
      <c r="G33" s="142"/>
    </row>
    <row r="34" spans="2:9" s="8" customFormat="1" ht="12.75">
      <c r="B34" s="8" t="s">
        <v>50</v>
      </c>
      <c r="D34" s="130">
        <v>132633</v>
      </c>
      <c r="F34" s="130">
        <v>127639</v>
      </c>
      <c r="G34" s="142"/>
      <c r="I34" s="128"/>
    </row>
    <row r="35" spans="2:7" s="8" customFormat="1" ht="12.75">
      <c r="B35" s="8" t="s">
        <v>51</v>
      </c>
      <c r="D35" s="130">
        <v>50450</v>
      </c>
      <c r="F35" s="130">
        <v>54611</v>
      </c>
      <c r="G35" s="142"/>
    </row>
    <row r="36" spans="2:7" s="8" customFormat="1" ht="12.75">
      <c r="B36" s="8" t="s">
        <v>153</v>
      </c>
      <c r="D36" s="130">
        <v>791536</v>
      </c>
      <c r="F36" s="130">
        <v>724843</v>
      </c>
      <c r="G36" s="142"/>
    </row>
    <row r="37" spans="2:7" s="8" customFormat="1" ht="12.75">
      <c r="B37" s="8" t="s">
        <v>230</v>
      </c>
      <c r="D37" s="130">
        <v>68032</v>
      </c>
      <c r="F37" s="130">
        <v>31877</v>
      </c>
      <c r="G37" s="142"/>
    </row>
    <row r="38" spans="2:7" s="8" customFormat="1" ht="12.75">
      <c r="B38" s="8" t="s">
        <v>154</v>
      </c>
      <c r="D38" s="130">
        <v>27377</v>
      </c>
      <c r="F38" s="130">
        <v>29584</v>
      </c>
      <c r="G38" s="142"/>
    </row>
    <row r="39" spans="2:7" s="8" customFormat="1" ht="12.75">
      <c r="B39" s="8" t="s">
        <v>52</v>
      </c>
      <c r="D39" s="130">
        <v>24621</v>
      </c>
      <c r="F39" s="130">
        <v>23157</v>
      </c>
      <c r="G39" s="142"/>
    </row>
    <row r="40" spans="2:7" s="8" customFormat="1" ht="12.75">
      <c r="B40" s="8" t="s">
        <v>53</v>
      </c>
      <c r="D40" s="130">
        <v>35161</v>
      </c>
      <c r="F40" s="130">
        <v>34666</v>
      </c>
      <c r="G40" s="142"/>
    </row>
    <row r="41" spans="2:7" s="8" customFormat="1" ht="12.75">
      <c r="B41" s="8" t="s">
        <v>54</v>
      </c>
      <c r="D41" s="130">
        <v>840183</v>
      </c>
      <c r="F41" s="130">
        <v>866660</v>
      </c>
      <c r="G41" s="142"/>
    </row>
    <row r="42" spans="4:7" s="8" customFormat="1" ht="3.75" customHeight="1">
      <c r="D42" s="131"/>
      <c r="F42" s="131"/>
      <c r="G42" s="142"/>
    </row>
    <row r="43" spans="4:7" s="8" customFormat="1" ht="3.75" customHeight="1">
      <c r="D43" s="130"/>
      <c r="F43" s="130"/>
      <c r="G43" s="142"/>
    </row>
    <row r="44" spans="2:8" s="8" customFormat="1" ht="12.75">
      <c r="B44" s="128"/>
      <c r="D44" s="131">
        <f>SUM(D34:D42)</f>
        <v>1969993</v>
      </c>
      <c r="F44" s="131">
        <f>SUM(F34:F41)</f>
        <v>1893037</v>
      </c>
      <c r="G44" s="142"/>
      <c r="H44" s="128"/>
    </row>
    <row r="45" spans="2:8" s="8" customFormat="1" ht="12.75">
      <c r="B45" s="8" t="s">
        <v>55</v>
      </c>
      <c r="D45" s="129"/>
      <c r="F45" s="129"/>
      <c r="G45" s="142"/>
      <c r="H45" s="128"/>
    </row>
    <row r="46" spans="4:7" s="8" customFormat="1" ht="3.75" customHeight="1">
      <c r="D46" s="130"/>
      <c r="F46" s="130"/>
      <c r="G46" s="142"/>
    </row>
    <row r="47" spans="2:9" s="8" customFormat="1" ht="12.75">
      <c r="B47" s="8" t="s">
        <v>155</v>
      </c>
      <c r="D47" s="130">
        <v>363138</v>
      </c>
      <c r="F47" s="130">
        <v>304384</v>
      </c>
      <c r="G47" s="142"/>
      <c r="I47" s="128"/>
    </row>
    <row r="48" spans="2:9" s="8" customFormat="1" ht="12.75">
      <c r="B48" s="8" t="s">
        <v>9</v>
      </c>
      <c r="D48" s="130">
        <v>41105</v>
      </c>
      <c r="F48" s="130">
        <v>43808</v>
      </c>
      <c r="G48" s="142"/>
      <c r="I48" s="128"/>
    </row>
    <row r="49" spans="2:7" s="8" customFormat="1" ht="12.75">
      <c r="B49" s="8" t="s">
        <v>56</v>
      </c>
      <c r="D49" s="130">
        <v>1253797</v>
      </c>
      <c r="F49" s="130">
        <v>1300967</v>
      </c>
      <c r="G49" s="142"/>
    </row>
    <row r="50" spans="2:7" s="8" customFormat="1" ht="12.75">
      <c r="B50" s="8" t="s">
        <v>57</v>
      </c>
      <c r="D50" s="130">
        <v>38048</v>
      </c>
      <c r="F50" s="130">
        <v>57302</v>
      </c>
      <c r="G50" s="142"/>
    </row>
    <row r="51" spans="4:7" s="8" customFormat="1" ht="3.75" customHeight="1">
      <c r="D51" s="131"/>
      <c r="F51" s="131"/>
      <c r="G51" s="142"/>
    </row>
    <row r="52" spans="4:7" s="8" customFormat="1" ht="3.75" customHeight="1">
      <c r="D52" s="129"/>
      <c r="F52" s="129"/>
      <c r="G52" s="142"/>
    </row>
    <row r="53" spans="4:7" s="8" customFormat="1" ht="12.75">
      <c r="D53" s="131">
        <f>SUM(D46:D50)</f>
        <v>1696088</v>
      </c>
      <c r="F53" s="131">
        <f>SUM(F46:F50)</f>
        <v>1706461</v>
      </c>
      <c r="G53" s="142"/>
    </row>
    <row r="54" spans="4:7" s="8" customFormat="1" ht="3.75" customHeight="1">
      <c r="D54" s="11"/>
      <c r="F54" s="11"/>
      <c r="G54" s="14"/>
    </row>
    <row r="55" spans="2:8" s="8" customFormat="1" ht="12.75">
      <c r="B55" s="8" t="s">
        <v>58</v>
      </c>
      <c r="D55" s="12">
        <f>D44-D53</f>
        <v>273905</v>
      </c>
      <c r="F55" s="12">
        <f>F44-F53</f>
        <v>186576</v>
      </c>
      <c r="G55" s="14"/>
      <c r="H55" s="128"/>
    </row>
    <row r="56" spans="4:7" s="8" customFormat="1" ht="3.75" customHeight="1">
      <c r="D56" s="11"/>
      <c r="F56" s="11"/>
      <c r="G56" s="14"/>
    </row>
    <row r="57" spans="4:8" s="8" customFormat="1" ht="13.5" thickBot="1">
      <c r="D57" s="13">
        <f>D55+D16+D20+D24+D18+D26+D30+D28+D22</f>
        <v>5195141</v>
      </c>
      <c r="F57" s="13">
        <f>F55+F16+F20+F24+F18+F26+F30+F28+F22</f>
        <v>5172975</v>
      </c>
      <c r="G57" s="14"/>
      <c r="H57" s="128"/>
    </row>
    <row r="58" spans="4:7" s="8" customFormat="1" ht="3.75" customHeight="1">
      <c r="D58" s="11"/>
      <c r="F58" s="11"/>
      <c r="G58" s="14"/>
    </row>
    <row r="59" spans="4:7" s="8" customFormat="1" ht="7.5" customHeight="1">
      <c r="D59" s="11"/>
      <c r="F59" s="11"/>
      <c r="G59" s="14"/>
    </row>
    <row r="60" spans="2:7" s="8" customFormat="1" ht="12.75">
      <c r="B60" s="8" t="s">
        <v>59</v>
      </c>
      <c r="D60" s="11">
        <v>1940532</v>
      </c>
      <c r="F60" s="11">
        <v>1940532</v>
      </c>
      <c r="G60" s="11"/>
    </row>
    <row r="61" spans="4:7" s="8" customFormat="1" ht="3.75" customHeight="1">
      <c r="D61" s="11"/>
      <c r="F61" s="11"/>
      <c r="G61" s="11"/>
    </row>
    <row r="62" spans="2:7" s="8" customFormat="1" ht="12.75">
      <c r="B62" s="8" t="s">
        <v>60</v>
      </c>
      <c r="D62" s="11">
        <v>-819541</v>
      </c>
      <c r="F62" s="11">
        <v>-750752</v>
      </c>
      <c r="G62" s="14"/>
    </row>
    <row r="63" spans="4:7" s="8" customFormat="1" ht="3.75" customHeight="1">
      <c r="D63" s="14"/>
      <c r="F63" s="14"/>
      <c r="G63" s="14"/>
    </row>
    <row r="64" spans="4:7" s="8" customFormat="1" ht="3.75" customHeight="1">
      <c r="D64" s="132"/>
      <c r="F64" s="132"/>
      <c r="G64" s="14"/>
    </row>
    <row r="65" spans="2:8" s="8" customFormat="1" ht="12.75">
      <c r="B65" s="8" t="s">
        <v>61</v>
      </c>
      <c r="D65" s="14">
        <f>SUM(D60:D64)</f>
        <v>1120991</v>
      </c>
      <c r="F65" s="14">
        <f>SUM(F60:F63)</f>
        <v>1189780</v>
      </c>
      <c r="G65" s="14"/>
      <c r="H65" s="128"/>
    </row>
    <row r="66" spans="4:7" s="8" customFormat="1" ht="3.75" customHeight="1">
      <c r="D66" s="14"/>
      <c r="F66" s="14"/>
      <c r="G66" s="14"/>
    </row>
    <row r="67" spans="2:7" s="8" customFormat="1" ht="12.75">
      <c r="B67" s="8" t="s">
        <v>62</v>
      </c>
      <c r="D67" s="11">
        <v>1581645</v>
      </c>
      <c r="F67" s="11">
        <v>1552700</v>
      </c>
      <c r="G67" s="14"/>
    </row>
    <row r="68" spans="4:7" s="8" customFormat="1" ht="3.75" customHeight="1">
      <c r="D68" s="11"/>
      <c r="F68" s="11"/>
      <c r="G68" s="14"/>
    </row>
    <row r="69" spans="2:7" s="8" customFormat="1" ht="12.75">
      <c r="B69" s="8" t="s">
        <v>172</v>
      </c>
      <c r="D69" s="11">
        <v>23400</v>
      </c>
      <c r="F69" s="11">
        <v>19874</v>
      </c>
      <c r="G69" s="14"/>
    </row>
    <row r="70" spans="4:7" s="8" customFormat="1" ht="3.75" customHeight="1">
      <c r="D70" s="11"/>
      <c r="F70" s="11"/>
      <c r="G70" s="14"/>
    </row>
    <row r="71" spans="2:7" s="8" customFormat="1" ht="12.75">
      <c r="B71" s="8" t="s">
        <v>156</v>
      </c>
      <c r="D71" s="11">
        <v>1000</v>
      </c>
      <c r="F71" s="11">
        <v>1000</v>
      </c>
      <c r="G71" s="14"/>
    </row>
    <row r="72" spans="4:7" s="8" customFormat="1" ht="3.75" customHeight="1">
      <c r="D72" s="11"/>
      <c r="F72" s="11"/>
      <c r="G72" s="14"/>
    </row>
    <row r="73" spans="2:9" s="8" customFormat="1" ht="12.75">
      <c r="B73" s="8" t="s">
        <v>197</v>
      </c>
      <c r="D73" s="11">
        <v>2468105</v>
      </c>
      <c r="F73" s="11">
        <v>2409621</v>
      </c>
      <c r="G73" s="14"/>
      <c r="I73" s="128"/>
    </row>
    <row r="74" spans="4:7" s="8" customFormat="1" ht="3.75" customHeight="1">
      <c r="D74" s="12"/>
      <c r="F74" s="12"/>
      <c r="G74" s="14"/>
    </row>
    <row r="75" spans="4:7" s="8" customFormat="1" ht="3.75" customHeight="1">
      <c r="D75" s="14"/>
      <c r="F75" s="14"/>
      <c r="G75" s="14"/>
    </row>
    <row r="76" spans="4:7" s="8" customFormat="1" ht="16.5" customHeight="1" thickBot="1">
      <c r="D76" s="13">
        <f>SUM(D65:D74)</f>
        <v>5195141</v>
      </c>
      <c r="F76" s="13">
        <f>SUM(F65:F74)</f>
        <v>5172975</v>
      </c>
      <c r="G76" s="14"/>
    </row>
    <row r="77" spans="4:7" s="8" customFormat="1" ht="3.75" customHeight="1">
      <c r="D77" s="11"/>
      <c r="F77" s="11"/>
      <c r="G77" s="14"/>
    </row>
    <row r="78" spans="4:7" s="8" customFormat="1" ht="7.5" customHeight="1">
      <c r="D78" s="11"/>
      <c r="F78" s="11"/>
      <c r="G78" s="11"/>
    </row>
    <row r="79" spans="2:7" s="8" customFormat="1" ht="12.75">
      <c r="B79" s="8" t="s">
        <v>64</v>
      </c>
      <c r="D79" s="15">
        <f>(D65-D30-D28)/1940532</f>
        <v>0.2559602212176867</v>
      </c>
      <c r="F79" s="15">
        <f>(F65-F30-F28)/1940532</f>
        <v>0.29451923493145177</v>
      </c>
      <c r="G79" s="15"/>
    </row>
    <row r="80" spans="4:7" s="8" customFormat="1" ht="3.75" customHeight="1">
      <c r="D80" s="133"/>
      <c r="E80" s="16"/>
      <c r="F80" s="16"/>
      <c r="G80" s="133"/>
    </row>
    <row r="81" spans="2:7" s="1" customFormat="1" ht="3.75" customHeight="1">
      <c r="B81" s="20"/>
      <c r="C81" s="20"/>
      <c r="D81" s="21"/>
      <c r="E81" s="20"/>
      <c r="F81" s="20"/>
      <c r="G81" s="21"/>
    </row>
    <row r="82" spans="2:7" s="1" customFormat="1" ht="12.75" customHeight="1">
      <c r="B82" s="20"/>
      <c r="C82" s="20"/>
      <c r="D82" s="21"/>
      <c r="E82" s="20"/>
      <c r="F82" s="20"/>
      <c r="G82" s="21"/>
    </row>
    <row r="83" spans="7:11" s="1" customFormat="1" ht="12.75" customHeight="1">
      <c r="G83" s="147"/>
      <c r="H83" s="147"/>
      <c r="I83" s="147"/>
      <c r="J83" s="147"/>
      <c r="K83" s="147"/>
    </row>
    <row r="84" spans="4:11" s="1" customFormat="1" ht="12.75" customHeight="1">
      <c r="D84" s="10"/>
      <c r="E84" s="10"/>
      <c r="F84" s="10"/>
      <c r="G84" s="147"/>
      <c r="H84" s="147"/>
      <c r="I84" s="147"/>
      <c r="J84" s="147"/>
      <c r="K84" s="147"/>
    </row>
    <row r="85" spans="2:7" s="1" customFormat="1" ht="12.75" customHeight="1">
      <c r="B85" s="20"/>
      <c r="C85" s="20"/>
      <c r="D85" s="21"/>
      <c r="E85" s="20"/>
      <c r="F85" s="20"/>
      <c r="G85" s="21"/>
    </row>
    <row r="86" spans="2:7" s="1" customFormat="1" ht="12.75" customHeight="1">
      <c r="B86" s="20"/>
      <c r="C86" s="20"/>
      <c r="D86" s="21"/>
      <c r="E86" s="20"/>
      <c r="F86" s="20"/>
      <c r="G86" s="21"/>
    </row>
    <row r="87" spans="2:11" s="1" customFormat="1" ht="24.75" customHeight="1">
      <c r="B87" s="194" t="s">
        <v>10</v>
      </c>
      <c r="C87" s="194"/>
      <c r="D87" s="194"/>
      <c r="E87" s="194"/>
      <c r="F87" s="194"/>
      <c r="G87" s="3"/>
      <c r="H87" s="3"/>
      <c r="I87" s="5"/>
      <c r="K87" s="5"/>
    </row>
    <row r="88" spans="2:7" s="1" customFormat="1" ht="12.75">
      <c r="B88" s="8"/>
      <c r="C88" s="8"/>
      <c r="D88" s="8"/>
      <c r="E88" s="8"/>
      <c r="F88" s="8"/>
      <c r="G88" s="11"/>
    </row>
    <row r="89" spans="2:7" s="1" customFormat="1" ht="12.75">
      <c r="B89" s="8"/>
      <c r="C89" s="8"/>
      <c r="D89" s="8"/>
      <c r="E89" s="8"/>
      <c r="F89" s="8"/>
      <c r="G89" s="11"/>
    </row>
    <row r="90" spans="2:7" s="1" customFormat="1" ht="12.75">
      <c r="B90" s="8"/>
      <c r="C90" s="8"/>
      <c r="D90" s="8"/>
      <c r="E90" s="8"/>
      <c r="F90" s="8"/>
      <c r="G90" s="11"/>
    </row>
    <row r="91" spans="2:7" s="1" customFormat="1" ht="12.75">
      <c r="B91" s="8"/>
      <c r="C91" s="8"/>
      <c r="D91" s="8"/>
      <c r="E91" s="8"/>
      <c r="F91" s="8"/>
      <c r="G91" s="11"/>
    </row>
    <row r="92" spans="2:7" s="1" customFormat="1" ht="12.75">
      <c r="B92" s="8"/>
      <c r="C92" s="8"/>
      <c r="D92" s="8"/>
      <c r="E92" s="8"/>
      <c r="F92" s="8"/>
      <c r="G92" s="11"/>
    </row>
    <row r="93" spans="2:7" s="1" customFormat="1" ht="12.75">
      <c r="B93" s="8"/>
      <c r="C93" s="8"/>
      <c r="D93" s="8"/>
      <c r="E93" s="8"/>
      <c r="F93" s="8"/>
      <c r="G93" s="11"/>
    </row>
    <row r="94" spans="2:7" s="1" customFormat="1" ht="12.75">
      <c r="B94" s="8"/>
      <c r="C94" s="8"/>
      <c r="D94" s="8"/>
      <c r="E94" s="8"/>
      <c r="F94" s="8"/>
      <c r="G94" s="11"/>
    </row>
    <row r="95" spans="2:7" s="1" customFormat="1" ht="12.75">
      <c r="B95" s="8"/>
      <c r="C95" s="8"/>
      <c r="D95" s="8"/>
      <c r="E95" s="8"/>
      <c r="F95" s="8"/>
      <c r="G95" s="11"/>
    </row>
    <row r="96" spans="2:7" s="1" customFormat="1" ht="12.75">
      <c r="B96" s="8"/>
      <c r="C96" s="8"/>
      <c r="D96" s="8"/>
      <c r="E96" s="8"/>
      <c r="F96" s="8"/>
      <c r="G96" s="11"/>
    </row>
    <row r="97" spans="2:7" s="1" customFormat="1" ht="12.75">
      <c r="B97" s="8"/>
      <c r="C97" s="8"/>
      <c r="D97" s="8"/>
      <c r="E97" s="8"/>
      <c r="F97" s="8"/>
      <c r="G97" s="11"/>
    </row>
    <row r="98" s="1" customFormat="1" ht="11.25">
      <c r="G98" s="5"/>
    </row>
    <row r="99" s="1" customFormat="1" ht="11.25">
      <c r="G99" s="5"/>
    </row>
    <row r="100" s="1" customFormat="1" ht="11.25">
      <c r="G100" s="5"/>
    </row>
    <row r="101" s="1" customFormat="1" ht="11.25">
      <c r="G101" s="5"/>
    </row>
    <row r="102" s="1" customFormat="1" ht="11.25">
      <c r="G102" s="5"/>
    </row>
    <row r="103" s="1" customFormat="1" ht="11.25">
      <c r="G103" s="5"/>
    </row>
    <row r="104" s="1" customFormat="1" ht="11.25">
      <c r="G104" s="5"/>
    </row>
    <row r="105" s="1" customFormat="1" ht="11.25">
      <c r="G105" s="5"/>
    </row>
    <row r="106" s="1" customFormat="1" ht="11.25">
      <c r="G106" s="5"/>
    </row>
    <row r="107" s="1" customFormat="1" ht="11.25">
      <c r="G107" s="5"/>
    </row>
    <row r="108" s="1" customFormat="1" ht="11.25">
      <c r="G108" s="5"/>
    </row>
    <row r="109" s="1" customFormat="1" ht="11.25">
      <c r="G109" s="5"/>
    </row>
    <row r="110" s="1" customFormat="1" ht="11.25">
      <c r="G110" s="5"/>
    </row>
    <row r="111" s="1" customFormat="1" ht="11.25">
      <c r="G111" s="5"/>
    </row>
    <row r="112" s="1" customFormat="1" ht="11.25">
      <c r="G112" s="5"/>
    </row>
    <row r="113" s="1" customFormat="1" ht="11.25">
      <c r="G113" s="5"/>
    </row>
    <row r="114" s="1" customFormat="1" ht="11.25">
      <c r="G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c r="G124" s="5"/>
    </row>
    <row r="125" s="1" customFormat="1" ht="11.25">
      <c r="G125" s="5"/>
    </row>
    <row r="126" s="1" customFormat="1" ht="11.25">
      <c r="G126" s="5"/>
    </row>
    <row r="127" s="1" customFormat="1" ht="11.25">
      <c r="G127" s="5"/>
    </row>
    <row r="128" s="1" customFormat="1" ht="11.25">
      <c r="G128" s="5"/>
    </row>
    <row r="129" s="1" customFormat="1" ht="11.25">
      <c r="G129" s="5"/>
    </row>
    <row r="130" s="1" customFormat="1" ht="11.25">
      <c r="G130" s="5"/>
    </row>
    <row r="131" s="1" customFormat="1" ht="11.25">
      <c r="G131" s="5"/>
    </row>
    <row r="132" s="1" customFormat="1" ht="11.25">
      <c r="G132" s="5"/>
    </row>
    <row r="133" s="1" customFormat="1" ht="11.25">
      <c r="G133" s="5"/>
    </row>
    <row r="134" s="1" customFormat="1" ht="11.25">
      <c r="G134" s="5"/>
    </row>
    <row r="135" s="1" customFormat="1" ht="11.25">
      <c r="G135" s="5"/>
    </row>
    <row r="136" s="1" customFormat="1" ht="11.25">
      <c r="G136" s="5"/>
    </row>
    <row r="137" s="1" customFormat="1" ht="11.25">
      <c r="G137" s="5"/>
    </row>
    <row r="138" s="1" customFormat="1" ht="11.25">
      <c r="G138" s="5"/>
    </row>
    <row r="139" s="1" customFormat="1" ht="11.25">
      <c r="G139" s="5"/>
    </row>
    <row r="140" s="1" customFormat="1" ht="11.25">
      <c r="G140" s="5"/>
    </row>
    <row r="141" s="1" customFormat="1" ht="11.25">
      <c r="G141" s="5"/>
    </row>
    <row r="142" s="1" customFormat="1" ht="11.25">
      <c r="G142" s="5"/>
    </row>
    <row r="143" s="1" customFormat="1" ht="11.25">
      <c r="G143" s="5"/>
    </row>
    <row r="144" s="1" customFormat="1" ht="11.25">
      <c r="G144" s="5"/>
    </row>
    <row r="145" s="1" customFormat="1" ht="11.25">
      <c r="G145" s="5"/>
    </row>
    <row r="146" s="1" customFormat="1" ht="11.25">
      <c r="G146" s="5"/>
    </row>
    <row r="147" s="1" customFormat="1" ht="11.25">
      <c r="G147" s="5"/>
    </row>
    <row r="148" s="1" customFormat="1" ht="11.25">
      <c r="G148" s="5"/>
    </row>
    <row r="149" s="1" customFormat="1" ht="11.25">
      <c r="G149" s="5"/>
    </row>
    <row r="150" s="1" customFormat="1" ht="11.25">
      <c r="G150" s="5"/>
    </row>
    <row r="151" s="1" customFormat="1" ht="11.25">
      <c r="G151" s="5"/>
    </row>
    <row r="152" s="1" customFormat="1" ht="11.25">
      <c r="G152" s="5"/>
    </row>
    <row r="153" s="1" customFormat="1" ht="11.25">
      <c r="G153" s="5"/>
    </row>
    <row r="154" s="1" customFormat="1" ht="11.25">
      <c r="G154" s="5"/>
    </row>
    <row r="155" s="1" customFormat="1" ht="11.25">
      <c r="G155" s="5"/>
    </row>
    <row r="156" s="1" customFormat="1" ht="11.25">
      <c r="G156" s="5"/>
    </row>
    <row r="157" s="1" customFormat="1" ht="11.25">
      <c r="G157" s="5"/>
    </row>
    <row r="158" s="1" customFormat="1" ht="11.25">
      <c r="G158" s="5"/>
    </row>
    <row r="159" s="1" customFormat="1" ht="11.25">
      <c r="G159" s="5"/>
    </row>
    <row r="160" s="1" customFormat="1" ht="11.25">
      <c r="G160" s="5"/>
    </row>
    <row r="161" s="1" customFormat="1" ht="11.25">
      <c r="G161" s="5"/>
    </row>
    <row r="162" s="1" customFormat="1" ht="11.25">
      <c r="G162" s="5"/>
    </row>
    <row r="163" s="1" customFormat="1" ht="11.25">
      <c r="G163" s="5"/>
    </row>
    <row r="164" s="1" customFormat="1" ht="11.25">
      <c r="G164" s="5"/>
    </row>
    <row r="165" s="1" customFormat="1" ht="11.25">
      <c r="G165" s="5"/>
    </row>
    <row r="166" s="1" customFormat="1" ht="11.25">
      <c r="G166" s="5"/>
    </row>
    <row r="167" s="1" customFormat="1" ht="11.25">
      <c r="G167" s="5"/>
    </row>
    <row r="168" s="1" customFormat="1" ht="11.25">
      <c r="G168" s="5"/>
    </row>
    <row r="169" s="1" customFormat="1" ht="11.25">
      <c r="G169" s="5"/>
    </row>
    <row r="170" s="1" customFormat="1" ht="11.25">
      <c r="G170" s="5"/>
    </row>
    <row r="171" s="1" customFormat="1" ht="11.25">
      <c r="G171" s="5"/>
    </row>
    <row r="172" s="1" customFormat="1" ht="11.25">
      <c r="G172" s="5"/>
    </row>
    <row r="173" s="1" customFormat="1" ht="11.25">
      <c r="G173" s="5"/>
    </row>
    <row r="174" s="1" customFormat="1" ht="11.25">
      <c r="G174" s="5"/>
    </row>
    <row r="175" s="1" customFormat="1" ht="11.25">
      <c r="G175" s="5"/>
    </row>
    <row r="176" s="1" customFormat="1" ht="11.25">
      <c r="G176" s="5"/>
    </row>
    <row r="177" s="1" customFormat="1" ht="11.25">
      <c r="G177" s="5"/>
    </row>
    <row r="178" s="1" customFormat="1" ht="11.25">
      <c r="G178" s="5"/>
    </row>
    <row r="179" s="1" customFormat="1" ht="11.25">
      <c r="G179" s="5"/>
    </row>
    <row r="180" s="1" customFormat="1" ht="11.25">
      <c r="G180" s="5"/>
    </row>
    <row r="181" s="1" customFormat="1" ht="11.25">
      <c r="G181" s="5"/>
    </row>
    <row r="182" s="1" customFormat="1" ht="11.25">
      <c r="G182" s="5"/>
    </row>
    <row r="183" s="1" customFormat="1" ht="11.25">
      <c r="G183" s="5"/>
    </row>
    <row r="184" s="1" customFormat="1" ht="11.25">
      <c r="G184" s="5"/>
    </row>
    <row r="185" s="1" customFormat="1" ht="11.25">
      <c r="G185" s="5"/>
    </row>
    <row r="186" s="1" customFormat="1" ht="11.25">
      <c r="G186" s="5"/>
    </row>
    <row r="187" s="1" customFormat="1" ht="11.25">
      <c r="G187" s="5"/>
    </row>
    <row r="188" s="1" customFormat="1" ht="11.25">
      <c r="G188" s="5"/>
    </row>
    <row r="189" s="1" customFormat="1" ht="11.25">
      <c r="G189" s="5"/>
    </row>
    <row r="190" s="1" customFormat="1" ht="11.25">
      <c r="G190" s="5"/>
    </row>
    <row r="191" s="1" customFormat="1" ht="11.25">
      <c r="G191" s="5"/>
    </row>
    <row r="192" s="1" customFormat="1" ht="11.25">
      <c r="G192" s="5"/>
    </row>
    <row r="193" s="1" customFormat="1" ht="11.25">
      <c r="G193" s="5"/>
    </row>
    <row r="194" s="1" customFormat="1" ht="11.25">
      <c r="G194" s="5"/>
    </row>
    <row r="195" s="1" customFormat="1" ht="11.25">
      <c r="G195" s="5"/>
    </row>
    <row r="196" s="1" customFormat="1" ht="11.25">
      <c r="G196" s="5"/>
    </row>
    <row r="197" s="1" customFormat="1" ht="11.25">
      <c r="G197" s="5"/>
    </row>
    <row r="198" s="1" customFormat="1" ht="11.25">
      <c r="G198" s="5"/>
    </row>
    <row r="199" s="1" customFormat="1" ht="11.25">
      <c r="G199" s="5"/>
    </row>
    <row r="200" s="1" customFormat="1" ht="11.25">
      <c r="G200" s="5"/>
    </row>
    <row r="201" s="1" customFormat="1" ht="11.25">
      <c r="G201" s="5"/>
    </row>
    <row r="202" s="1" customFormat="1" ht="11.25">
      <c r="G202" s="5"/>
    </row>
    <row r="203" s="1" customFormat="1" ht="11.25">
      <c r="G203" s="5"/>
    </row>
    <row r="204" s="1" customFormat="1" ht="11.25">
      <c r="G204" s="5"/>
    </row>
    <row r="205" s="1" customFormat="1" ht="11.25">
      <c r="G205" s="5"/>
    </row>
    <row r="206" s="1" customFormat="1" ht="11.25">
      <c r="G206" s="5"/>
    </row>
    <row r="207" s="1" customFormat="1" ht="11.25">
      <c r="G207" s="5"/>
    </row>
    <row r="208" s="1" customFormat="1" ht="11.25">
      <c r="G208" s="5"/>
    </row>
    <row r="209" s="1" customFormat="1" ht="11.25">
      <c r="G209" s="5"/>
    </row>
    <row r="210" s="1" customFormat="1" ht="11.25">
      <c r="G210" s="5"/>
    </row>
    <row r="211" s="1" customFormat="1" ht="11.25">
      <c r="G211" s="5"/>
    </row>
    <row r="212" s="1" customFormat="1" ht="11.25">
      <c r="G212" s="5"/>
    </row>
    <row r="213" s="1" customFormat="1" ht="11.25">
      <c r="G213" s="5"/>
    </row>
    <row r="214" s="1" customFormat="1" ht="11.25">
      <c r="G214" s="5"/>
    </row>
    <row r="215" s="1" customFormat="1" ht="11.25">
      <c r="G215" s="5"/>
    </row>
    <row r="216" s="1" customFormat="1" ht="11.25">
      <c r="G216" s="5"/>
    </row>
    <row r="217" s="1" customFormat="1" ht="11.25">
      <c r="G217" s="5"/>
    </row>
    <row r="218" s="1" customFormat="1" ht="11.25">
      <c r="G218" s="5"/>
    </row>
    <row r="219" s="1" customFormat="1" ht="11.25">
      <c r="G219" s="5"/>
    </row>
    <row r="220" s="1" customFormat="1" ht="11.25">
      <c r="G220" s="5"/>
    </row>
    <row r="221" s="1" customFormat="1" ht="11.25">
      <c r="G221" s="5"/>
    </row>
    <row r="222" s="1" customFormat="1" ht="11.25">
      <c r="G222" s="5"/>
    </row>
    <row r="223" s="1" customFormat="1" ht="11.25">
      <c r="G223" s="5"/>
    </row>
    <row r="224" s="1" customFormat="1" ht="11.25">
      <c r="G224" s="5"/>
    </row>
    <row r="225" s="1" customFormat="1" ht="11.25">
      <c r="G225" s="5"/>
    </row>
    <row r="226" s="1" customFormat="1" ht="11.25">
      <c r="G226" s="5"/>
    </row>
    <row r="227" s="1" customFormat="1" ht="11.25">
      <c r="G227" s="5"/>
    </row>
    <row r="228" s="1" customFormat="1" ht="11.25">
      <c r="G228" s="5"/>
    </row>
    <row r="229" s="1" customFormat="1" ht="11.25">
      <c r="G229" s="5"/>
    </row>
    <row r="230" s="1" customFormat="1" ht="11.25">
      <c r="G230" s="5"/>
    </row>
    <row r="231" s="1" customFormat="1" ht="11.25">
      <c r="G231" s="5"/>
    </row>
    <row r="232" s="1" customFormat="1" ht="11.25">
      <c r="G232" s="5"/>
    </row>
    <row r="233" s="1" customFormat="1" ht="11.25">
      <c r="G233" s="5"/>
    </row>
    <row r="234" s="1" customFormat="1" ht="11.25">
      <c r="G234" s="5"/>
    </row>
    <row r="235" s="1" customFormat="1" ht="11.25">
      <c r="G235" s="5"/>
    </row>
    <row r="236" s="1" customFormat="1" ht="11.25">
      <c r="G236" s="5"/>
    </row>
    <row r="237" s="1" customFormat="1" ht="11.25">
      <c r="G237" s="5"/>
    </row>
    <row r="238" s="1" customFormat="1" ht="11.25">
      <c r="G238" s="5"/>
    </row>
    <row r="239" s="1" customFormat="1" ht="11.25">
      <c r="G239" s="5"/>
    </row>
    <row r="240" s="1" customFormat="1" ht="11.25">
      <c r="G240" s="5"/>
    </row>
    <row r="241" s="1" customFormat="1" ht="11.25">
      <c r="G241" s="5"/>
    </row>
    <row r="242" s="1" customFormat="1" ht="11.25">
      <c r="G242" s="5"/>
    </row>
    <row r="243" s="1" customFormat="1" ht="11.25">
      <c r="G243" s="5"/>
    </row>
    <row r="244" s="1" customFormat="1" ht="11.25">
      <c r="G244" s="5"/>
    </row>
    <row r="245" s="1" customFormat="1" ht="11.25">
      <c r="G245" s="5"/>
    </row>
    <row r="246" s="1" customFormat="1" ht="11.25">
      <c r="G246" s="5"/>
    </row>
    <row r="247" s="1" customFormat="1" ht="11.25">
      <c r="G247" s="5"/>
    </row>
    <row r="248" s="1" customFormat="1" ht="11.25">
      <c r="G248" s="5"/>
    </row>
    <row r="249" s="1" customFormat="1" ht="11.25">
      <c r="G249" s="5"/>
    </row>
    <row r="250" s="1" customFormat="1" ht="11.25">
      <c r="G250" s="5"/>
    </row>
    <row r="251" s="1" customFormat="1" ht="11.25">
      <c r="G251" s="5"/>
    </row>
    <row r="252" s="1" customFormat="1" ht="11.25">
      <c r="G252" s="5"/>
    </row>
    <row r="253" s="1" customFormat="1" ht="11.25">
      <c r="G253" s="5"/>
    </row>
    <row r="254" s="1" customFormat="1" ht="11.25">
      <c r="G254" s="5"/>
    </row>
    <row r="255" s="1" customFormat="1" ht="11.25">
      <c r="G255" s="5"/>
    </row>
    <row r="256" s="1" customFormat="1" ht="11.25">
      <c r="G256" s="5"/>
    </row>
    <row r="257" s="1" customFormat="1" ht="11.25">
      <c r="G257" s="5"/>
    </row>
    <row r="258" s="1" customFormat="1" ht="11.25">
      <c r="G258" s="5"/>
    </row>
    <row r="259" s="1" customFormat="1" ht="11.25">
      <c r="G259" s="5"/>
    </row>
    <row r="260" s="1" customFormat="1" ht="11.25">
      <c r="G260" s="5"/>
    </row>
    <row r="261" s="1" customFormat="1" ht="11.25">
      <c r="G261" s="5"/>
    </row>
    <row r="262" s="1" customFormat="1" ht="11.25">
      <c r="G262" s="5"/>
    </row>
    <row r="263" s="1" customFormat="1" ht="11.25">
      <c r="G263" s="5"/>
    </row>
    <row r="264" s="1" customFormat="1" ht="11.25">
      <c r="G264" s="5"/>
    </row>
    <row r="265" s="1" customFormat="1" ht="11.25">
      <c r="G265" s="5"/>
    </row>
    <row r="266" s="1" customFormat="1" ht="11.25">
      <c r="G266" s="5"/>
    </row>
    <row r="267" s="1" customFormat="1" ht="11.25">
      <c r="G267" s="5"/>
    </row>
    <row r="268" s="1" customFormat="1" ht="11.25">
      <c r="G268" s="5"/>
    </row>
    <row r="269" s="1" customFormat="1" ht="11.25">
      <c r="G269" s="5"/>
    </row>
    <row r="270" s="1" customFormat="1" ht="11.25">
      <c r="G270" s="5"/>
    </row>
    <row r="271" s="1" customFormat="1" ht="11.25">
      <c r="G271" s="5"/>
    </row>
    <row r="272" s="1" customFormat="1" ht="11.25">
      <c r="G272" s="5"/>
    </row>
    <row r="273" s="1" customFormat="1" ht="11.25">
      <c r="G273" s="5"/>
    </row>
    <row r="274" s="1" customFormat="1" ht="11.25">
      <c r="G274" s="5"/>
    </row>
    <row r="275" s="1" customFormat="1" ht="11.25">
      <c r="G275" s="5"/>
    </row>
    <row r="276" s="1" customFormat="1" ht="11.25">
      <c r="G276" s="5"/>
    </row>
    <row r="277" s="1" customFormat="1" ht="11.25">
      <c r="G277" s="5"/>
    </row>
    <row r="278" s="1" customFormat="1" ht="11.25">
      <c r="G278" s="5"/>
    </row>
    <row r="279" s="1" customFormat="1" ht="11.25">
      <c r="G279" s="5"/>
    </row>
    <row r="280" s="1" customFormat="1" ht="11.25">
      <c r="G280" s="5"/>
    </row>
    <row r="281" s="1" customFormat="1" ht="11.25">
      <c r="G281" s="5"/>
    </row>
    <row r="282" s="1" customFormat="1" ht="11.25">
      <c r="G282" s="5"/>
    </row>
    <row r="283" s="1" customFormat="1" ht="11.25">
      <c r="G283" s="5"/>
    </row>
    <row r="284" s="1" customFormat="1" ht="11.25">
      <c r="G284" s="5"/>
    </row>
    <row r="285" s="1" customFormat="1" ht="11.25">
      <c r="G285" s="5"/>
    </row>
    <row r="286" s="1" customFormat="1" ht="11.25">
      <c r="G286" s="5"/>
    </row>
    <row r="287" s="1" customFormat="1" ht="11.25">
      <c r="G287" s="5"/>
    </row>
    <row r="288" s="1" customFormat="1" ht="11.25">
      <c r="G288" s="5"/>
    </row>
    <row r="289" s="1" customFormat="1" ht="11.25">
      <c r="G289" s="5"/>
    </row>
    <row r="290" s="1" customFormat="1" ht="11.25">
      <c r="G290" s="5"/>
    </row>
    <row r="291" s="1" customFormat="1" ht="11.25">
      <c r="G291" s="5"/>
    </row>
    <row r="292" s="1" customFormat="1" ht="11.25">
      <c r="G292" s="5"/>
    </row>
    <row r="293" s="1" customFormat="1" ht="11.25">
      <c r="G293" s="5"/>
    </row>
    <row r="294" s="1" customFormat="1" ht="11.25">
      <c r="G294" s="5"/>
    </row>
    <row r="295" s="1" customFormat="1" ht="11.25">
      <c r="G295" s="5"/>
    </row>
    <row r="296" s="1" customFormat="1" ht="11.25">
      <c r="G296" s="5"/>
    </row>
    <row r="297" s="1" customFormat="1" ht="11.25">
      <c r="G297" s="5"/>
    </row>
    <row r="298" s="1" customFormat="1" ht="11.25">
      <c r="G298" s="5"/>
    </row>
    <row r="299" s="1" customFormat="1" ht="11.25">
      <c r="G299" s="5"/>
    </row>
    <row r="300" s="1" customFormat="1" ht="11.25">
      <c r="G300" s="5"/>
    </row>
    <row r="301" s="1" customFormat="1" ht="11.25">
      <c r="G301" s="5"/>
    </row>
    <row r="302" s="1" customFormat="1" ht="11.25">
      <c r="G302" s="5"/>
    </row>
    <row r="303" s="1" customFormat="1" ht="11.25">
      <c r="G303" s="5"/>
    </row>
    <row r="304" s="1" customFormat="1" ht="11.25">
      <c r="G304" s="5"/>
    </row>
    <row r="305" s="1" customFormat="1" ht="11.25">
      <c r="G305" s="5"/>
    </row>
    <row r="306" s="1" customFormat="1" ht="11.25">
      <c r="G306" s="5"/>
    </row>
    <row r="307" s="1" customFormat="1" ht="11.25">
      <c r="G307" s="5"/>
    </row>
    <row r="308" s="1" customFormat="1" ht="11.25">
      <c r="G308" s="5"/>
    </row>
    <row r="309" s="1" customFormat="1" ht="11.25">
      <c r="G309" s="5"/>
    </row>
    <row r="310" s="1" customFormat="1" ht="11.25">
      <c r="G310" s="5"/>
    </row>
    <row r="311" s="1" customFormat="1" ht="11.25">
      <c r="G311" s="5"/>
    </row>
    <row r="312" s="1" customFormat="1" ht="11.25">
      <c r="G312" s="5"/>
    </row>
    <row r="313" s="1" customFormat="1" ht="11.25">
      <c r="G313" s="5"/>
    </row>
    <row r="314" s="1" customFormat="1" ht="11.25">
      <c r="G314" s="5"/>
    </row>
    <row r="315" s="1" customFormat="1" ht="11.25">
      <c r="G315" s="5"/>
    </row>
    <row r="316" s="1" customFormat="1" ht="11.25">
      <c r="G316" s="5"/>
    </row>
    <row r="317" s="1" customFormat="1" ht="11.25">
      <c r="G317" s="5"/>
    </row>
    <row r="318" s="1" customFormat="1" ht="11.25">
      <c r="G318" s="5"/>
    </row>
    <row r="319" s="1" customFormat="1" ht="11.25">
      <c r="G319" s="5"/>
    </row>
    <row r="320" s="1" customFormat="1" ht="11.25">
      <c r="G320" s="5"/>
    </row>
    <row r="321" s="1" customFormat="1" ht="11.25">
      <c r="G321" s="5"/>
    </row>
    <row r="322" s="1" customFormat="1" ht="11.25">
      <c r="G322" s="5"/>
    </row>
    <row r="323" s="1" customFormat="1" ht="11.25">
      <c r="G323" s="5"/>
    </row>
    <row r="324" s="1" customFormat="1" ht="11.25">
      <c r="G324" s="5"/>
    </row>
    <row r="325" s="1" customFormat="1" ht="11.25">
      <c r="G325" s="5"/>
    </row>
    <row r="326" s="1" customFormat="1" ht="11.25">
      <c r="G326" s="5"/>
    </row>
    <row r="327" s="1" customFormat="1" ht="11.25">
      <c r="G327" s="5"/>
    </row>
    <row r="328" s="1" customFormat="1" ht="11.25">
      <c r="G328" s="5"/>
    </row>
    <row r="329" s="1" customFormat="1" ht="11.25">
      <c r="G329" s="5"/>
    </row>
    <row r="330" s="1" customFormat="1" ht="11.25">
      <c r="G330" s="5"/>
    </row>
    <row r="331" s="1" customFormat="1" ht="11.25">
      <c r="G331" s="5"/>
    </row>
    <row r="332" s="1" customFormat="1" ht="11.25">
      <c r="G332" s="5"/>
    </row>
    <row r="333" s="1" customFormat="1" ht="11.25">
      <c r="G333" s="5"/>
    </row>
    <row r="334" s="1" customFormat="1" ht="11.25">
      <c r="G334" s="5"/>
    </row>
    <row r="335" s="1" customFormat="1" ht="11.25">
      <c r="G335" s="5"/>
    </row>
    <row r="336" s="1" customFormat="1" ht="11.25">
      <c r="G336" s="5"/>
    </row>
    <row r="337" s="1" customFormat="1" ht="11.25">
      <c r="G337" s="5"/>
    </row>
    <row r="338" s="1" customFormat="1" ht="11.25">
      <c r="G338" s="5"/>
    </row>
    <row r="339" s="1" customFormat="1" ht="11.25">
      <c r="G339" s="5"/>
    </row>
    <row r="340" s="1" customFormat="1" ht="11.25">
      <c r="G340" s="5"/>
    </row>
    <row r="341" s="1" customFormat="1" ht="11.25">
      <c r="G341" s="5"/>
    </row>
    <row r="342" s="1" customFormat="1" ht="11.25">
      <c r="G342" s="5"/>
    </row>
    <row r="343" s="1" customFormat="1" ht="11.25">
      <c r="G343" s="5"/>
    </row>
    <row r="344" s="1" customFormat="1" ht="11.25">
      <c r="G344" s="5"/>
    </row>
    <row r="345" s="1" customFormat="1" ht="11.25">
      <c r="G345" s="5"/>
    </row>
    <row r="346" s="1" customFormat="1" ht="11.25">
      <c r="G346" s="5"/>
    </row>
    <row r="347" s="1" customFormat="1" ht="11.25">
      <c r="G347" s="5"/>
    </row>
    <row r="348" s="1" customFormat="1" ht="11.25">
      <c r="G348" s="5"/>
    </row>
    <row r="349" s="1" customFormat="1" ht="11.25">
      <c r="G349" s="5"/>
    </row>
    <row r="350" s="1" customFormat="1" ht="11.25">
      <c r="G350" s="5"/>
    </row>
    <row r="351" s="1" customFormat="1" ht="11.25">
      <c r="G351" s="5"/>
    </row>
    <row r="352" s="1" customFormat="1" ht="11.25">
      <c r="G352" s="5"/>
    </row>
    <row r="353" s="1" customFormat="1" ht="11.25">
      <c r="G353" s="5"/>
    </row>
    <row r="354" s="1" customFormat="1" ht="11.25">
      <c r="G354" s="5"/>
    </row>
    <row r="355" s="1" customFormat="1" ht="11.25">
      <c r="G355" s="5"/>
    </row>
    <row r="356" s="1" customFormat="1" ht="11.25">
      <c r="G356" s="5"/>
    </row>
    <row r="357" s="1" customFormat="1" ht="11.25">
      <c r="G357" s="5"/>
    </row>
    <row r="358" s="1" customFormat="1" ht="11.25">
      <c r="G358" s="5"/>
    </row>
    <row r="359" s="1" customFormat="1" ht="11.25">
      <c r="G359" s="5"/>
    </row>
    <row r="360" s="1" customFormat="1" ht="11.25">
      <c r="G360" s="5"/>
    </row>
    <row r="361" s="1" customFormat="1" ht="11.25">
      <c r="G361" s="5"/>
    </row>
    <row r="362" s="1" customFormat="1" ht="11.25">
      <c r="G362" s="5"/>
    </row>
    <row r="363" s="1" customFormat="1" ht="11.25">
      <c r="G363" s="5"/>
    </row>
    <row r="364" s="1" customFormat="1" ht="11.25">
      <c r="G364" s="5"/>
    </row>
    <row r="365" s="1" customFormat="1" ht="11.25">
      <c r="G365" s="5"/>
    </row>
    <row r="366" s="1" customFormat="1" ht="11.25">
      <c r="G366" s="5"/>
    </row>
    <row r="367" s="1" customFormat="1" ht="11.25">
      <c r="G367" s="5"/>
    </row>
    <row r="368" s="1" customFormat="1" ht="11.25">
      <c r="G368" s="5"/>
    </row>
    <row r="369" s="1" customFormat="1" ht="11.25">
      <c r="G369" s="5"/>
    </row>
    <row r="370" s="1" customFormat="1" ht="11.25">
      <c r="G370" s="5"/>
    </row>
    <row r="371" s="1" customFormat="1" ht="11.25">
      <c r="G371" s="5"/>
    </row>
    <row r="372" s="1" customFormat="1" ht="11.25">
      <c r="G372" s="5"/>
    </row>
    <row r="373" s="1" customFormat="1" ht="11.25">
      <c r="G373" s="5"/>
    </row>
    <row r="374" s="1" customFormat="1" ht="11.25">
      <c r="G374" s="5"/>
    </row>
    <row r="375" s="1" customFormat="1" ht="11.25">
      <c r="G375" s="5"/>
    </row>
    <row r="376" s="1" customFormat="1" ht="11.25">
      <c r="G376" s="5"/>
    </row>
    <row r="377" s="1" customFormat="1" ht="11.25">
      <c r="G377" s="5"/>
    </row>
    <row r="378" s="1" customFormat="1" ht="11.25">
      <c r="G378" s="5"/>
    </row>
    <row r="379" s="1" customFormat="1" ht="11.25">
      <c r="G379" s="5"/>
    </row>
    <row r="380" s="1" customFormat="1" ht="11.25">
      <c r="G380" s="5"/>
    </row>
    <row r="381" s="1" customFormat="1" ht="11.25">
      <c r="G381" s="5"/>
    </row>
    <row r="382" s="1" customFormat="1" ht="11.25">
      <c r="G382" s="5"/>
    </row>
    <row r="383" s="1" customFormat="1" ht="11.25">
      <c r="G383" s="5"/>
    </row>
    <row r="384" s="1" customFormat="1" ht="11.25">
      <c r="G384" s="5"/>
    </row>
    <row r="385" s="1" customFormat="1" ht="11.25">
      <c r="G385" s="5"/>
    </row>
    <row r="386" s="1" customFormat="1" ht="11.25">
      <c r="G386" s="5"/>
    </row>
    <row r="387" s="1" customFormat="1" ht="11.25">
      <c r="G387" s="5"/>
    </row>
    <row r="388" s="1" customFormat="1" ht="11.25">
      <c r="G388" s="5"/>
    </row>
    <row r="389" s="1" customFormat="1" ht="11.25">
      <c r="G389" s="5"/>
    </row>
    <row r="390" s="1" customFormat="1" ht="11.25">
      <c r="G390" s="5"/>
    </row>
    <row r="391" s="1" customFormat="1" ht="11.25">
      <c r="G391" s="5"/>
    </row>
    <row r="392" s="1" customFormat="1" ht="11.25">
      <c r="G392" s="5"/>
    </row>
    <row r="393" s="1" customFormat="1" ht="11.25">
      <c r="G393" s="5"/>
    </row>
    <row r="394" s="1" customFormat="1" ht="11.25">
      <c r="G394" s="5"/>
    </row>
    <row r="395" s="1" customFormat="1" ht="11.25">
      <c r="G395" s="5"/>
    </row>
    <row r="396" s="1" customFormat="1" ht="11.25">
      <c r="G396" s="5"/>
    </row>
    <row r="397" s="1" customFormat="1" ht="11.25">
      <c r="G397" s="5"/>
    </row>
    <row r="398" s="1" customFormat="1" ht="11.25">
      <c r="G398" s="5"/>
    </row>
    <row r="399" s="1" customFormat="1" ht="11.25">
      <c r="G399" s="5"/>
    </row>
    <row r="400" s="1" customFormat="1" ht="11.25">
      <c r="G400" s="5"/>
    </row>
    <row r="401" s="1" customFormat="1" ht="11.25">
      <c r="G401" s="5"/>
    </row>
    <row r="402" s="1" customFormat="1" ht="11.25">
      <c r="G402" s="5"/>
    </row>
    <row r="403" s="1" customFormat="1" ht="11.25">
      <c r="G403" s="5"/>
    </row>
    <row r="404" s="1" customFormat="1" ht="11.25">
      <c r="G404" s="5"/>
    </row>
    <row r="405" s="1" customFormat="1" ht="11.25">
      <c r="G405" s="5"/>
    </row>
    <row r="406" s="1" customFormat="1" ht="11.25">
      <c r="G406" s="5"/>
    </row>
    <row r="407" s="1" customFormat="1" ht="11.25">
      <c r="G407" s="5"/>
    </row>
    <row r="408" s="1" customFormat="1" ht="11.25">
      <c r="G408" s="5"/>
    </row>
    <row r="409" s="1" customFormat="1" ht="11.25">
      <c r="G409" s="5"/>
    </row>
    <row r="410" s="1" customFormat="1" ht="11.25">
      <c r="G410" s="5"/>
    </row>
    <row r="411" s="1" customFormat="1" ht="11.25">
      <c r="G411" s="5"/>
    </row>
    <row r="412" s="1" customFormat="1" ht="11.25">
      <c r="G412" s="5"/>
    </row>
    <row r="413" s="1" customFormat="1" ht="11.25">
      <c r="G413" s="5"/>
    </row>
    <row r="414" s="1" customFormat="1" ht="11.25">
      <c r="G414" s="5"/>
    </row>
    <row r="415" s="1" customFormat="1" ht="11.25">
      <c r="G415" s="5"/>
    </row>
    <row r="416" s="1" customFormat="1" ht="11.25">
      <c r="G416" s="5"/>
    </row>
    <row r="417" s="1" customFormat="1" ht="11.25">
      <c r="G417" s="5"/>
    </row>
    <row r="418" s="1" customFormat="1" ht="11.25">
      <c r="G418" s="5"/>
    </row>
    <row r="419" s="1" customFormat="1" ht="11.25">
      <c r="G419" s="5"/>
    </row>
    <row r="420" s="1" customFormat="1" ht="11.25">
      <c r="G420" s="5"/>
    </row>
    <row r="421" s="1" customFormat="1" ht="11.25">
      <c r="G421" s="5"/>
    </row>
    <row r="422" s="1" customFormat="1" ht="11.25">
      <c r="G422" s="5"/>
    </row>
    <row r="423" s="1" customFormat="1" ht="11.25">
      <c r="G423" s="5"/>
    </row>
    <row r="424" s="1" customFormat="1" ht="11.25">
      <c r="G424" s="5"/>
    </row>
    <row r="425" s="1" customFormat="1" ht="11.25">
      <c r="G425" s="5"/>
    </row>
    <row r="426" s="1" customFormat="1" ht="11.25">
      <c r="G426" s="5"/>
    </row>
    <row r="427" s="1" customFormat="1" ht="11.25">
      <c r="G427" s="5"/>
    </row>
    <row r="428" s="1" customFormat="1" ht="11.25">
      <c r="G428" s="5"/>
    </row>
    <row r="429" s="1" customFormat="1" ht="11.25">
      <c r="G429" s="5"/>
    </row>
    <row r="430" s="1" customFormat="1" ht="11.25">
      <c r="G430" s="5"/>
    </row>
    <row r="431" s="1" customFormat="1" ht="11.25">
      <c r="G431" s="5"/>
    </row>
    <row r="432" s="1" customFormat="1" ht="11.25">
      <c r="G432" s="5"/>
    </row>
    <row r="433" s="1" customFormat="1" ht="11.25">
      <c r="G433" s="5"/>
    </row>
    <row r="434" s="1" customFormat="1" ht="11.25">
      <c r="G434" s="5"/>
    </row>
    <row r="435" s="1" customFormat="1" ht="11.25">
      <c r="G435" s="5"/>
    </row>
    <row r="436" s="1" customFormat="1" ht="11.25">
      <c r="G436" s="5"/>
    </row>
    <row r="437" s="1" customFormat="1" ht="11.25">
      <c r="G437" s="5"/>
    </row>
    <row r="438" s="1" customFormat="1" ht="11.25">
      <c r="G438" s="5"/>
    </row>
    <row r="439" s="1" customFormat="1" ht="11.25">
      <c r="G439" s="5"/>
    </row>
    <row r="440" s="1" customFormat="1" ht="11.25">
      <c r="G440" s="5"/>
    </row>
    <row r="441" s="1" customFormat="1" ht="11.25">
      <c r="G441" s="5"/>
    </row>
    <row r="442" s="1" customFormat="1" ht="11.25">
      <c r="G442" s="5"/>
    </row>
    <row r="443" s="1" customFormat="1" ht="11.25">
      <c r="G443" s="5"/>
    </row>
    <row r="444" s="1" customFormat="1" ht="11.25">
      <c r="G444" s="5"/>
    </row>
    <row r="445" s="1" customFormat="1" ht="11.25">
      <c r="G445" s="5"/>
    </row>
    <row r="446" s="1" customFormat="1" ht="11.25">
      <c r="G446" s="5"/>
    </row>
    <row r="447" s="1" customFormat="1" ht="11.25">
      <c r="G447" s="5"/>
    </row>
    <row r="448" s="1" customFormat="1" ht="11.25">
      <c r="G448" s="5"/>
    </row>
    <row r="449" s="1" customFormat="1" ht="11.25">
      <c r="G449" s="5"/>
    </row>
    <row r="450" s="1" customFormat="1" ht="11.25">
      <c r="G450" s="5"/>
    </row>
    <row r="451" s="1" customFormat="1" ht="11.25">
      <c r="G451" s="5"/>
    </row>
    <row r="452" s="1" customFormat="1" ht="11.25">
      <c r="G452" s="5"/>
    </row>
    <row r="453" s="1" customFormat="1" ht="11.25">
      <c r="G453" s="5"/>
    </row>
    <row r="454" s="1" customFormat="1" ht="11.25">
      <c r="G454" s="5"/>
    </row>
    <row r="455" s="1" customFormat="1" ht="11.25">
      <c r="G455" s="5"/>
    </row>
    <row r="456" s="1" customFormat="1" ht="11.25">
      <c r="G456" s="5"/>
    </row>
    <row r="457" s="1" customFormat="1" ht="11.25">
      <c r="G457" s="5"/>
    </row>
    <row r="458" s="1" customFormat="1" ht="11.25">
      <c r="G458" s="5"/>
    </row>
    <row r="459" s="1" customFormat="1" ht="11.25">
      <c r="G459" s="5"/>
    </row>
    <row r="460" s="1" customFormat="1" ht="11.25">
      <c r="G460" s="5"/>
    </row>
    <row r="461" s="1" customFormat="1" ht="11.25">
      <c r="G461" s="5"/>
    </row>
    <row r="462" s="1" customFormat="1" ht="11.25">
      <c r="G462" s="5"/>
    </row>
    <row r="463" s="1" customFormat="1" ht="11.25">
      <c r="G463" s="5"/>
    </row>
    <row r="464" s="1" customFormat="1" ht="11.25">
      <c r="G464" s="5"/>
    </row>
    <row r="465" s="1" customFormat="1" ht="11.25">
      <c r="G465" s="5"/>
    </row>
    <row r="466" s="1" customFormat="1" ht="11.25">
      <c r="G466" s="5"/>
    </row>
    <row r="467" s="1" customFormat="1" ht="11.25">
      <c r="G467" s="5"/>
    </row>
    <row r="468" s="1" customFormat="1" ht="11.25">
      <c r="G468" s="5"/>
    </row>
    <row r="469" s="1" customFormat="1" ht="11.25">
      <c r="G469" s="5"/>
    </row>
    <row r="470" s="1" customFormat="1" ht="11.25">
      <c r="G470" s="5"/>
    </row>
    <row r="471" s="1" customFormat="1" ht="11.25">
      <c r="G471" s="5"/>
    </row>
    <row r="472" s="1" customFormat="1" ht="11.25">
      <c r="G472" s="5"/>
    </row>
    <row r="473" s="1" customFormat="1" ht="11.25">
      <c r="G473" s="5"/>
    </row>
    <row r="474" s="1" customFormat="1" ht="11.25">
      <c r="G474" s="5"/>
    </row>
    <row r="475" s="1" customFormat="1" ht="11.25">
      <c r="G475" s="5"/>
    </row>
    <row r="476" s="1" customFormat="1" ht="11.25">
      <c r="G476" s="5"/>
    </row>
    <row r="477" s="1" customFormat="1" ht="11.25">
      <c r="G477" s="5"/>
    </row>
    <row r="478" s="1" customFormat="1" ht="11.25">
      <c r="G478" s="5"/>
    </row>
    <row r="479" s="1" customFormat="1" ht="11.25">
      <c r="G479" s="5"/>
    </row>
    <row r="480" s="1" customFormat="1" ht="11.25">
      <c r="G480" s="5"/>
    </row>
    <row r="481" s="1" customFormat="1" ht="11.25">
      <c r="G481" s="5"/>
    </row>
    <row r="482" s="1" customFormat="1" ht="11.25">
      <c r="G482" s="5"/>
    </row>
    <row r="483" s="1" customFormat="1" ht="11.25">
      <c r="G483" s="5"/>
    </row>
    <row r="484" s="1" customFormat="1" ht="11.25">
      <c r="G484" s="5"/>
    </row>
    <row r="485" s="1" customFormat="1" ht="11.25">
      <c r="G485" s="5"/>
    </row>
    <row r="486" s="1" customFormat="1" ht="11.25">
      <c r="G486" s="5"/>
    </row>
    <row r="487" s="1" customFormat="1" ht="11.25">
      <c r="G487" s="5"/>
    </row>
    <row r="488" s="1" customFormat="1" ht="11.25">
      <c r="G488" s="5"/>
    </row>
    <row r="489" s="1" customFormat="1" ht="11.25">
      <c r="G489" s="5"/>
    </row>
    <row r="490" s="1" customFormat="1" ht="11.25">
      <c r="G490" s="5"/>
    </row>
    <row r="491" s="1" customFormat="1" ht="11.25">
      <c r="G491" s="5"/>
    </row>
    <row r="492" s="1" customFormat="1" ht="11.25">
      <c r="G492" s="5"/>
    </row>
    <row r="493" s="1" customFormat="1" ht="11.25">
      <c r="G493" s="5"/>
    </row>
    <row r="494" s="1" customFormat="1" ht="11.25">
      <c r="G494" s="5"/>
    </row>
    <row r="495" s="1" customFormat="1" ht="11.25">
      <c r="G495" s="5"/>
    </row>
    <row r="496" s="1" customFormat="1" ht="11.25">
      <c r="G496" s="5"/>
    </row>
    <row r="497" s="1" customFormat="1" ht="11.25">
      <c r="G497" s="5"/>
    </row>
    <row r="498" s="1" customFormat="1" ht="11.25">
      <c r="G498" s="5"/>
    </row>
    <row r="499" s="1" customFormat="1" ht="11.25">
      <c r="G499" s="5"/>
    </row>
    <row r="500" s="1" customFormat="1" ht="11.25">
      <c r="G500" s="5"/>
    </row>
    <row r="501" s="1" customFormat="1" ht="11.25">
      <c r="G501" s="5"/>
    </row>
    <row r="502" s="1" customFormat="1" ht="11.25">
      <c r="G502" s="5"/>
    </row>
    <row r="503" s="1" customFormat="1" ht="11.25">
      <c r="G503" s="5"/>
    </row>
    <row r="504" s="1" customFormat="1" ht="11.25">
      <c r="G504" s="5"/>
    </row>
    <row r="505" s="1" customFormat="1" ht="11.25">
      <c r="G505" s="5"/>
    </row>
    <row r="506" s="1" customFormat="1" ht="11.25">
      <c r="G506" s="5"/>
    </row>
    <row r="507" s="1" customFormat="1" ht="11.25">
      <c r="G507" s="5"/>
    </row>
    <row r="508" s="1" customFormat="1" ht="11.25">
      <c r="G508" s="5"/>
    </row>
    <row r="509" s="1" customFormat="1" ht="11.25">
      <c r="G509" s="5"/>
    </row>
    <row r="510" s="1" customFormat="1" ht="11.25">
      <c r="G510" s="5"/>
    </row>
    <row r="511" s="1" customFormat="1" ht="11.25">
      <c r="G511" s="5"/>
    </row>
    <row r="512" s="1" customFormat="1" ht="11.25">
      <c r="G512" s="5"/>
    </row>
    <row r="513" s="1" customFormat="1" ht="11.25">
      <c r="G513" s="5"/>
    </row>
    <row r="514" s="1" customFormat="1" ht="11.25">
      <c r="G514" s="5"/>
    </row>
    <row r="515" s="1" customFormat="1" ht="11.25">
      <c r="G515" s="5"/>
    </row>
    <row r="516" s="1" customFormat="1" ht="11.25">
      <c r="G516" s="5"/>
    </row>
    <row r="517" s="1" customFormat="1" ht="11.25">
      <c r="G517" s="5"/>
    </row>
    <row r="518" s="1" customFormat="1" ht="11.25">
      <c r="G518" s="5"/>
    </row>
    <row r="519" s="1" customFormat="1" ht="11.25">
      <c r="G519" s="5"/>
    </row>
    <row r="520" s="1" customFormat="1" ht="11.25">
      <c r="G520" s="5"/>
    </row>
    <row r="521" s="1" customFormat="1" ht="11.25">
      <c r="G521" s="5"/>
    </row>
    <row r="522" s="1" customFormat="1" ht="11.25">
      <c r="G522" s="5"/>
    </row>
    <row r="523" s="1" customFormat="1" ht="11.25">
      <c r="G523" s="5"/>
    </row>
    <row r="524" s="1" customFormat="1" ht="11.25">
      <c r="G524" s="5"/>
    </row>
    <row r="525" s="1" customFormat="1" ht="11.25">
      <c r="G525" s="5"/>
    </row>
    <row r="526" s="1" customFormat="1" ht="11.25">
      <c r="G526" s="5"/>
    </row>
    <row r="527" s="1" customFormat="1" ht="11.25">
      <c r="G527" s="5"/>
    </row>
    <row r="528" s="1" customFormat="1" ht="11.25">
      <c r="G528" s="5"/>
    </row>
    <row r="529" s="1" customFormat="1" ht="11.25">
      <c r="G529" s="5"/>
    </row>
    <row r="530" s="1" customFormat="1" ht="11.25">
      <c r="G530" s="5"/>
    </row>
    <row r="531" s="1" customFormat="1" ht="11.25">
      <c r="G531" s="5"/>
    </row>
    <row r="532" s="1" customFormat="1" ht="11.25">
      <c r="G532" s="5"/>
    </row>
    <row r="533" s="1" customFormat="1" ht="11.25">
      <c r="G533" s="5"/>
    </row>
    <row r="534" s="1" customFormat="1" ht="11.25">
      <c r="G534" s="5"/>
    </row>
    <row r="535" s="1" customFormat="1" ht="11.25">
      <c r="G535" s="5"/>
    </row>
    <row r="536" s="1" customFormat="1" ht="11.25">
      <c r="G536" s="5"/>
    </row>
    <row r="537" s="1" customFormat="1" ht="11.25">
      <c r="G537" s="5"/>
    </row>
    <row r="538" s="1" customFormat="1" ht="11.25">
      <c r="G538" s="5"/>
    </row>
    <row r="539" s="1" customFormat="1" ht="11.25">
      <c r="G539" s="5"/>
    </row>
    <row r="540" s="1" customFormat="1" ht="11.25">
      <c r="G540" s="5"/>
    </row>
    <row r="541" s="1" customFormat="1" ht="11.25">
      <c r="G541" s="5"/>
    </row>
    <row r="542" s="1" customFormat="1" ht="11.25">
      <c r="G542" s="5"/>
    </row>
    <row r="543" s="1" customFormat="1" ht="11.25">
      <c r="G543" s="5"/>
    </row>
    <row r="544" s="1" customFormat="1" ht="11.25">
      <c r="G544" s="5"/>
    </row>
    <row r="545" s="1" customFormat="1" ht="11.25">
      <c r="G545" s="5"/>
    </row>
    <row r="546" s="1" customFormat="1" ht="11.25">
      <c r="G546" s="5"/>
    </row>
    <row r="547" s="1" customFormat="1" ht="11.25">
      <c r="G547" s="5"/>
    </row>
  </sheetData>
  <mergeCells count="3">
    <mergeCell ref="B6:G6"/>
    <mergeCell ref="B7:G7"/>
    <mergeCell ref="B87:F87"/>
  </mergeCells>
  <printOptions horizontalCentered="1"/>
  <pageMargins left="0.5905511811023623" right="0.5905511811023623" top="0.7086614173228347" bottom="0.6692913385826772" header="0.5118110236220472" footer="0.5118110236220472"/>
  <pageSetup horizontalDpi="1200" verticalDpi="1200" orientation="portrait" paperSize="9" scale="88"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K78"/>
  <sheetViews>
    <sheetView workbookViewId="0" topLeftCell="A1">
      <selection activeCell="A1" sqref="A1"/>
    </sheetView>
  </sheetViews>
  <sheetFormatPr defaultColWidth="9.140625" defaultRowHeight="12.75"/>
  <cols>
    <col min="1" max="1" width="2.8515625" style="34" customWidth="1"/>
    <col min="2" max="2" width="1.7109375" style="34" customWidth="1"/>
    <col min="3" max="4" width="9.140625" style="34" customWidth="1"/>
    <col min="5" max="5" width="7.140625" style="34" customWidth="1"/>
    <col min="6" max="6" width="12.421875" style="34" customWidth="1"/>
    <col min="7" max="7" width="12.7109375" style="34" customWidth="1"/>
    <col min="8" max="8" width="12.57421875" style="34" customWidth="1"/>
    <col min="9" max="9" width="1.57421875" style="34" customWidth="1"/>
    <col min="10" max="10" width="11.57421875" style="34" customWidth="1"/>
    <col min="11" max="11" width="11.421875" style="34" customWidth="1"/>
    <col min="12" max="12" width="4.7109375" style="34" customWidth="1"/>
    <col min="13" max="16384" width="9.140625" style="34" customWidth="1"/>
  </cols>
  <sheetData>
    <row r="1" ht="12.75"/>
    <row r="2" ht="12.75"/>
    <row r="3" ht="12.75"/>
    <row r="4" ht="12.75"/>
    <row r="5" ht="3.75" customHeight="1"/>
    <row r="6" s="123" customFormat="1" ht="15">
      <c r="A6" s="122" t="s">
        <v>174</v>
      </c>
    </row>
    <row r="7" spans="1:11" s="126" customFormat="1" ht="12">
      <c r="A7" s="124" t="s">
        <v>250</v>
      </c>
      <c r="B7" s="125"/>
      <c r="C7" s="125"/>
      <c r="D7" s="125"/>
      <c r="E7" s="125"/>
      <c r="F7" s="125"/>
      <c r="G7" s="125"/>
      <c r="H7" s="125"/>
      <c r="I7" s="125"/>
      <c r="J7" s="125"/>
      <c r="K7" s="125"/>
    </row>
    <row r="8" s="36" customFormat="1" ht="3.75" customHeight="1"/>
    <row r="9" s="36" customFormat="1" ht="12.75" customHeight="1"/>
    <row r="10" s="36" customFormat="1" ht="12.75">
      <c r="G10" s="36" t="s">
        <v>175</v>
      </c>
    </row>
    <row r="11" spans="6:10" s="36" customFormat="1" ht="12.75">
      <c r="F11" s="36" t="s">
        <v>123</v>
      </c>
      <c r="G11" s="32" t="s">
        <v>122</v>
      </c>
      <c r="H11" s="32" t="s">
        <v>122</v>
      </c>
      <c r="J11" s="36" t="s">
        <v>125</v>
      </c>
    </row>
    <row r="12" spans="6:11" s="36" customFormat="1" ht="12.75">
      <c r="F12" s="36" t="s">
        <v>124</v>
      </c>
      <c r="G12" s="32" t="s">
        <v>60</v>
      </c>
      <c r="H12" s="36" t="s">
        <v>137</v>
      </c>
      <c r="J12" s="36" t="s">
        <v>126</v>
      </c>
      <c r="K12" s="36" t="s">
        <v>85</v>
      </c>
    </row>
    <row r="13" spans="6:11" s="36" customFormat="1" ht="12.75">
      <c r="F13" s="36" t="s">
        <v>65</v>
      </c>
      <c r="G13" s="36" t="s">
        <v>65</v>
      </c>
      <c r="H13" s="36" t="s">
        <v>65</v>
      </c>
      <c r="J13" s="36" t="s">
        <v>65</v>
      </c>
      <c r="K13" s="117" t="s">
        <v>65</v>
      </c>
    </row>
    <row r="14" s="36" customFormat="1" ht="12.75"/>
    <row r="15" spans="1:11" ht="12.75">
      <c r="A15" s="34" t="s">
        <v>11</v>
      </c>
      <c r="F15" s="34">
        <v>1940532</v>
      </c>
      <c r="G15" s="34">
        <v>409767</v>
      </c>
      <c r="H15" s="34">
        <v>25258</v>
      </c>
      <c r="J15" s="34">
        <v>-1185777</v>
      </c>
      <c r="K15" s="34">
        <f>SUM(F15:J15)</f>
        <v>1189780</v>
      </c>
    </row>
    <row r="16" ht="3.75" customHeight="1"/>
    <row r="17" spans="6:11" ht="3.75" customHeight="1">
      <c r="F17" s="37"/>
      <c r="G17" s="38"/>
      <c r="H17" s="38"/>
      <c r="I17" s="38"/>
      <c r="J17" s="38"/>
      <c r="K17" s="39"/>
    </row>
    <row r="18" spans="2:11" ht="12.75">
      <c r="B18" s="34" t="s">
        <v>127</v>
      </c>
      <c r="F18" s="40"/>
      <c r="G18" s="22"/>
      <c r="H18" s="22"/>
      <c r="I18" s="22"/>
      <c r="J18" s="22"/>
      <c r="K18" s="41"/>
    </row>
    <row r="19" spans="3:11" ht="12.75">
      <c r="C19" s="34" t="s">
        <v>128</v>
      </c>
      <c r="F19" s="40"/>
      <c r="G19" s="22"/>
      <c r="H19" s="22"/>
      <c r="I19" s="22"/>
      <c r="J19" s="22"/>
      <c r="K19" s="41"/>
    </row>
    <row r="20" spans="3:11" ht="12.75">
      <c r="C20" s="34" t="s">
        <v>43</v>
      </c>
      <c r="F20" s="40">
        <v>0</v>
      </c>
      <c r="G20" s="22">
        <v>11183</v>
      </c>
      <c r="H20" s="22">
        <v>0</v>
      </c>
      <c r="I20" s="22"/>
      <c r="J20" s="22">
        <v>0</v>
      </c>
      <c r="K20" s="41">
        <f>SUM(F20:J20)</f>
        <v>11183</v>
      </c>
    </row>
    <row r="21" spans="2:11" ht="12.75">
      <c r="B21" s="34" t="s">
        <v>129</v>
      </c>
      <c r="F21" s="40"/>
      <c r="G21" s="22"/>
      <c r="H21" s="22"/>
      <c r="I21" s="22"/>
      <c r="J21" s="22"/>
      <c r="K21" s="41"/>
    </row>
    <row r="22" spans="3:11" ht="12.75">
      <c r="C22" s="34" t="s">
        <v>130</v>
      </c>
      <c r="F22" s="40"/>
      <c r="G22" s="22"/>
      <c r="H22" s="22"/>
      <c r="I22" s="22"/>
      <c r="J22" s="22"/>
      <c r="K22" s="41"/>
    </row>
    <row r="23" spans="3:11" ht="12.75">
      <c r="C23" s="34" t="s">
        <v>131</v>
      </c>
      <c r="F23" s="40"/>
      <c r="G23" s="22"/>
      <c r="H23" s="22"/>
      <c r="I23" s="22"/>
      <c r="J23" s="22"/>
      <c r="K23" s="41"/>
    </row>
    <row r="24" spans="3:11" ht="12.75">
      <c r="C24" s="34" t="s">
        <v>132</v>
      </c>
      <c r="F24" s="40">
        <v>0</v>
      </c>
      <c r="G24" s="22">
        <v>9216</v>
      </c>
      <c r="H24" s="22">
        <v>0</v>
      </c>
      <c r="I24" s="22"/>
      <c r="J24" s="22">
        <v>0</v>
      </c>
      <c r="K24" s="41">
        <f>SUM(F24:J24)</f>
        <v>9216</v>
      </c>
    </row>
    <row r="25" spans="6:11" ht="3.75" customHeight="1">
      <c r="F25" s="42"/>
      <c r="G25" s="43"/>
      <c r="H25" s="43"/>
      <c r="I25" s="43"/>
      <c r="J25" s="43"/>
      <c r="K25" s="44"/>
    </row>
    <row r="26" ht="3.75" customHeight="1"/>
    <row r="27" ht="12.75">
      <c r="A27" s="34" t="s">
        <v>215</v>
      </c>
    </row>
    <row r="28" spans="2:11" ht="12.75">
      <c r="B28" s="34" t="s">
        <v>133</v>
      </c>
      <c r="F28" s="34">
        <f>SUM(F17:F23)</f>
        <v>0</v>
      </c>
      <c r="G28" s="34">
        <f>SUM(G18:G24)</f>
        <v>20399</v>
      </c>
      <c r="H28" s="34">
        <f>SUM(H17:H23)</f>
        <v>0</v>
      </c>
      <c r="J28" s="34">
        <f>SUM(J17:J23)</f>
        <v>0</v>
      </c>
      <c r="K28" s="34">
        <f>SUM(F28:J28)</f>
        <v>20399</v>
      </c>
    </row>
    <row r="29" spans="1:11" ht="12.75">
      <c r="A29" s="34" t="s">
        <v>229</v>
      </c>
      <c r="F29" s="34">
        <v>0</v>
      </c>
      <c r="G29" s="34">
        <v>0</v>
      </c>
      <c r="H29" s="34">
        <v>0</v>
      </c>
      <c r="J29" s="34">
        <v>-89188</v>
      </c>
      <c r="K29" s="34">
        <f>SUM(F29:J29)</f>
        <v>-89188</v>
      </c>
    </row>
    <row r="30" ht="3.75" customHeight="1"/>
    <row r="31" spans="6:11" ht="3.75" customHeight="1">
      <c r="F31" s="38"/>
      <c r="G31" s="38"/>
      <c r="H31" s="38"/>
      <c r="I31" s="38"/>
      <c r="J31" s="38"/>
      <c r="K31" s="38"/>
    </row>
    <row r="32" spans="1:11" ht="12.75">
      <c r="A32" s="34" t="s">
        <v>251</v>
      </c>
      <c r="F32" s="22">
        <f aca="true" t="shared" si="0" ref="F32:K32">SUM(F29:F30)+F15+F28</f>
        <v>1940532</v>
      </c>
      <c r="G32" s="22">
        <f t="shared" si="0"/>
        <v>430166</v>
      </c>
      <c r="H32" s="22">
        <f t="shared" si="0"/>
        <v>25258</v>
      </c>
      <c r="I32" s="22">
        <f t="shared" si="0"/>
        <v>0</v>
      </c>
      <c r="J32" s="22">
        <f t="shared" si="0"/>
        <v>-1274965</v>
      </c>
      <c r="K32" s="22">
        <f t="shared" si="0"/>
        <v>1120991</v>
      </c>
    </row>
    <row r="33" spans="6:11" ht="3.75" customHeight="1" thickBot="1">
      <c r="F33" s="45"/>
      <c r="G33" s="45"/>
      <c r="H33" s="45"/>
      <c r="I33" s="45"/>
      <c r="J33" s="45"/>
      <c r="K33" s="45"/>
    </row>
    <row r="34" ht="3.75" customHeight="1"/>
    <row r="35" ht="12.75">
      <c r="K35" s="32"/>
    </row>
    <row r="36" ht="3.75" customHeight="1">
      <c r="K36" s="98"/>
    </row>
    <row r="37" ht="12.75">
      <c r="A37" s="34" t="s">
        <v>135</v>
      </c>
    </row>
    <row r="38" spans="1:11" ht="12.75">
      <c r="A38" s="34" t="s">
        <v>211</v>
      </c>
      <c r="F38" s="34">
        <v>1940532</v>
      </c>
      <c r="G38" s="34">
        <v>325301</v>
      </c>
      <c r="H38" s="34">
        <v>25258</v>
      </c>
      <c r="J38" s="34">
        <v>-162096</v>
      </c>
      <c r="K38" s="34">
        <f>SUM(F38:J38)</f>
        <v>2128995</v>
      </c>
    </row>
    <row r="39" spans="1:11" ht="12.75">
      <c r="A39" s="34" t="s">
        <v>212</v>
      </c>
      <c r="F39" s="34">
        <v>0</v>
      </c>
      <c r="G39" s="34">
        <v>0</v>
      </c>
      <c r="H39" s="34">
        <v>0</v>
      </c>
      <c r="J39" s="34">
        <v>-22589</v>
      </c>
      <c r="K39" s="34">
        <f>SUM(F39:J39)</f>
        <v>-22589</v>
      </c>
    </row>
    <row r="40" spans="1:11" ht="12.75">
      <c r="A40" s="34" t="s">
        <v>34</v>
      </c>
      <c r="F40" s="38">
        <f aca="true" t="shared" si="1" ref="F40:K40">SUM(F38:F39)</f>
        <v>1940532</v>
      </c>
      <c r="G40" s="38">
        <f t="shared" si="1"/>
        <v>325301</v>
      </c>
      <c r="H40" s="38">
        <f t="shared" si="1"/>
        <v>25258</v>
      </c>
      <c r="I40" s="38">
        <f t="shared" si="1"/>
        <v>0</v>
      </c>
      <c r="J40" s="38">
        <f t="shared" si="1"/>
        <v>-184685</v>
      </c>
      <c r="K40" s="38">
        <f t="shared" si="1"/>
        <v>2106406</v>
      </c>
    </row>
    <row r="41" ht="3.75" customHeight="1"/>
    <row r="42" spans="6:11" ht="3.75" customHeight="1">
      <c r="F42" s="37"/>
      <c r="G42" s="38"/>
      <c r="H42" s="38"/>
      <c r="I42" s="38"/>
      <c r="J42" s="38"/>
      <c r="K42" s="39"/>
    </row>
    <row r="43" spans="6:11" ht="3.75" customHeight="1">
      <c r="F43" s="40"/>
      <c r="G43" s="22"/>
      <c r="H43" s="22"/>
      <c r="I43" s="22"/>
      <c r="J43" s="22"/>
      <c r="K43" s="41"/>
    </row>
    <row r="44" spans="2:11" ht="12.75">
      <c r="B44" s="34" t="s">
        <v>127</v>
      </c>
      <c r="F44" s="40"/>
      <c r="G44" s="22"/>
      <c r="H44" s="22"/>
      <c r="I44" s="22"/>
      <c r="J44" s="22"/>
      <c r="K44" s="41"/>
    </row>
    <row r="45" spans="3:11" ht="12.75">
      <c r="C45" s="34" t="s">
        <v>128</v>
      </c>
      <c r="F45" s="40"/>
      <c r="G45" s="22"/>
      <c r="H45" s="22"/>
      <c r="I45" s="22"/>
      <c r="J45" s="22"/>
      <c r="K45" s="41"/>
    </row>
    <row r="46" spans="3:11" ht="12.75">
      <c r="C46" s="34" t="s">
        <v>43</v>
      </c>
      <c r="F46" s="40">
        <v>0</v>
      </c>
      <c r="G46" s="22">
        <v>6</v>
      </c>
      <c r="H46" s="22">
        <v>0</v>
      </c>
      <c r="I46" s="22"/>
      <c r="J46" s="22">
        <v>0</v>
      </c>
      <c r="K46" s="41">
        <f>SUM(F46:J46)</f>
        <v>6</v>
      </c>
    </row>
    <row r="47" spans="2:11" ht="12.75">
      <c r="B47" s="34" t="s">
        <v>129</v>
      </c>
      <c r="F47" s="40"/>
      <c r="G47" s="22"/>
      <c r="H47" s="22"/>
      <c r="I47" s="22"/>
      <c r="J47" s="22"/>
      <c r="K47" s="41"/>
    </row>
    <row r="48" spans="3:11" ht="12.75">
      <c r="C48" s="34" t="s">
        <v>130</v>
      </c>
      <c r="F48" s="40"/>
      <c r="G48" s="22"/>
      <c r="H48" s="22"/>
      <c r="I48" s="22"/>
      <c r="J48" s="22"/>
      <c r="K48" s="41"/>
    </row>
    <row r="49" spans="3:11" ht="12.75">
      <c r="C49" s="34" t="s">
        <v>131</v>
      </c>
      <c r="F49" s="40"/>
      <c r="G49" s="22"/>
      <c r="H49" s="22"/>
      <c r="I49" s="22"/>
      <c r="J49" s="22"/>
      <c r="K49" s="41"/>
    </row>
    <row r="50" spans="3:11" ht="12.75">
      <c r="C50" s="34" t="s">
        <v>132</v>
      </c>
      <c r="F50" s="40">
        <v>0</v>
      </c>
      <c r="G50" s="22">
        <v>25879</v>
      </c>
      <c r="H50" s="22">
        <v>0</v>
      </c>
      <c r="I50" s="22"/>
      <c r="J50" s="22">
        <v>0</v>
      </c>
      <c r="K50" s="41">
        <f>SUM(F50:J50)</f>
        <v>25879</v>
      </c>
    </row>
    <row r="51" spans="6:11" ht="3.75" customHeight="1">
      <c r="F51" s="42"/>
      <c r="G51" s="43"/>
      <c r="H51" s="43"/>
      <c r="I51" s="43"/>
      <c r="J51" s="43"/>
      <c r="K51" s="44"/>
    </row>
    <row r="52" ht="3.75" customHeight="1"/>
    <row r="53" ht="12.75">
      <c r="A53" s="34" t="s">
        <v>215</v>
      </c>
    </row>
    <row r="54" spans="2:11" ht="12.75">
      <c r="B54" s="34" t="s">
        <v>133</v>
      </c>
      <c r="F54" s="34">
        <f>SUM(F47:F50)</f>
        <v>0</v>
      </c>
      <c r="G54" s="34">
        <f>SUM(G42:G50)</f>
        <v>25885</v>
      </c>
      <c r="H54" s="34">
        <f>SUM(H47:H50)</f>
        <v>0</v>
      </c>
      <c r="J54" s="34">
        <f>SUM(J47:J50)</f>
        <v>0</v>
      </c>
      <c r="K54" s="34">
        <f>SUM(F54:J54)</f>
        <v>25885</v>
      </c>
    </row>
    <row r="55" ht="12.75">
      <c r="A55" s="34" t="s">
        <v>216</v>
      </c>
    </row>
    <row r="56" spans="2:11" ht="12.75">
      <c r="B56" s="34" t="s">
        <v>136</v>
      </c>
      <c r="F56" s="34">
        <v>0</v>
      </c>
      <c r="G56" s="34">
        <v>22573</v>
      </c>
      <c r="H56" s="34">
        <v>0</v>
      </c>
      <c r="J56" s="34">
        <v>0</v>
      </c>
      <c r="K56" s="34">
        <f>SUM(F56:J56)</f>
        <v>22573</v>
      </c>
    </row>
    <row r="57" ht="12.75">
      <c r="A57" s="34" t="s">
        <v>273</v>
      </c>
    </row>
    <row r="58" ht="12.75">
      <c r="B58" s="34" t="s">
        <v>274</v>
      </c>
    </row>
    <row r="59" spans="2:11" ht="12.75">
      <c r="B59" s="34" t="s">
        <v>275</v>
      </c>
      <c r="F59" s="34">
        <v>0</v>
      </c>
      <c r="G59" s="34">
        <v>10638</v>
      </c>
      <c r="H59" s="34">
        <v>0</v>
      </c>
      <c r="J59" s="34">
        <v>-10638</v>
      </c>
      <c r="K59" s="34">
        <f>SUM(F59:J59)</f>
        <v>0</v>
      </c>
    </row>
    <row r="60" spans="1:11" ht="12.75">
      <c r="A60" s="34" t="s">
        <v>229</v>
      </c>
      <c r="F60" s="34">
        <v>0</v>
      </c>
      <c r="G60" s="34">
        <v>0</v>
      </c>
      <c r="H60" s="34">
        <v>0</v>
      </c>
      <c r="J60" s="34">
        <f>+Income!L51</f>
        <v>-54527</v>
      </c>
      <c r="K60" s="34">
        <f>SUM(F60:J60)</f>
        <v>-54527</v>
      </c>
    </row>
    <row r="61" ht="3.75" customHeight="1"/>
    <row r="62" spans="6:11" ht="3.75" customHeight="1">
      <c r="F62" s="38"/>
      <c r="G62" s="38"/>
      <c r="H62" s="38"/>
      <c r="I62" s="38"/>
      <c r="J62" s="38"/>
      <c r="K62" s="38"/>
    </row>
    <row r="63" spans="1:11" ht="12.75">
      <c r="A63" s="34" t="s">
        <v>252</v>
      </c>
      <c r="F63" s="22">
        <f aca="true" t="shared" si="2" ref="F63:K63">SUM(F54:F61)+F40</f>
        <v>1940532</v>
      </c>
      <c r="G63" s="22">
        <f t="shared" si="2"/>
        <v>384397</v>
      </c>
      <c r="H63" s="22">
        <f t="shared" si="2"/>
        <v>25258</v>
      </c>
      <c r="I63" s="22">
        <f t="shared" si="2"/>
        <v>0</v>
      </c>
      <c r="J63" s="22">
        <f t="shared" si="2"/>
        <v>-249850</v>
      </c>
      <c r="K63" s="22">
        <f t="shared" si="2"/>
        <v>2100337</v>
      </c>
    </row>
    <row r="64" spans="6:11" ht="3.75" customHeight="1" thickBot="1">
      <c r="F64" s="45"/>
      <c r="G64" s="45"/>
      <c r="H64" s="45"/>
      <c r="I64" s="45"/>
      <c r="J64" s="45"/>
      <c r="K64" s="45"/>
    </row>
    <row r="65" spans="6:11" ht="3.75" customHeight="1">
      <c r="F65" s="22"/>
      <c r="G65" s="22"/>
      <c r="H65" s="22"/>
      <c r="I65" s="22"/>
      <c r="J65" s="22"/>
      <c r="K65" s="22"/>
    </row>
    <row r="66" spans="6:11" ht="9" customHeight="1">
      <c r="F66" s="22"/>
      <c r="G66" s="22"/>
      <c r="H66" s="22"/>
      <c r="I66" s="22"/>
      <c r="J66" s="22"/>
      <c r="K66" s="22"/>
    </row>
    <row r="67" spans="1:6" s="30" customFormat="1" ht="3.75" customHeight="1">
      <c r="A67" s="46"/>
      <c r="B67" s="47"/>
      <c r="C67" s="47"/>
      <c r="D67" s="48"/>
      <c r="E67" s="47"/>
      <c r="F67" s="48"/>
    </row>
    <row r="68" spans="1:2" ht="12.75">
      <c r="A68" s="34" t="s">
        <v>113</v>
      </c>
      <c r="B68" s="34" t="s">
        <v>134</v>
      </c>
    </row>
    <row r="69" spans="1:2" ht="12.75">
      <c r="A69" s="34" t="s">
        <v>276</v>
      </c>
      <c r="B69" s="34" t="s">
        <v>277</v>
      </c>
    </row>
    <row r="70" spans="1:6" s="30" customFormat="1" ht="12.75" customHeight="1">
      <c r="A70" s="46"/>
      <c r="B70" s="47"/>
      <c r="C70" s="47"/>
      <c r="D70" s="48"/>
      <c r="E70" s="47"/>
      <c r="F70" s="48"/>
    </row>
    <row r="71" spans="1:6" s="30" customFormat="1" ht="12.75" customHeight="1">
      <c r="A71" s="46"/>
      <c r="B71" s="47"/>
      <c r="C71" s="47"/>
      <c r="D71" s="48"/>
      <c r="E71" s="47"/>
      <c r="F71" s="48"/>
    </row>
    <row r="72" spans="1:6" s="30" customFormat="1" ht="12.75" customHeight="1">
      <c r="A72" s="46"/>
      <c r="B72" s="47"/>
      <c r="C72" s="47"/>
      <c r="D72" s="48"/>
      <c r="E72" s="47"/>
      <c r="F72" s="48"/>
    </row>
    <row r="73" spans="1:6" s="30" customFormat="1" ht="12.75" customHeight="1">
      <c r="A73" s="46"/>
      <c r="B73" s="47"/>
      <c r="C73" s="47"/>
      <c r="D73" s="48"/>
      <c r="E73" s="47"/>
      <c r="F73" s="48"/>
    </row>
    <row r="74" spans="1:6" s="30" customFormat="1" ht="12.75" customHeight="1">
      <c r="A74" s="46"/>
      <c r="B74" s="47"/>
      <c r="C74" s="47"/>
      <c r="D74" s="48"/>
      <c r="E74" s="47"/>
      <c r="F74" s="48"/>
    </row>
    <row r="75" spans="1:6" s="30" customFormat="1" ht="12.75" customHeight="1">
      <c r="A75" s="46"/>
      <c r="B75" s="47"/>
      <c r="C75" s="47"/>
      <c r="D75" s="48"/>
      <c r="E75" s="47"/>
      <c r="F75" s="48"/>
    </row>
    <row r="76" spans="1:6" s="30" customFormat="1" ht="12.75" customHeight="1">
      <c r="A76" s="46"/>
      <c r="B76" s="47"/>
      <c r="C76" s="47"/>
      <c r="D76" s="48"/>
      <c r="E76" s="47"/>
      <c r="F76" s="48"/>
    </row>
    <row r="77" spans="1:6" s="30" customFormat="1" ht="12.75" customHeight="1">
      <c r="A77" s="46"/>
      <c r="B77" s="47"/>
      <c r="C77" s="47"/>
      <c r="D77" s="48"/>
      <c r="E77" s="47"/>
      <c r="F77" s="48"/>
    </row>
    <row r="78" spans="1:11" s="148" customFormat="1" ht="24.75" customHeight="1">
      <c r="A78" s="204" t="s">
        <v>12</v>
      </c>
      <c r="B78" s="204"/>
      <c r="C78" s="204"/>
      <c r="D78" s="204"/>
      <c r="E78" s="204"/>
      <c r="F78" s="204"/>
      <c r="G78" s="204"/>
      <c r="H78" s="204"/>
      <c r="I78" s="204"/>
      <c r="J78" s="204"/>
      <c r="K78" s="204"/>
    </row>
  </sheetData>
  <mergeCells count="1">
    <mergeCell ref="A78:K78"/>
  </mergeCells>
  <printOptions horizontalCentered="1"/>
  <pageMargins left="0.5905511811023623" right="0.5905511811023623" top="0.7086614173228347" bottom="0.6692913385826772" header="0.5118110236220472" footer="0.5118110236220472"/>
  <pageSetup firstPageNumber="3" useFirstPageNumber="1" horizontalDpi="300" verticalDpi="300" orientation="portrait" paperSize="9" scale="88"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6"/>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6" width="11.28125" style="26" customWidth="1"/>
    <col min="7" max="7" width="3.7109375" style="26" customWidth="1"/>
    <col min="8" max="8" width="11.140625" style="34" customWidth="1"/>
    <col min="9" max="9" width="11.7109375" style="34" customWidth="1"/>
    <col min="10" max="10" width="2.7109375" style="26" customWidth="1"/>
    <col min="11" max="16384" width="9.140625" style="26" customWidth="1"/>
  </cols>
  <sheetData>
    <row r="1" spans="1:9" ht="12.75" customHeight="1">
      <c r="A1" s="82"/>
      <c r="B1" s="82"/>
      <c r="C1" s="82"/>
      <c r="D1" s="82"/>
      <c r="E1" s="82"/>
      <c r="F1" s="82"/>
      <c r="G1" s="82"/>
      <c r="H1" s="87"/>
      <c r="I1" s="87"/>
    </row>
    <row r="2" spans="1:9" ht="12.75" customHeight="1">
      <c r="A2" s="82"/>
      <c r="B2" s="82"/>
      <c r="C2" s="82"/>
      <c r="D2" s="82"/>
      <c r="E2" s="82"/>
      <c r="F2" s="82"/>
      <c r="G2" s="82"/>
      <c r="H2" s="87"/>
      <c r="I2" s="87"/>
    </row>
    <row r="3" spans="1:9" ht="12.75" customHeight="1">
      <c r="A3" s="82"/>
      <c r="B3" s="82"/>
      <c r="C3" s="82"/>
      <c r="D3" s="82"/>
      <c r="E3" s="82"/>
      <c r="F3" s="82"/>
      <c r="G3" s="82"/>
      <c r="H3" s="87"/>
      <c r="I3" s="87"/>
    </row>
    <row r="4" spans="1:9" ht="12.75" customHeight="1">
      <c r="A4" s="82"/>
      <c r="B4" s="82"/>
      <c r="C4" s="82"/>
      <c r="D4" s="82"/>
      <c r="E4" s="82"/>
      <c r="F4" s="82"/>
      <c r="G4" s="82"/>
      <c r="H4" s="87"/>
      <c r="I4" s="87"/>
    </row>
    <row r="5" spans="1:9" ht="12.75" customHeight="1">
      <c r="A5" s="82"/>
      <c r="B5" s="82"/>
      <c r="C5" s="82"/>
      <c r="D5" s="82"/>
      <c r="E5" s="82"/>
      <c r="F5" s="82"/>
      <c r="G5" s="82"/>
      <c r="H5" s="87"/>
      <c r="I5" s="87"/>
    </row>
    <row r="6" spans="1:9" s="135" customFormat="1" ht="12.75" customHeight="1">
      <c r="A6" s="134" t="s">
        <v>138</v>
      </c>
      <c r="B6" s="134"/>
      <c r="C6" s="134"/>
      <c r="H6" s="136"/>
      <c r="I6" s="136"/>
    </row>
    <row r="7" spans="1:11" s="138" customFormat="1" ht="12.75" customHeight="1">
      <c r="A7" s="182" t="str">
        <f>+Equity!A7</f>
        <v> FOR THE FINANCIAL PERIOD ENDED 30 JUNE 2003</v>
      </c>
      <c r="B7" s="137"/>
      <c r="C7" s="137"/>
      <c r="D7" s="137"/>
      <c r="E7" s="137"/>
      <c r="F7" s="137"/>
      <c r="G7" s="137"/>
      <c r="H7" s="137"/>
      <c r="I7" s="137"/>
      <c r="J7" s="137"/>
      <c r="K7" s="137"/>
    </row>
    <row r="8" spans="1:11" ht="12.75" customHeight="1">
      <c r="A8" s="139"/>
      <c r="B8" s="139"/>
      <c r="C8" s="139"/>
      <c r="D8" s="139"/>
      <c r="E8" s="139"/>
      <c r="F8" s="139"/>
      <c r="G8" s="139"/>
      <c r="H8" s="139"/>
      <c r="I8" s="139"/>
      <c r="J8" s="139"/>
      <c r="K8" s="139"/>
    </row>
    <row r="9" spans="8:9" ht="12.75" customHeight="1">
      <c r="H9" s="99"/>
      <c r="I9" s="102">
        <v>37802</v>
      </c>
    </row>
    <row r="10" spans="4:9" ht="12.75">
      <c r="D10" s="102"/>
      <c r="G10" s="32"/>
      <c r="H10" s="103"/>
      <c r="I10" s="26"/>
    </row>
    <row r="11" spans="8:9" ht="12.75" customHeight="1">
      <c r="H11" s="32"/>
      <c r="I11" s="32" t="s">
        <v>65</v>
      </c>
    </row>
    <row r="12" spans="4:9" ht="3.75" customHeight="1">
      <c r="D12" s="102"/>
      <c r="H12" s="103"/>
      <c r="I12" s="26"/>
    </row>
    <row r="13" spans="1:8" ht="12.75" customHeight="1">
      <c r="A13" s="26" t="s">
        <v>160</v>
      </c>
      <c r="H13" s="22"/>
    </row>
    <row r="14" ht="3.75" customHeight="1">
      <c r="H14" s="22"/>
    </row>
    <row r="15" spans="2:9" ht="12.75" customHeight="1">
      <c r="B15" s="26" t="s">
        <v>121</v>
      </c>
      <c r="H15" s="22"/>
      <c r="I15" s="34">
        <v>-67395</v>
      </c>
    </row>
    <row r="16" ht="3.75" customHeight="1">
      <c r="H16" s="22"/>
    </row>
    <row r="17" spans="2:9" ht="12.75" customHeight="1">
      <c r="B17" s="26" t="s">
        <v>21</v>
      </c>
      <c r="H17" s="22"/>
      <c r="I17" s="34">
        <v>130529</v>
      </c>
    </row>
    <row r="18" spans="8:9" ht="3.75" customHeight="1">
      <c r="H18" s="22"/>
      <c r="I18" s="43"/>
    </row>
    <row r="19" spans="8:9" ht="3.75" customHeight="1">
      <c r="H19" s="22"/>
      <c r="I19" s="38"/>
    </row>
    <row r="20" spans="2:9" ht="12.75" customHeight="1">
      <c r="B20" s="26" t="s">
        <v>158</v>
      </c>
      <c r="H20" s="22"/>
      <c r="I20" s="34">
        <f>SUM(I15:I17)</f>
        <v>63134</v>
      </c>
    </row>
    <row r="21" ht="3.75" customHeight="1">
      <c r="H21" s="22"/>
    </row>
    <row r="22" spans="2:9" ht="12.75" customHeight="1">
      <c r="B22" s="26" t="s">
        <v>176</v>
      </c>
      <c r="H22" s="22"/>
      <c r="I22" s="34">
        <v>-171336</v>
      </c>
    </row>
    <row r="23" spans="8:9" ht="3.75" customHeight="1">
      <c r="H23" s="22"/>
      <c r="I23" s="43"/>
    </row>
    <row r="24" spans="8:9" ht="3.75" customHeight="1">
      <c r="H24" s="22"/>
      <c r="I24" s="38"/>
    </row>
    <row r="25" spans="2:9" ht="12.75" customHeight="1">
      <c r="B25" s="26" t="s">
        <v>159</v>
      </c>
      <c r="H25" s="22"/>
      <c r="I25" s="34">
        <f>SUM(I20:I22)</f>
        <v>-108202</v>
      </c>
    </row>
    <row r="26" spans="8:9" ht="3.75" customHeight="1">
      <c r="H26" s="22"/>
      <c r="I26" s="43"/>
    </row>
    <row r="27" spans="8:9" ht="3.75" customHeight="1">
      <c r="H27" s="22"/>
      <c r="I27" s="38"/>
    </row>
    <row r="28" spans="1:8" ht="12.75" customHeight="1">
      <c r="A28" s="26" t="s">
        <v>164</v>
      </c>
      <c r="B28" s="49"/>
      <c r="C28" s="49"/>
      <c r="H28" s="22"/>
    </row>
    <row r="29" spans="2:8" ht="3.75" customHeight="1">
      <c r="B29" s="49"/>
      <c r="C29" s="49"/>
      <c r="H29" s="22"/>
    </row>
    <row r="30" spans="2:9" ht="3.75" customHeight="1">
      <c r="B30" s="49"/>
      <c r="C30" s="49"/>
      <c r="H30" s="22"/>
      <c r="I30" s="22"/>
    </row>
    <row r="31" spans="2:9" ht="12.75" customHeight="1">
      <c r="B31" s="26" t="s">
        <v>163</v>
      </c>
      <c r="H31" s="22"/>
      <c r="I31" s="22">
        <v>377</v>
      </c>
    </row>
    <row r="32" spans="2:9" ht="12.75" customHeight="1">
      <c r="B32" s="26" t="s">
        <v>278</v>
      </c>
      <c r="H32" s="22"/>
      <c r="I32" s="22">
        <v>-14714</v>
      </c>
    </row>
    <row r="33" spans="2:9" ht="12.75" customHeight="1">
      <c r="B33" s="26" t="s">
        <v>22</v>
      </c>
      <c r="H33" s="22"/>
      <c r="I33" s="22"/>
    </row>
    <row r="34" spans="3:9" ht="12.75" customHeight="1">
      <c r="C34" s="26" t="s">
        <v>198</v>
      </c>
      <c r="H34" s="22"/>
      <c r="I34" s="22">
        <v>-12390</v>
      </c>
    </row>
    <row r="35" spans="2:9" ht="12.75" customHeight="1">
      <c r="B35" s="26" t="s">
        <v>162</v>
      </c>
      <c r="H35" s="22"/>
      <c r="I35" s="22">
        <v>77412</v>
      </c>
    </row>
    <row r="36" spans="2:9" ht="12.75" customHeight="1">
      <c r="B36" s="26" t="s">
        <v>161</v>
      </c>
      <c r="H36" s="22"/>
      <c r="I36" s="22">
        <v>59006</v>
      </c>
    </row>
    <row r="37" spans="8:9" ht="3.75" customHeight="1">
      <c r="H37" s="22"/>
      <c r="I37" s="43"/>
    </row>
    <row r="38" ht="3.75" customHeight="1">
      <c r="H38" s="22"/>
    </row>
    <row r="39" spans="2:9" ht="12.75" customHeight="1">
      <c r="B39" s="65" t="s">
        <v>225</v>
      </c>
      <c r="C39" s="65"/>
      <c r="H39" s="22"/>
      <c r="I39" s="34">
        <f>SUM(I30:I36)</f>
        <v>109691</v>
      </c>
    </row>
    <row r="40" spans="8:9" ht="3.75" customHeight="1">
      <c r="H40" s="22"/>
      <c r="I40" s="43"/>
    </row>
    <row r="41" spans="8:9" ht="3.75" customHeight="1">
      <c r="H41" s="22"/>
      <c r="I41" s="38"/>
    </row>
    <row r="42" spans="1:8" ht="3.75" customHeight="1">
      <c r="A42" s="65"/>
      <c r="B42" s="65"/>
      <c r="C42" s="65"/>
      <c r="H42" s="22"/>
    </row>
    <row r="43" spans="1:8" ht="12.75" customHeight="1">
      <c r="A43" s="26" t="s">
        <v>165</v>
      </c>
      <c r="B43" s="49"/>
      <c r="C43" s="49"/>
      <c r="H43" s="22"/>
    </row>
    <row r="44" spans="2:8" ht="3.75" customHeight="1">
      <c r="B44" s="49"/>
      <c r="C44" s="49"/>
      <c r="H44" s="22"/>
    </row>
    <row r="45" spans="2:9" ht="3.75" customHeight="1">
      <c r="B45" s="49"/>
      <c r="C45" s="49"/>
      <c r="H45" s="22"/>
      <c r="I45" s="22"/>
    </row>
    <row r="46" spans="2:9" ht="12.75" customHeight="1">
      <c r="B46" s="26" t="s">
        <v>38</v>
      </c>
      <c r="H46" s="22"/>
      <c r="I46" s="22"/>
    </row>
    <row r="47" spans="3:9" ht="12.75" customHeight="1">
      <c r="C47" s="26" t="s">
        <v>39</v>
      </c>
      <c r="H47" s="22"/>
      <c r="I47" s="22">
        <v>12000</v>
      </c>
    </row>
    <row r="48" spans="2:9" ht="12.75" customHeight="1">
      <c r="B48" s="26" t="s">
        <v>238</v>
      </c>
      <c r="H48" s="22"/>
      <c r="I48" s="22">
        <v>-63088</v>
      </c>
    </row>
    <row r="49" spans="2:9" ht="12.75" customHeight="1">
      <c r="B49" s="26" t="s">
        <v>279</v>
      </c>
      <c r="H49" s="22"/>
      <c r="I49" s="22">
        <v>-4869</v>
      </c>
    </row>
    <row r="50" spans="8:9" ht="3.75" customHeight="1">
      <c r="H50" s="22"/>
      <c r="I50" s="43"/>
    </row>
    <row r="51" ht="3.75" customHeight="1">
      <c r="H51" s="22"/>
    </row>
    <row r="52" spans="2:9" ht="12.75" customHeight="1">
      <c r="B52" s="65" t="s">
        <v>226</v>
      </c>
      <c r="C52" s="65"/>
      <c r="H52" s="22"/>
      <c r="I52" s="22">
        <f>SUM(I47:I51)</f>
        <v>-55957</v>
      </c>
    </row>
    <row r="53" spans="1:9" ht="3.75" customHeight="1">
      <c r="A53" s="65"/>
      <c r="B53" s="65"/>
      <c r="C53" s="65"/>
      <c r="H53" s="22"/>
      <c r="I53" s="43"/>
    </row>
    <row r="54" spans="1:8" ht="3.75" customHeight="1">
      <c r="A54" s="49"/>
      <c r="B54" s="49"/>
      <c r="C54" s="49"/>
      <c r="H54" s="22"/>
    </row>
    <row r="55" spans="1:9" ht="12.75" customHeight="1">
      <c r="A55" s="65" t="s">
        <v>140</v>
      </c>
      <c r="B55" s="65"/>
      <c r="C55" s="65"/>
      <c r="H55" s="22"/>
      <c r="I55" s="34">
        <v>5976</v>
      </c>
    </row>
    <row r="56" spans="1:8" ht="3.75" customHeight="1">
      <c r="A56" s="49"/>
      <c r="B56" s="49"/>
      <c r="C56" s="49"/>
      <c r="H56" s="22"/>
    </row>
    <row r="57" spans="1:9" ht="3.75" customHeight="1">
      <c r="A57" s="49"/>
      <c r="B57" s="49"/>
      <c r="C57" s="49"/>
      <c r="H57" s="22"/>
      <c r="I57" s="38"/>
    </row>
    <row r="58" spans="1:9" ht="12.75" customHeight="1">
      <c r="A58" s="65" t="s">
        <v>295</v>
      </c>
      <c r="B58" s="65"/>
      <c r="C58" s="65"/>
      <c r="H58" s="22"/>
      <c r="I58" s="34">
        <f>+I25+I39+I55+I52</f>
        <v>-48492</v>
      </c>
    </row>
    <row r="59" spans="1:8" ht="3.75" customHeight="1">
      <c r="A59" s="49"/>
      <c r="B59" s="49"/>
      <c r="C59" s="49"/>
      <c r="H59" s="22"/>
    </row>
    <row r="60" spans="1:9" ht="3.75" customHeight="1">
      <c r="A60" s="49"/>
      <c r="B60" s="49"/>
      <c r="C60" s="49"/>
      <c r="H60" s="22"/>
      <c r="I60" s="38"/>
    </row>
    <row r="61" spans="1:9" ht="12.75" customHeight="1">
      <c r="A61" s="26" t="s">
        <v>13</v>
      </c>
      <c r="H61" s="22"/>
      <c r="I61" s="22"/>
    </row>
    <row r="62" spans="1:8" ht="3.75" customHeight="1">
      <c r="A62" s="49"/>
      <c r="B62" s="49"/>
      <c r="C62" s="49"/>
      <c r="H62" s="22"/>
    </row>
    <row r="63" spans="1:9" ht="3.75" customHeight="1">
      <c r="A63" s="49"/>
      <c r="B63" s="49"/>
      <c r="C63" s="49"/>
      <c r="H63" s="22"/>
      <c r="I63" s="83"/>
    </row>
    <row r="64" spans="1:9" ht="12.75" customHeight="1">
      <c r="A64" s="49"/>
      <c r="B64" s="49"/>
      <c r="C64" s="49"/>
      <c r="D64" s="26" t="s">
        <v>139</v>
      </c>
      <c r="H64" s="22"/>
      <c r="I64" s="84">
        <v>662379</v>
      </c>
    </row>
    <row r="65" spans="1:9" ht="12.75" customHeight="1">
      <c r="A65" s="49"/>
      <c r="B65" s="49"/>
      <c r="C65" s="49"/>
      <c r="D65" s="26" t="s">
        <v>140</v>
      </c>
      <c r="H65" s="22"/>
      <c r="I65" s="84"/>
    </row>
    <row r="66" spans="1:9" ht="12.75" customHeight="1">
      <c r="A66" s="49"/>
      <c r="B66" s="49"/>
      <c r="C66" s="49"/>
      <c r="D66" s="26" t="s">
        <v>141</v>
      </c>
      <c r="H66" s="22"/>
      <c r="I66" s="84">
        <v>5455</v>
      </c>
    </row>
    <row r="67" spans="1:9" ht="3.75" customHeight="1">
      <c r="A67" s="49"/>
      <c r="B67" s="49"/>
      <c r="C67" s="49"/>
      <c r="H67" s="22"/>
      <c r="I67" s="85"/>
    </row>
    <row r="68" spans="1:9" ht="3.75" customHeight="1">
      <c r="A68" s="49"/>
      <c r="B68" s="49"/>
      <c r="C68" s="49"/>
      <c r="H68" s="22"/>
      <c r="I68" s="38"/>
    </row>
    <row r="69" spans="1:9" ht="12.75" customHeight="1">
      <c r="A69" s="49"/>
      <c r="B69" s="49"/>
      <c r="C69" s="49"/>
      <c r="D69" s="180" t="s">
        <v>231</v>
      </c>
      <c r="E69" s="86"/>
      <c r="F69" s="86"/>
      <c r="H69" s="22"/>
      <c r="I69" s="22">
        <f>SUM(I64:I67)</f>
        <v>667834</v>
      </c>
    </row>
    <row r="70" spans="1:8" ht="3.75" customHeight="1">
      <c r="A70" s="49"/>
      <c r="B70" s="49"/>
      <c r="C70" s="49"/>
      <c r="H70" s="22"/>
    </row>
    <row r="71" spans="1:9" ht="3.75" customHeight="1">
      <c r="A71" s="49"/>
      <c r="B71" s="49"/>
      <c r="C71" s="49"/>
      <c r="H71" s="22"/>
      <c r="I71" s="38"/>
    </row>
    <row r="72" spans="1:9" ht="15" customHeight="1" thickBot="1">
      <c r="A72" s="26" t="s">
        <v>272</v>
      </c>
      <c r="H72" s="22"/>
      <c r="I72" s="45">
        <f>+I58+I69</f>
        <v>619342</v>
      </c>
    </row>
    <row r="73" spans="1:3" ht="12.75" customHeight="1">
      <c r="A73" s="49"/>
      <c r="B73" s="49"/>
      <c r="C73" s="49"/>
    </row>
    <row r="74" spans="1:3" ht="12.75" customHeight="1">
      <c r="A74" s="49"/>
      <c r="B74" s="49"/>
      <c r="C74" s="49"/>
    </row>
    <row r="75" spans="1:3" ht="12.75" customHeight="1">
      <c r="A75" s="49"/>
      <c r="B75" s="49"/>
      <c r="C75" s="49"/>
    </row>
    <row r="76" spans="1:3" ht="12.75" customHeight="1">
      <c r="A76" s="49"/>
      <c r="B76" s="49"/>
      <c r="C76" s="49"/>
    </row>
    <row r="77" spans="1:3" ht="12.75" customHeight="1">
      <c r="A77" s="49"/>
      <c r="B77" s="49"/>
      <c r="C77" s="49"/>
    </row>
    <row r="78" spans="1:3" ht="12.75" customHeight="1">
      <c r="A78" s="49"/>
      <c r="B78" s="49"/>
      <c r="C78" s="49"/>
    </row>
    <row r="79" spans="1:3" ht="12.75" customHeight="1">
      <c r="A79" s="49"/>
      <c r="B79" s="49"/>
      <c r="C79" s="49"/>
    </row>
    <row r="80" spans="1:3" ht="12.75" customHeight="1">
      <c r="A80" s="49"/>
      <c r="B80" s="49"/>
      <c r="C80" s="49"/>
    </row>
    <row r="81" spans="1:3" ht="12.75" customHeight="1">
      <c r="A81" s="49"/>
      <c r="B81" s="49"/>
      <c r="C81" s="49"/>
    </row>
    <row r="82" spans="1:3" ht="12.75" customHeight="1">
      <c r="A82" s="49"/>
      <c r="B82" s="49"/>
      <c r="C82" s="49"/>
    </row>
    <row r="83" spans="1:3" ht="12.75" customHeight="1">
      <c r="A83" s="49"/>
      <c r="B83" s="49"/>
      <c r="C83" s="49"/>
    </row>
    <row r="84" spans="1:3" ht="12.75" customHeight="1">
      <c r="A84" s="49"/>
      <c r="B84" s="49"/>
      <c r="C84" s="49"/>
    </row>
    <row r="85" spans="1:11" ht="24.75" customHeight="1">
      <c r="A85" s="204" t="s">
        <v>227</v>
      </c>
      <c r="B85" s="205"/>
      <c r="C85" s="205"/>
      <c r="D85" s="205"/>
      <c r="E85" s="205"/>
      <c r="F85" s="205"/>
      <c r="G85" s="205"/>
      <c r="H85" s="205"/>
      <c r="I85" s="205"/>
      <c r="K85" s="34"/>
    </row>
    <row r="86" spans="1:3" ht="12.75" customHeight="1">
      <c r="A86" s="49"/>
      <c r="B86" s="49"/>
      <c r="C86" s="49"/>
    </row>
  </sheetData>
  <mergeCells count="1">
    <mergeCell ref="A85:I85"/>
  </mergeCells>
  <printOptions horizontalCentered="1"/>
  <pageMargins left="0.5905511811023623" right="0.5905511811023623" top="0.7086614173228347" bottom="0.6692913385826772" header="0.5118110236220472" footer="0.511811023622047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60"/>
  <sheetViews>
    <sheetView workbookViewId="0" topLeftCell="A1">
      <selection activeCell="A1" sqref="A1"/>
    </sheetView>
  </sheetViews>
  <sheetFormatPr defaultColWidth="9.140625" defaultRowHeight="12.75" customHeight="1"/>
  <cols>
    <col min="1" max="1" width="2.7109375" style="23" customWidth="1"/>
    <col min="2" max="2" width="2.8515625" style="24" customWidth="1"/>
    <col min="3" max="3" width="3.7109375" style="24" customWidth="1"/>
    <col min="4" max="4" width="4.140625" style="24" customWidth="1"/>
    <col min="5" max="5" width="6.8515625" style="24" customWidth="1"/>
    <col min="6" max="6" width="7.7109375" style="24" customWidth="1"/>
    <col min="7" max="7" width="8.8515625" style="24" customWidth="1"/>
    <col min="8" max="8" width="12.7109375" style="24" customWidth="1"/>
    <col min="9" max="10" width="10.421875" style="24" customWidth="1"/>
    <col min="11" max="11" width="10.7109375" style="24" customWidth="1"/>
    <col min="12" max="12" width="12.140625" style="24" customWidth="1"/>
    <col min="13" max="13" width="9.57421875" style="24" bestFit="1" customWidth="1"/>
    <col min="14" max="14" width="4.7109375" style="24" customWidth="1"/>
    <col min="15" max="15" width="9.28125" style="24" customWidth="1"/>
    <col min="16" max="16384" width="9.140625" style="24" customWidth="1"/>
  </cols>
  <sheetData>
    <row r="6" spans="1:4" s="135" customFormat="1" ht="15" customHeight="1">
      <c r="A6" s="140"/>
      <c r="B6" s="134" t="s">
        <v>199</v>
      </c>
      <c r="C6" s="134"/>
      <c r="D6" s="134"/>
    </row>
    <row r="8" spans="1:4" ht="12.75" customHeight="1">
      <c r="A8" s="23">
        <v>1</v>
      </c>
      <c r="B8" s="25" t="s">
        <v>142</v>
      </c>
      <c r="C8" s="25"/>
      <c r="D8" s="25"/>
    </row>
    <row r="9" ht="7.5" customHeight="1"/>
    <row r="10" spans="1:12" s="144" customFormat="1" ht="27.75" customHeight="1">
      <c r="A10" s="143"/>
      <c r="B10" s="213" t="s">
        <v>239</v>
      </c>
      <c r="C10" s="213"/>
      <c r="D10" s="213"/>
      <c r="E10" s="213"/>
      <c r="F10" s="213"/>
      <c r="G10" s="213"/>
      <c r="H10" s="213"/>
      <c r="I10" s="213"/>
      <c r="J10" s="213"/>
      <c r="K10" s="213"/>
      <c r="L10" s="213"/>
    </row>
    <row r="11" ht="7.5" customHeight="1"/>
    <row r="12" spans="1:12" s="144" customFormat="1" ht="37.5" customHeight="1">
      <c r="A12" s="143"/>
      <c r="B12" s="213" t="s">
        <v>14</v>
      </c>
      <c r="C12" s="213"/>
      <c r="D12" s="213"/>
      <c r="E12" s="213"/>
      <c r="F12" s="213"/>
      <c r="G12" s="213"/>
      <c r="H12" s="213"/>
      <c r="I12" s="213"/>
      <c r="J12" s="213"/>
      <c r="K12" s="213"/>
      <c r="L12" s="213"/>
    </row>
    <row r="14" spans="1:4" ht="12.75" customHeight="1">
      <c r="A14" s="23">
        <v>2</v>
      </c>
      <c r="B14" s="25" t="s">
        <v>147</v>
      </c>
      <c r="C14" s="25"/>
      <c r="D14" s="25"/>
    </row>
    <row r="15" ht="7.5" customHeight="1"/>
    <row r="16" spans="2:12" ht="25.5" customHeight="1">
      <c r="B16" s="213" t="s">
        <v>15</v>
      </c>
      <c r="C16" s="213"/>
      <c r="D16" s="213"/>
      <c r="E16" s="213"/>
      <c r="F16" s="213"/>
      <c r="G16" s="213"/>
      <c r="H16" s="213"/>
      <c r="I16" s="213"/>
      <c r="J16" s="213"/>
      <c r="K16" s="213"/>
      <c r="L16" s="213"/>
    </row>
    <row r="18" spans="1:4" ht="12.75" customHeight="1">
      <c r="A18" s="23">
        <v>3</v>
      </c>
      <c r="B18" s="25" t="s">
        <v>106</v>
      </c>
      <c r="C18" s="25"/>
      <c r="D18" s="25"/>
    </row>
    <row r="19" ht="7.5" customHeight="1"/>
    <row r="20" spans="1:12" s="144" customFormat="1" ht="27.75" customHeight="1">
      <c r="A20" s="143"/>
      <c r="B20" s="213" t="s">
        <v>205</v>
      </c>
      <c r="C20" s="213"/>
      <c r="D20" s="213"/>
      <c r="E20" s="213"/>
      <c r="F20" s="213"/>
      <c r="G20" s="213"/>
      <c r="H20" s="213"/>
      <c r="I20" s="213"/>
      <c r="J20" s="213"/>
      <c r="K20" s="213"/>
      <c r="L20" s="213"/>
    </row>
    <row r="21" ht="7.5" customHeight="1"/>
    <row r="22" spans="1:12" s="150" customFormat="1" ht="37.5" customHeight="1">
      <c r="A22" s="146"/>
      <c r="B22" s="145" t="s">
        <v>70</v>
      </c>
      <c r="C22" s="207" t="s">
        <v>206</v>
      </c>
      <c r="D22" s="207"/>
      <c r="E22" s="207"/>
      <c r="F22" s="207"/>
      <c r="G22" s="207"/>
      <c r="H22" s="207"/>
      <c r="I22" s="207"/>
      <c r="J22" s="207"/>
      <c r="K22" s="207"/>
      <c r="L22" s="207"/>
    </row>
    <row r="23" ht="7.5" customHeight="1"/>
    <row r="24" spans="1:12" s="150" customFormat="1" ht="39" customHeight="1">
      <c r="A24" s="146"/>
      <c r="B24" s="145" t="s">
        <v>71</v>
      </c>
      <c r="C24" s="207" t="s">
        <v>240</v>
      </c>
      <c r="D24" s="207"/>
      <c r="E24" s="207"/>
      <c r="F24" s="207"/>
      <c r="G24" s="207"/>
      <c r="H24" s="207"/>
      <c r="I24" s="207"/>
      <c r="J24" s="207"/>
      <c r="K24" s="207"/>
      <c r="L24" s="207"/>
    </row>
    <row r="25" spans="2:4" ht="7.5" customHeight="1">
      <c r="B25" s="25"/>
      <c r="C25" s="25"/>
      <c r="D25" s="25"/>
    </row>
    <row r="26" spans="1:12" s="150" customFormat="1" ht="39.75" customHeight="1">
      <c r="A26" s="146"/>
      <c r="B26" s="145" t="s">
        <v>76</v>
      </c>
      <c r="C26" s="206" t="s">
        <v>241</v>
      </c>
      <c r="D26" s="212"/>
      <c r="E26" s="212"/>
      <c r="F26" s="212"/>
      <c r="G26" s="212"/>
      <c r="H26" s="212"/>
      <c r="I26" s="212"/>
      <c r="J26" s="212"/>
      <c r="K26" s="212"/>
      <c r="L26" s="212"/>
    </row>
    <row r="27" spans="3:4" ht="12.75" customHeight="1">
      <c r="C27" s="26"/>
      <c r="D27" s="26"/>
    </row>
    <row r="28" spans="1:4" ht="12.75" customHeight="1">
      <c r="A28" s="23">
        <v>4</v>
      </c>
      <c r="B28" s="25" t="s">
        <v>213</v>
      </c>
      <c r="C28" s="25"/>
      <c r="D28" s="25"/>
    </row>
    <row r="29" spans="2:4" ht="7.5" customHeight="1">
      <c r="B29" s="26"/>
      <c r="C29" s="26"/>
      <c r="D29" s="26"/>
    </row>
    <row r="30" spans="2:12" s="153" customFormat="1" ht="27.75" customHeight="1">
      <c r="B30" s="207" t="s">
        <v>236</v>
      </c>
      <c r="C30" s="207"/>
      <c r="D30" s="207"/>
      <c r="E30" s="207"/>
      <c r="F30" s="207"/>
      <c r="G30" s="207"/>
      <c r="H30" s="207"/>
      <c r="I30" s="207"/>
      <c r="J30" s="207"/>
      <c r="K30" s="207"/>
      <c r="L30" s="207"/>
    </row>
    <row r="32" spans="1:4" ht="12.75" customHeight="1">
      <c r="A32" s="23">
        <v>5</v>
      </c>
      <c r="B32" s="25" t="s">
        <v>44</v>
      </c>
      <c r="C32" s="25"/>
      <c r="D32" s="25"/>
    </row>
    <row r="33" spans="2:4" ht="7.5" customHeight="1">
      <c r="B33" s="25"/>
      <c r="C33" s="25"/>
      <c r="D33" s="25"/>
    </row>
    <row r="34" ht="12.75" customHeight="1">
      <c r="B34" s="174" t="s">
        <v>25</v>
      </c>
    </row>
    <row r="35" spans="6:12" s="30" customFormat="1" ht="12.75" customHeight="1">
      <c r="F35" s="81"/>
      <c r="G35" s="81"/>
      <c r="H35" s="81"/>
      <c r="I35" s="210" t="s">
        <v>253</v>
      </c>
      <c r="J35" s="210"/>
      <c r="K35" s="211" t="s">
        <v>254</v>
      </c>
      <c r="L35" s="211"/>
    </row>
    <row r="36" spans="5:12" s="30" customFormat="1" ht="5.25" customHeight="1">
      <c r="E36" s="100"/>
      <c r="F36" s="101"/>
      <c r="G36" s="101"/>
      <c r="H36" s="101"/>
      <c r="I36" s="92"/>
      <c r="J36" s="100"/>
      <c r="L36" s="101"/>
    </row>
    <row r="37" spans="6:12" s="26" customFormat="1" ht="12.75" customHeight="1">
      <c r="F37" s="103"/>
      <c r="G37" s="103"/>
      <c r="H37" s="103"/>
      <c r="I37" s="102">
        <v>37802</v>
      </c>
      <c r="J37" s="102">
        <v>37437</v>
      </c>
      <c r="K37" s="102">
        <v>37802</v>
      </c>
      <c r="L37" s="102">
        <v>37437</v>
      </c>
    </row>
    <row r="38" spans="6:12" s="26" customFormat="1" ht="3.75" customHeight="1">
      <c r="F38" s="103"/>
      <c r="G38" s="103"/>
      <c r="H38" s="103"/>
      <c r="I38" s="81"/>
      <c r="J38" s="81"/>
      <c r="K38" s="81"/>
      <c r="L38" s="81"/>
    </row>
    <row r="39" spans="1:12" s="30" customFormat="1" ht="12" customHeight="1">
      <c r="A39" s="26"/>
      <c r="B39" s="26"/>
      <c r="C39" s="26"/>
      <c r="D39" s="26"/>
      <c r="F39" s="103"/>
      <c r="G39" s="103"/>
      <c r="H39" s="103"/>
      <c r="I39" s="32" t="s">
        <v>65</v>
      </c>
      <c r="J39" s="32" t="s">
        <v>65</v>
      </c>
      <c r="K39" s="32" t="s">
        <v>65</v>
      </c>
      <c r="L39" s="32" t="s">
        <v>65</v>
      </c>
    </row>
    <row r="40" spans="1:12" s="30" customFormat="1" ht="3.75" customHeight="1">
      <c r="A40" s="26"/>
      <c r="B40" s="26"/>
      <c r="C40" s="26"/>
      <c r="D40" s="26"/>
      <c r="F40" s="103"/>
      <c r="G40" s="103"/>
      <c r="H40" s="103"/>
      <c r="I40" s="32"/>
      <c r="J40" s="32"/>
      <c r="K40" s="32"/>
      <c r="L40" s="32"/>
    </row>
    <row r="41" spans="3:12" ht="12.75" customHeight="1">
      <c r="C41" s="50" t="s">
        <v>30</v>
      </c>
      <c r="I41" s="71">
        <v>0</v>
      </c>
      <c r="J41" s="71">
        <v>0</v>
      </c>
      <c r="K41" s="71">
        <v>0</v>
      </c>
      <c r="L41" s="71">
        <v>1366</v>
      </c>
    </row>
    <row r="42" spans="3:12" ht="12.75" customHeight="1">
      <c r="C42" s="50" t="s">
        <v>31</v>
      </c>
      <c r="I42" s="71">
        <v>0</v>
      </c>
      <c r="J42" s="71">
        <v>0</v>
      </c>
      <c r="K42" s="71">
        <v>-405</v>
      </c>
      <c r="L42" s="71">
        <v>0</v>
      </c>
    </row>
    <row r="43" spans="3:12" ht="12.75" customHeight="1">
      <c r="C43" s="50" t="s">
        <v>258</v>
      </c>
      <c r="I43" s="71">
        <v>0</v>
      </c>
      <c r="J43" s="71">
        <v>1917</v>
      </c>
      <c r="K43" s="71">
        <v>0</v>
      </c>
      <c r="L43" s="71">
        <v>1917</v>
      </c>
    </row>
    <row r="44" spans="3:12" ht="12.75" customHeight="1">
      <c r="C44" s="50" t="s">
        <v>284</v>
      </c>
      <c r="I44" s="71">
        <v>61</v>
      </c>
      <c r="J44" s="71">
        <v>0</v>
      </c>
      <c r="K44" s="71">
        <v>61</v>
      </c>
      <c r="L44" s="71">
        <v>0</v>
      </c>
    </row>
    <row r="45" spans="3:12" ht="12.75" customHeight="1">
      <c r="C45" s="50" t="s">
        <v>281</v>
      </c>
      <c r="I45" s="71">
        <v>39226</v>
      </c>
      <c r="J45" s="71">
        <v>-3642</v>
      </c>
      <c r="K45" s="71">
        <v>34666</v>
      </c>
      <c r="L45" s="71">
        <v>-3863</v>
      </c>
    </row>
    <row r="46" spans="3:12" ht="12.75" customHeight="1">
      <c r="C46" s="50" t="s">
        <v>259</v>
      </c>
      <c r="I46" s="71">
        <v>0</v>
      </c>
      <c r="J46" s="71">
        <v>735</v>
      </c>
      <c r="K46" s="71">
        <v>0</v>
      </c>
      <c r="L46" s="71">
        <v>735</v>
      </c>
    </row>
    <row r="47" spans="3:12" ht="12.75" customHeight="1">
      <c r="C47" s="50" t="s">
        <v>33</v>
      </c>
      <c r="I47" s="71">
        <v>0</v>
      </c>
      <c r="J47" s="71">
        <v>0</v>
      </c>
      <c r="K47" s="71">
        <v>0</v>
      </c>
      <c r="L47" s="71">
        <v>-1557</v>
      </c>
    </row>
    <row r="48" spans="3:12" ht="12.75" customHeight="1">
      <c r="C48" s="50" t="s">
        <v>260</v>
      </c>
      <c r="I48" s="71">
        <v>0</v>
      </c>
      <c r="J48" s="71">
        <v>-2740</v>
      </c>
      <c r="K48" s="71">
        <v>0</v>
      </c>
      <c r="L48" s="71">
        <v>-2740</v>
      </c>
    </row>
    <row r="49" spans="3:12" ht="12.75" customHeight="1">
      <c r="C49" s="50" t="s">
        <v>283</v>
      </c>
      <c r="I49" s="71"/>
      <c r="J49" s="71"/>
      <c r="K49" s="71"/>
      <c r="L49" s="71"/>
    </row>
    <row r="50" spans="3:12" ht="12.75" customHeight="1">
      <c r="C50" s="50" t="s">
        <v>289</v>
      </c>
      <c r="I50" s="71">
        <v>-10896</v>
      </c>
      <c r="J50" s="71">
        <v>0</v>
      </c>
      <c r="K50" s="71">
        <v>-10896</v>
      </c>
      <c r="L50" s="71">
        <v>0</v>
      </c>
    </row>
    <row r="51" spans="3:12" ht="12.75" customHeight="1">
      <c r="C51" s="183" t="s">
        <v>280</v>
      </c>
      <c r="I51" s="71">
        <v>-21080</v>
      </c>
      <c r="J51" s="71">
        <v>1111</v>
      </c>
      <c r="K51" s="71">
        <v>-19285</v>
      </c>
      <c r="L51" s="71">
        <v>1111</v>
      </c>
    </row>
    <row r="52" spans="3:12" ht="12.75" customHeight="1">
      <c r="C52" s="183" t="s">
        <v>282</v>
      </c>
      <c r="I52" s="71"/>
      <c r="J52" s="71"/>
      <c r="K52" s="71"/>
      <c r="L52" s="71"/>
    </row>
    <row r="53" spans="3:12" ht="12.75" customHeight="1">
      <c r="C53" s="50" t="s">
        <v>32</v>
      </c>
      <c r="I53" s="71">
        <v>-3202</v>
      </c>
      <c r="J53" s="71">
        <v>3167</v>
      </c>
      <c r="K53" s="71">
        <v>-2636</v>
      </c>
      <c r="L53" s="71">
        <v>8910</v>
      </c>
    </row>
    <row r="54" spans="3:12" ht="12.75" customHeight="1">
      <c r="C54" s="50" t="s">
        <v>288</v>
      </c>
      <c r="I54" s="71"/>
      <c r="J54" s="71"/>
      <c r="K54" s="71"/>
      <c r="L54" s="71"/>
    </row>
    <row r="55" spans="3:12" ht="12.75" customHeight="1">
      <c r="C55" s="50" t="s">
        <v>16</v>
      </c>
      <c r="I55" s="71">
        <v>0</v>
      </c>
      <c r="J55" s="71">
        <v>1220</v>
      </c>
      <c r="K55" s="71">
        <v>0</v>
      </c>
      <c r="L55" s="71">
        <v>1219</v>
      </c>
    </row>
    <row r="56" spans="3:12" ht="12.75" customHeight="1">
      <c r="C56" s="184" t="s">
        <v>293</v>
      </c>
      <c r="I56" s="71">
        <f>541-234</f>
        <v>307</v>
      </c>
      <c r="J56" s="71">
        <v>1602</v>
      </c>
      <c r="K56" s="71">
        <f>44-434</f>
        <v>-390</v>
      </c>
      <c r="L56" s="71">
        <v>799</v>
      </c>
    </row>
    <row r="57" spans="3:12" ht="12.75" customHeight="1">
      <c r="C57" s="184" t="s">
        <v>294</v>
      </c>
      <c r="I57" s="71"/>
      <c r="J57" s="71"/>
      <c r="K57" s="71"/>
      <c r="L57" s="71"/>
    </row>
    <row r="58" spans="3:12" ht="12.75" customHeight="1">
      <c r="C58" s="50" t="s">
        <v>29</v>
      </c>
      <c r="I58" s="71">
        <v>45</v>
      </c>
      <c r="J58" s="71">
        <v>-510</v>
      </c>
      <c r="K58" s="71">
        <v>46</v>
      </c>
      <c r="L58" s="71">
        <v>1424</v>
      </c>
    </row>
    <row r="59" spans="9:12" ht="3.75" customHeight="1">
      <c r="I59" s="50"/>
      <c r="J59" s="50"/>
      <c r="K59" s="50"/>
      <c r="L59" s="50"/>
    </row>
    <row r="60" spans="1:12" s="30" customFormat="1" ht="3.75" customHeight="1">
      <c r="A60" s="26"/>
      <c r="B60" s="26"/>
      <c r="C60" s="26"/>
      <c r="D60" s="26"/>
      <c r="F60" s="103"/>
      <c r="G60" s="103"/>
      <c r="H60" s="103"/>
      <c r="I60" s="176"/>
      <c r="J60" s="176"/>
      <c r="K60" s="176"/>
      <c r="L60" s="176"/>
    </row>
    <row r="61" spans="9:15" ht="12.75" customHeight="1" thickBot="1">
      <c r="I61" s="60">
        <f>SUM(I41:I58)</f>
        <v>4461</v>
      </c>
      <c r="J61" s="60">
        <f>SUM(J41:J58)</f>
        <v>2860</v>
      </c>
      <c r="K61" s="60">
        <f>SUM(K41:K58)</f>
        <v>1161</v>
      </c>
      <c r="L61" s="60">
        <f>SUM(L41:L58)</f>
        <v>9321</v>
      </c>
      <c r="N61" s="88"/>
      <c r="O61" s="88"/>
    </row>
    <row r="62" spans="9:15" ht="12.75" customHeight="1">
      <c r="I62" s="71"/>
      <c r="J62" s="71"/>
      <c r="K62" s="71"/>
      <c r="L62" s="71"/>
      <c r="M62" s="71"/>
      <c r="N62" s="88"/>
      <c r="O62" s="88"/>
    </row>
    <row r="63" spans="1:9" ht="12.75" customHeight="1">
      <c r="A63" s="23">
        <v>6</v>
      </c>
      <c r="B63" s="25" t="s">
        <v>80</v>
      </c>
      <c r="C63" s="25"/>
      <c r="D63" s="25"/>
      <c r="I63" s="88"/>
    </row>
    <row r="65" spans="1:12" s="150" customFormat="1" ht="39.75" customHeight="1">
      <c r="A65" s="146"/>
      <c r="B65" s="207" t="s">
        <v>257</v>
      </c>
      <c r="C65" s="207"/>
      <c r="D65" s="207"/>
      <c r="E65" s="207"/>
      <c r="F65" s="207"/>
      <c r="G65" s="207"/>
      <c r="H65" s="207"/>
      <c r="I65" s="207"/>
      <c r="J65" s="207"/>
      <c r="K65" s="207"/>
      <c r="L65" s="207"/>
    </row>
    <row r="67" spans="1:4" ht="12.75" customHeight="1">
      <c r="A67" s="23">
        <v>7</v>
      </c>
      <c r="B67" s="25" t="s">
        <v>146</v>
      </c>
      <c r="C67" s="25"/>
      <c r="D67" s="25"/>
    </row>
    <row r="68" spans="2:4" ht="12.75" customHeight="1">
      <c r="B68" s="25"/>
      <c r="C68" s="25"/>
      <c r="D68" s="25"/>
    </row>
    <row r="69" spans="1:13" s="152" customFormat="1" ht="13.5" customHeight="1">
      <c r="A69" s="156"/>
      <c r="B69" s="206" t="s">
        <v>255</v>
      </c>
      <c r="C69" s="206"/>
      <c r="D69" s="206"/>
      <c r="E69" s="206"/>
      <c r="F69" s="206"/>
      <c r="G69" s="206"/>
      <c r="H69" s="206"/>
      <c r="I69" s="206"/>
      <c r="J69" s="206"/>
      <c r="K69" s="206"/>
      <c r="L69" s="206"/>
      <c r="M69" s="206"/>
    </row>
    <row r="70" spans="2:4" ht="12.75" customHeight="1">
      <c r="B70" s="25"/>
      <c r="C70" s="25"/>
      <c r="D70" s="25"/>
    </row>
    <row r="71" spans="1:2" s="56" customFormat="1" ht="12.75" customHeight="1">
      <c r="A71" s="23">
        <v>8</v>
      </c>
      <c r="B71" s="25" t="s">
        <v>144</v>
      </c>
    </row>
    <row r="72" spans="1:2" s="56" customFormat="1" ht="12.75" customHeight="1">
      <c r="A72" s="23"/>
      <c r="B72" s="25"/>
    </row>
    <row r="73" spans="1:12" s="157" customFormat="1" ht="13.5" customHeight="1">
      <c r="A73" s="155"/>
      <c r="B73" s="206" t="s">
        <v>256</v>
      </c>
      <c r="C73" s="206"/>
      <c r="D73" s="206"/>
      <c r="E73" s="206"/>
      <c r="F73" s="206"/>
      <c r="G73" s="206"/>
      <c r="H73" s="206"/>
      <c r="I73" s="206"/>
      <c r="J73" s="206"/>
      <c r="K73" s="206"/>
      <c r="L73" s="206"/>
    </row>
    <row r="74" s="56" customFormat="1" ht="12.75" customHeight="1">
      <c r="A74" s="23"/>
    </row>
    <row r="75" spans="8:12" s="96" customFormat="1" ht="12.75" customHeight="1">
      <c r="H75" s="96" t="s">
        <v>177</v>
      </c>
      <c r="I75" s="96" t="s">
        <v>178</v>
      </c>
      <c r="K75" s="96" t="s">
        <v>179</v>
      </c>
      <c r="L75" s="96" t="s">
        <v>180</v>
      </c>
    </row>
    <row r="76" spans="6:13" s="96" customFormat="1" ht="12.75" customHeight="1">
      <c r="F76" s="96" t="s">
        <v>17</v>
      </c>
      <c r="G76" s="96" t="s">
        <v>143</v>
      </c>
      <c r="H76" s="96" t="s">
        <v>181</v>
      </c>
      <c r="I76" s="96" t="s">
        <v>182</v>
      </c>
      <c r="J76" s="96" t="s">
        <v>145</v>
      </c>
      <c r="K76" s="96" t="s">
        <v>183</v>
      </c>
      <c r="L76" s="96" t="s">
        <v>200</v>
      </c>
      <c r="M76" s="96" t="s">
        <v>85</v>
      </c>
    </row>
    <row r="77" spans="2:13" s="96" customFormat="1" ht="12.75" customHeight="1">
      <c r="B77" s="181" t="s">
        <v>184</v>
      </c>
      <c r="F77" s="96" t="s">
        <v>65</v>
      </c>
      <c r="G77" s="96" t="s">
        <v>65</v>
      </c>
      <c r="H77" s="96" t="s">
        <v>65</v>
      </c>
      <c r="I77" s="96" t="s">
        <v>65</v>
      </c>
      <c r="J77" s="96" t="s">
        <v>65</v>
      </c>
      <c r="K77" s="96" t="s">
        <v>65</v>
      </c>
      <c r="L77" s="96" t="s">
        <v>65</v>
      </c>
      <c r="M77" s="96" t="s">
        <v>65</v>
      </c>
    </row>
    <row r="78" spans="2:22" s="97" customFormat="1" ht="12.75" customHeight="1">
      <c r="B78" s="115"/>
      <c r="F78" s="109"/>
      <c r="G78" s="109"/>
      <c r="H78" s="109"/>
      <c r="I78" s="109"/>
      <c r="J78" s="109"/>
      <c r="K78" s="109"/>
      <c r="L78" s="110"/>
      <c r="M78" s="109"/>
      <c r="N78" s="109"/>
      <c r="P78" s="109"/>
      <c r="R78" s="109"/>
      <c r="T78" s="109"/>
      <c r="V78" s="109"/>
    </row>
    <row r="79" spans="2:22" s="97" customFormat="1" ht="12.75" customHeight="1">
      <c r="B79" s="115" t="s">
        <v>243</v>
      </c>
      <c r="C79" s="115"/>
      <c r="D79" s="115"/>
      <c r="F79" s="109">
        <v>392028</v>
      </c>
      <c r="G79" s="109">
        <v>415372</v>
      </c>
      <c r="H79" s="109">
        <v>158330</v>
      </c>
      <c r="I79" s="109">
        <v>77236</v>
      </c>
      <c r="J79" s="109">
        <v>12975</v>
      </c>
      <c r="K79" s="109">
        <v>18053</v>
      </c>
      <c r="L79" s="110">
        <v>127132</v>
      </c>
      <c r="M79" s="109">
        <f>SUM(F79:L79)</f>
        <v>1201126</v>
      </c>
      <c r="N79" s="109"/>
      <c r="P79" s="109"/>
      <c r="R79" s="109"/>
      <c r="T79" s="109"/>
      <c r="V79" s="109"/>
    </row>
    <row r="80" spans="2:22" s="97" customFormat="1" ht="12.75" customHeight="1">
      <c r="B80" s="115" t="s">
        <v>245</v>
      </c>
      <c r="C80" s="115"/>
      <c r="D80" s="115"/>
      <c r="F80" s="109">
        <v>0</v>
      </c>
      <c r="G80" s="109">
        <v>-452</v>
      </c>
      <c r="H80" s="109">
        <v>-11</v>
      </c>
      <c r="I80" s="109">
        <v>-1507</v>
      </c>
      <c r="J80" s="109">
        <v>-1547</v>
      </c>
      <c r="K80" s="109">
        <v>-448</v>
      </c>
      <c r="L80" s="110">
        <v>-342</v>
      </c>
      <c r="M80" s="109">
        <f>SUM(F80:L80)</f>
        <v>-4307</v>
      </c>
      <c r="N80" s="109"/>
      <c r="P80" s="109"/>
      <c r="R80" s="109"/>
      <c r="T80" s="109"/>
      <c r="V80" s="109"/>
    </row>
    <row r="81" spans="2:22" s="97" customFormat="1" ht="3.75" customHeight="1">
      <c r="B81" s="115"/>
      <c r="F81" s="109"/>
      <c r="G81" s="109"/>
      <c r="H81" s="109"/>
      <c r="I81" s="109"/>
      <c r="J81" s="109"/>
      <c r="K81" s="109"/>
      <c r="L81" s="110"/>
      <c r="M81" s="109"/>
      <c r="N81" s="109"/>
      <c r="P81" s="109"/>
      <c r="R81" s="109"/>
      <c r="T81" s="109"/>
      <c r="V81" s="109"/>
    </row>
    <row r="82" spans="2:22" s="97" customFormat="1" ht="3.75" customHeight="1">
      <c r="B82" s="115"/>
      <c r="F82" s="111"/>
      <c r="G82" s="111"/>
      <c r="H82" s="111"/>
      <c r="I82" s="111"/>
      <c r="J82" s="111"/>
      <c r="K82" s="111"/>
      <c r="L82" s="112"/>
      <c r="M82" s="111"/>
      <c r="N82" s="109"/>
      <c r="P82" s="109"/>
      <c r="R82" s="109"/>
      <c r="T82" s="109"/>
      <c r="V82" s="109"/>
    </row>
    <row r="83" spans="2:20" s="97" customFormat="1" ht="12.75" customHeight="1">
      <c r="B83" s="115" t="s">
        <v>218</v>
      </c>
      <c r="F83" s="97">
        <f aca="true" t="shared" si="0" ref="F83:M83">SUM(F79:F82)</f>
        <v>392028</v>
      </c>
      <c r="G83" s="97">
        <f t="shared" si="0"/>
        <v>414920</v>
      </c>
      <c r="H83" s="97">
        <f t="shared" si="0"/>
        <v>158319</v>
      </c>
      <c r="I83" s="97">
        <f t="shared" si="0"/>
        <v>75729</v>
      </c>
      <c r="J83" s="97">
        <f t="shared" si="0"/>
        <v>11428</v>
      </c>
      <c r="K83" s="97">
        <f t="shared" si="0"/>
        <v>17605</v>
      </c>
      <c r="L83" s="110">
        <f t="shared" si="0"/>
        <v>126790</v>
      </c>
      <c r="M83" s="97">
        <f t="shared" si="0"/>
        <v>1196819</v>
      </c>
      <c r="T83" s="109"/>
    </row>
    <row r="84" spans="6:20" s="97" customFormat="1" ht="3.75" customHeight="1" thickBot="1">
      <c r="F84" s="113"/>
      <c r="G84" s="113"/>
      <c r="H84" s="113"/>
      <c r="I84" s="113"/>
      <c r="J84" s="113"/>
      <c r="K84" s="113"/>
      <c r="L84" s="114"/>
      <c r="T84" s="109"/>
    </row>
    <row r="85" spans="12:20" s="97" customFormat="1" ht="3.75" customHeight="1">
      <c r="L85" s="110"/>
      <c r="T85" s="109"/>
    </row>
    <row r="86" spans="2:20" s="97" customFormat="1" ht="12.75" customHeight="1">
      <c r="B86" s="115" t="s">
        <v>217</v>
      </c>
      <c r="M86" s="97">
        <v>-545441</v>
      </c>
      <c r="S86" s="110"/>
      <c r="T86" s="109"/>
    </row>
    <row r="87" spans="19:20" s="58" customFormat="1" ht="3.75" customHeight="1">
      <c r="S87" s="105"/>
      <c r="T87" s="104"/>
    </row>
    <row r="88" spans="13:20" s="58" customFormat="1" ht="3.75" customHeight="1">
      <c r="M88" s="106"/>
      <c r="S88" s="105"/>
      <c r="T88" s="104"/>
    </row>
    <row r="89" spans="13:20" s="97" customFormat="1" ht="12.75" customHeight="1">
      <c r="M89" s="97">
        <f>SUM(M83:M86)</f>
        <v>651378</v>
      </c>
      <c r="S89" s="110"/>
      <c r="T89" s="109"/>
    </row>
    <row r="90" spans="13:20" s="58" customFormat="1" ht="3.75" customHeight="1" thickBot="1">
      <c r="M90" s="107"/>
      <c r="S90" s="105"/>
      <c r="T90" s="104"/>
    </row>
    <row r="91" spans="2:20" s="97" customFormat="1" ht="12.75" customHeight="1">
      <c r="B91" s="181" t="s">
        <v>185</v>
      </c>
      <c r="S91" s="110"/>
      <c r="T91" s="109"/>
    </row>
    <row r="92" spans="2:20" s="97" customFormat="1" ht="12.75" customHeight="1">
      <c r="B92" s="115" t="s">
        <v>242</v>
      </c>
      <c r="C92" s="115"/>
      <c r="D92" s="115"/>
      <c r="F92" s="97">
        <v>0</v>
      </c>
      <c r="G92" s="97">
        <v>30828</v>
      </c>
      <c r="H92" s="97">
        <v>2678</v>
      </c>
      <c r="I92" s="97">
        <v>9214</v>
      </c>
      <c r="J92" s="97">
        <v>2357</v>
      </c>
      <c r="K92" s="97">
        <v>-262</v>
      </c>
      <c r="L92" s="110">
        <v>-9870</v>
      </c>
      <c r="M92" s="97">
        <f>SUM(F92:L92)</f>
        <v>34945</v>
      </c>
      <c r="T92" s="109"/>
    </row>
    <row r="93" spans="2:20" s="97" customFormat="1" ht="12.75" customHeight="1">
      <c r="B93" s="115" t="s">
        <v>166</v>
      </c>
      <c r="F93" s="97">
        <v>0</v>
      </c>
      <c r="G93" s="97">
        <v>5740</v>
      </c>
      <c r="H93" s="97">
        <v>117</v>
      </c>
      <c r="I93" s="97">
        <v>3362</v>
      </c>
      <c r="J93" s="97">
        <v>2</v>
      </c>
      <c r="K93" s="97">
        <v>2</v>
      </c>
      <c r="L93" s="110">
        <v>6003</v>
      </c>
      <c r="M93" s="97">
        <f>SUM(F93:L93)</f>
        <v>15226</v>
      </c>
      <c r="T93" s="109"/>
    </row>
    <row r="94" spans="2:20" s="97" customFormat="1" ht="3.75" customHeight="1">
      <c r="B94" s="115"/>
      <c r="F94" s="118"/>
      <c r="G94" s="118"/>
      <c r="H94" s="118"/>
      <c r="I94" s="118"/>
      <c r="J94" s="118"/>
      <c r="K94" s="118"/>
      <c r="L94" s="118"/>
      <c r="M94" s="118"/>
      <c r="T94" s="109"/>
    </row>
    <row r="95" spans="2:20" s="97" customFormat="1" ht="3.75" customHeight="1">
      <c r="B95" s="115"/>
      <c r="L95" s="110"/>
      <c r="T95" s="109"/>
    </row>
    <row r="96" spans="2:20" s="97" customFormat="1" ht="12.75" customHeight="1">
      <c r="B96" s="115" t="s">
        <v>247</v>
      </c>
      <c r="T96" s="109"/>
    </row>
    <row r="97" spans="2:20" s="97" customFormat="1" ht="12.75" customHeight="1">
      <c r="B97" s="115" t="s">
        <v>248</v>
      </c>
      <c r="F97" s="97">
        <f aca="true" t="shared" si="1" ref="F97:M97">SUM(F92:F95)</f>
        <v>0</v>
      </c>
      <c r="G97" s="97">
        <f t="shared" si="1"/>
        <v>36568</v>
      </c>
      <c r="H97" s="97">
        <f t="shared" si="1"/>
        <v>2795</v>
      </c>
      <c r="I97" s="97">
        <f t="shared" si="1"/>
        <v>12576</v>
      </c>
      <c r="J97" s="97">
        <f t="shared" si="1"/>
        <v>2359</v>
      </c>
      <c r="K97" s="97">
        <f t="shared" si="1"/>
        <v>-260</v>
      </c>
      <c r="L97" s="97">
        <f t="shared" si="1"/>
        <v>-3867</v>
      </c>
      <c r="M97" s="97">
        <f t="shared" si="1"/>
        <v>50171</v>
      </c>
      <c r="T97" s="109"/>
    </row>
    <row r="98" spans="2:20" s="97" customFormat="1" ht="12.75" customHeight="1">
      <c r="B98" s="115" t="s">
        <v>44</v>
      </c>
      <c r="F98" s="97">
        <v>0</v>
      </c>
      <c r="G98" s="97">
        <v>-2626</v>
      </c>
      <c r="H98" s="97">
        <v>343</v>
      </c>
      <c r="I98" s="97">
        <v>-414</v>
      </c>
      <c r="J98" s="97">
        <v>0</v>
      </c>
      <c r="K98" s="97">
        <v>0</v>
      </c>
      <c r="L98" s="110">
        <v>3858</v>
      </c>
      <c r="M98" s="97">
        <f>SUM(F98:L98)</f>
        <v>1161</v>
      </c>
      <c r="T98" s="109"/>
    </row>
    <row r="99" spans="2:20" s="97" customFormat="1" ht="12.75" customHeight="1">
      <c r="B99" s="115" t="s">
        <v>186</v>
      </c>
      <c r="F99" s="97">
        <v>0</v>
      </c>
      <c r="G99" s="97">
        <v>-64139</v>
      </c>
      <c r="H99" s="97">
        <v>-1367</v>
      </c>
      <c r="I99" s="97">
        <v>-12733</v>
      </c>
      <c r="J99" s="97">
        <v>0</v>
      </c>
      <c r="K99" s="97">
        <v>-2</v>
      </c>
      <c r="L99" s="110">
        <v>-38696</v>
      </c>
      <c r="M99" s="97">
        <f>SUM(F99:L99)</f>
        <v>-116937</v>
      </c>
      <c r="T99" s="109"/>
    </row>
    <row r="100" spans="2:20" s="97" customFormat="1" ht="12.75" customHeight="1">
      <c r="B100" s="115" t="s">
        <v>189</v>
      </c>
      <c r="L100" s="110"/>
      <c r="T100" s="109"/>
    </row>
    <row r="101" spans="2:20" s="97" customFormat="1" ht="12.75" customHeight="1">
      <c r="B101" s="115" t="s">
        <v>232</v>
      </c>
      <c r="L101" s="110"/>
      <c r="T101" s="109"/>
    </row>
    <row r="102" spans="2:20" s="97" customFormat="1" ht="12.75" customHeight="1">
      <c r="B102" s="115" t="s">
        <v>233</v>
      </c>
      <c r="F102" s="116">
        <v>-3501</v>
      </c>
      <c r="G102" s="97">
        <v>961</v>
      </c>
      <c r="H102" s="97">
        <v>0</v>
      </c>
      <c r="I102" s="97">
        <v>-26</v>
      </c>
      <c r="J102" s="97">
        <v>-57</v>
      </c>
      <c r="K102" s="97">
        <v>-179</v>
      </c>
      <c r="L102" s="110">
        <v>1012</v>
      </c>
      <c r="M102" s="97">
        <f>SUM(F102:L102)</f>
        <v>-1790</v>
      </c>
      <c r="T102" s="109"/>
    </row>
    <row r="103" spans="2:20" s="97" customFormat="1" ht="3.75" customHeight="1">
      <c r="B103" s="115"/>
      <c r="F103" s="118"/>
      <c r="G103" s="118"/>
      <c r="H103" s="118"/>
      <c r="I103" s="118"/>
      <c r="J103" s="118"/>
      <c r="K103" s="118"/>
      <c r="L103" s="119"/>
      <c r="M103" s="118"/>
      <c r="T103" s="109"/>
    </row>
    <row r="104" spans="2:20" s="97" customFormat="1" ht="12.75" customHeight="1">
      <c r="B104" s="115" t="s">
        <v>18</v>
      </c>
      <c r="T104" s="109"/>
    </row>
    <row r="105" spans="2:20" s="97" customFormat="1" ht="12.75" customHeight="1">
      <c r="B105" s="115" t="s">
        <v>19</v>
      </c>
      <c r="F105" s="97">
        <f aca="true" t="shared" si="2" ref="F105:M105">SUM(F97:F102)</f>
        <v>-3501</v>
      </c>
      <c r="G105" s="97">
        <f t="shared" si="2"/>
        <v>-29236</v>
      </c>
      <c r="H105" s="97">
        <f t="shared" si="2"/>
        <v>1771</v>
      </c>
      <c r="I105" s="97">
        <f t="shared" si="2"/>
        <v>-597</v>
      </c>
      <c r="J105" s="97">
        <f t="shared" si="2"/>
        <v>2302</v>
      </c>
      <c r="K105" s="97">
        <f t="shared" si="2"/>
        <v>-441</v>
      </c>
      <c r="L105" s="97">
        <f t="shared" si="2"/>
        <v>-37693</v>
      </c>
      <c r="M105" s="97">
        <f t="shared" si="2"/>
        <v>-67395</v>
      </c>
      <c r="T105" s="109"/>
    </row>
    <row r="106" spans="6:20" s="97" customFormat="1" ht="3.75" customHeight="1" thickBot="1">
      <c r="F106" s="113"/>
      <c r="G106" s="113"/>
      <c r="H106" s="113"/>
      <c r="I106" s="113"/>
      <c r="J106" s="113"/>
      <c r="K106" s="113"/>
      <c r="L106" s="114"/>
      <c r="M106" s="114"/>
      <c r="T106" s="109"/>
    </row>
    <row r="107" spans="12:20" s="97" customFormat="1" ht="3.75" customHeight="1">
      <c r="L107" s="110"/>
      <c r="T107" s="109"/>
    </row>
    <row r="108" spans="1:13" s="56" customFormat="1" ht="12.75" customHeight="1">
      <c r="A108" s="23"/>
      <c r="B108" s="30" t="s">
        <v>187</v>
      </c>
      <c r="K108" s="89"/>
      <c r="L108" s="89"/>
      <c r="M108" s="89"/>
    </row>
    <row r="109" spans="1:13" s="56" customFormat="1" ht="12.75" customHeight="1">
      <c r="A109" s="23"/>
      <c r="K109" s="89"/>
      <c r="L109" s="89"/>
      <c r="M109" s="89"/>
    </row>
    <row r="110" spans="1:4" ht="12.75" customHeight="1">
      <c r="A110" s="23">
        <v>9</v>
      </c>
      <c r="B110" s="25" t="s">
        <v>45</v>
      </c>
      <c r="C110" s="25"/>
      <c r="D110" s="25"/>
    </row>
    <row r="112" spans="1:12" s="152" customFormat="1" ht="27.75" customHeight="1">
      <c r="A112" s="155"/>
      <c r="B112" s="207" t="s">
        <v>207</v>
      </c>
      <c r="C112" s="207"/>
      <c r="D112" s="207"/>
      <c r="E112" s="207"/>
      <c r="F112" s="207"/>
      <c r="G112" s="207"/>
      <c r="H112" s="207"/>
      <c r="I112" s="207"/>
      <c r="J112" s="207"/>
      <c r="K112" s="207"/>
      <c r="L112" s="207"/>
    </row>
    <row r="114" spans="1:10" ht="12.75" customHeight="1">
      <c r="A114" s="23">
        <v>10</v>
      </c>
      <c r="B114" s="209" t="s">
        <v>188</v>
      </c>
      <c r="C114" s="209"/>
      <c r="D114" s="209"/>
      <c r="E114" s="209"/>
      <c r="F114" s="209"/>
      <c r="G114" s="209"/>
      <c r="H114" s="209"/>
      <c r="I114" s="209"/>
      <c r="J114" s="209"/>
    </row>
    <row r="116" spans="1:12" s="153" customFormat="1" ht="51.75" customHeight="1">
      <c r="A116" s="158"/>
      <c r="B116" s="207" t="s">
        <v>306</v>
      </c>
      <c r="C116" s="207"/>
      <c r="D116" s="207"/>
      <c r="E116" s="207"/>
      <c r="F116" s="207"/>
      <c r="G116" s="207"/>
      <c r="H116" s="207"/>
      <c r="I116" s="207"/>
      <c r="J116" s="207"/>
      <c r="K116" s="207"/>
      <c r="L116" s="207"/>
    </row>
    <row r="119" spans="1:4" ht="12.75" customHeight="1">
      <c r="A119" s="23">
        <v>11</v>
      </c>
      <c r="B119" s="25" t="s">
        <v>75</v>
      </c>
      <c r="C119" s="25"/>
      <c r="D119" s="25"/>
    </row>
    <row r="120" spans="2:4" ht="12.75" customHeight="1">
      <c r="B120" s="25"/>
      <c r="C120" s="25"/>
      <c r="D120" s="25"/>
    </row>
    <row r="121" spans="1:12" s="157" customFormat="1" ht="14.25" customHeight="1">
      <c r="A121" s="155"/>
      <c r="B121" s="208" t="s">
        <v>262</v>
      </c>
      <c r="C121" s="208"/>
      <c r="D121" s="208"/>
      <c r="E121" s="208"/>
      <c r="F121" s="208"/>
      <c r="G121" s="208"/>
      <c r="H121" s="208"/>
      <c r="I121" s="208"/>
      <c r="J121" s="208"/>
      <c r="K121" s="208"/>
      <c r="L121" s="208"/>
    </row>
    <row r="123" spans="1:12" s="150" customFormat="1" ht="52.5" customHeight="1">
      <c r="A123" s="146"/>
      <c r="B123" s="150" t="s">
        <v>70</v>
      </c>
      <c r="C123" s="207" t="s">
        <v>237</v>
      </c>
      <c r="D123" s="207"/>
      <c r="E123" s="207"/>
      <c r="F123" s="207"/>
      <c r="G123" s="207"/>
      <c r="H123" s="207"/>
      <c r="I123" s="207"/>
      <c r="J123" s="207"/>
      <c r="K123" s="207"/>
      <c r="L123" s="207"/>
    </row>
    <row r="125" spans="1:12" s="153" customFormat="1" ht="53.25" customHeight="1">
      <c r="A125" s="158"/>
      <c r="B125" s="153" t="s">
        <v>71</v>
      </c>
      <c r="C125" s="207" t="s">
        <v>244</v>
      </c>
      <c r="D125" s="207"/>
      <c r="E125" s="207"/>
      <c r="F125" s="207"/>
      <c r="G125" s="207"/>
      <c r="H125" s="207"/>
      <c r="I125" s="207"/>
      <c r="J125" s="207"/>
      <c r="K125" s="207"/>
      <c r="L125" s="207"/>
    </row>
    <row r="127" spans="1:12" s="153" customFormat="1" ht="41.25" customHeight="1">
      <c r="A127" s="158"/>
      <c r="B127" s="153" t="s">
        <v>76</v>
      </c>
      <c r="C127" s="207" t="s">
        <v>296</v>
      </c>
      <c r="D127" s="207"/>
      <c r="E127" s="207"/>
      <c r="F127" s="207"/>
      <c r="G127" s="207"/>
      <c r="H127" s="207"/>
      <c r="I127" s="207"/>
      <c r="J127" s="207"/>
      <c r="K127" s="207"/>
      <c r="L127" s="207"/>
    </row>
    <row r="129" spans="1:12" s="153" customFormat="1" ht="54.75" customHeight="1">
      <c r="A129" s="158"/>
      <c r="B129" s="153" t="s">
        <v>287</v>
      </c>
      <c r="C129" s="207" t="s">
        <v>297</v>
      </c>
      <c r="D129" s="207"/>
      <c r="E129" s="207"/>
      <c r="F129" s="207"/>
      <c r="G129" s="207"/>
      <c r="H129" s="207"/>
      <c r="I129" s="207"/>
      <c r="J129" s="207"/>
      <c r="K129" s="207"/>
      <c r="L129" s="207"/>
    </row>
    <row r="131" spans="1:4" ht="12.75" customHeight="1">
      <c r="A131" s="23">
        <v>12</v>
      </c>
      <c r="B131" s="25" t="s">
        <v>94</v>
      </c>
      <c r="C131" s="25"/>
      <c r="D131" s="25"/>
    </row>
    <row r="132" spans="2:4" ht="12.75" customHeight="1">
      <c r="B132" s="25"/>
      <c r="C132" s="25"/>
      <c r="D132" s="25"/>
    </row>
    <row r="133" spans="1:12" s="160" customFormat="1" ht="27.75" customHeight="1">
      <c r="A133" s="146"/>
      <c r="B133" s="206" t="s">
        <v>208</v>
      </c>
      <c r="C133" s="206"/>
      <c r="D133" s="206"/>
      <c r="E133" s="206"/>
      <c r="F133" s="206"/>
      <c r="G133" s="206"/>
      <c r="H133" s="206"/>
      <c r="I133" s="206"/>
      <c r="J133" s="206"/>
      <c r="K133" s="206"/>
      <c r="L133" s="206"/>
    </row>
    <row r="134" spans="1:4" s="91" customFormat="1" ht="12.75" customHeight="1">
      <c r="A134" s="23"/>
      <c r="B134" s="26"/>
      <c r="C134" s="26"/>
      <c r="D134" s="26"/>
    </row>
    <row r="135" spans="1:4" s="91" customFormat="1" ht="12.75" customHeight="1">
      <c r="A135" s="23">
        <v>13</v>
      </c>
      <c r="B135" s="25" t="s">
        <v>149</v>
      </c>
      <c r="C135" s="90"/>
      <c r="D135" s="90"/>
    </row>
    <row r="136" spans="1:4" ht="12.75" customHeight="1">
      <c r="A136" s="27"/>
      <c r="B136" s="26"/>
      <c r="C136" s="26"/>
      <c r="D136" s="26"/>
    </row>
    <row r="137" spans="2:14" s="161" customFormat="1" ht="27.75" customHeight="1">
      <c r="B137" s="206" t="s">
        <v>290</v>
      </c>
      <c r="C137" s="206"/>
      <c r="D137" s="206"/>
      <c r="E137" s="206"/>
      <c r="F137" s="206"/>
      <c r="G137" s="206"/>
      <c r="H137" s="206"/>
      <c r="I137" s="206"/>
      <c r="J137" s="206"/>
      <c r="K137" s="206"/>
      <c r="L137" s="206"/>
      <c r="M137" s="162"/>
      <c r="N137" s="163"/>
    </row>
    <row r="138" s="26" customFormat="1" ht="12.75" customHeight="1"/>
    <row r="160" ht="12.75" customHeight="1">
      <c r="A160" s="55"/>
    </row>
  </sheetData>
  <mergeCells count="23">
    <mergeCell ref="C22:L22"/>
    <mergeCell ref="C24:L24"/>
    <mergeCell ref="C26:L26"/>
    <mergeCell ref="B10:L10"/>
    <mergeCell ref="B12:L12"/>
    <mergeCell ref="B16:L16"/>
    <mergeCell ref="B20:L20"/>
    <mergeCell ref="B65:L65"/>
    <mergeCell ref="I35:J35"/>
    <mergeCell ref="K35:L35"/>
    <mergeCell ref="B30:L30"/>
    <mergeCell ref="B73:L73"/>
    <mergeCell ref="B112:L112"/>
    <mergeCell ref="B69:M69"/>
    <mergeCell ref="B114:J114"/>
    <mergeCell ref="B137:L137"/>
    <mergeCell ref="B133:L133"/>
    <mergeCell ref="B116:L116"/>
    <mergeCell ref="C123:L123"/>
    <mergeCell ref="C129:L129"/>
    <mergeCell ref="B121:L121"/>
    <mergeCell ref="C125:L125"/>
    <mergeCell ref="C127:L127"/>
  </mergeCells>
  <printOptions horizontalCentered="1"/>
  <pageMargins left="0.5905511811023623" right="0.5905511811023623" top="0.6299212598425197" bottom="0.6299212598425197" header="0.5118110236220472" footer="0.5118110236220472"/>
  <pageSetup firstPageNumber="5" useFirstPageNumber="1" horizontalDpi="300" verticalDpi="300" orientation="portrait" paperSize="9" scale="83" r:id="rId2"/>
  <headerFooter alignWithMargins="0">
    <oddFooter>&amp;C- &amp;P -</oddFooter>
  </headerFooter>
  <rowBreaks count="2" manualBreakCount="2">
    <brk id="62" max="12" man="1"/>
    <brk id="118" max="12" man="1"/>
  </rowBreaks>
  <drawing r:id="rId1"/>
</worksheet>
</file>

<file path=xl/worksheets/sheet6.xml><?xml version="1.0" encoding="utf-8"?>
<worksheet xmlns="http://schemas.openxmlformats.org/spreadsheetml/2006/main" xmlns:r="http://schemas.openxmlformats.org/officeDocument/2006/relationships">
  <dimension ref="A6:M177"/>
  <sheetViews>
    <sheetView workbookViewId="0" topLeftCell="A1">
      <selection activeCell="A1" sqref="A1"/>
    </sheetView>
  </sheetViews>
  <sheetFormatPr defaultColWidth="9.140625" defaultRowHeight="12.75" customHeight="1"/>
  <cols>
    <col min="1" max="1" width="3.140625" style="29" customWidth="1"/>
    <col min="2" max="2" width="3.28125" style="29" customWidth="1"/>
    <col min="3" max="3" width="2.8515625" style="29" customWidth="1"/>
    <col min="4" max="4" width="3.28125" style="29" customWidth="1"/>
    <col min="5" max="5" width="6.00390625" style="29" customWidth="1"/>
    <col min="6" max="6" width="12.28125" style="29" customWidth="1"/>
    <col min="7" max="7" width="11.00390625" style="29" customWidth="1"/>
    <col min="8" max="8" width="11.7109375" style="29" customWidth="1"/>
    <col min="9" max="9" width="15.00390625" style="29" customWidth="1"/>
    <col min="10" max="10" width="13.7109375" style="29" customWidth="1"/>
    <col min="11" max="11" width="11.7109375" style="29" customWidth="1"/>
    <col min="12" max="12" width="4.7109375" style="29" customWidth="1"/>
    <col min="13" max="16384" width="9.140625" style="29" customWidth="1"/>
  </cols>
  <sheetData>
    <row r="6" spans="1:4" s="24" customFormat="1" ht="12.75" customHeight="1">
      <c r="A6" s="23"/>
      <c r="B6" s="25" t="s">
        <v>148</v>
      </c>
      <c r="C6" s="25"/>
      <c r="D6" s="25"/>
    </row>
    <row r="8" spans="1:4" s="24" customFormat="1" ht="12.75" customHeight="1">
      <c r="A8" s="23">
        <v>1</v>
      </c>
      <c r="B8" s="25" t="s">
        <v>105</v>
      </c>
      <c r="C8" s="25"/>
      <c r="D8" s="25"/>
    </row>
    <row r="9" spans="1:4" s="24" customFormat="1" ht="9.75" customHeight="1">
      <c r="A9" s="23"/>
      <c r="B9" s="25"/>
      <c r="C9" s="25"/>
      <c r="D9" s="25"/>
    </row>
    <row r="10" spans="1:11" s="150" customFormat="1" ht="91.5" customHeight="1">
      <c r="A10" s="146"/>
      <c r="B10" s="206" t="s">
        <v>298</v>
      </c>
      <c r="C10" s="188"/>
      <c r="D10" s="188"/>
      <c r="E10" s="188"/>
      <c r="F10" s="188"/>
      <c r="G10" s="188"/>
      <c r="H10" s="188"/>
      <c r="I10" s="188"/>
      <c r="J10" s="188"/>
      <c r="K10" s="188"/>
    </row>
    <row r="11" spans="1:4" s="24" customFormat="1" ht="9.75" customHeight="1">
      <c r="A11" s="23"/>
      <c r="B11" s="25"/>
      <c r="C11" s="25"/>
      <c r="D11" s="25"/>
    </row>
    <row r="12" spans="1:11" s="150" customFormat="1" ht="117" customHeight="1">
      <c r="A12" s="146"/>
      <c r="B12" s="189" t="s">
        <v>302</v>
      </c>
      <c r="C12" s="189"/>
      <c r="D12" s="189"/>
      <c r="E12" s="189"/>
      <c r="F12" s="189"/>
      <c r="G12" s="189"/>
      <c r="H12" s="189"/>
      <c r="I12" s="189"/>
      <c r="J12" s="189"/>
      <c r="K12" s="189"/>
    </row>
    <row r="13" spans="1:4" s="24" customFormat="1" ht="9.75" customHeight="1">
      <c r="A13" s="23"/>
      <c r="B13" s="25"/>
      <c r="C13" s="25"/>
      <c r="D13" s="25"/>
    </row>
    <row r="14" spans="1:11" s="149" customFormat="1" ht="52.5" customHeight="1">
      <c r="A14" s="164"/>
      <c r="B14" s="206" t="s">
        <v>301</v>
      </c>
      <c r="C14" s="206"/>
      <c r="D14" s="206"/>
      <c r="E14" s="206"/>
      <c r="F14" s="206"/>
      <c r="G14" s="206"/>
      <c r="H14" s="206"/>
      <c r="I14" s="206"/>
      <c r="J14" s="206"/>
      <c r="K14" s="206"/>
    </row>
    <row r="15" s="24" customFormat="1" ht="9.75" customHeight="1">
      <c r="A15" s="23"/>
    </row>
    <row r="16" spans="1:11" s="152" customFormat="1" ht="28.5" customHeight="1">
      <c r="A16" s="155"/>
      <c r="B16" s="206" t="s">
        <v>303</v>
      </c>
      <c r="C16" s="206"/>
      <c r="D16" s="206"/>
      <c r="E16" s="206"/>
      <c r="F16" s="206"/>
      <c r="G16" s="206"/>
      <c r="H16" s="206"/>
      <c r="I16" s="206"/>
      <c r="J16" s="206"/>
      <c r="K16" s="206"/>
    </row>
    <row r="17" s="24" customFormat="1" ht="9.75" customHeight="1">
      <c r="A17" s="23"/>
    </row>
    <row r="18" spans="1:11" s="152" customFormat="1" ht="40.5" customHeight="1">
      <c r="A18" s="155"/>
      <c r="B18" s="206" t="s">
        <v>304</v>
      </c>
      <c r="C18" s="206"/>
      <c r="D18" s="206"/>
      <c r="E18" s="206"/>
      <c r="F18" s="206"/>
      <c r="G18" s="206"/>
      <c r="H18" s="206"/>
      <c r="I18" s="206"/>
      <c r="J18" s="206"/>
      <c r="K18" s="206"/>
    </row>
    <row r="19" s="24" customFormat="1" ht="9.75" customHeight="1">
      <c r="A19" s="23"/>
    </row>
    <row r="20" spans="1:11" s="152" customFormat="1" ht="27.75" customHeight="1">
      <c r="A20" s="155"/>
      <c r="B20" s="207" t="s">
        <v>305</v>
      </c>
      <c r="C20" s="207"/>
      <c r="D20" s="207"/>
      <c r="E20" s="207"/>
      <c r="F20" s="207"/>
      <c r="G20" s="207"/>
      <c r="H20" s="207"/>
      <c r="I20" s="207"/>
      <c r="J20" s="207"/>
      <c r="K20" s="207"/>
    </row>
    <row r="21" s="24" customFormat="1" ht="12.75" customHeight="1">
      <c r="A21" s="23"/>
    </row>
    <row r="22" spans="1:2" s="24" customFormat="1" ht="12.75" customHeight="1">
      <c r="A22" s="23">
        <v>2</v>
      </c>
      <c r="B22" s="25" t="s">
        <v>104</v>
      </c>
    </row>
    <row r="23" spans="3:4" s="24" customFormat="1" ht="9.75" customHeight="1">
      <c r="C23" s="25"/>
      <c r="D23" s="25"/>
    </row>
    <row r="24" spans="1:11" s="152" customFormat="1" ht="54" customHeight="1">
      <c r="A24" s="155"/>
      <c r="B24" s="206" t="s">
        <v>299</v>
      </c>
      <c r="C24" s="206"/>
      <c r="D24" s="206"/>
      <c r="E24" s="206"/>
      <c r="F24" s="206"/>
      <c r="G24" s="206"/>
      <c r="H24" s="206"/>
      <c r="I24" s="206"/>
      <c r="J24" s="206"/>
      <c r="K24" s="206"/>
    </row>
    <row r="25" s="24" customFormat="1" ht="12.75" customHeight="1">
      <c r="A25" s="23"/>
    </row>
    <row r="26" spans="1:4" s="24" customFormat="1" ht="12.75" customHeight="1">
      <c r="A26" s="23">
        <v>3</v>
      </c>
      <c r="B26" s="25" t="s">
        <v>107</v>
      </c>
      <c r="C26" s="25"/>
      <c r="D26" s="25"/>
    </row>
    <row r="27" s="24" customFormat="1" ht="9.75" customHeight="1">
      <c r="A27" s="23"/>
    </row>
    <row r="28" spans="1:11" s="152" customFormat="1" ht="93" customHeight="1">
      <c r="A28" s="155"/>
      <c r="B28" s="206" t="s">
        <v>300</v>
      </c>
      <c r="C28" s="206"/>
      <c r="D28" s="206"/>
      <c r="E28" s="206"/>
      <c r="F28" s="206"/>
      <c r="G28" s="206"/>
      <c r="H28" s="206"/>
      <c r="I28" s="206"/>
      <c r="J28" s="206"/>
      <c r="K28" s="206"/>
    </row>
    <row r="29" s="24" customFormat="1" ht="12.75" customHeight="1">
      <c r="A29" s="23"/>
    </row>
    <row r="30" spans="1:4" s="24" customFormat="1" ht="12.75" customHeight="1">
      <c r="A30" s="23">
        <v>4</v>
      </c>
      <c r="B30" s="25" t="s">
        <v>108</v>
      </c>
      <c r="C30" s="25"/>
      <c r="D30" s="25"/>
    </row>
    <row r="31" spans="1:4" s="24" customFormat="1" ht="12.75" customHeight="1">
      <c r="A31" s="27"/>
      <c r="B31" s="26"/>
      <c r="C31" s="26"/>
      <c r="D31" s="26"/>
    </row>
    <row r="32" spans="1:4" s="24" customFormat="1" ht="12.75" customHeight="1">
      <c r="A32" s="27"/>
      <c r="B32" s="26" t="s">
        <v>209</v>
      </c>
      <c r="C32" s="26"/>
      <c r="D32" s="26"/>
    </row>
    <row r="33" s="24" customFormat="1" ht="12.75" customHeight="1">
      <c r="A33" s="23"/>
    </row>
    <row r="34" spans="1:11" s="24" customFormat="1" ht="12.75" customHeight="1">
      <c r="A34" s="23">
        <v>5</v>
      </c>
      <c r="B34" s="25" t="s">
        <v>66</v>
      </c>
      <c r="C34" s="25"/>
      <c r="D34" s="25"/>
      <c r="K34" s="50"/>
    </row>
    <row r="35" spans="1:4" s="24" customFormat="1" ht="12.75" customHeight="1">
      <c r="A35" s="23"/>
      <c r="B35" s="25"/>
      <c r="C35" s="25"/>
      <c r="D35" s="25"/>
    </row>
    <row r="36" spans="1:4" s="24" customFormat="1" ht="12.75" customHeight="1">
      <c r="A36" s="23"/>
      <c r="B36" s="26" t="s">
        <v>67</v>
      </c>
      <c r="C36" s="26"/>
      <c r="D36" s="26"/>
    </row>
    <row r="37" spans="1:12" s="56" customFormat="1" ht="12.75" customHeight="1">
      <c r="A37" s="23"/>
      <c r="B37" s="26"/>
      <c r="C37" s="26"/>
      <c r="D37" s="26"/>
      <c r="H37" s="190" t="s">
        <v>253</v>
      </c>
      <c r="I37" s="190"/>
      <c r="J37" s="191" t="s">
        <v>265</v>
      </c>
      <c r="K37" s="191"/>
      <c r="L37" s="191"/>
    </row>
    <row r="38" spans="1:11" s="56" customFormat="1" ht="12.75" customHeight="1">
      <c r="A38" s="23"/>
      <c r="H38" s="102">
        <v>37802</v>
      </c>
      <c r="I38" s="102">
        <v>37437</v>
      </c>
      <c r="J38" s="102">
        <f>+H38</f>
        <v>37802</v>
      </c>
      <c r="K38" s="102">
        <f>+I38</f>
        <v>37437</v>
      </c>
    </row>
    <row r="39" spans="1:11" s="56" customFormat="1" ht="12.75" customHeight="1">
      <c r="A39" s="23"/>
      <c r="H39" s="108" t="s">
        <v>65</v>
      </c>
      <c r="I39" s="108" t="s">
        <v>65</v>
      </c>
      <c r="J39" s="108" t="s">
        <v>65</v>
      </c>
      <c r="K39" s="108" t="s">
        <v>65</v>
      </c>
    </row>
    <row r="40" spans="1:11" s="24" customFormat="1" ht="12.75" customHeight="1">
      <c r="A40" s="23"/>
      <c r="B40" s="24" t="s">
        <v>201</v>
      </c>
      <c r="F40" s="141" t="s">
        <v>203</v>
      </c>
      <c r="H40" s="51">
        <v>3576</v>
      </c>
      <c r="I40" s="51">
        <v>1699</v>
      </c>
      <c r="J40" s="51">
        <v>9483</v>
      </c>
      <c r="K40" s="51">
        <v>8010</v>
      </c>
    </row>
    <row r="41" spans="1:11" s="24" customFormat="1" ht="12.75" customHeight="1">
      <c r="A41" s="23"/>
      <c r="F41" s="141" t="s">
        <v>202</v>
      </c>
      <c r="H41" s="51">
        <v>619</v>
      </c>
      <c r="I41" s="51">
        <v>1058</v>
      </c>
      <c r="J41" s="51">
        <v>1652</v>
      </c>
      <c r="K41" s="51">
        <v>1025</v>
      </c>
    </row>
    <row r="42" spans="1:11" s="24" customFormat="1" ht="12.75" customHeight="1">
      <c r="A42" s="23"/>
      <c r="B42" s="24" t="s">
        <v>221</v>
      </c>
      <c r="F42" s="141"/>
      <c r="H42" s="51"/>
      <c r="I42" s="51"/>
      <c r="J42" s="51"/>
      <c r="K42" s="51"/>
    </row>
    <row r="43" spans="1:11" s="24" customFormat="1" ht="12.75" customHeight="1">
      <c r="A43" s="23"/>
      <c r="B43" s="24" t="s">
        <v>222</v>
      </c>
      <c r="H43" s="54">
        <v>238</v>
      </c>
      <c r="I43" s="54">
        <v>-648</v>
      </c>
      <c r="J43" s="54">
        <v>6388</v>
      </c>
      <c r="K43" s="54">
        <v>-479</v>
      </c>
    </row>
    <row r="44" spans="1:11" s="24" customFormat="1" ht="12.75" customHeight="1">
      <c r="A44" s="23"/>
      <c r="B44" s="24" t="s">
        <v>27</v>
      </c>
      <c r="H44" s="52">
        <v>-3536</v>
      </c>
      <c r="I44" s="52">
        <v>0</v>
      </c>
      <c r="J44" s="52">
        <v>-5475</v>
      </c>
      <c r="K44" s="52">
        <v>0</v>
      </c>
    </row>
    <row r="45" spans="1:11" s="24" customFormat="1" ht="12.75" customHeight="1">
      <c r="A45" s="23"/>
      <c r="H45" s="51">
        <f>SUM(H40:H44)</f>
        <v>897</v>
      </c>
      <c r="I45" s="51">
        <f>SUM(I40:I44)</f>
        <v>2109</v>
      </c>
      <c r="J45" s="51">
        <f>SUM(J40:J44)</f>
        <v>12048</v>
      </c>
      <c r="K45" s="51">
        <f>SUM(K40:K44)</f>
        <v>8556</v>
      </c>
    </row>
    <row r="46" spans="1:11" s="24" customFormat="1" ht="12.75" customHeight="1">
      <c r="A46" s="23"/>
      <c r="B46" s="24" t="s">
        <v>291</v>
      </c>
      <c r="H46" s="51">
        <v>-472</v>
      </c>
      <c r="I46" s="51">
        <v>-55</v>
      </c>
      <c r="J46" s="51">
        <v>-328</v>
      </c>
      <c r="K46" s="51">
        <v>-588</v>
      </c>
    </row>
    <row r="47" spans="1:13" s="24" customFormat="1" ht="16.5" customHeight="1" thickBot="1">
      <c r="A47" s="23"/>
      <c r="H47" s="53">
        <f>SUM(H45:H46)</f>
        <v>425</v>
      </c>
      <c r="I47" s="53">
        <f>SUM(I45:I46)</f>
        <v>2054</v>
      </c>
      <c r="J47" s="53">
        <f>SUM(J45:J46)</f>
        <v>11720</v>
      </c>
      <c r="K47" s="53">
        <f>SUM(K45:K46)</f>
        <v>7968</v>
      </c>
      <c r="M47" s="54"/>
    </row>
    <row r="48" spans="1:11" s="24" customFormat="1" ht="12.75" customHeight="1">
      <c r="A48" s="23"/>
      <c r="H48" s="51"/>
      <c r="I48" s="54"/>
      <c r="J48" s="54"/>
      <c r="K48" s="54"/>
    </row>
    <row r="49" spans="1:11" s="152" customFormat="1" ht="39.75" customHeight="1">
      <c r="A49" s="155"/>
      <c r="B49" s="207" t="s">
        <v>261</v>
      </c>
      <c r="C49" s="207"/>
      <c r="D49" s="207"/>
      <c r="E49" s="207"/>
      <c r="F49" s="207"/>
      <c r="G49" s="207"/>
      <c r="H49" s="207"/>
      <c r="I49" s="207"/>
      <c r="J49" s="207"/>
      <c r="K49" s="207"/>
    </row>
    <row r="50" spans="1:11" s="24" customFormat="1" ht="12.75" customHeight="1">
      <c r="A50" s="23"/>
      <c r="I50" s="54"/>
      <c r="J50" s="54"/>
      <c r="K50" s="54"/>
    </row>
    <row r="51" spans="1:4" s="24" customFormat="1" ht="12.75" customHeight="1">
      <c r="A51" s="23">
        <v>6</v>
      </c>
      <c r="B51" s="25" t="s">
        <v>68</v>
      </c>
      <c r="C51" s="25"/>
      <c r="D51" s="25"/>
    </row>
    <row r="52" s="24" customFormat="1" ht="12.75" customHeight="1">
      <c r="A52" s="23"/>
    </row>
    <row r="53" spans="1:11" s="149" customFormat="1" ht="26.25" customHeight="1">
      <c r="A53" s="164"/>
      <c r="B53" s="207" t="s">
        <v>292</v>
      </c>
      <c r="C53" s="207"/>
      <c r="D53" s="207"/>
      <c r="E53" s="207"/>
      <c r="F53" s="207"/>
      <c r="G53" s="207"/>
      <c r="H53" s="207"/>
      <c r="I53" s="207"/>
      <c r="J53" s="207"/>
      <c r="K53" s="207"/>
    </row>
    <row r="54" s="24" customFormat="1" ht="12.75" customHeight="1">
      <c r="A54" s="23"/>
    </row>
    <row r="55" spans="1:4" s="24" customFormat="1" ht="12.75" customHeight="1">
      <c r="A55" s="23">
        <v>7</v>
      </c>
      <c r="B55" s="25" t="s">
        <v>69</v>
      </c>
      <c r="C55" s="25"/>
      <c r="D55" s="25"/>
    </row>
    <row r="56" s="56" customFormat="1" ht="12.75" customHeight="1">
      <c r="A56" s="23"/>
    </row>
    <row r="57" spans="1:11" s="159" customFormat="1" ht="27.75" customHeight="1">
      <c r="A57" s="165"/>
      <c r="B57" s="159" t="s">
        <v>70</v>
      </c>
      <c r="C57" s="208" t="s">
        <v>0</v>
      </c>
      <c r="D57" s="208"/>
      <c r="E57" s="208"/>
      <c r="F57" s="208"/>
      <c r="G57" s="208"/>
      <c r="H57" s="208"/>
      <c r="I57" s="208"/>
      <c r="J57" s="208"/>
      <c r="K57" s="208"/>
    </row>
    <row r="58" s="56" customFormat="1" ht="12.75" customHeight="1">
      <c r="A58" s="23"/>
    </row>
    <row r="59" spans="1:10" s="56" customFormat="1" ht="12.75" customHeight="1">
      <c r="A59" s="23"/>
      <c r="I59" s="117" t="s">
        <v>263</v>
      </c>
      <c r="J59" s="117" t="s">
        <v>191</v>
      </c>
    </row>
    <row r="60" spans="1:10" s="56" customFormat="1" ht="12.75" customHeight="1">
      <c r="A60" s="23"/>
      <c r="I60" s="117" t="s">
        <v>190</v>
      </c>
      <c r="J60" s="117" t="s">
        <v>264</v>
      </c>
    </row>
    <row r="61" spans="1:10" s="56" customFormat="1" ht="12.75" customHeight="1">
      <c r="A61" s="23"/>
      <c r="I61" s="102">
        <v>37802</v>
      </c>
      <c r="J61" s="102">
        <v>37802</v>
      </c>
    </row>
    <row r="62" spans="1:10" s="56" customFormat="1" ht="12.75" customHeight="1">
      <c r="A62" s="23"/>
      <c r="I62" s="117" t="s">
        <v>65</v>
      </c>
      <c r="J62" s="117" t="s">
        <v>65</v>
      </c>
    </row>
    <row r="63" s="56" customFormat="1" ht="3.75" customHeight="1">
      <c r="A63" s="23"/>
    </row>
    <row r="64" spans="1:10" s="56" customFormat="1" ht="12.75" customHeight="1">
      <c r="A64" s="23"/>
      <c r="C64" s="172" t="s">
        <v>117</v>
      </c>
      <c r="D64" s="173" t="s">
        <v>37</v>
      </c>
      <c r="I64" s="57">
        <v>0</v>
      </c>
      <c r="J64" s="57">
        <v>0</v>
      </c>
    </row>
    <row r="65" spans="1:10" s="56" customFormat="1" ht="12.75" customHeight="1">
      <c r="A65" s="23"/>
      <c r="C65" s="172" t="s">
        <v>35</v>
      </c>
      <c r="D65" s="173" t="s">
        <v>36</v>
      </c>
      <c r="I65" s="57">
        <v>41761</v>
      </c>
      <c r="J65" s="57">
        <v>67579</v>
      </c>
    </row>
    <row r="66" spans="1:10" s="56" customFormat="1" ht="12.75" customHeight="1">
      <c r="A66" s="23"/>
      <c r="D66" s="173" t="s">
        <v>223</v>
      </c>
      <c r="I66" s="58">
        <v>-21080</v>
      </c>
      <c r="J66" s="58">
        <v>-19275</v>
      </c>
    </row>
    <row r="67" spans="1:7" s="56" customFormat="1" ht="12.75" customHeight="1">
      <c r="A67" s="23"/>
      <c r="G67" s="57"/>
    </row>
    <row r="68" spans="1:11" s="153" customFormat="1" ht="27.75" customHeight="1">
      <c r="A68" s="161"/>
      <c r="B68" s="153" t="s">
        <v>71</v>
      </c>
      <c r="C68" s="207" t="s">
        <v>266</v>
      </c>
      <c r="D68" s="207"/>
      <c r="E68" s="207"/>
      <c r="F68" s="207"/>
      <c r="G68" s="207"/>
      <c r="H68" s="207"/>
      <c r="I68" s="207"/>
      <c r="J68" s="207"/>
      <c r="K68" s="207"/>
    </row>
    <row r="69" s="24" customFormat="1" ht="12.75" customHeight="1">
      <c r="A69" s="27"/>
    </row>
    <row r="70" spans="1:10" s="24" customFormat="1" ht="12.75" customHeight="1">
      <c r="A70" s="27"/>
      <c r="J70" s="36" t="s">
        <v>65</v>
      </c>
    </row>
    <row r="71" spans="1:10" s="24" customFormat="1" ht="12.75" customHeight="1">
      <c r="A71" s="27"/>
      <c r="E71" s="24" t="s">
        <v>72</v>
      </c>
      <c r="J71" s="50">
        <v>445855</v>
      </c>
    </row>
    <row r="72" spans="1:10" s="24" customFormat="1" ht="12.75" customHeight="1">
      <c r="A72" s="27"/>
      <c r="E72" s="24" t="s">
        <v>246</v>
      </c>
      <c r="J72" s="50">
        <v>-144366</v>
      </c>
    </row>
    <row r="73" spans="1:10" s="24" customFormat="1" ht="15.75" customHeight="1" thickBot="1">
      <c r="A73" s="27"/>
      <c r="E73" s="24" t="s">
        <v>73</v>
      </c>
      <c r="J73" s="59">
        <f>SUM(J71:J72)</f>
        <v>301489</v>
      </c>
    </row>
    <row r="74" spans="1:10" s="24" customFormat="1" ht="12.75" customHeight="1">
      <c r="A74" s="23"/>
      <c r="J74" s="50"/>
    </row>
    <row r="75" spans="1:10" s="24" customFormat="1" ht="12.75" customHeight="1" thickBot="1">
      <c r="A75" s="23"/>
      <c r="E75" s="24" t="s">
        <v>74</v>
      </c>
      <c r="J75" s="60">
        <v>189806</v>
      </c>
    </row>
    <row r="76" s="24" customFormat="1" ht="12.75" customHeight="1">
      <c r="A76" s="23"/>
    </row>
    <row r="77" spans="1:4" s="24" customFormat="1" ht="12.75" customHeight="1">
      <c r="A77" s="23">
        <v>8</v>
      </c>
      <c r="B77" s="25" t="s">
        <v>77</v>
      </c>
      <c r="C77" s="25"/>
      <c r="D77" s="25"/>
    </row>
    <row r="78" spans="1:4" s="24" customFormat="1" ht="12.75" customHeight="1">
      <c r="A78" s="23"/>
      <c r="B78" s="25"/>
      <c r="C78" s="25"/>
      <c r="D78" s="25"/>
    </row>
    <row r="79" spans="1:4" s="62" customFormat="1" ht="12.75" customHeight="1">
      <c r="A79" s="23"/>
      <c r="B79" s="61" t="s">
        <v>78</v>
      </c>
      <c r="C79" s="61"/>
      <c r="D79" s="61"/>
    </row>
    <row r="80" spans="1:4" s="64" customFormat="1" ht="12.75" customHeight="1">
      <c r="A80" s="23"/>
      <c r="B80" s="63"/>
      <c r="C80" s="63"/>
      <c r="D80" s="63"/>
    </row>
    <row r="81" spans="1:11" s="153" customFormat="1" ht="78" customHeight="1">
      <c r="A81" s="158"/>
      <c r="B81" s="206" t="s">
        <v>28</v>
      </c>
      <c r="C81" s="206"/>
      <c r="D81" s="206"/>
      <c r="E81" s="206"/>
      <c r="F81" s="206"/>
      <c r="G81" s="206"/>
      <c r="H81" s="206"/>
      <c r="I81" s="206"/>
      <c r="J81" s="206"/>
      <c r="K81" s="206"/>
    </row>
    <row r="82" spans="1:4" s="64" customFormat="1" ht="12.75" customHeight="1">
      <c r="A82" s="23"/>
      <c r="B82" s="63"/>
      <c r="C82" s="63"/>
      <c r="D82" s="63"/>
    </row>
    <row r="83" spans="1:4" s="62" customFormat="1" ht="12.75" customHeight="1">
      <c r="A83" s="23"/>
      <c r="B83" s="61" t="s">
        <v>79</v>
      </c>
      <c r="C83" s="61"/>
      <c r="D83" s="61"/>
    </row>
    <row r="84" spans="1:4" s="62" customFormat="1" ht="12.75" customHeight="1">
      <c r="A84" s="23"/>
      <c r="B84" s="61"/>
      <c r="C84" s="61"/>
      <c r="D84" s="61"/>
    </row>
    <row r="85" spans="1:4" s="24" customFormat="1" ht="12.75" customHeight="1">
      <c r="A85" s="23"/>
      <c r="B85" s="65" t="s">
        <v>116</v>
      </c>
      <c r="C85" s="65"/>
      <c r="D85" s="65"/>
    </row>
    <row r="86" spans="1:4" s="24" customFormat="1" ht="12.75" customHeight="1">
      <c r="A86" s="23"/>
      <c r="B86" s="26"/>
      <c r="C86" s="26"/>
      <c r="D86" s="26"/>
    </row>
    <row r="87" spans="1:11" s="167" customFormat="1" ht="51" customHeight="1">
      <c r="A87" s="158"/>
      <c r="B87" s="166"/>
      <c r="C87" s="206" t="s">
        <v>1</v>
      </c>
      <c r="D87" s="206"/>
      <c r="E87" s="206"/>
      <c r="F87" s="206"/>
      <c r="G87" s="206"/>
      <c r="H87" s="206"/>
      <c r="I87" s="206"/>
      <c r="J87" s="206"/>
      <c r="K87" s="206"/>
    </row>
    <row r="88" spans="1:4" s="24" customFormat="1" ht="12.75" customHeight="1">
      <c r="A88" s="23"/>
      <c r="B88" s="26"/>
      <c r="C88" s="26"/>
      <c r="D88" s="26"/>
    </row>
    <row r="89" spans="1:11" s="169" customFormat="1" ht="140.25" customHeight="1">
      <c r="A89" s="146"/>
      <c r="B89" s="168"/>
      <c r="C89" s="206" t="s">
        <v>228</v>
      </c>
      <c r="D89" s="206"/>
      <c r="E89" s="206"/>
      <c r="F89" s="206"/>
      <c r="G89" s="206"/>
      <c r="H89" s="206"/>
      <c r="I89" s="206"/>
      <c r="J89" s="206"/>
      <c r="K89" s="206"/>
    </row>
    <row r="90" spans="1:4" s="64" customFormat="1" ht="12.75" customHeight="1">
      <c r="A90" s="23"/>
      <c r="B90" s="63"/>
      <c r="C90" s="63"/>
      <c r="D90" s="63"/>
    </row>
    <row r="91" spans="1:3" s="24" customFormat="1" ht="12.75" customHeight="1">
      <c r="A91" s="23"/>
      <c r="B91" s="145" t="s">
        <v>4</v>
      </c>
      <c r="C91" s="26" t="s">
        <v>5</v>
      </c>
    </row>
    <row r="92" spans="1:4" s="24" customFormat="1" ht="12.75" customHeight="1">
      <c r="A92" s="23"/>
      <c r="B92" s="26"/>
      <c r="C92" s="26"/>
      <c r="D92" s="26"/>
    </row>
    <row r="93" spans="1:11" s="149" customFormat="1" ht="64.5" customHeight="1">
      <c r="A93" s="164"/>
      <c r="C93" s="206" t="s">
        <v>307</v>
      </c>
      <c r="D93" s="206"/>
      <c r="E93" s="206"/>
      <c r="F93" s="206"/>
      <c r="G93" s="206"/>
      <c r="H93" s="206"/>
      <c r="I93" s="206"/>
      <c r="J93" s="206"/>
      <c r="K93" s="206"/>
    </row>
    <row r="94" spans="1:4" s="24" customFormat="1" ht="12.75" customHeight="1">
      <c r="A94" s="23"/>
      <c r="B94" s="26"/>
      <c r="C94" s="26"/>
      <c r="D94" s="26"/>
    </row>
    <row r="95" spans="1:3" s="24" customFormat="1" ht="12.75" customHeight="1">
      <c r="A95" s="23"/>
      <c r="B95" s="145" t="s">
        <v>2</v>
      </c>
      <c r="C95" s="26" t="s">
        <v>3</v>
      </c>
    </row>
    <row r="96" spans="1:4" s="24" customFormat="1" ht="12.75" customHeight="1">
      <c r="A96" s="23"/>
      <c r="B96" s="145"/>
      <c r="C96" s="26"/>
      <c r="D96" s="26"/>
    </row>
    <row r="97" spans="1:11" s="150" customFormat="1" ht="89.25" customHeight="1">
      <c r="A97" s="146"/>
      <c r="C97" s="216" t="s">
        <v>285</v>
      </c>
      <c r="D97" s="185"/>
      <c r="E97" s="185"/>
      <c r="F97" s="185"/>
      <c r="G97" s="185"/>
      <c r="H97" s="185"/>
      <c r="I97" s="185"/>
      <c r="J97" s="185"/>
      <c r="K97" s="185"/>
    </row>
    <row r="98" spans="1:4" s="64" customFormat="1" ht="12.75" customHeight="1">
      <c r="A98" s="23"/>
      <c r="B98" s="63"/>
      <c r="C98" s="63"/>
      <c r="D98" s="63"/>
    </row>
    <row r="99" spans="1:4" s="62" customFormat="1" ht="12.75" customHeight="1">
      <c r="A99" s="23"/>
      <c r="B99" s="61" t="s">
        <v>309</v>
      </c>
      <c r="C99" s="61"/>
      <c r="D99" s="61"/>
    </row>
    <row r="100" spans="1:4" s="64" customFormat="1" ht="12.75" customHeight="1">
      <c r="A100" s="23"/>
      <c r="B100" s="63"/>
      <c r="C100" s="63"/>
      <c r="D100" s="63"/>
    </row>
    <row r="101" spans="1:11" s="153" customFormat="1" ht="90.75" customHeight="1">
      <c r="A101" s="158"/>
      <c r="B101" s="206" t="s">
        <v>310</v>
      </c>
      <c r="C101" s="206"/>
      <c r="D101" s="206"/>
      <c r="E101" s="206"/>
      <c r="F101" s="206"/>
      <c r="G101" s="206"/>
      <c r="H101" s="206"/>
      <c r="I101" s="206"/>
      <c r="J101" s="206"/>
      <c r="K101" s="206"/>
    </row>
    <row r="102" spans="1:4" s="64" customFormat="1" ht="12.75" customHeight="1">
      <c r="A102" s="23"/>
      <c r="B102" s="63"/>
      <c r="C102" s="63"/>
      <c r="D102" s="63"/>
    </row>
    <row r="103" spans="1:4" s="24" customFormat="1" ht="12.75" customHeight="1">
      <c r="A103" s="23">
        <v>9</v>
      </c>
      <c r="B103" s="25" t="s">
        <v>81</v>
      </c>
      <c r="C103" s="25"/>
      <c r="D103" s="25"/>
    </row>
    <row r="104" s="24" customFormat="1" ht="12.75" customHeight="1">
      <c r="A104" s="23"/>
    </row>
    <row r="105" spans="1:11" s="24" customFormat="1" ht="12.75" customHeight="1">
      <c r="A105" s="27"/>
      <c r="B105" s="24" t="s">
        <v>70</v>
      </c>
      <c r="C105" s="187" t="s">
        <v>267</v>
      </c>
      <c r="D105" s="187"/>
      <c r="E105" s="187"/>
      <c r="F105" s="187"/>
      <c r="G105" s="187"/>
      <c r="H105" s="187"/>
      <c r="I105" s="187"/>
      <c r="J105" s="187"/>
      <c r="K105" s="187"/>
    </row>
    <row r="106" spans="10:11" s="24" customFormat="1" ht="12.75" customHeight="1">
      <c r="J106" s="55" t="s">
        <v>82</v>
      </c>
      <c r="K106" s="55"/>
    </row>
    <row r="107" spans="1:5" s="67" customFormat="1" ht="12.75" customHeight="1">
      <c r="A107" s="23"/>
      <c r="B107" s="24"/>
      <c r="C107" s="24"/>
      <c r="D107" s="24"/>
      <c r="E107" s="66" t="s">
        <v>63</v>
      </c>
    </row>
    <row r="108" spans="1:10" s="24" customFormat="1" ht="12.75" customHeight="1">
      <c r="A108" s="23"/>
      <c r="E108" s="24" t="s">
        <v>83</v>
      </c>
      <c r="J108" s="50">
        <v>2114604</v>
      </c>
    </row>
    <row r="109" spans="1:11" s="24" customFormat="1" ht="12.75" customHeight="1">
      <c r="A109" s="23"/>
      <c r="E109" s="24" t="s">
        <v>84</v>
      </c>
      <c r="I109" s="68"/>
      <c r="J109" s="50">
        <v>186244</v>
      </c>
      <c r="K109" s="68"/>
    </row>
    <row r="110" spans="1:11" s="24" customFormat="1" ht="14.25" customHeight="1" thickBot="1">
      <c r="A110" s="23"/>
      <c r="I110" s="69" t="s">
        <v>85</v>
      </c>
      <c r="J110" s="59">
        <f>SUM(J108:J109)</f>
        <v>2300848</v>
      </c>
      <c r="K110" s="70"/>
    </row>
    <row r="111" spans="1:5" s="67" customFormat="1" ht="12.75" customHeight="1">
      <c r="A111" s="23"/>
      <c r="B111" s="24"/>
      <c r="C111" s="24"/>
      <c r="D111" s="24"/>
      <c r="E111" s="66" t="s">
        <v>86</v>
      </c>
    </row>
    <row r="112" spans="1:10" s="24" customFormat="1" ht="12.75" customHeight="1">
      <c r="A112" s="23"/>
      <c r="E112" s="24" t="s">
        <v>83</v>
      </c>
      <c r="J112" s="50">
        <v>117011</v>
      </c>
    </row>
    <row r="113" spans="1:10" s="24" customFormat="1" ht="12.75" customHeight="1">
      <c r="A113" s="23"/>
      <c r="E113" s="24" t="s">
        <v>84</v>
      </c>
      <c r="J113" s="50">
        <v>1136786</v>
      </c>
    </row>
    <row r="114" spans="1:11" s="24" customFormat="1" ht="15" customHeight="1" thickBot="1">
      <c r="A114" s="23"/>
      <c r="I114" s="69" t="s">
        <v>85</v>
      </c>
      <c r="J114" s="59">
        <f>SUM(J112:J113)</f>
        <v>1253797</v>
      </c>
      <c r="K114" s="70"/>
    </row>
    <row r="115" spans="1:11" s="24" customFormat="1" ht="12.75" customHeight="1">
      <c r="A115" s="23"/>
      <c r="I115" s="68"/>
      <c r="J115" s="71"/>
      <c r="K115" s="70"/>
    </row>
    <row r="116" spans="1:11" s="24" customFormat="1" ht="12.75" customHeight="1">
      <c r="A116" s="27"/>
      <c r="B116" s="24" t="s">
        <v>71</v>
      </c>
      <c r="C116" s="186" t="s">
        <v>268</v>
      </c>
      <c r="D116" s="186"/>
      <c r="E116" s="186"/>
      <c r="F116" s="186"/>
      <c r="G116" s="186"/>
      <c r="H116" s="186"/>
      <c r="I116" s="186"/>
      <c r="J116" s="186"/>
      <c r="K116" s="186"/>
    </row>
    <row r="117" s="24" customFormat="1" ht="12.75" customHeight="1">
      <c r="A117" s="27"/>
    </row>
    <row r="118" spans="1:10" s="24" customFormat="1" ht="12.75" customHeight="1">
      <c r="A118" s="23"/>
      <c r="E118" s="72" t="s">
        <v>87</v>
      </c>
      <c r="F118" s="73"/>
      <c r="G118" s="73"/>
      <c r="H118" s="73"/>
      <c r="I118" s="73"/>
      <c r="J118" s="55" t="s">
        <v>88</v>
      </c>
    </row>
    <row r="119" spans="1:10" s="24" customFormat="1" ht="12.75" customHeight="1">
      <c r="A119" s="23"/>
      <c r="E119" s="24" t="s">
        <v>90</v>
      </c>
      <c r="J119" s="50">
        <v>1775177</v>
      </c>
    </row>
    <row r="120" spans="1:10" s="24" customFormat="1" ht="12.75" customHeight="1">
      <c r="A120" s="23"/>
      <c r="E120" s="24" t="s">
        <v>92</v>
      </c>
      <c r="J120" s="71">
        <v>470887</v>
      </c>
    </row>
    <row r="121" spans="1:10" s="24" customFormat="1" ht="12.75" customHeight="1">
      <c r="A121" s="23"/>
      <c r="E121" s="24" t="s">
        <v>89</v>
      </c>
      <c r="J121" s="50">
        <v>31728</v>
      </c>
    </row>
    <row r="122" spans="1:10" s="24" customFormat="1" ht="12.75" customHeight="1">
      <c r="A122" s="23"/>
      <c r="E122" s="24" t="s">
        <v>91</v>
      </c>
      <c r="J122" s="71">
        <v>3669</v>
      </c>
    </row>
    <row r="123" spans="1:10" s="24" customFormat="1" ht="12.75" customHeight="1" thickBot="1">
      <c r="A123" s="23"/>
      <c r="E123" s="24" t="s">
        <v>93</v>
      </c>
      <c r="J123" s="60">
        <v>2674</v>
      </c>
    </row>
    <row r="124" s="24" customFormat="1" ht="12.75" customHeight="1">
      <c r="A124" s="23"/>
    </row>
    <row r="125" spans="1:11" s="152" customFormat="1" ht="12.75" customHeight="1">
      <c r="A125" s="155"/>
      <c r="C125" s="207" t="s">
        <v>6</v>
      </c>
      <c r="D125" s="207"/>
      <c r="E125" s="207"/>
      <c r="F125" s="207"/>
      <c r="G125" s="207"/>
      <c r="H125" s="207"/>
      <c r="I125" s="207"/>
      <c r="J125" s="207"/>
      <c r="K125" s="207"/>
    </row>
    <row r="126" s="24" customFormat="1" ht="12.75" customHeight="1">
      <c r="A126" s="23"/>
    </row>
    <row r="127" spans="1:4" s="24" customFormat="1" ht="12.75" customHeight="1">
      <c r="A127" s="23">
        <v>10</v>
      </c>
      <c r="B127" s="25" t="s">
        <v>95</v>
      </c>
      <c r="C127" s="25"/>
      <c r="D127" s="25"/>
    </row>
    <row r="128" s="24" customFormat="1" ht="12.75" customHeight="1">
      <c r="A128" s="23"/>
    </row>
    <row r="129" spans="1:11" s="152" customFormat="1" ht="90" customHeight="1">
      <c r="A129" s="155"/>
      <c r="B129" s="207" t="s">
        <v>7</v>
      </c>
      <c r="C129" s="207"/>
      <c r="D129" s="207"/>
      <c r="E129" s="207"/>
      <c r="F129" s="207"/>
      <c r="G129" s="207"/>
      <c r="H129" s="207"/>
      <c r="I129" s="207"/>
      <c r="J129" s="207"/>
      <c r="K129" s="207"/>
    </row>
    <row r="130" spans="1:11" s="152" customFormat="1" ht="12.75" customHeight="1">
      <c r="A130" s="155"/>
      <c r="B130" s="149"/>
      <c r="C130" s="149"/>
      <c r="D130" s="149"/>
      <c r="E130" s="149"/>
      <c r="F130" s="149"/>
      <c r="G130" s="149"/>
      <c r="H130" s="149"/>
      <c r="I130" s="149"/>
      <c r="J130" s="149"/>
      <c r="K130" s="149"/>
    </row>
    <row r="131" spans="1:7" s="24" customFormat="1" ht="12.75" customHeight="1">
      <c r="A131" s="23"/>
      <c r="E131" s="24" t="s">
        <v>96</v>
      </c>
      <c r="G131" s="24" t="s">
        <v>97</v>
      </c>
    </row>
    <row r="132" spans="1:9" s="24" customFormat="1" ht="12.75" customHeight="1">
      <c r="A132" s="23"/>
      <c r="E132" s="74" t="s">
        <v>98</v>
      </c>
      <c r="G132" s="75" t="s">
        <v>99</v>
      </c>
      <c r="I132" s="74" t="s">
        <v>100</v>
      </c>
    </row>
    <row r="133" s="24" customFormat="1" ht="12.75" customHeight="1">
      <c r="A133" s="23"/>
    </row>
    <row r="134" spans="1:11" s="152" customFormat="1" ht="78" customHeight="1">
      <c r="A134" s="155"/>
      <c r="E134" s="152" t="s">
        <v>101</v>
      </c>
      <c r="G134" s="170">
        <v>40000000</v>
      </c>
      <c r="I134" s="207" t="s">
        <v>23</v>
      </c>
      <c r="J134" s="207"/>
      <c r="K134" s="207"/>
    </row>
    <row r="135" spans="1:8" s="24" customFormat="1" ht="12.75" customHeight="1">
      <c r="A135" s="23"/>
      <c r="H135" s="50"/>
    </row>
    <row r="136" spans="1:11" s="152" customFormat="1" ht="65.25" customHeight="1">
      <c r="A136" s="155"/>
      <c r="E136" s="152" t="s">
        <v>102</v>
      </c>
      <c r="G136" s="171">
        <v>41133791</v>
      </c>
      <c r="I136" s="207" t="s">
        <v>24</v>
      </c>
      <c r="J136" s="207"/>
      <c r="K136" s="207"/>
    </row>
    <row r="137" s="24" customFormat="1" ht="12.75" customHeight="1">
      <c r="A137" s="23"/>
    </row>
    <row r="138" spans="1:11" s="152" customFormat="1" ht="27" customHeight="1">
      <c r="A138" s="155"/>
      <c r="B138" s="207" t="s">
        <v>234</v>
      </c>
      <c r="C138" s="207"/>
      <c r="D138" s="207"/>
      <c r="E138" s="207"/>
      <c r="F138" s="207"/>
      <c r="G138" s="207"/>
      <c r="H138" s="207"/>
      <c r="I138" s="207"/>
      <c r="J138" s="207"/>
      <c r="K138" s="207"/>
    </row>
    <row r="139" s="24" customFormat="1" ht="12.75" customHeight="1">
      <c r="A139" s="23"/>
    </row>
    <row r="140" spans="1:11" s="152" customFormat="1" ht="25.5" customHeight="1">
      <c r="A140" s="155"/>
      <c r="B140" s="207" t="s">
        <v>224</v>
      </c>
      <c r="C140" s="207"/>
      <c r="D140" s="207"/>
      <c r="E140" s="207"/>
      <c r="F140" s="207"/>
      <c r="G140" s="207"/>
      <c r="H140" s="207"/>
      <c r="I140" s="207"/>
      <c r="J140" s="207"/>
      <c r="K140" s="207"/>
    </row>
    <row r="141" s="24" customFormat="1" ht="12.75" customHeight="1">
      <c r="A141" s="23"/>
    </row>
    <row r="142" spans="1:4" s="24" customFormat="1" ht="12.75" customHeight="1">
      <c r="A142" s="23">
        <v>11</v>
      </c>
      <c r="B142" s="25" t="s">
        <v>103</v>
      </c>
      <c r="C142" s="25"/>
      <c r="D142" s="25"/>
    </row>
    <row r="143" spans="1:4" s="24" customFormat="1" ht="12.75" customHeight="1">
      <c r="A143" s="23"/>
      <c r="B143" s="25"/>
      <c r="C143" s="25"/>
      <c r="D143" s="25"/>
    </row>
    <row r="144" spans="1:11" s="24" customFormat="1" ht="12.75" customHeight="1">
      <c r="A144" s="23"/>
      <c r="B144" s="215" t="s">
        <v>192</v>
      </c>
      <c r="C144" s="215"/>
      <c r="D144" s="215"/>
      <c r="E144" s="215"/>
      <c r="F144" s="215"/>
      <c r="G144" s="215"/>
      <c r="H144" s="215"/>
      <c r="I144" s="215"/>
      <c r="J144" s="215"/>
      <c r="K144" s="215"/>
    </row>
    <row r="145" spans="1:4" s="24" customFormat="1" ht="12.75" customHeight="1">
      <c r="A145" s="23"/>
      <c r="B145" s="25"/>
      <c r="C145" s="25"/>
      <c r="D145" s="25"/>
    </row>
    <row r="146" spans="1:11" s="152" customFormat="1" ht="90" customHeight="1">
      <c r="A146" s="156"/>
      <c r="B146" s="151" t="s">
        <v>70</v>
      </c>
      <c r="C146" s="206" t="s">
        <v>286</v>
      </c>
      <c r="D146" s="206"/>
      <c r="E146" s="206"/>
      <c r="F146" s="206"/>
      <c r="G146" s="206"/>
      <c r="H146" s="206"/>
      <c r="I146" s="206"/>
      <c r="J146" s="206"/>
      <c r="K146" s="206"/>
    </row>
    <row r="147" spans="1:4" s="24" customFormat="1" ht="12.75" customHeight="1" hidden="1">
      <c r="A147" s="55"/>
      <c r="C147" s="25"/>
      <c r="D147" s="25"/>
    </row>
    <row r="148" spans="1:11" s="152" customFormat="1" ht="78.75" customHeight="1">
      <c r="A148" s="156"/>
      <c r="B148" s="152" t="s">
        <v>71</v>
      </c>
      <c r="C148" s="207" t="s">
        <v>308</v>
      </c>
      <c r="D148" s="207"/>
      <c r="E148" s="207"/>
      <c r="F148" s="207"/>
      <c r="G148" s="207"/>
      <c r="H148" s="207"/>
      <c r="I148" s="207"/>
      <c r="J148" s="207"/>
      <c r="K148" s="207"/>
    </row>
    <row r="149" s="24" customFormat="1" ht="12.75" customHeight="1">
      <c r="A149" s="55"/>
    </row>
    <row r="150" spans="1:11" s="149" customFormat="1" ht="78.75" customHeight="1">
      <c r="A150" s="154"/>
      <c r="B150" s="149" t="s">
        <v>76</v>
      </c>
      <c r="C150" s="207" t="s">
        <v>235</v>
      </c>
      <c r="D150" s="207"/>
      <c r="E150" s="207"/>
      <c r="F150" s="207"/>
      <c r="G150" s="207"/>
      <c r="H150" s="207"/>
      <c r="I150" s="207"/>
      <c r="J150" s="207"/>
      <c r="K150" s="207"/>
    </row>
    <row r="151" s="24" customFormat="1" ht="12.75" customHeight="1">
      <c r="A151" s="55"/>
    </row>
    <row r="152" spans="1:4" s="24" customFormat="1" ht="12.75" customHeight="1">
      <c r="A152" s="23">
        <v>12</v>
      </c>
      <c r="B152" s="25" t="s">
        <v>109</v>
      </c>
      <c r="C152" s="25"/>
      <c r="D152" s="25"/>
    </row>
    <row r="153" spans="1:4" s="24" customFormat="1" ht="12.75" customHeight="1">
      <c r="A153" s="23"/>
      <c r="B153" s="25"/>
      <c r="C153" s="25"/>
      <c r="D153" s="25"/>
    </row>
    <row r="154" spans="1:11" s="152" customFormat="1" ht="27" customHeight="1">
      <c r="A154" s="156"/>
      <c r="B154" s="206" t="s">
        <v>269</v>
      </c>
      <c r="C154" s="206"/>
      <c r="D154" s="206"/>
      <c r="E154" s="206"/>
      <c r="F154" s="206"/>
      <c r="G154" s="206"/>
      <c r="H154" s="206"/>
      <c r="I154" s="206"/>
      <c r="J154" s="206"/>
      <c r="K154" s="206"/>
    </row>
    <row r="155" spans="1:4" s="24" customFormat="1" ht="12.75" customHeight="1">
      <c r="A155" s="23"/>
      <c r="B155" s="25"/>
      <c r="C155" s="25"/>
      <c r="D155" s="25"/>
    </row>
    <row r="156" spans="1:11" s="26" customFormat="1" ht="12.75" customHeight="1">
      <c r="A156" s="25">
        <v>13</v>
      </c>
      <c r="B156" s="25" t="s">
        <v>150</v>
      </c>
      <c r="H156" s="76"/>
      <c r="I156" s="34"/>
      <c r="J156" s="35"/>
      <c r="K156" s="34"/>
    </row>
    <row r="157" spans="8:11" s="26" customFormat="1" ht="12.75" customHeight="1">
      <c r="H157" s="35"/>
      <c r="I157" s="34"/>
      <c r="J157" s="35"/>
      <c r="K157" s="34"/>
    </row>
    <row r="158" spans="2:11" s="26" customFormat="1" ht="12.75" customHeight="1">
      <c r="B158" s="26" t="s">
        <v>70</v>
      </c>
      <c r="C158" s="26" t="s">
        <v>151</v>
      </c>
      <c r="H158" s="35"/>
      <c r="I158" s="34"/>
      <c r="J158" s="35"/>
      <c r="K158" s="34"/>
    </row>
    <row r="159" spans="8:11" s="26" customFormat="1" ht="12.75" customHeight="1">
      <c r="H159" s="35"/>
      <c r="I159" s="34"/>
      <c r="J159" s="35"/>
      <c r="K159" s="34"/>
    </row>
    <row r="160" spans="3:11" s="151" customFormat="1" ht="42" customHeight="1">
      <c r="C160" s="206" t="s">
        <v>270</v>
      </c>
      <c r="D160" s="206"/>
      <c r="E160" s="206"/>
      <c r="F160" s="206"/>
      <c r="G160" s="206"/>
      <c r="H160" s="206"/>
      <c r="I160" s="206"/>
      <c r="J160" s="206"/>
      <c r="K160" s="206"/>
    </row>
    <row r="161" spans="8:11" s="26" customFormat="1" ht="12.75" customHeight="1">
      <c r="H161" s="35"/>
      <c r="I161" s="34"/>
      <c r="J161" s="35"/>
      <c r="K161" s="34"/>
    </row>
    <row r="162" spans="2:11" s="26" customFormat="1" ht="12.75" customHeight="1">
      <c r="B162" s="26" t="s">
        <v>71</v>
      </c>
      <c r="C162" s="26" t="s">
        <v>152</v>
      </c>
      <c r="H162" s="35"/>
      <c r="I162" s="34"/>
      <c r="J162" s="35"/>
      <c r="K162" s="34"/>
    </row>
    <row r="163" spans="8:11" s="26" customFormat="1" ht="12.75" customHeight="1">
      <c r="H163" s="35"/>
      <c r="I163" s="34"/>
      <c r="J163" s="35"/>
      <c r="K163" s="34"/>
    </row>
    <row r="164" spans="3:11" s="151" customFormat="1" ht="12.75" customHeight="1">
      <c r="C164" s="214" t="s">
        <v>209</v>
      </c>
      <c r="D164" s="214"/>
      <c r="E164" s="214"/>
      <c r="F164" s="214"/>
      <c r="G164" s="214"/>
      <c r="H164" s="214"/>
      <c r="I164" s="214"/>
      <c r="J164" s="214"/>
      <c r="K164" s="214"/>
    </row>
    <row r="165" spans="8:11" s="26" customFormat="1" ht="14.25" customHeight="1">
      <c r="H165" s="35"/>
      <c r="I165" s="34"/>
      <c r="J165" s="35"/>
      <c r="K165" s="34"/>
    </row>
    <row r="166" spans="8:11" s="26" customFormat="1" ht="14.25" customHeight="1">
      <c r="H166" s="35"/>
      <c r="I166" s="34"/>
      <c r="J166" s="35"/>
      <c r="K166" s="34"/>
    </row>
    <row r="167" s="24" customFormat="1" ht="12.75" customHeight="1">
      <c r="A167" s="23" t="s">
        <v>110</v>
      </c>
    </row>
    <row r="168" s="24" customFormat="1" ht="12.75" customHeight="1">
      <c r="A168" s="23" t="s">
        <v>40</v>
      </c>
    </row>
    <row r="169" s="24" customFormat="1" ht="12.75" customHeight="1">
      <c r="A169" s="23"/>
    </row>
    <row r="170" s="24" customFormat="1" ht="12.75" customHeight="1">
      <c r="A170" s="23"/>
    </row>
    <row r="171" s="24" customFormat="1" ht="12.75" customHeight="1">
      <c r="A171" s="23"/>
    </row>
    <row r="172" s="24" customFormat="1" ht="12.75" customHeight="1">
      <c r="A172" s="23"/>
    </row>
    <row r="173" s="24" customFormat="1" ht="12.75" customHeight="1">
      <c r="A173" s="23" t="s">
        <v>111</v>
      </c>
    </row>
    <row r="174" s="24" customFormat="1" ht="12.75" customHeight="1">
      <c r="A174" s="23" t="s">
        <v>112</v>
      </c>
    </row>
    <row r="175" s="24" customFormat="1" ht="12.75" customHeight="1">
      <c r="A175" s="23"/>
    </row>
    <row r="176" spans="1:4" s="24" customFormat="1" ht="12.75" customHeight="1">
      <c r="A176" s="23" t="s">
        <v>271</v>
      </c>
      <c r="B176" s="28"/>
      <c r="C176" s="28"/>
      <c r="D176" s="28"/>
    </row>
    <row r="177" s="24" customFormat="1" ht="7.5" customHeight="1">
      <c r="A177" s="23"/>
    </row>
  </sheetData>
  <mergeCells count="35">
    <mergeCell ref="C87:K87"/>
    <mergeCell ref="C89:K89"/>
    <mergeCell ref="C93:K93"/>
    <mergeCell ref="C57:K57"/>
    <mergeCell ref="C68:K68"/>
    <mergeCell ref="B81:K81"/>
    <mergeCell ref="H37:I37"/>
    <mergeCell ref="B49:K49"/>
    <mergeCell ref="B53:K53"/>
    <mergeCell ref="J37:L37"/>
    <mergeCell ref="B10:K10"/>
    <mergeCell ref="B12:K12"/>
    <mergeCell ref="B14:K14"/>
    <mergeCell ref="B16:K16"/>
    <mergeCell ref="B18:K18"/>
    <mergeCell ref="B20:K20"/>
    <mergeCell ref="B24:K24"/>
    <mergeCell ref="B28:K28"/>
    <mergeCell ref="C97:K97"/>
    <mergeCell ref="C125:K125"/>
    <mergeCell ref="B129:K129"/>
    <mergeCell ref="I134:K134"/>
    <mergeCell ref="C116:K116"/>
    <mergeCell ref="C105:K105"/>
    <mergeCell ref="B101:K101"/>
    <mergeCell ref="I136:K136"/>
    <mergeCell ref="B140:K140"/>
    <mergeCell ref="B144:K144"/>
    <mergeCell ref="C146:K146"/>
    <mergeCell ref="B138:K138"/>
    <mergeCell ref="C164:K164"/>
    <mergeCell ref="C148:K148"/>
    <mergeCell ref="C150:K150"/>
    <mergeCell ref="B154:K154"/>
    <mergeCell ref="C160:K160"/>
  </mergeCells>
  <printOptions horizontalCentered="1"/>
  <pageMargins left="0.5905511811023623" right="0.5905511811023623" top="0.7086614173228347" bottom="0.6692913385826772" header="0.5118110236220472" footer="0.5118110236220472"/>
  <pageSetup firstPageNumber="8" useFirstPageNumber="1" horizontalDpi="300" verticalDpi="300" orientation="portrait" paperSize="9" scale="86" r:id="rId2"/>
  <headerFooter alignWithMargins="0">
    <oddFooter>&amp;C - &amp;P -</oddFooter>
  </headerFooter>
  <rowBreaks count="4" manualBreakCount="4">
    <brk id="29" max="11" man="1"/>
    <brk id="76" max="11" man="1"/>
    <brk id="102" max="11" man="1"/>
    <brk id="14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KLSE quarterly announcement</dc:subject>
  <dc:creator>MUI Group (Kay Tan)</dc:creator>
  <cp:keywords>MUIB</cp:keywords>
  <dc:description>Strictly Private &amp; Confidential before announcement</dc:description>
  <cp:lastModifiedBy>win95</cp:lastModifiedBy>
  <cp:lastPrinted>2003-08-26T05:35:08Z</cp:lastPrinted>
  <dcterms:created xsi:type="dcterms:W3CDTF">2002-02-25T08:33:19Z</dcterms:created>
  <dcterms:modified xsi:type="dcterms:W3CDTF">2003-08-26T05:35:50Z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