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50" windowHeight="4725" tabRatio="601" activeTab="0"/>
  </bookViews>
  <sheets>
    <sheet name="Income Statement" sheetId="1" r:id="rId1"/>
    <sheet name="Balance Sheet" sheetId="2" r:id="rId2"/>
    <sheet name="Notes" sheetId="3" r:id="rId3"/>
  </sheets>
  <definedNames>
    <definedName name="_xlnm.Print_Area" localSheetId="1">'Balance Sheet'!$A$1:$G$85</definedName>
    <definedName name="_xlnm.Print_Area" localSheetId="0">'Income Statement'!$A$1:$K$82</definedName>
    <definedName name="_xlnm.Print_Area" localSheetId="2">'Notes'!$A$1:$J$507</definedName>
    <definedName name="_xlnm.Print_Titles" localSheetId="0">'Income Statement'!$8:$18</definedName>
  </definedNames>
  <calcPr fullCalcOnLoad="1"/>
</workbook>
</file>

<file path=xl/sharedStrings.xml><?xml version="1.0" encoding="utf-8"?>
<sst xmlns="http://schemas.openxmlformats.org/spreadsheetml/2006/main" count="273" uniqueCount="225">
  <si>
    <t>MALAYAN UNITED INDUSTRIES BERHAD</t>
  </si>
  <si>
    <t>Company No: 3809-W</t>
  </si>
  <si>
    <t>(Incorporated in Malaysia)</t>
  </si>
  <si>
    <t>The figures have not been audited</t>
  </si>
  <si>
    <t>CONSOLIDATED INCOME STATEMENT</t>
  </si>
  <si>
    <t xml:space="preserve">         INDIVIDUAL QUARTER</t>
  </si>
  <si>
    <t xml:space="preserve">         CUMULATIVE QUARTER</t>
  </si>
  <si>
    <t xml:space="preserve">       RM'000</t>
  </si>
  <si>
    <t>1 (a)</t>
  </si>
  <si>
    <t>Revenue</t>
  </si>
  <si>
    <t xml:space="preserve">   (b)</t>
  </si>
  <si>
    <t>Investment income</t>
  </si>
  <si>
    <t xml:space="preserve">   (c)</t>
  </si>
  <si>
    <t xml:space="preserve">Other income </t>
  </si>
  <si>
    <t>2 (a)</t>
  </si>
  <si>
    <t>Profit before finance cost, depreciation</t>
  </si>
  <si>
    <t>and amortisation, exceptional items,</t>
  </si>
  <si>
    <t>income tax, minority interests and</t>
  </si>
  <si>
    <t>extraordinary items</t>
  </si>
  <si>
    <t>Finance cost</t>
  </si>
  <si>
    <t>Depreciation and amortisation</t>
  </si>
  <si>
    <t xml:space="preserve">   (d)</t>
  </si>
  <si>
    <t>Exceptional items</t>
  </si>
  <si>
    <t xml:space="preserve">   (e)</t>
  </si>
  <si>
    <t>Profit/(Loss) before income tax,</t>
  </si>
  <si>
    <t xml:space="preserve">minority interests and </t>
  </si>
  <si>
    <t xml:space="preserve">   (f)</t>
  </si>
  <si>
    <t>Share of profits and losses of</t>
  </si>
  <si>
    <t>associated companies</t>
  </si>
  <si>
    <t xml:space="preserve">   (g)</t>
  </si>
  <si>
    <t xml:space="preserve">Profit/(Loss) before income tax, minority </t>
  </si>
  <si>
    <t>interests and extraordinary items after</t>
  </si>
  <si>
    <t>share of profits and losses of</t>
  </si>
  <si>
    <t xml:space="preserve">   (h)</t>
  </si>
  <si>
    <t>Income tax</t>
  </si>
  <si>
    <t xml:space="preserve">   (i)</t>
  </si>
  <si>
    <t xml:space="preserve">     deducting minority interests</t>
  </si>
  <si>
    <t>(ii) Minority interests</t>
  </si>
  <si>
    <t xml:space="preserve">   (j)</t>
  </si>
  <si>
    <t>Pre-acquisition profit/(loss)</t>
  </si>
  <si>
    <t xml:space="preserve">   (k)</t>
  </si>
  <si>
    <t>attributable to members of the Company</t>
  </si>
  <si>
    <t xml:space="preserve">   (l) </t>
  </si>
  <si>
    <t>(i) Extraordinary items</t>
  </si>
  <si>
    <t xml:space="preserve">(iii) Extraordinary items attributable </t>
  </si>
  <si>
    <t xml:space="preserve">      to members of the Company</t>
  </si>
  <si>
    <t xml:space="preserve">  (m) </t>
  </si>
  <si>
    <t>3</t>
  </si>
  <si>
    <t>2 (m) above:-</t>
  </si>
  <si>
    <t>(a) Basic (based on 1,940,531,778</t>
  </si>
  <si>
    <t xml:space="preserve">      ordinary shares)(sen)</t>
  </si>
  <si>
    <t xml:space="preserve">(b) Fully diluted (sen) </t>
  </si>
  <si>
    <t>N/A</t>
  </si>
  <si>
    <t>Note:-</t>
  </si>
  <si>
    <t xml:space="preserve">  N/A - </t>
  </si>
  <si>
    <t>CONSOLIDATED BALANCE SHEET</t>
  </si>
  <si>
    <t>1</t>
  </si>
  <si>
    <t>Property, Plant and Equipment</t>
  </si>
  <si>
    <t>Investment Properties</t>
  </si>
  <si>
    <t>Investments in Associated Companies</t>
  </si>
  <si>
    <t>4</t>
  </si>
  <si>
    <t>Long Term Investments</t>
  </si>
  <si>
    <t>5</t>
  </si>
  <si>
    <t>Development Properties</t>
  </si>
  <si>
    <t>Goodwill on Consolidation</t>
  </si>
  <si>
    <t>Intangible Assets</t>
  </si>
  <si>
    <t>8</t>
  </si>
  <si>
    <t>Current Assets</t>
  </si>
  <si>
    <t xml:space="preserve">     Development properties and expenditure</t>
  </si>
  <si>
    <t xml:space="preserve">     Inventories</t>
  </si>
  <si>
    <t xml:space="preserve">     Trade receivables</t>
  </si>
  <si>
    <t xml:space="preserve">     Other receivables</t>
  </si>
  <si>
    <t xml:space="preserve">     Short term investments</t>
  </si>
  <si>
    <t xml:space="preserve">     Tax recoverable</t>
  </si>
  <si>
    <t xml:space="preserve">     Deposits, bank balances and cash</t>
  </si>
  <si>
    <t>9</t>
  </si>
  <si>
    <t>Current Liabilities</t>
  </si>
  <si>
    <t xml:space="preserve">     Trade payables</t>
  </si>
  <si>
    <t xml:space="preserve">     Other payables</t>
  </si>
  <si>
    <t xml:space="preserve">     Short term borrowings</t>
  </si>
  <si>
    <t xml:space="preserve">     Provision for taxation</t>
  </si>
  <si>
    <t>10</t>
  </si>
  <si>
    <t>Net Current Assets</t>
  </si>
  <si>
    <t>11</t>
  </si>
  <si>
    <t>Share Capital</t>
  </si>
  <si>
    <t>12</t>
  </si>
  <si>
    <t>Reserves</t>
  </si>
  <si>
    <t xml:space="preserve">     Share Premium</t>
  </si>
  <si>
    <t xml:space="preserve">     Revaluation Reserve</t>
  </si>
  <si>
    <t xml:space="preserve">     Capital Reserve</t>
  </si>
  <si>
    <t xml:space="preserve">     Exchange Fluctuation Reserve</t>
  </si>
  <si>
    <t xml:space="preserve">     General Reserve</t>
  </si>
  <si>
    <t xml:space="preserve">     Accumulated Losses</t>
  </si>
  <si>
    <t>Shareholders' Funds</t>
  </si>
  <si>
    <t>13</t>
  </si>
  <si>
    <t>Minority Interests</t>
  </si>
  <si>
    <t>14</t>
  </si>
  <si>
    <t>Long Term Borrowings</t>
  </si>
  <si>
    <t>15</t>
  </si>
  <si>
    <t>Other Long Term Liabilities</t>
  </si>
  <si>
    <t>16</t>
  </si>
  <si>
    <t>Deferred Taxation</t>
  </si>
  <si>
    <t>17</t>
  </si>
  <si>
    <t>Net Tangible Assets Per Share (RM)</t>
  </si>
  <si>
    <t>NOTES</t>
  </si>
  <si>
    <t>Accounting Policies</t>
  </si>
  <si>
    <t>Exceptional Items</t>
  </si>
  <si>
    <t xml:space="preserve">   Exceptional items comprise:-</t>
  </si>
  <si>
    <t>INDIVIDUAL QUARTER</t>
  </si>
  <si>
    <t>CUMULATIVE QUARTER</t>
  </si>
  <si>
    <t>RM'000</t>
  </si>
  <si>
    <t xml:space="preserve"> Profit/(Loss) on sale of investments</t>
  </si>
  <si>
    <t xml:space="preserve"> Writeback of contingent liabilities</t>
  </si>
  <si>
    <t xml:space="preserve"> Retrenchment benefits</t>
  </si>
  <si>
    <t xml:space="preserve"> Interest expenses waived under schemes</t>
  </si>
  <si>
    <t xml:space="preserve">  of arrangement of subsidiaries</t>
  </si>
  <si>
    <t xml:space="preserve"> Bad debts written off</t>
  </si>
  <si>
    <t xml:space="preserve">  company not consolidated</t>
  </si>
  <si>
    <t>Extraordinary Items</t>
  </si>
  <si>
    <t>Taxation</t>
  </si>
  <si>
    <t>Taxation comprises:-</t>
  </si>
  <si>
    <t xml:space="preserve"> Current taxation - Malaysia</t>
  </si>
  <si>
    <t xml:space="preserve">                            - foreign</t>
  </si>
  <si>
    <t xml:space="preserve"> On share of taxation of associated </t>
  </si>
  <si>
    <t xml:space="preserve">  companies</t>
  </si>
  <si>
    <t xml:space="preserve"> Over provision in respect of prior years</t>
  </si>
  <si>
    <t xml:space="preserve"> Deferred taxation</t>
  </si>
  <si>
    <t>Profits on Sale of Investments and/or Properties</t>
  </si>
  <si>
    <t>Quoted Securities</t>
  </si>
  <si>
    <t>(a)</t>
  </si>
  <si>
    <t>(i)   Total purchases</t>
  </si>
  <si>
    <t>(ii)  Total disposals</t>
  </si>
  <si>
    <t xml:space="preserve">      Total gain on disposals</t>
  </si>
  <si>
    <t>(b)</t>
  </si>
  <si>
    <t>Market value</t>
  </si>
  <si>
    <t>At cost</t>
  </si>
  <si>
    <t>Less: Provision for diminution in value</t>
  </si>
  <si>
    <t>At book value</t>
  </si>
  <si>
    <t>Changes in the Composition of the Group</t>
  </si>
  <si>
    <t>(c)</t>
  </si>
  <si>
    <t>(d)</t>
  </si>
  <si>
    <t>(e)</t>
  </si>
  <si>
    <t>Status of Corporate Proposals</t>
  </si>
  <si>
    <t>MUI Properties Berhad ("MUI Prop")</t>
  </si>
  <si>
    <t>Pan Malaysia Holdings Berhad ("PM Holdings") and Pan Malaysia Capital Berhad ("PM Capital")</t>
  </si>
  <si>
    <t>(a)    Schemes of Arrangement</t>
  </si>
  <si>
    <t>(b)     Special Issue</t>
  </si>
  <si>
    <t>(c)     Private Placement to Bumiputera Investors</t>
  </si>
  <si>
    <t>(f)</t>
  </si>
  <si>
    <t>Issuances and Repayments of Debt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</si>
  <si>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</si>
  <si>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</si>
  <si>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</si>
  <si>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</si>
  <si>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</si>
  <si>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</si>
  <si>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</si>
  <si>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</si>
  <si>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</si>
  <si>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</si>
  <si>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Indian Rupees</t>
  </si>
  <si>
    <t>Hong Kong Dollars</t>
  </si>
  <si>
    <t>Singapore Dollars</t>
  </si>
  <si>
    <t>Contingent Liabilities</t>
  </si>
  <si>
    <t>Off Balance Sheet Financial Instruments</t>
  </si>
  <si>
    <t>Put Options</t>
  </si>
  <si>
    <t>No. of New</t>
  </si>
  <si>
    <t>granted by</t>
  </si>
  <si>
    <t>Shares issued</t>
  </si>
  <si>
    <t>Exercise Period</t>
  </si>
  <si>
    <t>MUI</t>
  </si>
  <si>
    <t>LDSB</t>
  </si>
  <si>
    <t>Material Litigation</t>
  </si>
  <si>
    <t>The material litigation of the Group as at the date of this report are as follows:-</t>
  </si>
  <si>
    <t>Segmental Reporting</t>
  </si>
  <si>
    <t>Retailing</t>
  </si>
  <si>
    <t>Hotels</t>
  </si>
  <si>
    <t>Food &amp; Confectionery</t>
  </si>
  <si>
    <t>Properties &amp; Construction</t>
  </si>
  <si>
    <t>Financial Services</t>
  </si>
  <si>
    <t>Manufacturing &amp; Trading</t>
  </si>
  <si>
    <t>Travel &amp; Tours</t>
  </si>
  <si>
    <t>Education Services</t>
  </si>
  <si>
    <t>Others</t>
  </si>
  <si>
    <t>Less: Group's share of associated companies' revenue</t>
  </si>
  <si>
    <r>
      <t xml:space="preserve">  * </t>
    </r>
    <r>
      <rPr>
        <i/>
        <sz val="10"/>
        <rFont val="Arial"/>
        <family val="2"/>
      </rPr>
      <t>Based on estimated results</t>
    </r>
  </si>
  <si>
    <t>Material Changes in the Quarterly Results Compared to the Results of the Preceding Quarter</t>
  </si>
  <si>
    <t>Review of Performance of the Company and its Principal Subsidiaries</t>
  </si>
  <si>
    <t>Subsequent Events</t>
  </si>
  <si>
    <t>Seasonal or Cyclical Factors</t>
  </si>
  <si>
    <t>Prospects for Current Financial Year</t>
  </si>
  <si>
    <t>Variance of Actual Profit from Forecast Profit</t>
  </si>
  <si>
    <t>Dividend</t>
  </si>
  <si>
    <t>On behalf of the Board</t>
  </si>
  <si>
    <t>Chik Wai Ming</t>
  </si>
  <si>
    <t>Company Secretary</t>
  </si>
  <si>
    <t>(g)</t>
  </si>
  <si>
    <t>(h)</t>
  </si>
  <si>
    <t>(Provision for)/Writeback of doubtful debts</t>
  </si>
  <si>
    <t xml:space="preserve">  company</t>
  </si>
  <si>
    <t>Date:  26 February 2002</t>
  </si>
  <si>
    <t xml:space="preserve"> Gain on dilution of interest in a subsidiary </t>
  </si>
  <si>
    <t>(Deficit)/Surplus arising from a subsidiary</t>
  </si>
  <si>
    <t xml:space="preserve">Impairment losses of property, plant and </t>
  </si>
  <si>
    <t xml:space="preserve">  value of investments</t>
  </si>
  <si>
    <t>(Provision for)/Writeback of diminution in</t>
  </si>
  <si>
    <t xml:space="preserve">  equipment</t>
  </si>
  <si>
    <t>(i) Profit/(Loss) after income tax before</t>
  </si>
  <si>
    <t xml:space="preserve">Net profit/(loss) from ordinary activities </t>
  </si>
  <si>
    <t xml:space="preserve">Net profit/(loss) attributable to members </t>
  </si>
  <si>
    <t>of the Company</t>
  </si>
  <si>
    <t>Quarterly report on consolidated results for the fourth financial quarter ended 31 December 2001</t>
  </si>
  <si>
    <t xml:space="preserve">Earnings/(Loss) per share based on </t>
  </si>
  <si>
    <t xml:space="preserve"> Profit/(Loss) on sale of subsidiaries</t>
  </si>
  <si>
    <t xml:space="preserve"> Profit/(Loss) on sale of property</t>
  </si>
  <si>
    <t xml:space="preserve"> Loss in foreign exchange</t>
  </si>
  <si>
    <t>There were no extraordinary items for the current quarter and financial year-to-date.</t>
  </si>
  <si>
    <t>(i)</t>
  </si>
  <si>
    <t>(ii)</t>
  </si>
  <si>
    <t>(iii)</t>
  </si>
  <si>
    <t>(iv)</t>
  </si>
  <si>
    <t>(j)</t>
  </si>
  <si>
    <t xml:space="preserve">  guarantees</t>
  </si>
  <si>
    <t xml:space="preserve">(Provision for)/Writeback of corporate </t>
  </si>
  <si>
    <t>(k)</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</si>
</sst>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s>
  <fonts count="14">
    <font>
      <sz val="10"/>
      <name val="Arial"/>
      <family val="0"/>
    </font>
    <font>
      <b/>
      <sz val="12"/>
      <name val="Arial"/>
      <family val="2"/>
    </font>
    <font>
      <sz val="8"/>
      <name val="Arial"/>
      <family val="2"/>
    </font>
    <font>
      <b/>
      <sz val="8"/>
      <name val="Arial"/>
      <family val="2"/>
    </font>
    <font>
      <b/>
      <sz val="10"/>
      <name val="Arial"/>
      <family val="2"/>
    </font>
    <font>
      <b/>
      <sz val="9"/>
      <name val="Arial"/>
      <family val="2"/>
    </font>
    <font>
      <b/>
      <u val="single"/>
      <sz val="10"/>
      <name val="Arial"/>
      <family val="2"/>
    </font>
    <font>
      <b/>
      <i/>
      <sz val="10"/>
      <name val="Arial"/>
      <family val="0"/>
    </font>
    <font>
      <sz val="10"/>
      <name val="Symbol"/>
      <family val="1"/>
    </font>
    <font>
      <i/>
      <sz val="10"/>
      <name val="Arial"/>
      <family val="2"/>
    </font>
    <font>
      <b/>
      <i/>
      <u val="single"/>
      <sz val="10"/>
      <name val="Arial"/>
      <family val="2"/>
    </font>
    <font>
      <u val="single"/>
      <sz val="10"/>
      <name val="Arial"/>
      <family val="2"/>
    </font>
    <font>
      <sz val="9.5"/>
      <name val="Arial"/>
      <family val="2"/>
    </font>
    <font>
      <b/>
      <sz val="11"/>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Border="1" applyAlignment="1">
      <alignment/>
    </xf>
    <xf numFmtId="0" fontId="3" fillId="0" borderId="0" xfId="0" applyFont="1" applyBorder="1" applyAlignment="1">
      <alignment/>
    </xf>
    <xf numFmtId="181" fontId="0" fillId="0" borderId="0" xfId="15" applyNumberFormat="1" applyAlignment="1">
      <alignment/>
    </xf>
    <xf numFmtId="181" fontId="2" fillId="0" borderId="0" xfId="15" applyNumberFormat="1" applyFont="1" applyAlignment="1">
      <alignment/>
    </xf>
    <xf numFmtId="0" fontId="4" fillId="0" borderId="0" xfId="0" applyFont="1" applyAlignment="1">
      <alignment horizontal="center"/>
    </xf>
    <xf numFmtId="0" fontId="3" fillId="0" borderId="0" xfId="0" applyFont="1" applyBorder="1" applyAlignment="1">
      <alignment horizontal="center"/>
    </xf>
    <xf numFmtId="0" fontId="0" fillId="0" borderId="0" xfId="0" applyFont="1" applyAlignment="1">
      <alignment horizontal="center"/>
    </xf>
    <xf numFmtId="0" fontId="0" fillId="0" borderId="0" xfId="0" applyFont="1" applyAlignment="1">
      <alignment/>
    </xf>
    <xf numFmtId="0" fontId="1"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181" fontId="2" fillId="0" borderId="0" xfId="0" applyNumberFormat="1" applyFont="1" applyAlignment="1">
      <alignment/>
    </xf>
    <xf numFmtId="0" fontId="3" fillId="0" borderId="0" xfId="0" applyFont="1" applyBorder="1" applyAlignment="1">
      <alignment horizontal="centerContinuous"/>
    </xf>
    <xf numFmtId="0" fontId="3" fillId="0" borderId="0" xfId="0" applyFont="1" applyBorder="1" applyAlignment="1">
      <alignment horizontal="right"/>
    </xf>
    <xf numFmtId="181" fontId="3" fillId="0" borderId="0" xfId="15" applyNumberFormat="1" applyFont="1" applyBorder="1" applyAlignment="1">
      <alignment horizontal="center"/>
    </xf>
    <xf numFmtId="181" fontId="3" fillId="0" borderId="0" xfId="15" applyNumberFormat="1" applyFont="1" applyBorder="1" applyAlignment="1">
      <alignment horizontal="right"/>
    </xf>
    <xf numFmtId="0" fontId="4" fillId="0" borderId="0" xfId="0" applyFont="1" applyBorder="1" applyAlignment="1">
      <alignment horizontal="right"/>
    </xf>
    <xf numFmtId="0" fontId="0" fillId="0" borderId="0" xfId="0" applyFont="1" applyAlignment="1" quotePrefix="1">
      <alignment/>
    </xf>
    <xf numFmtId="181" fontId="0" fillId="0" borderId="0" xfId="15" applyNumberFormat="1" applyFont="1" applyAlignment="1">
      <alignment/>
    </xf>
    <xf numFmtId="181" fontId="0" fillId="0" borderId="1" xfId="15" applyNumberFormat="1" applyFont="1" applyBorder="1" applyAlignment="1">
      <alignment/>
    </xf>
    <xf numFmtId="181" fontId="0" fillId="0" borderId="2" xfId="15" applyNumberFormat="1" applyFont="1" applyBorder="1" applyAlignment="1">
      <alignment/>
    </xf>
    <xf numFmtId="181" fontId="0" fillId="0" borderId="0" xfId="15" applyNumberFormat="1" applyFont="1" applyBorder="1" applyAlignment="1">
      <alignment/>
    </xf>
    <xf numFmtId="43" fontId="0" fillId="0" borderId="0" xfId="15" applyNumberFormat="1" applyFont="1" applyAlignment="1">
      <alignment/>
    </xf>
    <xf numFmtId="0" fontId="4" fillId="0" borderId="0" xfId="0" applyFont="1" applyBorder="1" applyAlignment="1">
      <alignment horizontal="centerContinuous"/>
    </xf>
    <xf numFmtId="0" fontId="0"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xf>
    <xf numFmtId="181" fontId="0" fillId="0" borderId="0" xfId="15" applyNumberFormat="1" applyFont="1" applyAlignment="1">
      <alignment horizontal="right"/>
    </xf>
    <xf numFmtId="43" fontId="0" fillId="0" borderId="0" xfId="15" applyNumberFormat="1" applyFont="1" applyAlignment="1">
      <alignment/>
    </xf>
    <xf numFmtId="181" fontId="0" fillId="0" borderId="0" xfId="15" applyNumberFormat="1" applyFont="1" applyAlignment="1">
      <alignment horizontal="center"/>
    </xf>
    <xf numFmtId="0" fontId="4" fillId="0" borderId="0" xfId="0" applyFont="1" applyAlignment="1">
      <alignment horizontal="left"/>
    </xf>
    <xf numFmtId="0" fontId="4" fillId="0" borderId="0" xfId="0" applyFont="1" applyAlignment="1">
      <alignment/>
    </xf>
    <xf numFmtId="0" fontId="0" fillId="0" borderId="0" xfId="0" applyFont="1" applyAlignment="1">
      <alignment/>
    </xf>
    <xf numFmtId="181" fontId="0" fillId="0" borderId="0" xfId="15" applyNumberFormat="1" applyFont="1" applyAlignment="1">
      <alignment/>
    </xf>
    <xf numFmtId="0" fontId="4" fillId="0" borderId="0" xfId="0" applyFont="1" applyAlignment="1">
      <alignment horizontal="right"/>
    </xf>
    <xf numFmtId="0" fontId="6" fillId="0" borderId="0" xfId="0" applyFont="1" applyAlignment="1">
      <alignment/>
    </xf>
    <xf numFmtId="0" fontId="7" fillId="0" borderId="0" xfId="0" applyFont="1" applyAlignment="1">
      <alignment/>
    </xf>
    <xf numFmtId="0" fontId="8" fillId="0" borderId="0" xfId="0" applyFont="1" applyAlignment="1">
      <alignment horizontal="center"/>
    </xf>
    <xf numFmtId="0" fontId="0"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4" fillId="0" borderId="0" xfId="0" applyFont="1" applyAlignment="1">
      <alignment/>
    </xf>
    <xf numFmtId="0" fontId="10" fillId="0" borderId="0" xfId="0" applyFont="1" applyAlignment="1">
      <alignment/>
    </xf>
    <xf numFmtId="0" fontId="4" fillId="0" borderId="0" xfId="0" applyFont="1" applyAlignment="1" quotePrefix="1">
      <alignment/>
    </xf>
    <xf numFmtId="0" fontId="11" fillId="0" borderId="0" xfId="0" applyFont="1" applyAlignment="1">
      <alignment/>
    </xf>
    <xf numFmtId="0" fontId="0" fillId="0" borderId="0" xfId="0" applyFont="1" applyAlignment="1">
      <alignment horizontal="right"/>
    </xf>
    <xf numFmtId="0" fontId="5" fillId="0" borderId="0" xfId="0" applyFont="1" applyAlignment="1">
      <alignment horizontal="right"/>
    </xf>
    <xf numFmtId="0" fontId="0" fillId="0" borderId="1" xfId="0" applyFont="1" applyBorder="1" applyAlignment="1">
      <alignment horizontal="center"/>
    </xf>
    <xf numFmtId="181" fontId="0" fillId="0" borderId="0" xfId="0" applyNumberFormat="1" applyFont="1" applyAlignment="1">
      <alignment horizontal="center"/>
    </xf>
    <xf numFmtId="0" fontId="12" fillId="0" borderId="0" xfId="0" applyFont="1" applyAlignment="1" quotePrefix="1">
      <alignment/>
    </xf>
    <xf numFmtId="0" fontId="12" fillId="0" borderId="0" xfId="0" applyFont="1" applyAlignment="1">
      <alignment/>
    </xf>
    <xf numFmtId="181" fontId="12" fillId="0" borderId="0" xfId="15" applyNumberFormat="1" applyFont="1" applyAlignment="1">
      <alignment/>
    </xf>
    <xf numFmtId="0" fontId="12" fillId="0" borderId="0" xfId="0" applyFont="1" applyAlignment="1" quotePrefix="1">
      <alignment horizontal="left"/>
    </xf>
    <xf numFmtId="181" fontId="12" fillId="0" borderId="3" xfId="15" applyNumberFormat="1" applyFont="1" applyBorder="1" applyAlignment="1">
      <alignment/>
    </xf>
    <xf numFmtId="181" fontId="12" fillId="0" borderId="4" xfId="15" applyNumberFormat="1" applyFont="1" applyBorder="1" applyAlignment="1">
      <alignment/>
    </xf>
    <xf numFmtId="181" fontId="12" fillId="0" borderId="5" xfId="15" applyNumberFormat="1" applyFont="1" applyBorder="1" applyAlignment="1">
      <alignment/>
    </xf>
    <xf numFmtId="181" fontId="12" fillId="0" borderId="0" xfId="0" applyNumberFormat="1" applyFont="1" applyAlignment="1">
      <alignment/>
    </xf>
    <xf numFmtId="181" fontId="12" fillId="0" borderId="1" xfId="15" applyNumberFormat="1" applyFont="1" applyBorder="1" applyAlignment="1">
      <alignment/>
    </xf>
    <xf numFmtId="181" fontId="12" fillId="0" borderId="2" xfId="15" applyNumberFormat="1" applyFont="1" applyBorder="1" applyAlignment="1">
      <alignment/>
    </xf>
    <xf numFmtId="181" fontId="12" fillId="0" borderId="0" xfId="15" applyNumberFormat="1" applyFont="1" applyBorder="1" applyAlignment="1">
      <alignment/>
    </xf>
    <xf numFmtId="43" fontId="12" fillId="0" borderId="0" xfId="15" applyNumberFormat="1" applyFont="1" applyAlignment="1">
      <alignment/>
    </xf>
    <xf numFmtId="0" fontId="13" fillId="0" borderId="0" xfId="0" applyFont="1" applyAlignment="1">
      <alignment horizontal="centerContinuous"/>
    </xf>
    <xf numFmtId="0" fontId="0" fillId="0" borderId="0" xfId="0" applyFont="1" applyAlignment="1" quotePrefix="1">
      <alignment horizontal="left"/>
    </xf>
    <xf numFmtId="0" fontId="0" fillId="0" borderId="0" xfId="0" applyFont="1" applyAlignment="1">
      <alignment/>
    </xf>
    <xf numFmtId="181" fontId="0" fillId="0" borderId="0" xfId="15" applyNumberFormat="1" applyFont="1" applyAlignment="1">
      <alignment/>
    </xf>
    <xf numFmtId="181" fontId="0" fillId="0" borderId="6" xfId="15" applyNumberFormat="1" applyFont="1" applyBorder="1" applyAlignment="1">
      <alignment/>
    </xf>
    <xf numFmtId="181" fontId="0" fillId="0" borderId="0" xfId="0" applyNumberFormat="1" applyFont="1" applyAlignment="1">
      <alignment/>
    </xf>
    <xf numFmtId="43" fontId="0" fillId="0" borderId="0" xfId="0" applyNumberFormat="1" applyFont="1" applyAlignment="1">
      <alignment/>
    </xf>
    <xf numFmtId="41" fontId="0" fillId="0" borderId="0" xfId="0" applyNumberFormat="1" applyFont="1" applyAlignment="1">
      <alignment/>
    </xf>
    <xf numFmtId="41" fontId="0" fillId="0" borderId="1" xfId="0" applyNumberFormat="1" applyFont="1" applyBorder="1" applyAlignment="1">
      <alignment/>
    </xf>
    <xf numFmtId="41" fontId="0" fillId="0" borderId="6"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0" fontId="0" fillId="0" borderId="0" xfId="0" applyFont="1" applyAlignment="1" quotePrefix="1">
      <alignment horizontal="center"/>
    </xf>
    <xf numFmtId="181" fontId="0" fillId="0" borderId="0" xfId="15" applyNumberFormat="1" applyFont="1" applyBorder="1" applyAlignment="1">
      <alignment/>
    </xf>
    <xf numFmtId="181" fontId="0" fillId="0" borderId="2" xfId="15" applyNumberFormat="1" applyFont="1" applyBorder="1" applyAlignment="1">
      <alignment/>
    </xf>
    <xf numFmtId="0" fontId="0" fillId="0" borderId="0" xfId="0" applyFont="1" applyBorder="1" applyAlignment="1">
      <alignment/>
    </xf>
    <xf numFmtId="181" fontId="0" fillId="0" borderId="0" xfId="0" applyNumberFormat="1" applyFont="1" applyBorder="1" applyAlignment="1">
      <alignment/>
    </xf>
    <xf numFmtId="181" fontId="0" fillId="0" borderId="1" xfId="15" applyNumberFormat="1" applyFont="1" applyBorder="1" applyAlignment="1">
      <alignment/>
    </xf>
    <xf numFmtId="181" fontId="0" fillId="0" borderId="1" xfId="0" applyNumberFormat="1" applyFont="1" applyBorder="1" applyAlignment="1">
      <alignment/>
    </xf>
    <xf numFmtId="181" fontId="0" fillId="0" borderId="2" xfId="0" applyNumberFormat="1" applyFont="1" applyBorder="1" applyAlignment="1">
      <alignment/>
    </xf>
    <xf numFmtId="0" fontId="0" fillId="0" borderId="0" xfId="0" applyFont="1" applyAlignment="1">
      <alignment horizontal="right"/>
    </xf>
    <xf numFmtId="0" fontId="0" fillId="0" borderId="0" xfId="0" applyFont="1" applyAlignment="1">
      <alignment horizontal="left"/>
    </xf>
    <xf numFmtId="0" fontId="1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11</xdr:row>
      <xdr:rowOff>9525</xdr:rowOff>
    </xdr:from>
    <xdr:to>
      <xdr:col>4</xdr:col>
      <xdr:colOff>85725</xdr:colOff>
      <xdr:row>15</xdr:row>
      <xdr:rowOff>76200</xdr:rowOff>
    </xdr:to>
    <xdr:sp>
      <xdr:nvSpPr>
        <xdr:cNvPr id="1" name="Text 1"/>
        <xdr:cNvSpPr txBox="1">
          <a:spLocks noChangeArrowheads="1"/>
        </xdr:cNvSpPr>
      </xdr:nvSpPr>
      <xdr:spPr>
        <a:xfrm>
          <a:off x="2657475" y="1581150"/>
          <a:ext cx="733425" cy="6381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31/12/2001</a:t>
          </a:r>
        </a:p>
      </xdr:txBody>
    </xdr:sp>
    <xdr:clientData/>
  </xdr:twoCellAnchor>
  <xdr:twoCellAnchor>
    <xdr:from>
      <xdr:col>7</xdr:col>
      <xdr:colOff>152400</xdr:colOff>
      <xdr:row>11</xdr:row>
      <xdr:rowOff>9525</xdr:rowOff>
    </xdr:from>
    <xdr:to>
      <xdr:col>8</xdr:col>
      <xdr:colOff>95250</xdr:colOff>
      <xdr:row>15</xdr:row>
      <xdr:rowOff>76200</xdr:rowOff>
    </xdr:to>
    <xdr:sp>
      <xdr:nvSpPr>
        <xdr:cNvPr id="2" name="Text 2"/>
        <xdr:cNvSpPr txBox="1">
          <a:spLocks noChangeArrowheads="1"/>
        </xdr:cNvSpPr>
      </xdr:nvSpPr>
      <xdr:spPr>
        <a:xfrm>
          <a:off x="4610100" y="1581150"/>
          <a:ext cx="742950" cy="6381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31/12/2001</a:t>
          </a:r>
        </a:p>
      </xdr:txBody>
    </xdr:sp>
    <xdr:clientData/>
  </xdr:twoCellAnchor>
  <xdr:twoCellAnchor>
    <xdr:from>
      <xdr:col>5</xdr:col>
      <xdr:colOff>38100</xdr:colOff>
      <xdr:row>11</xdr:row>
      <xdr:rowOff>9525</xdr:rowOff>
    </xdr:from>
    <xdr:to>
      <xdr:col>7</xdr:col>
      <xdr:colOff>76200</xdr:colOff>
      <xdr:row>15</xdr:row>
      <xdr:rowOff>76200</xdr:rowOff>
    </xdr:to>
    <xdr:sp>
      <xdr:nvSpPr>
        <xdr:cNvPr id="3" name="Text 3"/>
        <xdr:cNvSpPr txBox="1">
          <a:spLocks noChangeArrowheads="1"/>
        </xdr:cNvSpPr>
      </xdr:nvSpPr>
      <xdr:spPr>
        <a:xfrm>
          <a:off x="3533775" y="1581150"/>
          <a:ext cx="1000125" cy="6381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1000" b="1" i="0" u="none" baseline="0">
              <a:latin typeface="Arial"/>
              <a:ea typeface="Arial"/>
              <a:cs typeface="Arial"/>
            </a:rPr>
            <a:t>31/12/2000</a:t>
          </a:r>
        </a:p>
      </xdr:txBody>
    </xdr:sp>
    <xdr:clientData/>
  </xdr:twoCellAnchor>
  <xdr:twoCellAnchor>
    <xdr:from>
      <xdr:col>9</xdr:col>
      <xdr:colOff>28575</xdr:colOff>
      <xdr:row>11</xdr:row>
      <xdr:rowOff>0</xdr:rowOff>
    </xdr:from>
    <xdr:to>
      <xdr:col>10</xdr:col>
      <xdr:colOff>190500</xdr:colOff>
      <xdr:row>16</xdr:row>
      <xdr:rowOff>85725</xdr:rowOff>
    </xdr:to>
    <xdr:sp>
      <xdr:nvSpPr>
        <xdr:cNvPr id="4" name="Text 4"/>
        <xdr:cNvSpPr txBox="1">
          <a:spLocks noChangeArrowheads="1"/>
        </xdr:cNvSpPr>
      </xdr:nvSpPr>
      <xdr:spPr>
        <a:xfrm>
          <a:off x="5505450" y="1571625"/>
          <a:ext cx="962025" cy="8096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1000" b="1" i="0" u="none" baseline="0">
              <a:latin typeface="Arial"/>
              <a:ea typeface="Arial"/>
              <a:cs typeface="Arial"/>
            </a:rPr>
            <a:t>31/12/2000
(Audited)
</a:t>
          </a:r>
        </a:p>
      </xdr:txBody>
    </xdr:sp>
    <xdr:clientData/>
  </xdr:twoCellAnchor>
  <xdr:twoCellAnchor>
    <xdr:from>
      <xdr:col>1</xdr:col>
      <xdr:colOff>419100</xdr:colOff>
      <xdr:row>79</xdr:row>
      <xdr:rowOff>0</xdr:rowOff>
    </xdr:from>
    <xdr:to>
      <xdr:col>10</xdr:col>
      <xdr:colOff>85725</xdr:colOff>
      <xdr:row>81</xdr:row>
      <xdr:rowOff>57150</xdr:rowOff>
    </xdr:to>
    <xdr:sp>
      <xdr:nvSpPr>
        <xdr:cNvPr id="5" name="Text 5"/>
        <xdr:cNvSpPr txBox="1">
          <a:spLocks noChangeArrowheads="1"/>
        </xdr:cNvSpPr>
      </xdr:nvSpPr>
      <xdr:spPr>
        <a:xfrm>
          <a:off x="704850" y="10106025"/>
          <a:ext cx="565785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as the Executive Share Option Scheme of the Company expired on 5 July 2001.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xdr:row>
      <xdr:rowOff>114300</xdr:rowOff>
    </xdr:from>
    <xdr:to>
      <xdr:col>4</xdr:col>
      <xdr:colOff>238125</xdr:colOff>
      <xdr:row>11</xdr:row>
      <xdr:rowOff>47625</xdr:rowOff>
    </xdr:to>
    <xdr:sp>
      <xdr:nvSpPr>
        <xdr:cNvPr id="1" name="Text 1"/>
        <xdr:cNvSpPr txBox="1">
          <a:spLocks noChangeArrowheads="1"/>
        </xdr:cNvSpPr>
      </xdr:nvSpPr>
      <xdr:spPr>
        <a:xfrm>
          <a:off x="3190875" y="657225"/>
          <a:ext cx="1038225" cy="10953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AS AT END OF CURRENT
QUARTER</a:t>
          </a:r>
          <a:r>
            <a:rPr lang="en-US" cap="none" sz="900" b="1" i="0" u="none" baseline="0">
              <a:latin typeface="Arial"/>
              <a:ea typeface="Arial"/>
              <a:cs typeface="Arial"/>
            </a:rPr>
            <a:t>
</a:t>
          </a:r>
          <a:r>
            <a:rPr lang="en-US" cap="none" sz="800" b="1" i="0" u="none" baseline="0">
              <a:latin typeface="Arial"/>
              <a:ea typeface="Arial"/>
              <a:cs typeface="Arial"/>
            </a:rPr>
            <a:t>31/12/2001</a:t>
          </a:r>
          <a:r>
            <a:rPr lang="en-US" cap="none" sz="1000" b="1" i="0" u="none" baseline="0">
              <a:latin typeface="Arial"/>
              <a:ea typeface="Arial"/>
              <a:cs typeface="Arial"/>
            </a:rPr>
            <a:t>
RM'000</a:t>
          </a:r>
        </a:p>
      </xdr:txBody>
    </xdr:sp>
    <xdr:clientData/>
  </xdr:twoCellAnchor>
  <xdr:twoCellAnchor>
    <xdr:from>
      <xdr:col>5</xdr:col>
      <xdr:colOff>219075</xdr:colOff>
      <xdr:row>2</xdr:row>
      <xdr:rowOff>152400</xdr:rowOff>
    </xdr:from>
    <xdr:to>
      <xdr:col>6</xdr:col>
      <xdr:colOff>200025</xdr:colOff>
      <xdr:row>11</xdr:row>
      <xdr:rowOff>38100</xdr:rowOff>
    </xdr:to>
    <xdr:sp>
      <xdr:nvSpPr>
        <xdr:cNvPr id="2" name="Text 2"/>
        <xdr:cNvSpPr txBox="1">
          <a:spLocks noChangeArrowheads="1"/>
        </xdr:cNvSpPr>
      </xdr:nvSpPr>
      <xdr:spPr>
        <a:xfrm>
          <a:off x="4457700" y="495300"/>
          <a:ext cx="1009650" cy="1247775"/>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31/12/2000</a:t>
          </a:r>
          <a:r>
            <a:rPr lang="en-US" cap="none" sz="1000" b="1" i="0" u="none" baseline="0">
              <a:latin typeface="Arial"/>
              <a:ea typeface="Arial"/>
              <a:cs typeface="Arial"/>
            </a:rPr>
            <a:t>
(Audited)
RM'000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9</xdr:col>
      <xdr:colOff>0</xdr:colOff>
      <xdr:row>7</xdr:row>
      <xdr:rowOff>38100</xdr:rowOff>
    </xdr:to>
    <xdr:sp>
      <xdr:nvSpPr>
        <xdr:cNvPr id="1" name="Text 1"/>
        <xdr:cNvSpPr txBox="1">
          <a:spLocks noChangeArrowheads="1"/>
        </xdr:cNvSpPr>
      </xdr:nvSpPr>
      <xdr:spPr>
        <a:xfrm>
          <a:off x="333375" y="552450"/>
          <a:ext cx="600075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financial statements of the Group are prepared using the same accounting policies, method of computation and basis of consolidation as those used in the preparation of the audited financial statements for the financial year ended 31 December 2000.</a:t>
          </a:r>
        </a:p>
      </xdr:txBody>
    </xdr:sp>
    <xdr:clientData/>
  </xdr:twoCellAnchor>
  <xdr:twoCellAnchor>
    <xdr:from>
      <xdr:col>1</xdr:col>
      <xdr:colOff>0</xdr:colOff>
      <xdr:row>107</xdr:row>
      <xdr:rowOff>9525</xdr:rowOff>
    </xdr:from>
    <xdr:to>
      <xdr:col>8</xdr:col>
      <xdr:colOff>838200</xdr:colOff>
      <xdr:row>109</xdr:row>
      <xdr:rowOff>47625</xdr:rowOff>
    </xdr:to>
    <xdr:sp>
      <xdr:nvSpPr>
        <xdr:cNvPr id="2" name="Text 3"/>
        <xdr:cNvSpPr txBox="1">
          <a:spLocks noChangeArrowheads="1"/>
        </xdr:cNvSpPr>
      </xdr:nvSpPr>
      <xdr:spPr>
        <a:xfrm>
          <a:off x="323850" y="16078200"/>
          <a:ext cx="600075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current financial year-to-date other than the following:-</a:t>
          </a:r>
        </a:p>
      </xdr:txBody>
    </xdr:sp>
    <xdr:clientData/>
  </xdr:twoCellAnchor>
  <xdr:twoCellAnchor>
    <xdr:from>
      <xdr:col>1</xdr:col>
      <xdr:colOff>9525</xdr:colOff>
      <xdr:row>267</xdr:row>
      <xdr:rowOff>0</xdr:rowOff>
    </xdr:from>
    <xdr:to>
      <xdr:col>9</xdr:col>
      <xdr:colOff>38100</xdr:colOff>
      <xdr:row>270</xdr:row>
      <xdr:rowOff>28575</xdr:rowOff>
    </xdr:to>
    <xdr:sp>
      <xdr:nvSpPr>
        <xdr:cNvPr id="3" name="Text 4"/>
        <xdr:cNvSpPr txBox="1">
          <a:spLocks noChangeArrowheads="1"/>
        </xdr:cNvSpPr>
      </xdr:nvSpPr>
      <xdr:spPr>
        <a:xfrm>
          <a:off x="333375" y="40700325"/>
          <a:ext cx="60388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current financial year-to-date.</a:t>
          </a:r>
        </a:p>
      </xdr:txBody>
    </xdr:sp>
    <xdr:clientData/>
  </xdr:twoCellAnchor>
  <xdr:twoCellAnchor>
    <xdr:from>
      <xdr:col>1</xdr:col>
      <xdr:colOff>19050</xdr:colOff>
      <xdr:row>410</xdr:row>
      <xdr:rowOff>0</xdr:rowOff>
    </xdr:from>
    <xdr:to>
      <xdr:col>9</xdr:col>
      <xdr:colOff>57150</xdr:colOff>
      <xdr:row>416</xdr:row>
      <xdr:rowOff>38100</xdr:rowOff>
    </xdr:to>
    <xdr:sp>
      <xdr:nvSpPr>
        <xdr:cNvPr id="4" name="Text 6"/>
        <xdr:cNvSpPr txBox="1">
          <a:spLocks noChangeArrowheads="1"/>
        </xdr:cNvSpPr>
      </xdr:nvSpPr>
      <xdr:spPr>
        <a:xfrm>
          <a:off x="342900" y="62464950"/>
          <a:ext cx="6048375"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recorded revenue of RM236.2 million and a pre-tax profit of RM72.9 million for the current quarter as compared to the revenue of RM157.9 million and pre-tax loss of RM15.9 million in the preceding quarter. The increase in revenue is mainly contributed by the hotel operation under LVHL which was acquired as a subsidiary in the current quarter. The pre-tax profit in the current quarter was mainly contributed by the gain on dilution of interest in a subsidiary company, PM Holdings, and additional dividend income from associated companies which were previously disposed of.</a:t>
          </a:r>
        </a:p>
      </xdr:txBody>
    </xdr:sp>
    <xdr:clientData/>
  </xdr:twoCellAnchor>
  <xdr:twoCellAnchor>
    <xdr:from>
      <xdr:col>1</xdr:col>
      <xdr:colOff>0</xdr:colOff>
      <xdr:row>74</xdr:row>
      <xdr:rowOff>0</xdr:rowOff>
    </xdr:from>
    <xdr:to>
      <xdr:col>8</xdr:col>
      <xdr:colOff>838200</xdr:colOff>
      <xdr:row>76</xdr:row>
      <xdr:rowOff>47625</xdr:rowOff>
    </xdr:to>
    <xdr:sp>
      <xdr:nvSpPr>
        <xdr:cNvPr id="5" name="Text 7"/>
        <xdr:cNvSpPr txBox="1">
          <a:spLocks noChangeArrowheads="1"/>
        </xdr:cNvSpPr>
      </xdr:nvSpPr>
      <xdr:spPr>
        <a:xfrm>
          <a:off x="323850" y="11220450"/>
          <a:ext cx="60007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profits on sale of investments and/or properties for the current quarter and financial year-to-date other than as disclosed in Note 2.</a:t>
          </a:r>
        </a:p>
      </xdr:txBody>
    </xdr:sp>
    <xdr:clientData/>
  </xdr:twoCellAnchor>
  <xdr:twoCellAnchor>
    <xdr:from>
      <xdr:col>1</xdr:col>
      <xdr:colOff>9525</xdr:colOff>
      <xdr:row>306</xdr:row>
      <xdr:rowOff>104775</xdr:rowOff>
    </xdr:from>
    <xdr:to>
      <xdr:col>8</xdr:col>
      <xdr:colOff>819150</xdr:colOff>
      <xdr:row>309</xdr:row>
      <xdr:rowOff>19050</xdr:rowOff>
    </xdr:to>
    <xdr:sp>
      <xdr:nvSpPr>
        <xdr:cNvPr id="6" name="Text 8"/>
        <xdr:cNvSpPr txBox="1">
          <a:spLocks noChangeArrowheads="1"/>
        </xdr:cNvSpPr>
      </xdr:nvSpPr>
      <xdr:spPr>
        <a:xfrm>
          <a:off x="333375" y="46624875"/>
          <a:ext cx="597217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RM0.6 million.
</a:t>
          </a:r>
        </a:p>
      </xdr:txBody>
    </xdr:sp>
    <xdr:clientData/>
  </xdr:twoCellAnchor>
  <xdr:twoCellAnchor>
    <xdr:from>
      <xdr:col>1</xdr:col>
      <xdr:colOff>276225</xdr:colOff>
      <xdr:row>347</xdr:row>
      <xdr:rowOff>9525</xdr:rowOff>
    </xdr:from>
    <xdr:to>
      <xdr:col>9</xdr:col>
      <xdr:colOff>19050</xdr:colOff>
      <xdr:row>353</xdr:row>
      <xdr:rowOff>0</xdr:rowOff>
    </xdr:to>
    <xdr:sp>
      <xdr:nvSpPr>
        <xdr:cNvPr id="7" name="Text 11"/>
        <xdr:cNvSpPr txBox="1">
          <a:spLocks noChangeArrowheads="1"/>
        </xdr:cNvSpPr>
      </xdr:nvSpPr>
      <xdr:spPr>
        <a:xfrm>
          <a:off x="600075" y="52863750"/>
          <a:ext cx="5753100" cy="923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suit was filed on 28 May 1996, in the High Court of Kuala Lumpur by three minority shareholders of MUI, who hold a total of 48,800 shares, against the Company, all its directors and 3 others seeking inter alia, declaration that the acquisition of all shares in the capital of PM Holdings  be declared void.  No trial date has been fixed todate and the Company's solicitor is of the considered opinion that the chances of success of the Company and its Directors are good.</a:t>
          </a:r>
        </a:p>
      </xdr:txBody>
    </xdr:sp>
    <xdr:clientData/>
  </xdr:twoCellAnchor>
  <xdr:twoCellAnchor>
    <xdr:from>
      <xdr:col>1</xdr:col>
      <xdr:colOff>285750</xdr:colOff>
      <xdr:row>353</xdr:row>
      <xdr:rowOff>0</xdr:rowOff>
    </xdr:from>
    <xdr:to>
      <xdr:col>9</xdr:col>
      <xdr:colOff>9525</xdr:colOff>
      <xdr:row>361</xdr:row>
      <xdr:rowOff>38100</xdr:rowOff>
    </xdr:to>
    <xdr:sp>
      <xdr:nvSpPr>
        <xdr:cNvPr id="8" name="Text 12"/>
        <xdr:cNvSpPr txBox="1">
          <a:spLocks noChangeArrowheads="1"/>
        </xdr:cNvSpPr>
      </xdr:nvSpPr>
      <xdr:spPr>
        <a:xfrm>
          <a:off x="609600" y="53787675"/>
          <a:ext cx="5734050" cy="1333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trial dates previously fixed on 21 January 2002 and 22 January 2002, were vacated and 23 April 2002 has been fixed for mention pending the parties compliance with case management directions given. The Group's solicitor is of the considered opinion that LDSB's chances of success on the claim is good.
</a:t>
          </a:r>
        </a:p>
      </xdr:txBody>
    </xdr:sp>
    <xdr:clientData/>
  </xdr:twoCellAnchor>
  <xdr:twoCellAnchor>
    <xdr:from>
      <xdr:col>1</xdr:col>
      <xdr:colOff>304800</xdr:colOff>
      <xdr:row>234</xdr:row>
      <xdr:rowOff>28575</xdr:rowOff>
    </xdr:from>
    <xdr:to>
      <xdr:col>9</xdr:col>
      <xdr:colOff>57150</xdr:colOff>
      <xdr:row>239</xdr:row>
      <xdr:rowOff>38100</xdr:rowOff>
    </xdr:to>
    <xdr:sp>
      <xdr:nvSpPr>
        <xdr:cNvPr id="9" name="Text 19"/>
        <xdr:cNvSpPr txBox="1">
          <a:spLocks noChangeArrowheads="1"/>
        </xdr:cNvSpPr>
      </xdr:nvSpPr>
      <xdr:spPr>
        <a:xfrm>
          <a:off x="628650" y="35785425"/>
          <a:ext cx="5762625" cy="819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schemes of arrangement of PM Holdings and certain of its subsidiaries, including PM Capital, PM Securities and PM Equities which were implemented on 29 December 1999 have been completed except for settlement with certain scheme creditors. On 25 February 2002, PM Holdings announced that the Company intends to issue up to 5,184,238 new ordinary shares to two (2) of the scheme creditors.</a:t>
          </a:r>
        </a:p>
      </xdr:txBody>
    </xdr:sp>
    <xdr:clientData/>
  </xdr:twoCellAnchor>
  <xdr:twoCellAnchor>
    <xdr:from>
      <xdr:col>1</xdr:col>
      <xdr:colOff>323850</xdr:colOff>
      <xdr:row>242</xdr:row>
      <xdr:rowOff>9525</xdr:rowOff>
    </xdr:from>
    <xdr:to>
      <xdr:col>9</xdr:col>
      <xdr:colOff>76200</xdr:colOff>
      <xdr:row>246</xdr:row>
      <xdr:rowOff>0</xdr:rowOff>
    </xdr:to>
    <xdr:sp>
      <xdr:nvSpPr>
        <xdr:cNvPr id="10" name="Text 23"/>
        <xdr:cNvSpPr txBox="1">
          <a:spLocks noChangeArrowheads="1"/>
        </xdr:cNvSpPr>
      </xdr:nvSpPr>
      <xdr:spPr>
        <a:xfrm>
          <a:off x="647700" y="36976050"/>
          <a:ext cx="5762625" cy="600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 April 2001 and 20 June 2001, the SC and FIC respectively approved an extension of 12 months to 30 June 2002 for PM Holdings to implement its special issue of 75,270,000 new ordinary shares of RM1.00 each at an issue price of RM1.00 per share to Bumiputera investors to be approved by the MITI.  
</a:t>
          </a:r>
        </a:p>
      </xdr:txBody>
    </xdr:sp>
    <xdr:clientData/>
  </xdr:twoCellAnchor>
  <xdr:twoCellAnchor>
    <xdr:from>
      <xdr:col>1</xdr:col>
      <xdr:colOff>285750</xdr:colOff>
      <xdr:row>368</xdr:row>
      <xdr:rowOff>9525</xdr:rowOff>
    </xdr:from>
    <xdr:to>
      <xdr:col>9</xdr:col>
      <xdr:colOff>19050</xdr:colOff>
      <xdr:row>374</xdr:row>
      <xdr:rowOff>133350</xdr:rowOff>
    </xdr:to>
    <xdr:sp>
      <xdr:nvSpPr>
        <xdr:cNvPr id="11" name="Text 27"/>
        <xdr:cNvSpPr txBox="1">
          <a:spLocks noChangeArrowheads="1"/>
        </xdr:cNvSpPr>
      </xdr:nvSpPr>
      <xdr:spPr>
        <a:xfrm>
          <a:off x="609600" y="56092725"/>
          <a:ext cx="5743575" cy="1095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Proceedings have been and will be initiated by PM Securities and PM Equities against various clients and debtors whose accounts are in default or overdue.  As at 21 February 2002, these subsidiaries have filed claims against various clients and debtors in aggregate sums of RM429.7 million together with interest and costs.  As at the same date, counterclaims have been filed against these subsidiaries for amounts totalling RM91.8 million  together with interest, cost and other general unspecified damages. The requisite defences have been filed accordingly.
</a:t>
          </a:r>
        </a:p>
      </xdr:txBody>
    </xdr:sp>
    <xdr:clientData/>
  </xdr:twoCellAnchor>
  <xdr:twoCellAnchor>
    <xdr:from>
      <xdr:col>1</xdr:col>
      <xdr:colOff>0</xdr:colOff>
      <xdr:row>493</xdr:row>
      <xdr:rowOff>9525</xdr:rowOff>
    </xdr:from>
    <xdr:to>
      <xdr:col>9</xdr:col>
      <xdr:colOff>38100</xdr:colOff>
      <xdr:row>495</xdr:row>
      <xdr:rowOff>57150</xdr:rowOff>
    </xdr:to>
    <xdr:sp>
      <xdr:nvSpPr>
        <xdr:cNvPr id="12" name="Text 31"/>
        <xdr:cNvSpPr txBox="1">
          <a:spLocks noChangeArrowheads="1"/>
        </xdr:cNvSpPr>
      </xdr:nvSpPr>
      <xdr:spPr>
        <a:xfrm>
          <a:off x="323850" y="75371325"/>
          <a:ext cx="604837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recommended by the Board for the financial year ended 31 December 2001 (31 December 2000 : Nil).</a:t>
          </a:r>
        </a:p>
      </xdr:txBody>
    </xdr:sp>
    <xdr:clientData/>
  </xdr:twoCellAnchor>
  <xdr:twoCellAnchor>
    <xdr:from>
      <xdr:col>1</xdr:col>
      <xdr:colOff>9525</xdr:colOff>
      <xdr:row>385</xdr:row>
      <xdr:rowOff>104775</xdr:rowOff>
    </xdr:from>
    <xdr:to>
      <xdr:col>9</xdr:col>
      <xdr:colOff>9525</xdr:colOff>
      <xdr:row>388</xdr:row>
      <xdr:rowOff>19050</xdr:rowOff>
    </xdr:to>
    <xdr:sp>
      <xdr:nvSpPr>
        <xdr:cNvPr id="13" name="Text 32"/>
        <xdr:cNvSpPr txBox="1">
          <a:spLocks noChangeArrowheads="1"/>
        </xdr:cNvSpPr>
      </xdr:nvSpPr>
      <xdr:spPr>
        <a:xfrm>
          <a:off x="333375" y="58835925"/>
          <a:ext cx="601027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current financial year-to-date is as follows:-</a:t>
          </a:r>
        </a:p>
      </xdr:txBody>
    </xdr:sp>
    <xdr:clientData/>
  </xdr:twoCellAnchor>
  <xdr:twoCellAnchor>
    <xdr:from>
      <xdr:col>1</xdr:col>
      <xdr:colOff>0</xdr:colOff>
      <xdr:row>488</xdr:row>
      <xdr:rowOff>0</xdr:rowOff>
    </xdr:from>
    <xdr:to>
      <xdr:col>8</xdr:col>
      <xdr:colOff>571500</xdr:colOff>
      <xdr:row>489</xdr:row>
      <xdr:rowOff>57150</xdr:rowOff>
    </xdr:to>
    <xdr:sp>
      <xdr:nvSpPr>
        <xdr:cNvPr id="14" name="Text 33"/>
        <xdr:cNvSpPr txBox="1">
          <a:spLocks noChangeArrowheads="1"/>
        </xdr:cNvSpPr>
      </xdr:nvSpPr>
      <xdr:spPr>
        <a:xfrm>
          <a:off x="323850" y="74599800"/>
          <a:ext cx="5734050"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276225</xdr:colOff>
      <xdr:row>79</xdr:row>
      <xdr:rowOff>9525</xdr:rowOff>
    </xdr:from>
    <xdr:to>
      <xdr:col>9</xdr:col>
      <xdr:colOff>9525</xdr:colOff>
      <xdr:row>82</xdr:row>
      <xdr:rowOff>19050</xdr:rowOff>
    </xdr:to>
    <xdr:sp>
      <xdr:nvSpPr>
        <xdr:cNvPr id="15" name="Text 34"/>
        <xdr:cNvSpPr txBox="1">
          <a:spLocks noChangeArrowheads="1"/>
        </xdr:cNvSpPr>
      </xdr:nvSpPr>
      <xdr:spPr>
        <a:xfrm>
          <a:off x="600075" y="12001500"/>
          <a:ext cx="57435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of the Group for the financial year ended 31 December 2001, other than those of the stockbroking and insurance subsidiaries, are as follows:-</a:t>
          </a:r>
        </a:p>
      </xdr:txBody>
    </xdr:sp>
    <xdr:clientData/>
  </xdr:twoCellAnchor>
  <xdr:twoCellAnchor>
    <xdr:from>
      <xdr:col>1</xdr:col>
      <xdr:colOff>314325</xdr:colOff>
      <xdr:row>285</xdr:row>
      <xdr:rowOff>19050</xdr:rowOff>
    </xdr:from>
    <xdr:to>
      <xdr:col>9</xdr:col>
      <xdr:colOff>38100</xdr:colOff>
      <xdr:row>287</xdr:row>
      <xdr:rowOff>0</xdr:rowOff>
    </xdr:to>
    <xdr:sp>
      <xdr:nvSpPr>
        <xdr:cNvPr id="16" name="Text 35"/>
        <xdr:cNvSpPr txBox="1">
          <a:spLocks noChangeArrowheads="1"/>
        </xdr:cNvSpPr>
      </xdr:nvSpPr>
      <xdr:spPr>
        <a:xfrm>
          <a:off x="638175" y="43443525"/>
          <a:ext cx="5734050" cy="285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December 2001 included in (a) above are as follows:-</a:t>
          </a:r>
        </a:p>
      </xdr:txBody>
    </xdr:sp>
    <xdr:clientData/>
  </xdr:twoCellAnchor>
  <xdr:twoCellAnchor>
    <xdr:from>
      <xdr:col>1</xdr:col>
      <xdr:colOff>304800</xdr:colOff>
      <xdr:row>295</xdr:row>
      <xdr:rowOff>9525</xdr:rowOff>
    </xdr:from>
    <xdr:to>
      <xdr:col>8</xdr:col>
      <xdr:colOff>628650</xdr:colOff>
      <xdr:row>296</xdr:row>
      <xdr:rowOff>76200</xdr:rowOff>
    </xdr:to>
    <xdr:sp>
      <xdr:nvSpPr>
        <xdr:cNvPr id="17" name="Text 36"/>
        <xdr:cNvSpPr txBox="1">
          <a:spLocks noChangeArrowheads="1"/>
        </xdr:cNvSpPr>
      </xdr:nvSpPr>
      <xdr:spPr>
        <a:xfrm>
          <a:off x="628650" y="44929425"/>
          <a:ext cx="5486400" cy="228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foreign borrowings above are taken by the foreign subsidiaries of the Group.</a:t>
          </a:r>
        </a:p>
      </xdr:txBody>
    </xdr:sp>
    <xdr:clientData/>
  </xdr:twoCellAnchor>
  <xdr:twoCellAnchor>
    <xdr:from>
      <xdr:col>1</xdr:col>
      <xdr:colOff>276225</xdr:colOff>
      <xdr:row>94</xdr:row>
      <xdr:rowOff>9525</xdr:rowOff>
    </xdr:from>
    <xdr:to>
      <xdr:col>9</xdr:col>
      <xdr:colOff>0</xdr:colOff>
      <xdr:row>96</xdr:row>
      <xdr:rowOff>66675</xdr:rowOff>
    </xdr:to>
    <xdr:sp>
      <xdr:nvSpPr>
        <xdr:cNvPr id="18" name="Text 37"/>
        <xdr:cNvSpPr txBox="1">
          <a:spLocks noChangeArrowheads="1"/>
        </xdr:cNvSpPr>
      </xdr:nvSpPr>
      <xdr:spPr>
        <a:xfrm>
          <a:off x="600075" y="14239875"/>
          <a:ext cx="5734050"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investments in quoted securities of the Group as at 31 December 2001, other than those of the stockbroking and insurance subsidiaries,  are as follows:-</a:t>
          </a:r>
        </a:p>
      </xdr:txBody>
    </xdr:sp>
    <xdr:clientData/>
  </xdr:twoCellAnchor>
  <xdr:twoCellAnchor>
    <xdr:from>
      <xdr:col>1</xdr:col>
      <xdr:colOff>0</xdr:colOff>
      <xdr:row>222</xdr:row>
      <xdr:rowOff>9525</xdr:rowOff>
    </xdr:from>
    <xdr:to>
      <xdr:col>9</xdr:col>
      <xdr:colOff>57150</xdr:colOff>
      <xdr:row>230</xdr:row>
      <xdr:rowOff>0</xdr:rowOff>
    </xdr:to>
    <xdr:sp>
      <xdr:nvSpPr>
        <xdr:cNvPr id="19" name="Text 38"/>
        <xdr:cNvSpPr txBox="1">
          <a:spLocks noChangeArrowheads="1"/>
        </xdr:cNvSpPr>
      </xdr:nvSpPr>
      <xdr:spPr>
        <a:xfrm>
          <a:off x="323850" y="33966150"/>
          <a:ext cx="6067425" cy="1285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MUI Prop, a subsidiary,  implemented a special issue of 78,977,000 new ordinary shares of RM0.50 each at an issue price of RM1.00 per share to Bumiputera investors approved by the Ministry of International Trade and Industry ("MITI").  A total of 71,899,934 shares were applied for and issued to the approved Bumiputera investors. The issuance of the balance 7,077,066 shares is still pending completion in view of the current market prices of the shares. On 28 December 2001, the SC approved the extension of time until 31 December 2002 for the company to fully complete the special issue. The said extension of time is pending the approval of the Foreign Investment Committee ("FIC").</a:t>
          </a:r>
        </a:p>
      </xdr:txBody>
    </xdr:sp>
    <xdr:clientData/>
  </xdr:twoCellAnchor>
  <xdr:twoCellAnchor>
    <xdr:from>
      <xdr:col>1</xdr:col>
      <xdr:colOff>19050</xdr:colOff>
      <xdr:row>419</xdr:row>
      <xdr:rowOff>0</xdr:rowOff>
    </xdr:from>
    <xdr:to>
      <xdr:col>9</xdr:col>
      <xdr:colOff>38100</xdr:colOff>
      <xdr:row>426</xdr:row>
      <xdr:rowOff>0</xdr:rowOff>
    </xdr:to>
    <xdr:sp>
      <xdr:nvSpPr>
        <xdr:cNvPr id="20" name="Text 46"/>
        <xdr:cNvSpPr txBox="1">
          <a:spLocks noChangeArrowheads="1"/>
        </xdr:cNvSpPr>
      </xdr:nvSpPr>
      <xdr:spPr>
        <a:xfrm>
          <a:off x="342900" y="63884175"/>
          <a:ext cx="6029325" cy="1133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current financial year-to-date, the Group recorded a revenue of RM692.8 million and a pre-tax profit of RM43.8 million compared to a revenue of RM705.1 million and a pre-tax loss of RM12.0 million in the previous financial year.  The pre-tax profit in the current financial year-to-date was mainly contributed by the gain on dilution of interest in subsidiary company, PM Holdings. However, the said gain is mitigated by provision for diminution in value of investments and other assets, interest expenses and share of losses in associated companies.  </a:t>
          </a:r>
        </a:p>
      </xdr:txBody>
    </xdr:sp>
    <xdr:clientData/>
  </xdr:twoCellAnchor>
  <xdr:twoCellAnchor>
    <xdr:from>
      <xdr:col>1</xdr:col>
      <xdr:colOff>0</xdr:colOff>
      <xdr:row>479</xdr:row>
      <xdr:rowOff>0</xdr:rowOff>
    </xdr:from>
    <xdr:to>
      <xdr:col>9</xdr:col>
      <xdr:colOff>19050</xdr:colOff>
      <xdr:row>486</xdr:row>
      <xdr:rowOff>0</xdr:rowOff>
    </xdr:to>
    <xdr:sp>
      <xdr:nvSpPr>
        <xdr:cNvPr id="21" name="Text 47"/>
        <xdr:cNvSpPr txBox="1">
          <a:spLocks noChangeArrowheads="1"/>
        </xdr:cNvSpPr>
      </xdr:nvSpPr>
      <xdr:spPr>
        <a:xfrm>
          <a:off x="323850" y="73180575"/>
          <a:ext cx="6029325" cy="1133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will continue to focus in consolidating and developing its core businesses and reviewing all possibilities of developing synergistic businesses in order to enhance the Group's earning base and to face challenges posed by the current weak economic conditions. Barring any unforeseen circumstances, the Directors envisage the Group operating performances of its core businesses to be satisfactory for the financial year ending 31 December 2002. The Group anticipates continuing challenges and uncertainties resulting from the global economic slowdown.</a:t>
          </a:r>
        </a:p>
      </xdr:txBody>
    </xdr:sp>
    <xdr:clientData/>
  </xdr:twoCellAnchor>
  <xdr:twoCellAnchor>
    <xdr:from>
      <xdr:col>7</xdr:col>
      <xdr:colOff>190500</xdr:colOff>
      <xdr:row>13</xdr:row>
      <xdr:rowOff>66675</xdr:rowOff>
    </xdr:from>
    <xdr:to>
      <xdr:col>8</xdr:col>
      <xdr:colOff>142875</xdr:colOff>
      <xdr:row>17</xdr:row>
      <xdr:rowOff>76200</xdr:rowOff>
    </xdr:to>
    <xdr:sp>
      <xdr:nvSpPr>
        <xdr:cNvPr id="22" name="Text 49"/>
        <xdr:cNvSpPr txBox="1">
          <a:spLocks noChangeArrowheads="1"/>
        </xdr:cNvSpPr>
      </xdr:nvSpPr>
      <xdr:spPr>
        <a:xfrm>
          <a:off x="4905375" y="1914525"/>
          <a:ext cx="723900" cy="6572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31/12/2001</a:t>
          </a:r>
        </a:p>
      </xdr:txBody>
    </xdr:sp>
    <xdr:clientData/>
  </xdr:twoCellAnchor>
  <xdr:twoCellAnchor>
    <xdr:from>
      <xdr:col>7</xdr:col>
      <xdr:colOff>209550</xdr:colOff>
      <xdr:row>52</xdr:row>
      <xdr:rowOff>95250</xdr:rowOff>
    </xdr:from>
    <xdr:to>
      <xdr:col>8</xdr:col>
      <xdr:colOff>114300</xdr:colOff>
      <xdr:row>56</xdr:row>
      <xdr:rowOff>47625</xdr:rowOff>
    </xdr:to>
    <xdr:sp>
      <xdr:nvSpPr>
        <xdr:cNvPr id="23" name="Text 51"/>
        <xdr:cNvSpPr txBox="1">
          <a:spLocks noChangeArrowheads="1"/>
        </xdr:cNvSpPr>
      </xdr:nvSpPr>
      <xdr:spPr>
        <a:xfrm>
          <a:off x="4924425" y="7934325"/>
          <a:ext cx="676275" cy="6000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31/12/2001</a:t>
          </a:r>
        </a:p>
      </xdr:txBody>
    </xdr:sp>
    <xdr:clientData/>
  </xdr:twoCellAnchor>
  <xdr:twoCellAnchor>
    <xdr:from>
      <xdr:col>1</xdr:col>
      <xdr:colOff>390525</xdr:colOff>
      <xdr:row>315</xdr:row>
      <xdr:rowOff>0</xdr:rowOff>
    </xdr:from>
    <xdr:to>
      <xdr:col>8</xdr:col>
      <xdr:colOff>752475</xdr:colOff>
      <xdr:row>315</xdr:row>
      <xdr:rowOff>0</xdr:rowOff>
    </xdr:to>
    <xdr:sp>
      <xdr:nvSpPr>
        <xdr:cNvPr id="24" name="Text 55"/>
        <xdr:cNvSpPr txBox="1">
          <a:spLocks noChangeArrowheads="1"/>
        </xdr:cNvSpPr>
      </xdr:nvSpPr>
      <xdr:spPr>
        <a:xfrm>
          <a:off x="714375" y="47758350"/>
          <a:ext cx="5524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1</xdr:col>
      <xdr:colOff>276225</xdr:colOff>
      <xdr:row>362</xdr:row>
      <xdr:rowOff>0</xdr:rowOff>
    </xdr:from>
    <xdr:to>
      <xdr:col>9</xdr:col>
      <xdr:colOff>28575</xdr:colOff>
      <xdr:row>368</xdr:row>
      <xdr:rowOff>0</xdr:rowOff>
    </xdr:to>
    <xdr:sp>
      <xdr:nvSpPr>
        <xdr:cNvPr id="25" name="Text 56"/>
        <xdr:cNvSpPr txBox="1">
          <a:spLocks noChangeArrowheads="1"/>
        </xdr:cNvSpPr>
      </xdr:nvSpPr>
      <xdr:spPr>
        <a:xfrm>
          <a:off x="600075" y="55168800"/>
          <a:ext cx="5762625" cy="914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parties have consented to an order ("Order") essentially restraining PM Holdings from issuing any new shares such as to increase the capital beyond 197,804,678 ordinary shares of RM1.00 each except for such shares as are exempted by the Order of Court dated 3 August 1996. Subsequently, the Order was varied to the extent that PM Holdings be at liberty to issue further new shares for the purposes of carrying out a rights issue, a special issue and schemes of arrangement.
</a:t>
          </a:r>
        </a:p>
      </xdr:txBody>
    </xdr:sp>
    <xdr:clientData/>
  </xdr:twoCellAnchor>
  <xdr:twoCellAnchor>
    <xdr:from>
      <xdr:col>1</xdr:col>
      <xdr:colOff>314325</xdr:colOff>
      <xdr:row>273</xdr:row>
      <xdr:rowOff>0</xdr:rowOff>
    </xdr:from>
    <xdr:to>
      <xdr:col>6</xdr:col>
      <xdr:colOff>342900</xdr:colOff>
      <xdr:row>274</xdr:row>
      <xdr:rowOff>28575</xdr:rowOff>
    </xdr:to>
    <xdr:sp>
      <xdr:nvSpPr>
        <xdr:cNvPr id="26" name="Text 58"/>
        <xdr:cNvSpPr txBox="1">
          <a:spLocks noChangeArrowheads="1"/>
        </xdr:cNvSpPr>
      </xdr:nvSpPr>
      <xdr:spPr>
        <a:xfrm>
          <a:off x="638175" y="41605200"/>
          <a:ext cx="3648075"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Total Group borrowings as at 31 December 2001 are as follows:-</a:t>
          </a:r>
        </a:p>
      </xdr:txBody>
    </xdr:sp>
    <xdr:clientData/>
  </xdr:twoCellAnchor>
  <xdr:twoCellAnchor>
    <xdr:from>
      <xdr:col>5</xdr:col>
      <xdr:colOff>552450</xdr:colOff>
      <xdr:row>315</xdr:row>
      <xdr:rowOff>0</xdr:rowOff>
    </xdr:from>
    <xdr:to>
      <xdr:col>7</xdr:col>
      <xdr:colOff>381000</xdr:colOff>
      <xdr:row>315</xdr:row>
      <xdr:rowOff>0</xdr:rowOff>
    </xdr:to>
    <xdr:sp>
      <xdr:nvSpPr>
        <xdr:cNvPr id="27" name="Text 63"/>
        <xdr:cNvSpPr txBox="1">
          <a:spLocks noChangeArrowheads="1"/>
        </xdr:cNvSpPr>
      </xdr:nvSpPr>
      <xdr:spPr>
        <a:xfrm>
          <a:off x="3629025" y="47758350"/>
          <a:ext cx="14668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8</xdr:col>
      <xdr:colOff>38100</xdr:colOff>
      <xdr:row>315</xdr:row>
      <xdr:rowOff>0</xdr:rowOff>
    </xdr:from>
    <xdr:to>
      <xdr:col>9</xdr:col>
      <xdr:colOff>152400</xdr:colOff>
      <xdr:row>315</xdr:row>
      <xdr:rowOff>0</xdr:rowOff>
    </xdr:to>
    <xdr:sp>
      <xdr:nvSpPr>
        <xdr:cNvPr id="28" name="Text 65"/>
        <xdr:cNvSpPr txBox="1">
          <a:spLocks noChangeArrowheads="1"/>
        </xdr:cNvSpPr>
      </xdr:nvSpPr>
      <xdr:spPr>
        <a:xfrm>
          <a:off x="5524500" y="47758350"/>
          <a:ext cx="9620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7</xdr:col>
      <xdr:colOff>180975</xdr:colOff>
      <xdr:row>388</xdr:row>
      <xdr:rowOff>19050</xdr:rowOff>
    </xdr:from>
    <xdr:to>
      <xdr:col>8</xdr:col>
      <xdr:colOff>133350</xdr:colOff>
      <xdr:row>391</xdr:row>
      <xdr:rowOff>66675</xdr:rowOff>
    </xdr:to>
    <xdr:sp>
      <xdr:nvSpPr>
        <xdr:cNvPr id="29" name="Text 71"/>
        <xdr:cNvSpPr txBox="1">
          <a:spLocks noChangeArrowheads="1"/>
        </xdr:cNvSpPr>
      </xdr:nvSpPr>
      <xdr:spPr>
        <a:xfrm>
          <a:off x="4895850" y="59083575"/>
          <a:ext cx="723900" cy="4572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8</xdr:col>
      <xdr:colOff>247650</xdr:colOff>
      <xdr:row>388</xdr:row>
      <xdr:rowOff>28575</xdr:rowOff>
    </xdr:from>
    <xdr:to>
      <xdr:col>8</xdr:col>
      <xdr:colOff>838200</xdr:colOff>
      <xdr:row>391</xdr:row>
      <xdr:rowOff>114300</xdr:rowOff>
    </xdr:to>
    <xdr:sp>
      <xdr:nvSpPr>
        <xdr:cNvPr id="30" name="Text 72"/>
        <xdr:cNvSpPr txBox="1">
          <a:spLocks noChangeArrowheads="1"/>
        </xdr:cNvSpPr>
      </xdr:nvSpPr>
      <xdr:spPr>
        <a:xfrm>
          <a:off x="5734050" y="59093100"/>
          <a:ext cx="590550" cy="4953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4</xdr:col>
      <xdr:colOff>9525</xdr:colOff>
      <xdr:row>315</xdr:row>
      <xdr:rowOff>0</xdr:rowOff>
    </xdr:from>
    <xdr:to>
      <xdr:col>5</xdr:col>
      <xdr:colOff>180975</xdr:colOff>
      <xdr:row>315</xdr:row>
      <xdr:rowOff>0</xdr:rowOff>
    </xdr:to>
    <xdr:sp>
      <xdr:nvSpPr>
        <xdr:cNvPr id="31" name="Text 73"/>
        <xdr:cNvSpPr txBox="1">
          <a:spLocks noChangeArrowheads="1"/>
        </xdr:cNvSpPr>
      </xdr:nvSpPr>
      <xdr:spPr>
        <a:xfrm>
          <a:off x="1895475" y="47758350"/>
          <a:ext cx="13620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6</xdr:col>
      <xdr:colOff>209550</xdr:colOff>
      <xdr:row>388</xdr:row>
      <xdr:rowOff>19050</xdr:rowOff>
    </xdr:from>
    <xdr:to>
      <xdr:col>7</xdr:col>
      <xdr:colOff>47625</xdr:colOff>
      <xdr:row>391</xdr:row>
      <xdr:rowOff>104775</xdr:rowOff>
    </xdr:to>
    <xdr:sp>
      <xdr:nvSpPr>
        <xdr:cNvPr id="32" name="Text 82"/>
        <xdr:cNvSpPr txBox="1">
          <a:spLocks noChangeArrowheads="1"/>
        </xdr:cNvSpPr>
      </xdr:nvSpPr>
      <xdr:spPr>
        <a:xfrm>
          <a:off x="4152900" y="59083575"/>
          <a:ext cx="609600" cy="4953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xdr:col>
      <xdr:colOff>19050</xdr:colOff>
      <xdr:row>67</xdr:row>
      <xdr:rowOff>133350</xdr:rowOff>
    </xdr:from>
    <xdr:to>
      <xdr:col>8</xdr:col>
      <xdr:colOff>838200</xdr:colOff>
      <xdr:row>70</xdr:row>
      <xdr:rowOff>152400</xdr:rowOff>
    </xdr:to>
    <xdr:sp>
      <xdr:nvSpPr>
        <xdr:cNvPr id="33" name="Text 83"/>
        <xdr:cNvSpPr txBox="1">
          <a:spLocks noChangeArrowheads="1"/>
        </xdr:cNvSpPr>
      </xdr:nvSpPr>
      <xdr:spPr>
        <a:xfrm>
          <a:off x="342900" y="10277475"/>
          <a:ext cx="5981700" cy="5048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taxation charge of the Group for the current financial year-to date is higher than the statutory rate of tax applicable. This is primarily due to losses suffered by certain subsidiaries for which no group relief is available. 
</a:t>
          </a:r>
        </a:p>
      </xdr:txBody>
    </xdr:sp>
    <xdr:clientData/>
  </xdr:twoCellAnchor>
  <xdr:twoCellAnchor>
    <xdr:from>
      <xdr:col>6</xdr:col>
      <xdr:colOff>714375</xdr:colOff>
      <xdr:row>394</xdr:row>
      <xdr:rowOff>28575</xdr:rowOff>
    </xdr:from>
    <xdr:to>
      <xdr:col>7</xdr:col>
      <xdr:colOff>161925</xdr:colOff>
      <xdr:row>394</xdr:row>
      <xdr:rowOff>152400</xdr:rowOff>
    </xdr:to>
    <xdr:sp>
      <xdr:nvSpPr>
        <xdr:cNvPr id="34" name="Text 94"/>
        <xdr:cNvSpPr txBox="1">
          <a:spLocks noChangeArrowheads="1"/>
        </xdr:cNvSpPr>
      </xdr:nvSpPr>
      <xdr:spPr>
        <a:xfrm>
          <a:off x="4657725" y="59940825"/>
          <a:ext cx="219075" cy="123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7</xdr:col>
      <xdr:colOff>771525</xdr:colOff>
      <xdr:row>394</xdr:row>
      <xdr:rowOff>28575</xdr:rowOff>
    </xdr:from>
    <xdr:to>
      <xdr:col>8</xdr:col>
      <xdr:colOff>238125</xdr:colOff>
      <xdr:row>394</xdr:row>
      <xdr:rowOff>152400</xdr:rowOff>
    </xdr:to>
    <xdr:sp>
      <xdr:nvSpPr>
        <xdr:cNvPr id="35" name="Text 95"/>
        <xdr:cNvSpPr txBox="1">
          <a:spLocks noChangeArrowheads="1"/>
        </xdr:cNvSpPr>
      </xdr:nvSpPr>
      <xdr:spPr>
        <a:xfrm>
          <a:off x="5486400" y="59940825"/>
          <a:ext cx="238125" cy="123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266700</xdr:colOff>
      <xdr:row>110</xdr:row>
      <xdr:rowOff>0</xdr:rowOff>
    </xdr:from>
    <xdr:to>
      <xdr:col>9</xdr:col>
      <xdr:colOff>19050</xdr:colOff>
      <xdr:row>116</xdr:row>
      <xdr:rowOff>0</xdr:rowOff>
    </xdr:to>
    <xdr:sp>
      <xdr:nvSpPr>
        <xdr:cNvPr id="36" name="Text 105"/>
        <xdr:cNvSpPr txBox="1">
          <a:spLocks noChangeArrowheads="1"/>
        </xdr:cNvSpPr>
      </xdr:nvSpPr>
      <xdr:spPr>
        <a:xfrm>
          <a:off x="590550" y="16525875"/>
          <a:ext cx="5762625" cy="933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Pan Malaysia Holdings Berhad ("PM Holdings") of its entire shareholding of 10,000,000 ordinary shares of RM1.00 each representing the total issued and paid-up share capital of Pengkalen Concrete Sdn Bhd ("PCSB") for an adjusted sale consideration of RM6.9 million cash was completed on 23 March 2001.  PCSB has two subsidiaries, namely Pengkalen Concrete (EM) Sdn Bhd, a wholly-owned subsidiary, and Pengkalen-SMJ JV Sdn Bhd, a 70.0% owned subsidiary.
</a:t>
          </a:r>
        </a:p>
      </xdr:txBody>
    </xdr:sp>
    <xdr:clientData/>
  </xdr:twoCellAnchor>
  <xdr:twoCellAnchor>
    <xdr:from>
      <xdr:col>1</xdr:col>
      <xdr:colOff>314325</xdr:colOff>
      <xdr:row>247</xdr:row>
      <xdr:rowOff>76200</xdr:rowOff>
    </xdr:from>
    <xdr:to>
      <xdr:col>9</xdr:col>
      <xdr:colOff>66675</xdr:colOff>
      <xdr:row>254</xdr:row>
      <xdr:rowOff>0</xdr:rowOff>
    </xdr:to>
    <xdr:sp>
      <xdr:nvSpPr>
        <xdr:cNvPr id="37" name="Text 106"/>
        <xdr:cNvSpPr txBox="1">
          <a:spLocks noChangeArrowheads="1"/>
        </xdr:cNvSpPr>
      </xdr:nvSpPr>
      <xdr:spPr>
        <a:xfrm>
          <a:off x="638175" y="37814250"/>
          <a:ext cx="5762625" cy="990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 April 2001, the SC approved an extension of 12 months to 8 May 2002 for PM Capital to implement the private placement to Bumiputera investors of up to 25,308,713 new ordinary shares of RM1.00 each representing approximately 10% of the issued and paid-up ordinary share capital of PM Capital, at an issue price of up to 15% discount based on the 5-day weighted average market price of the ordinary shares on a date to be determined later, subject to a minimum of the par value of RM1.00 per share.</a:t>
          </a:r>
        </a:p>
      </xdr:txBody>
    </xdr:sp>
    <xdr:clientData/>
  </xdr:twoCellAnchor>
  <xdr:twoCellAnchor>
    <xdr:from>
      <xdr:col>1</xdr:col>
      <xdr:colOff>19050</xdr:colOff>
      <xdr:row>425</xdr:row>
      <xdr:rowOff>142875</xdr:rowOff>
    </xdr:from>
    <xdr:to>
      <xdr:col>9</xdr:col>
      <xdr:colOff>19050</xdr:colOff>
      <xdr:row>434</xdr:row>
      <xdr:rowOff>0</xdr:rowOff>
    </xdr:to>
    <xdr:sp>
      <xdr:nvSpPr>
        <xdr:cNvPr id="38" name="Text 109"/>
        <xdr:cNvSpPr txBox="1">
          <a:spLocks noChangeArrowheads="1"/>
        </xdr:cNvSpPr>
      </xdr:nvSpPr>
      <xdr:spPr>
        <a:xfrm>
          <a:off x="342900" y="64998600"/>
          <a:ext cx="6010275" cy="1285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retailing operations of the Group under Laura Ashley Holdings plc ("Laura Ashley") made good progress in Home Furnishings, Women's Fashion, Mail Order, Franchising and Licensing businesses which continued to deliver strong sales growth, especially in Home Furnishings. For the 6-month period ended July 2001, Laura Ashley recorded a pre-tax profit of £2.4 million (RM13.1 million) compared to £1.7 million (RM10.0 million) for the previous year  corresponding period. Laura Ashley remains committed to its store development programme with further improvement to its product offering, both in Clothing and Home Furnishing and have continued with its store refurbishment programme to maximise overall store profitability.</a:t>
          </a:r>
        </a:p>
      </xdr:txBody>
    </xdr:sp>
    <xdr:clientData/>
  </xdr:twoCellAnchor>
  <xdr:twoCellAnchor>
    <xdr:from>
      <xdr:col>5</xdr:col>
      <xdr:colOff>152400</xdr:colOff>
      <xdr:row>13</xdr:row>
      <xdr:rowOff>66675</xdr:rowOff>
    </xdr:from>
    <xdr:to>
      <xdr:col>6</xdr:col>
      <xdr:colOff>161925</xdr:colOff>
      <xdr:row>17</xdr:row>
      <xdr:rowOff>38100</xdr:rowOff>
    </xdr:to>
    <xdr:sp>
      <xdr:nvSpPr>
        <xdr:cNvPr id="39" name="Text 48"/>
        <xdr:cNvSpPr txBox="1">
          <a:spLocks noChangeArrowheads="1"/>
        </xdr:cNvSpPr>
      </xdr:nvSpPr>
      <xdr:spPr>
        <a:xfrm>
          <a:off x="3228975" y="1914525"/>
          <a:ext cx="876300" cy="6191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31/12/2001</a:t>
          </a:r>
        </a:p>
      </xdr:txBody>
    </xdr:sp>
    <xdr:clientData/>
  </xdr:twoCellAnchor>
  <xdr:twoCellAnchor>
    <xdr:from>
      <xdr:col>8</xdr:col>
      <xdr:colOff>104775</xdr:colOff>
      <xdr:row>13</xdr:row>
      <xdr:rowOff>66675</xdr:rowOff>
    </xdr:from>
    <xdr:to>
      <xdr:col>10</xdr:col>
      <xdr:colOff>0</xdr:colOff>
      <xdr:row>17</xdr:row>
      <xdr:rowOff>66675</xdr:rowOff>
    </xdr:to>
    <xdr:sp>
      <xdr:nvSpPr>
        <xdr:cNvPr id="40" name="Text 112"/>
        <xdr:cNvSpPr txBox="1">
          <a:spLocks noChangeArrowheads="1"/>
        </xdr:cNvSpPr>
      </xdr:nvSpPr>
      <xdr:spPr>
        <a:xfrm>
          <a:off x="5591175" y="1914525"/>
          <a:ext cx="962025" cy="6477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1000" b="1" i="0" u="none" baseline="0">
              <a:latin typeface="Arial"/>
              <a:ea typeface="Arial"/>
              <a:cs typeface="Arial"/>
            </a:rPr>
            <a:t>31/12/2000
</a:t>
          </a:r>
        </a:p>
      </xdr:txBody>
    </xdr:sp>
    <xdr:clientData/>
  </xdr:twoCellAnchor>
  <xdr:twoCellAnchor>
    <xdr:from>
      <xdr:col>6</xdr:col>
      <xdr:colOff>57150</xdr:colOff>
      <xdr:row>13</xdr:row>
      <xdr:rowOff>66675</xdr:rowOff>
    </xdr:from>
    <xdr:to>
      <xdr:col>7</xdr:col>
      <xdr:colOff>219075</xdr:colOff>
      <xdr:row>17</xdr:row>
      <xdr:rowOff>57150</xdr:rowOff>
    </xdr:to>
    <xdr:sp>
      <xdr:nvSpPr>
        <xdr:cNvPr id="41" name="Text 113"/>
        <xdr:cNvSpPr txBox="1">
          <a:spLocks noChangeArrowheads="1"/>
        </xdr:cNvSpPr>
      </xdr:nvSpPr>
      <xdr:spPr>
        <a:xfrm>
          <a:off x="4000500" y="1914525"/>
          <a:ext cx="933450" cy="6381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1000" b="1" i="0" u="none" baseline="0">
              <a:latin typeface="Arial"/>
              <a:ea typeface="Arial"/>
              <a:cs typeface="Arial"/>
            </a:rPr>
            <a:t>31/12/2000</a:t>
          </a:r>
        </a:p>
      </xdr:txBody>
    </xdr:sp>
    <xdr:clientData/>
  </xdr:twoCellAnchor>
  <xdr:twoCellAnchor>
    <xdr:from>
      <xdr:col>5</xdr:col>
      <xdr:colOff>209550</xdr:colOff>
      <xdr:row>52</xdr:row>
      <xdr:rowOff>85725</xdr:rowOff>
    </xdr:from>
    <xdr:to>
      <xdr:col>6</xdr:col>
      <xdr:colOff>104775</xdr:colOff>
      <xdr:row>56</xdr:row>
      <xdr:rowOff>57150</xdr:rowOff>
    </xdr:to>
    <xdr:sp>
      <xdr:nvSpPr>
        <xdr:cNvPr id="42" name="Text 50"/>
        <xdr:cNvSpPr txBox="1">
          <a:spLocks noChangeArrowheads="1"/>
        </xdr:cNvSpPr>
      </xdr:nvSpPr>
      <xdr:spPr>
        <a:xfrm>
          <a:off x="3286125" y="7924800"/>
          <a:ext cx="762000" cy="61912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31/12/2001</a:t>
          </a:r>
        </a:p>
      </xdr:txBody>
    </xdr:sp>
    <xdr:clientData/>
  </xdr:twoCellAnchor>
  <xdr:twoCellAnchor>
    <xdr:from>
      <xdr:col>6</xdr:col>
      <xdr:colOff>28575</xdr:colOff>
      <xdr:row>52</xdr:row>
      <xdr:rowOff>95250</xdr:rowOff>
    </xdr:from>
    <xdr:to>
      <xdr:col>7</xdr:col>
      <xdr:colOff>257175</xdr:colOff>
      <xdr:row>56</xdr:row>
      <xdr:rowOff>57150</xdr:rowOff>
    </xdr:to>
    <xdr:sp>
      <xdr:nvSpPr>
        <xdr:cNvPr id="43" name="Text 115"/>
        <xdr:cNvSpPr txBox="1">
          <a:spLocks noChangeArrowheads="1"/>
        </xdr:cNvSpPr>
      </xdr:nvSpPr>
      <xdr:spPr>
        <a:xfrm>
          <a:off x="3971925" y="7934325"/>
          <a:ext cx="1000125" cy="6096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1000" b="1" i="0" u="none" baseline="0">
              <a:latin typeface="Arial"/>
              <a:ea typeface="Arial"/>
              <a:cs typeface="Arial"/>
            </a:rPr>
            <a:t>31/12/2000</a:t>
          </a:r>
        </a:p>
      </xdr:txBody>
    </xdr:sp>
    <xdr:clientData/>
  </xdr:twoCellAnchor>
  <xdr:twoCellAnchor>
    <xdr:from>
      <xdr:col>8</xdr:col>
      <xdr:colOff>104775</xdr:colOff>
      <xdr:row>52</xdr:row>
      <xdr:rowOff>85725</xdr:rowOff>
    </xdr:from>
    <xdr:to>
      <xdr:col>10</xdr:col>
      <xdr:colOff>0</xdr:colOff>
      <xdr:row>56</xdr:row>
      <xdr:rowOff>85725</xdr:rowOff>
    </xdr:to>
    <xdr:sp>
      <xdr:nvSpPr>
        <xdr:cNvPr id="44" name="Text 116"/>
        <xdr:cNvSpPr txBox="1">
          <a:spLocks noChangeArrowheads="1"/>
        </xdr:cNvSpPr>
      </xdr:nvSpPr>
      <xdr:spPr>
        <a:xfrm>
          <a:off x="5591175" y="7924800"/>
          <a:ext cx="962025" cy="6477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1000" b="1" i="0" u="none" baseline="0">
              <a:latin typeface="Arial"/>
              <a:ea typeface="Arial"/>
              <a:cs typeface="Arial"/>
            </a:rPr>
            <a:t>31/12/2000
</a:t>
          </a:r>
        </a:p>
      </xdr:txBody>
    </xdr:sp>
    <xdr:clientData/>
  </xdr:twoCellAnchor>
  <xdr:twoCellAnchor>
    <xdr:from>
      <xdr:col>1</xdr:col>
      <xdr:colOff>19050</xdr:colOff>
      <xdr:row>459</xdr:row>
      <xdr:rowOff>9525</xdr:rowOff>
    </xdr:from>
    <xdr:to>
      <xdr:col>9</xdr:col>
      <xdr:colOff>9525</xdr:colOff>
      <xdr:row>461</xdr:row>
      <xdr:rowOff>38100</xdr:rowOff>
    </xdr:to>
    <xdr:sp>
      <xdr:nvSpPr>
        <xdr:cNvPr id="45" name="Text 30"/>
        <xdr:cNvSpPr txBox="1">
          <a:spLocks noChangeArrowheads="1"/>
        </xdr:cNvSpPr>
      </xdr:nvSpPr>
      <xdr:spPr>
        <a:xfrm>
          <a:off x="342900" y="70113525"/>
          <a:ext cx="600075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1</xdr:col>
      <xdr:colOff>285750</xdr:colOff>
      <xdr:row>461</xdr:row>
      <xdr:rowOff>114300</xdr:rowOff>
    </xdr:from>
    <xdr:to>
      <xdr:col>9</xdr:col>
      <xdr:colOff>9525</xdr:colOff>
      <xdr:row>465</xdr:row>
      <xdr:rowOff>19050</xdr:rowOff>
    </xdr:to>
    <xdr:sp>
      <xdr:nvSpPr>
        <xdr:cNvPr id="46" name="Text 42"/>
        <xdr:cNvSpPr txBox="1">
          <a:spLocks noChangeArrowheads="1"/>
        </xdr:cNvSpPr>
      </xdr:nvSpPr>
      <xdr:spPr>
        <a:xfrm>
          <a:off x="609600" y="70542150"/>
          <a:ext cx="5734050"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1</xdr:col>
      <xdr:colOff>285750</xdr:colOff>
      <xdr:row>465</xdr:row>
      <xdr:rowOff>114300</xdr:rowOff>
    </xdr:from>
    <xdr:to>
      <xdr:col>9</xdr:col>
      <xdr:colOff>9525</xdr:colOff>
      <xdr:row>469</xdr:row>
      <xdr:rowOff>38100</xdr:rowOff>
    </xdr:to>
    <xdr:sp>
      <xdr:nvSpPr>
        <xdr:cNvPr id="47" name="Text 43"/>
        <xdr:cNvSpPr txBox="1">
          <a:spLocks noChangeArrowheads="1"/>
        </xdr:cNvSpPr>
      </xdr:nvSpPr>
      <xdr:spPr>
        <a:xfrm>
          <a:off x="609600" y="71142225"/>
          <a:ext cx="573405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453</xdr:row>
      <xdr:rowOff>95250</xdr:rowOff>
    </xdr:from>
    <xdr:to>
      <xdr:col>9</xdr:col>
      <xdr:colOff>9525</xdr:colOff>
      <xdr:row>457</xdr:row>
      <xdr:rowOff>0</xdr:rowOff>
    </xdr:to>
    <xdr:sp>
      <xdr:nvSpPr>
        <xdr:cNvPr id="48" name="Text 140"/>
        <xdr:cNvSpPr txBox="1">
          <a:spLocks noChangeArrowheads="1"/>
        </xdr:cNvSpPr>
      </xdr:nvSpPr>
      <xdr:spPr>
        <a:xfrm>
          <a:off x="342900" y="69361050"/>
          <a:ext cx="6000750"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year-to-date that have not been reflected in the financial statements for the said period as at the date of this report.</a:t>
          </a:r>
        </a:p>
      </xdr:txBody>
    </xdr:sp>
    <xdr:clientData/>
  </xdr:twoCellAnchor>
  <xdr:twoCellAnchor>
    <xdr:from>
      <xdr:col>1</xdr:col>
      <xdr:colOff>257175</xdr:colOff>
      <xdr:row>116</xdr:row>
      <xdr:rowOff>0</xdr:rowOff>
    </xdr:from>
    <xdr:to>
      <xdr:col>9</xdr:col>
      <xdr:colOff>9525</xdr:colOff>
      <xdr:row>120</xdr:row>
      <xdr:rowOff>57150</xdr:rowOff>
    </xdr:to>
    <xdr:sp>
      <xdr:nvSpPr>
        <xdr:cNvPr id="49" name="Text 142"/>
        <xdr:cNvSpPr txBox="1">
          <a:spLocks noChangeArrowheads="1"/>
        </xdr:cNvSpPr>
      </xdr:nvSpPr>
      <xdr:spPr>
        <a:xfrm>
          <a:off x="581025" y="17459325"/>
          <a:ext cx="5762625" cy="704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("Labels"), a 51.25% owned subsidiary of PM Holdings, of its entire shareholding of 124,950 ordinary shares of RM1.00 each representing 51.0% of the total issued and paid-up share capital of Focusprint Sendirian Berhad for a cash consideration of RM4.5 million was completed on 23 March 2001.
</a:t>
          </a:r>
        </a:p>
      </xdr:txBody>
    </xdr:sp>
    <xdr:clientData/>
  </xdr:twoCellAnchor>
  <xdr:twoCellAnchor>
    <xdr:from>
      <xdr:col>1</xdr:col>
      <xdr:colOff>285750</xdr:colOff>
      <xdr:row>470</xdr:row>
      <xdr:rowOff>0</xdr:rowOff>
    </xdr:from>
    <xdr:to>
      <xdr:col>9</xdr:col>
      <xdr:colOff>9525</xdr:colOff>
      <xdr:row>473</xdr:row>
      <xdr:rowOff>28575</xdr:rowOff>
    </xdr:to>
    <xdr:sp>
      <xdr:nvSpPr>
        <xdr:cNvPr id="50" name="Text 44"/>
        <xdr:cNvSpPr txBox="1">
          <a:spLocks noChangeArrowheads="1"/>
        </xdr:cNvSpPr>
      </xdr:nvSpPr>
      <xdr:spPr>
        <a:xfrm>
          <a:off x="609600" y="71751825"/>
          <a:ext cx="573405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and Singapore, sales are better during the various festive seasons; and</a:t>
          </a:r>
        </a:p>
      </xdr:txBody>
    </xdr:sp>
    <xdr:clientData/>
  </xdr:twoCellAnchor>
  <xdr:twoCellAnchor>
    <xdr:from>
      <xdr:col>1</xdr:col>
      <xdr:colOff>266700</xdr:colOff>
      <xdr:row>474</xdr:row>
      <xdr:rowOff>0</xdr:rowOff>
    </xdr:from>
    <xdr:to>
      <xdr:col>9</xdr:col>
      <xdr:colOff>0</xdr:colOff>
      <xdr:row>476</xdr:row>
      <xdr:rowOff>38100</xdr:rowOff>
    </xdr:to>
    <xdr:sp>
      <xdr:nvSpPr>
        <xdr:cNvPr id="51" name="Text 45"/>
        <xdr:cNvSpPr txBox="1">
          <a:spLocks noChangeArrowheads="1"/>
        </xdr:cNvSpPr>
      </xdr:nvSpPr>
      <xdr:spPr>
        <a:xfrm>
          <a:off x="590550" y="72380475"/>
          <a:ext cx="57435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1</xdr:col>
      <xdr:colOff>9525</xdr:colOff>
      <xdr:row>309</xdr:row>
      <xdr:rowOff>76200</xdr:rowOff>
    </xdr:from>
    <xdr:to>
      <xdr:col>8</xdr:col>
      <xdr:colOff>828675</xdr:colOff>
      <xdr:row>311</xdr:row>
      <xdr:rowOff>152400</xdr:rowOff>
    </xdr:to>
    <xdr:sp>
      <xdr:nvSpPr>
        <xdr:cNvPr id="52" name="Text 40"/>
        <xdr:cNvSpPr txBox="1">
          <a:spLocks noChangeArrowheads="1"/>
        </xdr:cNvSpPr>
      </xdr:nvSpPr>
      <xdr:spPr>
        <a:xfrm>
          <a:off x="333375" y="47024925"/>
          <a:ext cx="59817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the above and those matters disclosed in Note 13, the Group has no material contingent liabilities as at the date of this report.</a:t>
          </a:r>
        </a:p>
      </xdr:txBody>
    </xdr:sp>
    <xdr:clientData/>
  </xdr:twoCellAnchor>
  <xdr:twoCellAnchor>
    <xdr:from>
      <xdr:col>1</xdr:col>
      <xdr:colOff>9525</xdr:colOff>
      <xdr:row>440</xdr:row>
      <xdr:rowOff>0</xdr:rowOff>
    </xdr:from>
    <xdr:to>
      <xdr:col>9</xdr:col>
      <xdr:colOff>19050</xdr:colOff>
      <xdr:row>444</xdr:row>
      <xdr:rowOff>47625</xdr:rowOff>
    </xdr:to>
    <xdr:sp>
      <xdr:nvSpPr>
        <xdr:cNvPr id="53" name="Text 158"/>
        <xdr:cNvSpPr txBox="1">
          <a:spLocks noChangeArrowheads="1"/>
        </xdr:cNvSpPr>
      </xdr:nvSpPr>
      <xdr:spPr>
        <a:xfrm>
          <a:off x="333375" y="67217925"/>
          <a:ext cx="6019800"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performance of the food and confectionery division has improved largely due to the strategic additional business from new products, categories and markets coupled by the division's efforts to rationalise the operations by divesting the Indonesian manufacturing operation in the previous year. Currently, the Group's confectionery products are exported to about 30 countries.</a:t>
          </a:r>
        </a:p>
      </xdr:txBody>
    </xdr:sp>
    <xdr:clientData/>
  </xdr:twoCellAnchor>
  <xdr:twoCellAnchor>
    <xdr:from>
      <xdr:col>1</xdr:col>
      <xdr:colOff>323850</xdr:colOff>
      <xdr:row>297</xdr:row>
      <xdr:rowOff>38100</xdr:rowOff>
    </xdr:from>
    <xdr:to>
      <xdr:col>8</xdr:col>
      <xdr:colOff>828675</xdr:colOff>
      <xdr:row>298</xdr:row>
      <xdr:rowOff>47625</xdr:rowOff>
    </xdr:to>
    <xdr:sp>
      <xdr:nvSpPr>
        <xdr:cNvPr id="54" name="Text 84"/>
        <xdr:cNvSpPr txBox="1">
          <a:spLocks noChangeArrowheads="1"/>
        </xdr:cNvSpPr>
      </xdr:nvSpPr>
      <xdr:spPr>
        <a:xfrm>
          <a:off x="647700" y="45234225"/>
          <a:ext cx="5667375" cy="180975"/>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Redeemable Convertible Bond - Unsecured
</a:t>
          </a:r>
        </a:p>
      </xdr:txBody>
    </xdr:sp>
    <xdr:clientData/>
  </xdr:twoCellAnchor>
  <xdr:twoCellAnchor>
    <xdr:from>
      <xdr:col>1</xdr:col>
      <xdr:colOff>19050</xdr:colOff>
      <xdr:row>448</xdr:row>
      <xdr:rowOff>9525</xdr:rowOff>
    </xdr:from>
    <xdr:to>
      <xdr:col>9</xdr:col>
      <xdr:colOff>57150</xdr:colOff>
      <xdr:row>452</xdr:row>
      <xdr:rowOff>0</xdr:rowOff>
    </xdr:to>
    <xdr:sp>
      <xdr:nvSpPr>
        <xdr:cNvPr id="55" name="Text 163"/>
        <xdr:cNvSpPr txBox="1">
          <a:spLocks noChangeArrowheads="1"/>
        </xdr:cNvSpPr>
      </xdr:nvSpPr>
      <xdr:spPr>
        <a:xfrm>
          <a:off x="342900" y="68522850"/>
          <a:ext cx="6048375" cy="581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contribution of the stockbroking subsidiaries are affected by low profit margin as a result of the liberalisation of brokerage rates and prevailing low volume of transactions on the Kuala Lumpur Stock Exchange.</a:t>
          </a:r>
        </a:p>
      </xdr:txBody>
    </xdr:sp>
    <xdr:clientData/>
  </xdr:twoCellAnchor>
  <xdr:twoCellAnchor>
    <xdr:from>
      <xdr:col>1</xdr:col>
      <xdr:colOff>257175</xdr:colOff>
      <xdr:row>121</xdr:row>
      <xdr:rowOff>0</xdr:rowOff>
    </xdr:from>
    <xdr:to>
      <xdr:col>9</xdr:col>
      <xdr:colOff>19050</xdr:colOff>
      <xdr:row>129</xdr:row>
      <xdr:rowOff>0</xdr:rowOff>
    </xdr:to>
    <xdr:sp>
      <xdr:nvSpPr>
        <xdr:cNvPr id="56" name="Text 142"/>
        <xdr:cNvSpPr txBox="1">
          <a:spLocks noChangeArrowheads="1"/>
        </xdr:cNvSpPr>
      </xdr:nvSpPr>
      <xdr:spPr>
        <a:xfrm>
          <a:off x="581025" y="18230850"/>
          <a:ext cx="5772150" cy="1247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MUI Continental Insurance Berhad ("MCI") completed on 11 May 2001 a rights issue of 16,523,000 new ordinary shares of RM1.00 each at an issue price of RM1.00 per new ordinary share on the basis of thirteen (13) new ordinary shares for every forty (40) existing ordinary shares held ("Rights Issue").  Novimax (M) Sdn Bhd, a wholly-owned subsidiary of the Company, subscribed for its entire entitlement of 10,578,750 new ordinary shares and additional 5,944,250 new ordinary shares renounced by the minority shareholders pursuant to the Rights Issue of MCI. The said subscription increased the Group's equity interest in MCI from 64.02% to 72.85%.</a:t>
          </a:r>
        </a:p>
      </xdr:txBody>
    </xdr:sp>
    <xdr:clientData/>
  </xdr:twoCellAnchor>
  <xdr:twoCellAnchor>
    <xdr:from>
      <xdr:col>1</xdr:col>
      <xdr:colOff>314325</xdr:colOff>
      <xdr:row>155</xdr:row>
      <xdr:rowOff>0</xdr:rowOff>
    </xdr:from>
    <xdr:to>
      <xdr:col>8</xdr:col>
      <xdr:colOff>714375</xdr:colOff>
      <xdr:row>155</xdr:row>
      <xdr:rowOff>0</xdr:rowOff>
    </xdr:to>
    <xdr:sp>
      <xdr:nvSpPr>
        <xdr:cNvPr id="57" name="Text 154"/>
        <xdr:cNvSpPr txBox="1">
          <a:spLocks noChangeArrowheads="1"/>
        </xdr:cNvSpPr>
      </xdr:nvSpPr>
      <xdr:spPr>
        <a:xfrm>
          <a:off x="638175" y="23564850"/>
          <a:ext cx="5562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Shares in Labels Specialist Industries Sdn Bhd ("Labels")</a:t>
          </a:r>
        </a:p>
      </xdr:txBody>
    </xdr:sp>
    <xdr:clientData/>
  </xdr:twoCellAnchor>
  <xdr:twoCellAnchor>
    <xdr:from>
      <xdr:col>1</xdr:col>
      <xdr:colOff>228600</xdr:colOff>
      <xdr:row>155</xdr:row>
      <xdr:rowOff>9525</xdr:rowOff>
    </xdr:from>
    <xdr:to>
      <xdr:col>9</xdr:col>
      <xdr:colOff>47625</xdr:colOff>
      <xdr:row>160</xdr:row>
      <xdr:rowOff>0</xdr:rowOff>
    </xdr:to>
    <xdr:sp>
      <xdr:nvSpPr>
        <xdr:cNvPr id="58" name="Text 154"/>
        <xdr:cNvSpPr txBox="1">
          <a:spLocks noChangeArrowheads="1"/>
        </xdr:cNvSpPr>
      </xdr:nvSpPr>
      <xdr:spPr>
        <a:xfrm>
          <a:off x="552450" y="23574375"/>
          <a:ext cx="5829300" cy="771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31 May 2001, PM Holdings entered into an agreement for the disposal of its entire shareholding of 3,434,000 ordinary shares of RM1.00 each, representing 51.25% of the total issued and paid-up share capital of Labels for a total cash consideration of RM16.0 million.  The MITI has vide its letter dated 19 July 2001 approved the disposal.  The disposal was completed on 2 October 2001.</a:t>
          </a:r>
        </a:p>
      </xdr:txBody>
    </xdr:sp>
    <xdr:clientData/>
  </xdr:twoCellAnchor>
  <xdr:twoCellAnchor>
    <xdr:from>
      <xdr:col>1</xdr:col>
      <xdr:colOff>257175</xdr:colOff>
      <xdr:row>129</xdr:row>
      <xdr:rowOff>0</xdr:rowOff>
    </xdr:from>
    <xdr:to>
      <xdr:col>9</xdr:col>
      <xdr:colOff>38100</xdr:colOff>
      <xdr:row>135</xdr:row>
      <xdr:rowOff>38100</xdr:rowOff>
    </xdr:to>
    <xdr:sp>
      <xdr:nvSpPr>
        <xdr:cNvPr id="59" name="Text 142"/>
        <xdr:cNvSpPr txBox="1">
          <a:spLocks noChangeArrowheads="1"/>
        </xdr:cNvSpPr>
      </xdr:nvSpPr>
      <xdr:spPr>
        <a:xfrm>
          <a:off x="581025" y="19478625"/>
          <a:ext cx="5791200"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acquisition by Lembaran Megah Sdn Bhd, a wholly-owned subsidiary of Pan Malaysia Corporation Berhad, of 46,000,000 ordinary shares of RM1.00 each representing 12.9% of the existing issued and paid-up capital of Chemical Company of Malaysia Berhad ("CCM") at RM2.30 per share for a total cash consideration of RM105.8 million was completed on 21 May 2001.  With the acquisition, the Group's interest in CCM has increased from 10.1% to 23.0%, resulting in CCM becoming an associated company of the Group.</a:t>
          </a:r>
        </a:p>
      </xdr:txBody>
    </xdr:sp>
    <xdr:clientData/>
  </xdr:twoCellAnchor>
  <xdr:twoCellAnchor>
    <xdr:from>
      <xdr:col>1</xdr:col>
      <xdr:colOff>28575</xdr:colOff>
      <xdr:row>434</xdr:row>
      <xdr:rowOff>0</xdr:rowOff>
    </xdr:from>
    <xdr:to>
      <xdr:col>9</xdr:col>
      <xdr:colOff>19050</xdr:colOff>
      <xdr:row>439</xdr:row>
      <xdr:rowOff>38100</xdr:rowOff>
    </xdr:to>
    <xdr:sp>
      <xdr:nvSpPr>
        <xdr:cNvPr id="60" name="Text 158"/>
        <xdr:cNvSpPr txBox="1">
          <a:spLocks noChangeArrowheads="1"/>
        </xdr:cNvSpPr>
      </xdr:nvSpPr>
      <xdr:spPr>
        <a:xfrm>
          <a:off x="352425" y="66284475"/>
          <a:ext cx="6000750" cy="847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an effort to further consolidate the Group's interest in the hotel and leisure business, the Group increased its interest in LVHL from 49% to 100% in November 2001. LVHL through its subsidiary, Corus &amp; Regal Hotels plc, owns and operates a chain of hotels in United Kingdom. This move is expected to complement the Group's existing hotels in Malaysia and in Australia which were rebranded under the "Corus" brand to form the worldwide chain of hotels under the Corus &amp; Regal hotels group.</a:t>
          </a:r>
        </a:p>
      </xdr:txBody>
    </xdr:sp>
    <xdr:clientData/>
  </xdr:twoCellAnchor>
  <xdr:twoCellAnchor>
    <xdr:from>
      <xdr:col>1</xdr:col>
      <xdr:colOff>9525</xdr:colOff>
      <xdr:row>445</xdr:row>
      <xdr:rowOff>0</xdr:rowOff>
    </xdr:from>
    <xdr:to>
      <xdr:col>9</xdr:col>
      <xdr:colOff>38100</xdr:colOff>
      <xdr:row>447</xdr:row>
      <xdr:rowOff>19050</xdr:rowOff>
    </xdr:to>
    <xdr:sp>
      <xdr:nvSpPr>
        <xdr:cNvPr id="61" name="Text 162"/>
        <xdr:cNvSpPr txBox="1">
          <a:spLocks noChangeArrowheads="1"/>
        </xdr:cNvSpPr>
      </xdr:nvSpPr>
      <xdr:spPr>
        <a:xfrm>
          <a:off x="333375" y="68027550"/>
          <a:ext cx="60388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property development projects, in particular Bandar Springhill, in Lukut, Negeri Sembilan, continued to record improved performances with encouraging sales and profitability.
</a:t>
          </a:r>
        </a:p>
      </xdr:txBody>
    </xdr:sp>
    <xdr:clientData/>
  </xdr:twoCellAnchor>
  <xdr:twoCellAnchor>
    <xdr:from>
      <xdr:col>1</xdr:col>
      <xdr:colOff>228600</xdr:colOff>
      <xdr:row>160</xdr:row>
      <xdr:rowOff>0</xdr:rowOff>
    </xdr:from>
    <xdr:to>
      <xdr:col>9</xdr:col>
      <xdr:colOff>28575</xdr:colOff>
      <xdr:row>166</xdr:row>
      <xdr:rowOff>57150</xdr:rowOff>
    </xdr:to>
    <xdr:sp>
      <xdr:nvSpPr>
        <xdr:cNvPr id="62" name="Text 177"/>
        <xdr:cNvSpPr txBox="1">
          <a:spLocks noChangeArrowheads="1"/>
        </xdr:cNvSpPr>
      </xdr:nvSpPr>
      <xdr:spPr>
        <a:xfrm>
          <a:off x="552450" y="24345900"/>
          <a:ext cx="5810250" cy="1019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MUI Media Ltd, a wholly-owned subsidiary of MUI, had on 1 November 2001 completed the acquisition of 17,000,000 ordinary shares of £1 each representing 100% of the issued and paid-up share capital of London Vista Hotel Limited ("LVHL") for a cash consideration of £288,000 (equivalent to approximately RM1.6 million) from Sphere Resources Limited. Prior to the acquisition, MUI had effectively 49% equity interest in LVHL. LVHL through its subsidiary, Corus &amp; Regal Hotels plc, is involved in the hotel and leisure business in United Kingdom.</a:t>
          </a:r>
        </a:p>
      </xdr:txBody>
    </xdr:sp>
    <xdr:clientData/>
  </xdr:twoCellAnchor>
  <xdr:twoCellAnchor>
    <xdr:from>
      <xdr:col>1</xdr:col>
      <xdr:colOff>266700</xdr:colOff>
      <xdr:row>375</xdr:row>
      <xdr:rowOff>9525</xdr:rowOff>
    </xdr:from>
    <xdr:to>
      <xdr:col>9</xdr:col>
      <xdr:colOff>19050</xdr:colOff>
      <xdr:row>380</xdr:row>
      <xdr:rowOff>0</xdr:rowOff>
    </xdr:to>
    <xdr:sp>
      <xdr:nvSpPr>
        <xdr:cNvPr id="63" name="Text 181"/>
        <xdr:cNvSpPr txBox="1">
          <a:spLocks noChangeArrowheads="1"/>
        </xdr:cNvSpPr>
      </xdr:nvSpPr>
      <xdr:spPr>
        <a:xfrm>
          <a:off x="590550" y="57197625"/>
          <a:ext cx="5762625" cy="752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PM Securities (the "Defendant") has received a Statement of Claim from a director of the company (the "Plaintiff"). The Plaintiff is claiming the sum of RM15.4 million being commission retained by the Defendant arising from securities dealt by the Plaintiff together with such other sums alleged to be due pursuant to the Plaintiff's appointment with the Defendant. </a:t>
          </a:r>
        </a:p>
      </xdr:txBody>
    </xdr:sp>
    <xdr:clientData/>
  </xdr:twoCellAnchor>
  <xdr:twoCellAnchor>
    <xdr:from>
      <xdr:col>1</xdr:col>
      <xdr:colOff>276225</xdr:colOff>
      <xdr:row>380</xdr:row>
      <xdr:rowOff>0</xdr:rowOff>
    </xdr:from>
    <xdr:to>
      <xdr:col>9</xdr:col>
      <xdr:colOff>9525</xdr:colOff>
      <xdr:row>383</xdr:row>
      <xdr:rowOff>28575</xdr:rowOff>
    </xdr:to>
    <xdr:sp>
      <xdr:nvSpPr>
        <xdr:cNvPr id="64" name="Text 182"/>
        <xdr:cNvSpPr txBox="1">
          <a:spLocks noChangeArrowheads="1"/>
        </xdr:cNvSpPr>
      </xdr:nvSpPr>
      <xdr:spPr>
        <a:xfrm>
          <a:off x="600075" y="57950100"/>
          <a:ext cx="574357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requisite defence and a counterclaim of approximately RM260.0 million together with interest and cost have been filed by PM Securities. The case is now fixed for pre-trial management on 8 March 2002.</a:t>
          </a:r>
        </a:p>
      </xdr:txBody>
    </xdr:sp>
    <xdr:clientData/>
  </xdr:twoCellAnchor>
  <xdr:oneCellAnchor>
    <xdr:from>
      <xdr:col>2</xdr:col>
      <xdr:colOff>0</xdr:colOff>
      <xdr:row>486</xdr:row>
      <xdr:rowOff>0</xdr:rowOff>
    </xdr:from>
    <xdr:ext cx="76200" cy="200025"/>
    <xdr:sp>
      <xdr:nvSpPr>
        <xdr:cNvPr id="65" name="Text 183"/>
        <xdr:cNvSpPr txBox="1">
          <a:spLocks noChangeArrowheads="1"/>
        </xdr:cNvSpPr>
      </xdr:nvSpPr>
      <xdr:spPr>
        <a:xfrm>
          <a:off x="714375" y="74314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238125</xdr:colOff>
      <xdr:row>136</xdr:row>
      <xdr:rowOff>9525</xdr:rowOff>
    </xdr:from>
    <xdr:to>
      <xdr:col>9</xdr:col>
      <xdr:colOff>57150</xdr:colOff>
      <xdr:row>145</xdr:row>
      <xdr:rowOff>47625</xdr:rowOff>
    </xdr:to>
    <xdr:sp>
      <xdr:nvSpPr>
        <xdr:cNvPr id="66" name="Text 180"/>
        <xdr:cNvSpPr txBox="1">
          <a:spLocks noChangeArrowheads="1"/>
        </xdr:cNvSpPr>
      </xdr:nvSpPr>
      <xdr:spPr>
        <a:xfrm>
          <a:off x="561975" y="20621625"/>
          <a:ext cx="5829300" cy="1495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Securities Commission ("SC") had by its letter dated 29 August 2001 approved PM Securities Sdn Bhd ("PM Securities")'s application to be a "Universal Broker" ("Universal Broker Approval"). The operation of PM Securities as a "Universal Broker" shall be subject to a readiness audit by the Kuala Lumpur Stock Exchange ("KLSE"). In relation to the Universal Broker Approval, the SC had also approved PM Securities' application to establish additional branch offices in Klang, Penang and Johor Bahru. Further, the SC had also approved the application by PM Securities to relocate the stockbroking business of Pan Malaysia Equities Sdn Bhd ("PM Equities") (which acquisition by PM Securities had been approved earlier by the SC) to Melaka. The additional branch offices in Klang, Penang and Johor Bahru as well as the branch operations in Melaka will be subject to a readiness audit by the KLSE. </a:t>
          </a:r>
        </a:p>
      </xdr:txBody>
    </xdr:sp>
    <xdr:clientData/>
  </xdr:twoCellAnchor>
  <xdr:twoCellAnchor>
    <xdr:from>
      <xdr:col>1</xdr:col>
      <xdr:colOff>228600</xdr:colOff>
      <xdr:row>146</xdr:row>
      <xdr:rowOff>0</xdr:rowOff>
    </xdr:from>
    <xdr:to>
      <xdr:col>9</xdr:col>
      <xdr:colOff>47625</xdr:colOff>
      <xdr:row>154</xdr:row>
      <xdr:rowOff>76200</xdr:rowOff>
    </xdr:to>
    <xdr:sp>
      <xdr:nvSpPr>
        <xdr:cNvPr id="67" name="Text 190"/>
        <xdr:cNvSpPr txBox="1">
          <a:spLocks noChangeArrowheads="1"/>
        </xdr:cNvSpPr>
      </xdr:nvSpPr>
      <xdr:spPr>
        <a:xfrm>
          <a:off x="552450" y="22155150"/>
          <a:ext cx="5829300" cy="1371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Consequent to the completion of the purchase of the stockbroking business and certain fixed assets of Malpac Securities Sdn Bhd for a cash consideration of RM85.75 million, the business commenced operations on 17 September 2001 as the Seremban branch of PM Securities. Consequent also to the completion of the purchase of the stockbroking business and certain fixed assets of MBf Northern Securities Sdn Bhd (Special Administrators Appointed) ("MBf Northern") for a cash consideration of RM65.0 million and the approval of the relevant authorities to the resiting of the business of MBf Northern as a branch of PM Securities in Puchong, Selangor Darul Ehsan, the Puchong branch of PM Securities commenced operations on 1 October 2001. </a:t>
          </a:r>
        </a:p>
      </xdr:txBody>
    </xdr:sp>
    <xdr:clientData/>
  </xdr:twoCellAnchor>
  <xdr:twoCellAnchor>
    <xdr:from>
      <xdr:col>5</xdr:col>
      <xdr:colOff>304800</xdr:colOff>
      <xdr:row>82</xdr:row>
      <xdr:rowOff>0</xdr:rowOff>
    </xdr:from>
    <xdr:to>
      <xdr:col>6</xdr:col>
      <xdr:colOff>114300</xdr:colOff>
      <xdr:row>85</xdr:row>
      <xdr:rowOff>104775</xdr:rowOff>
    </xdr:to>
    <xdr:sp>
      <xdr:nvSpPr>
        <xdr:cNvPr id="68" name="Text 191"/>
        <xdr:cNvSpPr txBox="1">
          <a:spLocks noChangeArrowheads="1"/>
        </xdr:cNvSpPr>
      </xdr:nvSpPr>
      <xdr:spPr>
        <a:xfrm>
          <a:off x="3381375" y="12477750"/>
          <a:ext cx="676275" cy="590550"/>
        </a:xfrm>
        <a:prstGeom prst="rect">
          <a:avLst/>
        </a:prstGeom>
        <a:solidFill>
          <a:srgbClr val="FFFFFF"/>
        </a:solidFill>
        <a:ln w="9525" cmpd="sng">
          <a:noFill/>
        </a:ln>
      </xdr:spPr>
      <xdr:txBody>
        <a:bodyPr vertOverflow="clip" wrap="square"/>
        <a:p>
          <a:pPr algn="just">
            <a:defRPr/>
          </a:pPr>
          <a:r>
            <a:rPr lang="en-US" cap="none" sz="800" b="1" i="0" u="none" baseline="0">
              <a:latin typeface="Arial"/>
              <a:ea typeface="Arial"/>
              <a:cs typeface="Arial"/>
            </a:rPr>
            <a:t> CURRENT
    YEAR
 QUARTER
</a:t>
          </a:r>
          <a:r>
            <a:rPr lang="en-US" cap="none" sz="1000" b="1" i="0" u="none" baseline="0">
              <a:latin typeface="Arial"/>
              <a:ea typeface="Arial"/>
              <a:cs typeface="Arial"/>
            </a:rPr>
            <a:t>31/12/2001</a:t>
          </a:r>
        </a:p>
      </xdr:txBody>
    </xdr:sp>
    <xdr:clientData/>
  </xdr:twoCellAnchor>
  <xdr:twoCellAnchor>
    <xdr:from>
      <xdr:col>6</xdr:col>
      <xdr:colOff>219075</xdr:colOff>
      <xdr:row>82</xdr:row>
      <xdr:rowOff>0</xdr:rowOff>
    </xdr:from>
    <xdr:to>
      <xdr:col>7</xdr:col>
      <xdr:colOff>266700</xdr:colOff>
      <xdr:row>85</xdr:row>
      <xdr:rowOff>133350</xdr:rowOff>
    </xdr:to>
    <xdr:sp>
      <xdr:nvSpPr>
        <xdr:cNvPr id="69" name="Text 192"/>
        <xdr:cNvSpPr txBox="1">
          <a:spLocks noChangeArrowheads="1"/>
        </xdr:cNvSpPr>
      </xdr:nvSpPr>
      <xdr:spPr>
        <a:xfrm>
          <a:off x="4162425" y="12477750"/>
          <a:ext cx="819150" cy="619125"/>
        </a:xfrm>
        <a:prstGeom prst="rect">
          <a:avLst/>
        </a:prstGeom>
        <a:solidFill>
          <a:srgbClr val="FFFFFF"/>
        </a:solidFill>
        <a:ln w="9525" cmpd="sng">
          <a:noFill/>
        </a:ln>
      </xdr:spPr>
      <xdr:txBody>
        <a:bodyPr vertOverflow="clip" wrap="square"/>
        <a:p>
          <a:pPr algn="just">
            <a:defRPr/>
          </a:pPr>
          <a:r>
            <a:rPr lang="en-US" cap="none" sz="800" b="1" i="0" u="none" baseline="0">
              <a:latin typeface="Arial"/>
              <a:ea typeface="Arial"/>
              <a:cs typeface="Arial"/>
            </a:rPr>
            <a:t>  CURRENT
     YEAR
   TO DATE
</a:t>
          </a:r>
          <a:r>
            <a:rPr lang="en-US" cap="none" sz="1000" b="1" i="0" u="none" baseline="0">
              <a:latin typeface="Arial"/>
              <a:ea typeface="Arial"/>
              <a:cs typeface="Arial"/>
            </a:rPr>
            <a:t> 31/12/2001</a:t>
          </a:r>
        </a:p>
      </xdr:txBody>
    </xdr:sp>
    <xdr:clientData/>
  </xdr:twoCellAnchor>
  <xdr:twoCellAnchor>
    <xdr:from>
      <xdr:col>1</xdr:col>
      <xdr:colOff>228600</xdr:colOff>
      <xdr:row>177</xdr:row>
      <xdr:rowOff>0</xdr:rowOff>
    </xdr:from>
    <xdr:to>
      <xdr:col>9</xdr:col>
      <xdr:colOff>47625</xdr:colOff>
      <xdr:row>180</xdr:row>
      <xdr:rowOff>38100</xdr:rowOff>
    </xdr:to>
    <xdr:sp>
      <xdr:nvSpPr>
        <xdr:cNvPr id="70" name="Text 177"/>
        <xdr:cNvSpPr txBox="1">
          <a:spLocks noChangeArrowheads="1"/>
        </xdr:cNvSpPr>
      </xdr:nvSpPr>
      <xdr:spPr>
        <a:xfrm>
          <a:off x="552450" y="26946225"/>
          <a:ext cx="5829300"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the PM Holdings' continuing rationalisation exercise to divest and wind-up non-core businesses and focus on financial services activities, the following associated and subsidiary companies were placed under voluntary winding-up: -</a:t>
          </a:r>
        </a:p>
      </xdr:txBody>
    </xdr:sp>
    <xdr:clientData/>
  </xdr:twoCellAnchor>
  <xdr:twoCellAnchor>
    <xdr:from>
      <xdr:col>1</xdr:col>
      <xdr:colOff>390525</xdr:colOff>
      <xdr:row>181</xdr:row>
      <xdr:rowOff>0</xdr:rowOff>
    </xdr:from>
    <xdr:to>
      <xdr:col>9</xdr:col>
      <xdr:colOff>85725</xdr:colOff>
      <xdr:row>184</xdr:row>
      <xdr:rowOff>38100</xdr:rowOff>
    </xdr:to>
    <xdr:sp>
      <xdr:nvSpPr>
        <xdr:cNvPr id="71" name="Text 177"/>
        <xdr:cNvSpPr txBox="1">
          <a:spLocks noChangeArrowheads="1"/>
        </xdr:cNvSpPr>
      </xdr:nvSpPr>
      <xdr:spPr>
        <a:xfrm>
          <a:off x="714375" y="27527250"/>
          <a:ext cx="57054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Associated Companies Placed Under Members' Voluntary Winding-up On 1 October 2001</a:t>
          </a:r>
          <a:r>
            <a:rPr lang="en-US" cap="none" sz="1000" b="0" i="0" u="none" baseline="0">
              <a:latin typeface="Arial"/>
              <a:ea typeface="Arial"/>
              <a:cs typeface="Arial"/>
            </a:rPr>
            <a:t>
(a)    Schwartau (Far East) Sdn Bhd
(b)    Pufrut Preserving Works (Malaysia) Sdn Bhd</a:t>
          </a:r>
        </a:p>
      </xdr:txBody>
    </xdr:sp>
    <xdr:clientData/>
  </xdr:twoCellAnchor>
  <xdr:twoCellAnchor>
    <xdr:from>
      <xdr:col>2</xdr:col>
      <xdr:colOff>0</xdr:colOff>
      <xdr:row>185</xdr:row>
      <xdr:rowOff>0</xdr:rowOff>
    </xdr:from>
    <xdr:to>
      <xdr:col>9</xdr:col>
      <xdr:colOff>76200</xdr:colOff>
      <xdr:row>189</xdr:row>
      <xdr:rowOff>57150</xdr:rowOff>
    </xdr:to>
    <xdr:sp>
      <xdr:nvSpPr>
        <xdr:cNvPr id="72" name="Text 177"/>
        <xdr:cNvSpPr txBox="1">
          <a:spLocks noChangeArrowheads="1"/>
        </xdr:cNvSpPr>
      </xdr:nvSpPr>
      <xdr:spPr>
        <a:xfrm>
          <a:off x="714375" y="28108275"/>
          <a:ext cx="5695950" cy="704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Subsidiary Companies Placed Under Creditors' Voluntary Winding-up On 12 December 2001</a:t>
          </a:r>
          <a:r>
            <a:rPr lang="en-US" cap="none" sz="1000" b="0" i="0" u="none" baseline="0">
              <a:latin typeface="Arial"/>
              <a:ea typeface="Arial"/>
              <a:cs typeface="Arial"/>
            </a:rPr>
            <a:t>
(a)    Pengkalen Engineering &amp; Construction Sdn Bhd 
(b)    Pengkalen Pasar Borong Sdn Bhd
(c)    Pengkalen Raya Sdn Bhd
</a:t>
          </a:r>
        </a:p>
      </xdr:txBody>
    </xdr:sp>
    <xdr:clientData/>
  </xdr:twoCellAnchor>
  <xdr:twoCellAnchor>
    <xdr:from>
      <xdr:col>2</xdr:col>
      <xdr:colOff>0</xdr:colOff>
      <xdr:row>190</xdr:row>
      <xdr:rowOff>9525</xdr:rowOff>
    </xdr:from>
    <xdr:to>
      <xdr:col>9</xdr:col>
      <xdr:colOff>190500</xdr:colOff>
      <xdr:row>201</xdr:row>
      <xdr:rowOff>152400</xdr:rowOff>
    </xdr:to>
    <xdr:sp>
      <xdr:nvSpPr>
        <xdr:cNvPr id="73" name="Text 177"/>
        <xdr:cNvSpPr txBox="1">
          <a:spLocks noChangeArrowheads="1"/>
        </xdr:cNvSpPr>
      </xdr:nvSpPr>
      <xdr:spPr>
        <a:xfrm>
          <a:off x="714375" y="28870275"/>
          <a:ext cx="5810250" cy="1924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Subsidiary Companies Placed Under Members' Voluntary Winding-up On 19 December 2001</a:t>
          </a:r>
          <a:r>
            <a:rPr lang="en-US" cap="none" sz="1000" b="0" i="0" u="none" baseline="0">
              <a:latin typeface="Arial"/>
              <a:ea typeface="Arial"/>
              <a:cs typeface="Arial"/>
            </a:rPr>
            <a:t>
(a)    Buana Mewah Sdn Bhd
(b)    Fiberoptik (Sabah) Sdn Bhd
(c)    GCIH (Malaysia) Sdn Bhd
(d)    Giatjaya Enterprise Sdn Bhd
(e)    Kejora Etika Sdn Bhd
(f)     Pengkalen Building Materials Sdn Bhd ("PBM") 
(g)    Pengkalen Comtec Sdn Bhd
(h)    Pengkalen HB Property Services Sdn Bhd
(i)     Pengkalen Hill Resort Sdn Bhd
(j)     Serba Sinar Sdn Bhd
(k)    Tenamaju Sdn Bhd
</a:t>
          </a:r>
        </a:p>
      </xdr:txBody>
    </xdr:sp>
    <xdr:clientData/>
  </xdr:twoCellAnchor>
  <xdr:twoCellAnchor>
    <xdr:from>
      <xdr:col>2</xdr:col>
      <xdr:colOff>9525</xdr:colOff>
      <xdr:row>203</xdr:row>
      <xdr:rowOff>0</xdr:rowOff>
    </xdr:from>
    <xdr:to>
      <xdr:col>9</xdr:col>
      <xdr:colOff>180975</xdr:colOff>
      <xdr:row>205</xdr:row>
      <xdr:rowOff>9525</xdr:rowOff>
    </xdr:to>
    <xdr:sp>
      <xdr:nvSpPr>
        <xdr:cNvPr id="74" name="Text 177"/>
        <xdr:cNvSpPr txBox="1">
          <a:spLocks noChangeArrowheads="1"/>
        </xdr:cNvSpPr>
      </xdr:nvSpPr>
      <xdr:spPr>
        <a:xfrm>
          <a:off x="723900" y="30937200"/>
          <a:ext cx="579120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Subsidiary Companies Placed Under Members' Voluntary Winding-up On 28 December 2001</a:t>
          </a:r>
          <a:r>
            <a:rPr lang="en-US" cap="none" sz="1000" b="0" i="0" u="none" baseline="0">
              <a:latin typeface="Arial"/>
              <a:ea typeface="Arial"/>
              <a:cs typeface="Arial"/>
            </a:rPr>
            <a:t>
(a)    Pengkalen (Hong Kong) Limited
</a:t>
          </a:r>
        </a:p>
      </xdr:txBody>
    </xdr:sp>
    <xdr:clientData/>
  </xdr:twoCellAnchor>
  <xdr:twoCellAnchor>
    <xdr:from>
      <xdr:col>1</xdr:col>
      <xdr:colOff>171450</xdr:colOff>
      <xdr:row>206</xdr:row>
      <xdr:rowOff>0</xdr:rowOff>
    </xdr:from>
    <xdr:to>
      <xdr:col>9</xdr:col>
      <xdr:colOff>28575</xdr:colOff>
      <xdr:row>208</xdr:row>
      <xdr:rowOff>57150</xdr:rowOff>
    </xdr:to>
    <xdr:sp>
      <xdr:nvSpPr>
        <xdr:cNvPr id="75" name="Text 177"/>
        <xdr:cNvSpPr txBox="1">
          <a:spLocks noChangeArrowheads="1"/>
        </xdr:cNvSpPr>
      </xdr:nvSpPr>
      <xdr:spPr>
        <a:xfrm>
          <a:off x="495300" y="31403925"/>
          <a:ext cx="586740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Subsequent to the financial year end, another subsidiary company, namely Fibercor</a:t>
          </a:r>
          <a:r>
            <a:rPr lang="en-US" cap="none" sz="1000" b="0" i="0" u="none" baseline="0">
              <a:latin typeface="Arial"/>
              <a:ea typeface="Arial"/>
              <a:cs typeface="Arial"/>
            </a:rPr>
            <a:t>p (Sarawak) Sdn Bhd, was placed under members' voluntary winding-up on 9 January 2002.</a:t>
          </a:r>
        </a:p>
      </xdr:txBody>
    </xdr:sp>
    <xdr:clientData/>
  </xdr:twoCellAnchor>
  <xdr:twoCellAnchor>
    <xdr:from>
      <xdr:col>1</xdr:col>
      <xdr:colOff>180975</xdr:colOff>
      <xdr:row>209</xdr:row>
      <xdr:rowOff>0</xdr:rowOff>
    </xdr:from>
    <xdr:to>
      <xdr:col>9</xdr:col>
      <xdr:colOff>19050</xdr:colOff>
      <xdr:row>211</xdr:row>
      <xdr:rowOff>38100</xdr:rowOff>
    </xdr:to>
    <xdr:sp>
      <xdr:nvSpPr>
        <xdr:cNvPr id="76" name="Text 177"/>
        <xdr:cNvSpPr txBox="1">
          <a:spLocks noChangeArrowheads="1"/>
        </xdr:cNvSpPr>
      </xdr:nvSpPr>
      <xdr:spPr>
        <a:xfrm>
          <a:off x="504825" y="31851600"/>
          <a:ext cx="584835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PBM which was engaged in trading in building materials and which cease</a:t>
          </a:r>
          <a:r>
            <a:rPr lang="en-US" cap="none" sz="1000" b="0" i="0" u="none" baseline="0">
              <a:latin typeface="Arial"/>
              <a:ea typeface="Arial"/>
              <a:cs typeface="Arial"/>
            </a:rPr>
            <a:t>d its operations on 28 November 2001, the above associated and subsidiary companies were inactive or dormant.</a:t>
          </a:r>
        </a:p>
      </xdr:txBody>
    </xdr:sp>
    <xdr:clientData/>
  </xdr:twoCellAnchor>
  <xdr:twoCellAnchor>
    <xdr:from>
      <xdr:col>1</xdr:col>
      <xdr:colOff>314325</xdr:colOff>
      <xdr:row>255</xdr:row>
      <xdr:rowOff>9525</xdr:rowOff>
    </xdr:from>
    <xdr:to>
      <xdr:col>9</xdr:col>
      <xdr:colOff>28575</xdr:colOff>
      <xdr:row>257</xdr:row>
      <xdr:rowOff>28575</xdr:rowOff>
    </xdr:to>
    <xdr:sp>
      <xdr:nvSpPr>
        <xdr:cNvPr id="77" name="Text 154"/>
        <xdr:cNvSpPr txBox="1">
          <a:spLocks noChangeArrowheads="1"/>
        </xdr:cNvSpPr>
      </xdr:nvSpPr>
      <xdr:spPr>
        <a:xfrm>
          <a:off x="638175" y="38871525"/>
          <a:ext cx="572452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Remaining 800,000 Ordinary Shares of RM1.00 each in Pengkalen Holiday Resort Sdn Bhd ("PHR") </a:t>
          </a:r>
        </a:p>
      </xdr:txBody>
    </xdr:sp>
    <xdr:clientData/>
  </xdr:twoCellAnchor>
  <xdr:twoCellAnchor>
    <xdr:from>
      <xdr:col>1</xdr:col>
      <xdr:colOff>314325</xdr:colOff>
      <xdr:row>257</xdr:row>
      <xdr:rowOff>114300</xdr:rowOff>
    </xdr:from>
    <xdr:to>
      <xdr:col>9</xdr:col>
      <xdr:colOff>38100</xdr:colOff>
      <xdr:row>265</xdr:row>
      <xdr:rowOff>0</xdr:rowOff>
    </xdr:to>
    <xdr:sp>
      <xdr:nvSpPr>
        <xdr:cNvPr id="78" name="Text 154"/>
        <xdr:cNvSpPr txBox="1">
          <a:spLocks noChangeArrowheads="1"/>
        </xdr:cNvSpPr>
      </xdr:nvSpPr>
      <xdr:spPr>
        <a:xfrm>
          <a:off x="638175" y="39300150"/>
          <a:ext cx="5734050" cy="1104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19 December 2001, PM Holdings entered into an agreement with Lai Sun Development Company Limited ("Lai Sun") for the acquisition of 800,000 ordinary shares of RM1.00 each representing 10% of the total issued and paid-up share capital of PHR from Lai Sun for a cash consideration of RM0.5 million. PHR is currently a 90% owned subsidiary of PM Holdings, with the remaining 10% beneficially owned by Lai Sun. PHR is principally engaged in operating a hotel in Port Dickson, Seremban called "Corus Paradise Resort". The proposed acquisition is pending completion.</a:t>
          </a:r>
        </a:p>
      </xdr:txBody>
    </xdr:sp>
    <xdr:clientData/>
  </xdr:twoCellAnchor>
  <xdr:twoCellAnchor>
    <xdr:from>
      <xdr:col>1</xdr:col>
      <xdr:colOff>19050</xdr:colOff>
      <xdr:row>315</xdr:row>
      <xdr:rowOff>19050</xdr:rowOff>
    </xdr:from>
    <xdr:to>
      <xdr:col>8</xdr:col>
      <xdr:colOff>828675</xdr:colOff>
      <xdr:row>323</xdr:row>
      <xdr:rowOff>0</xdr:rowOff>
    </xdr:to>
    <xdr:sp>
      <xdr:nvSpPr>
        <xdr:cNvPr id="79" name="Text 81"/>
        <xdr:cNvSpPr txBox="1">
          <a:spLocks noChangeArrowheads="1"/>
        </xdr:cNvSpPr>
      </xdr:nvSpPr>
      <xdr:spPr>
        <a:xfrm>
          <a:off x="342900" y="47777400"/>
          <a:ext cx="5972175" cy="1285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undertake to buy these New Shares at a maximum price of RM1.00 per share. These New Shares were issued on 29 December 1999. The details of the put options are as follows:-</a:t>
          </a:r>
        </a:p>
      </xdr:txBody>
    </xdr:sp>
    <xdr:clientData/>
  </xdr:twoCellAnchor>
  <xdr:twoCellAnchor>
    <xdr:from>
      <xdr:col>5</xdr:col>
      <xdr:colOff>847725</xdr:colOff>
      <xdr:row>326</xdr:row>
      <xdr:rowOff>9525</xdr:rowOff>
    </xdr:from>
    <xdr:to>
      <xdr:col>9</xdr:col>
      <xdr:colOff>28575</xdr:colOff>
      <xdr:row>332</xdr:row>
      <xdr:rowOff>123825</xdr:rowOff>
    </xdr:to>
    <xdr:sp>
      <xdr:nvSpPr>
        <xdr:cNvPr id="80" name="Text 86"/>
        <xdr:cNvSpPr txBox="1">
          <a:spLocks noChangeArrowheads="1"/>
        </xdr:cNvSpPr>
      </xdr:nvSpPr>
      <xdr:spPr>
        <a:xfrm>
          <a:off x="3924300" y="49520475"/>
          <a:ext cx="2438400" cy="1143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Commencing thirty-six (36) months from the date of issuance of the New Shares and ending on the day falling fourteen (14) trading days thereafter (inclusive of the commencement date and the day it ends), unless otherwise extended by the Company.</a:t>
          </a:r>
        </a:p>
      </xdr:txBody>
    </xdr:sp>
    <xdr:clientData/>
  </xdr:twoCellAnchor>
  <xdr:twoCellAnchor>
    <xdr:from>
      <xdr:col>5</xdr:col>
      <xdr:colOff>847725</xdr:colOff>
      <xdr:row>334</xdr:row>
      <xdr:rowOff>0</xdr:rowOff>
    </xdr:from>
    <xdr:to>
      <xdr:col>9</xdr:col>
      <xdr:colOff>28575</xdr:colOff>
      <xdr:row>339</xdr:row>
      <xdr:rowOff>114300</xdr:rowOff>
    </xdr:to>
    <xdr:sp>
      <xdr:nvSpPr>
        <xdr:cNvPr id="81" name="Text 87"/>
        <xdr:cNvSpPr txBox="1">
          <a:spLocks noChangeArrowheads="1"/>
        </xdr:cNvSpPr>
      </xdr:nvSpPr>
      <xdr:spPr>
        <a:xfrm>
          <a:off x="3924300" y="50720625"/>
          <a:ext cx="2438400" cy="971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Commencing thirty-six (36) months from the date of issuance of the New Shares and ending on the day falling on the second anniversary thereafter (inclusive of the commencement date and the day it ends).</a:t>
          </a:r>
        </a:p>
      </xdr:txBody>
    </xdr:sp>
    <xdr:clientData/>
  </xdr:twoCellAnchor>
  <xdr:twoCellAnchor>
    <xdr:from>
      <xdr:col>1</xdr:col>
      <xdr:colOff>57150</xdr:colOff>
      <xdr:row>339</xdr:row>
      <xdr:rowOff>190500</xdr:rowOff>
    </xdr:from>
    <xdr:to>
      <xdr:col>9</xdr:col>
      <xdr:colOff>57150</xdr:colOff>
      <xdr:row>341</xdr:row>
      <xdr:rowOff>104775</xdr:rowOff>
    </xdr:to>
    <xdr:sp>
      <xdr:nvSpPr>
        <xdr:cNvPr id="82" name="Text 5"/>
        <xdr:cNvSpPr txBox="1">
          <a:spLocks noChangeArrowheads="1"/>
        </xdr:cNvSpPr>
      </xdr:nvSpPr>
      <xdr:spPr>
        <a:xfrm>
          <a:off x="381000" y="51768375"/>
          <a:ext cx="60102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Other than the above, the Group does not have any material financial instruments with off balance sheet risk as at the date of this report.</a:t>
          </a:r>
        </a:p>
      </xdr:txBody>
    </xdr:sp>
    <xdr:clientData/>
  </xdr:twoCellAnchor>
  <xdr:twoCellAnchor>
    <xdr:from>
      <xdr:col>1</xdr:col>
      <xdr:colOff>238125</xdr:colOff>
      <xdr:row>167</xdr:row>
      <xdr:rowOff>0</xdr:rowOff>
    </xdr:from>
    <xdr:to>
      <xdr:col>9</xdr:col>
      <xdr:colOff>38100</xdr:colOff>
      <xdr:row>172</xdr:row>
      <xdr:rowOff>19050</xdr:rowOff>
    </xdr:to>
    <xdr:sp>
      <xdr:nvSpPr>
        <xdr:cNvPr id="83" name="TextBox 101"/>
        <xdr:cNvSpPr txBox="1">
          <a:spLocks noChangeArrowheads="1"/>
        </xdr:cNvSpPr>
      </xdr:nvSpPr>
      <xdr:spPr>
        <a:xfrm>
          <a:off x="561975" y="25422225"/>
          <a:ext cx="5810250" cy="828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December 2001, PM Securities completed its acquisition of the entire issued and paid-up share capital of PM Equities from Pan Malaysia Capital Berhad ("PM Capital") for a consideration of RM117.58 million, comprising the issuance of 100 million new ordinary shares of RM1.00 each at par and a cash payment of RM17.58 million by PM Securities. PM Securities has also successfully effected the transfer of all clients and staff of PM Securities to the premises of PM Securities branch in Seremban.</a:t>
          </a:r>
        </a:p>
      </xdr:txBody>
    </xdr:sp>
    <xdr:clientData/>
  </xdr:twoCellAnchor>
  <xdr:twoCellAnchor>
    <xdr:from>
      <xdr:col>1</xdr:col>
      <xdr:colOff>247650</xdr:colOff>
      <xdr:row>173</xdr:row>
      <xdr:rowOff>9525</xdr:rowOff>
    </xdr:from>
    <xdr:to>
      <xdr:col>9</xdr:col>
      <xdr:colOff>38100</xdr:colOff>
      <xdr:row>177</xdr:row>
      <xdr:rowOff>0</xdr:rowOff>
    </xdr:to>
    <xdr:sp>
      <xdr:nvSpPr>
        <xdr:cNvPr id="84" name="TextBox 102"/>
        <xdr:cNvSpPr txBox="1">
          <a:spLocks noChangeArrowheads="1"/>
        </xdr:cNvSpPr>
      </xdr:nvSpPr>
      <xdr:spPr>
        <a:xfrm>
          <a:off x="571500" y="26346150"/>
          <a:ext cx="5800725" cy="600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December 2001, PM Capital also completed the transfer of its entire equity interest in PM Securities to Kimara Asset ("Transfer"). Kimara Asset, a wholly-owned subsidiary of PM Capital, issued 391,000,005 new ordinary shares of RM1.00 each at par to PM Capital as consideration for the Transfer.</a:t>
          </a:r>
        </a:p>
      </xdr:txBody>
    </xdr:sp>
    <xdr:clientData/>
  </xdr:twoCellAnchor>
  <xdr:twoCellAnchor>
    <xdr:from>
      <xdr:col>1</xdr:col>
      <xdr:colOff>323850</xdr:colOff>
      <xdr:row>299</xdr:row>
      <xdr:rowOff>0</xdr:rowOff>
    </xdr:from>
    <xdr:to>
      <xdr:col>9</xdr:col>
      <xdr:colOff>9525</xdr:colOff>
      <xdr:row>304</xdr:row>
      <xdr:rowOff>38100</xdr:rowOff>
    </xdr:to>
    <xdr:sp>
      <xdr:nvSpPr>
        <xdr:cNvPr id="85" name="TextBox 103"/>
        <xdr:cNvSpPr txBox="1">
          <a:spLocks noChangeArrowheads="1"/>
        </xdr:cNvSpPr>
      </xdr:nvSpPr>
      <xdr:spPr>
        <a:xfrm>
          <a:off x="647700" y="45462825"/>
          <a:ext cx="5695950"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subsidiary company.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200025</xdr:colOff>
      <xdr:row>212</xdr:row>
      <xdr:rowOff>9525</xdr:rowOff>
    </xdr:from>
    <xdr:to>
      <xdr:col>9</xdr:col>
      <xdr:colOff>47625</xdr:colOff>
      <xdr:row>217</xdr:row>
      <xdr:rowOff>0</xdr:rowOff>
    </xdr:to>
    <xdr:sp>
      <xdr:nvSpPr>
        <xdr:cNvPr id="86" name="TextBox 104"/>
        <xdr:cNvSpPr txBox="1">
          <a:spLocks noChangeArrowheads="1"/>
        </xdr:cNvSpPr>
      </xdr:nvSpPr>
      <xdr:spPr>
        <a:xfrm>
          <a:off x="523875" y="32356425"/>
          <a:ext cx="5857875"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 accordance with the terms of the Irredeemable Convertible Preference Shares ("ICPS") issued by PM Holdings to scheme creditors pursuant to the PM Holdings' scheme of arrangement implemented in December 1999, 124,470,793 ICPS had been converted into 124,470,793 new ordinary shares of RM1.00 each in the capital of PM Holdings on 29 December 2001. Consequent to the said conversion, the Group equity interest in PM Holdings was diluted from 72.01% to 62.32%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62"/>
  <sheetViews>
    <sheetView showGridLines="0" tabSelected="1" workbookViewId="0" topLeftCell="A1">
      <selection activeCell="A1" sqref="A1"/>
    </sheetView>
  </sheetViews>
  <sheetFormatPr defaultColWidth="9.140625" defaultRowHeight="12.75"/>
  <cols>
    <col min="1" max="1" width="4.28125" style="0" customWidth="1"/>
    <col min="2" max="2" width="27.00390625" style="0" customWidth="1"/>
    <col min="3" max="3" width="6.421875" style="0" customWidth="1"/>
    <col min="4" max="4" width="11.8515625" style="0" customWidth="1"/>
    <col min="5" max="5" width="2.8515625" style="0" customWidth="1"/>
    <col min="6" max="6" width="12.00390625" style="4" customWidth="1"/>
    <col min="7" max="7" width="2.421875" style="4" customWidth="1"/>
    <col min="8" max="8" width="12.00390625" style="0" customWidth="1"/>
    <col min="9" max="9" width="3.28125" style="0" customWidth="1"/>
    <col min="10" max="10" width="12.00390625" style="0" customWidth="1"/>
    <col min="11" max="11" width="5.00390625" style="0" customWidth="1"/>
  </cols>
  <sheetData>
    <row r="1" spans="1:10" ht="15.75">
      <c r="A1" s="14" t="s">
        <v>0</v>
      </c>
      <c r="B1" s="14"/>
      <c r="C1" s="14"/>
      <c r="D1" s="14"/>
      <c r="E1" s="14"/>
      <c r="F1" s="14"/>
      <c r="G1" s="14"/>
      <c r="H1" s="14"/>
      <c r="I1" s="14"/>
      <c r="J1" s="14"/>
    </row>
    <row r="2" spans="1:10" ht="13.5" customHeight="1">
      <c r="A2" s="16" t="s">
        <v>1</v>
      </c>
      <c r="B2" s="16"/>
      <c r="C2" s="16"/>
      <c r="D2" s="16"/>
      <c r="E2" s="16"/>
      <c r="F2" s="16"/>
      <c r="G2" s="16"/>
      <c r="H2" s="16"/>
      <c r="I2" s="16"/>
      <c r="J2" s="16"/>
    </row>
    <row r="3" spans="1:10" ht="13.5" customHeight="1">
      <c r="A3" s="16" t="s">
        <v>2</v>
      </c>
      <c r="B3" s="16"/>
      <c r="C3" s="16"/>
      <c r="D3" s="16"/>
      <c r="E3" s="16"/>
      <c r="F3" s="16"/>
      <c r="G3" s="16"/>
      <c r="H3" s="16"/>
      <c r="I3" s="16"/>
      <c r="J3" s="16"/>
    </row>
    <row r="4" ht="6.75" customHeight="1">
      <c r="A4" s="1"/>
    </row>
    <row r="5" spans="1:10" ht="15">
      <c r="A5" s="67" t="s">
        <v>211</v>
      </c>
      <c r="B5" s="15"/>
      <c r="C5" s="15"/>
      <c r="D5" s="15"/>
      <c r="E5" s="15"/>
      <c r="F5" s="15"/>
      <c r="G5" s="15"/>
      <c r="H5" s="15"/>
      <c r="I5" s="15"/>
      <c r="J5" s="15"/>
    </row>
    <row r="6" spans="1:10" ht="12.75">
      <c r="A6" s="15" t="s">
        <v>3</v>
      </c>
      <c r="B6" s="15"/>
      <c r="C6" s="15"/>
      <c r="D6" s="15"/>
      <c r="E6" s="15"/>
      <c r="F6" s="15"/>
      <c r="G6" s="15"/>
      <c r="H6" s="15"/>
      <c r="I6" s="15"/>
      <c r="J6" s="15"/>
    </row>
    <row r="7" ht="7.5" customHeight="1">
      <c r="A7" s="1"/>
    </row>
    <row r="8" ht="15.75">
      <c r="A8" s="1" t="s">
        <v>4</v>
      </c>
    </row>
    <row r="9" ht="5.25" customHeight="1"/>
    <row r="10" spans="4:10" s="2" customFormat="1" ht="12.75" customHeight="1">
      <c r="D10" s="29" t="s">
        <v>5</v>
      </c>
      <c r="E10" s="18"/>
      <c r="F10" s="18"/>
      <c r="G10" s="3"/>
      <c r="H10" s="29" t="s">
        <v>6</v>
      </c>
      <c r="I10" s="18"/>
      <c r="J10" s="18"/>
    </row>
    <row r="11" spans="4:10" s="2" customFormat="1" ht="5.25" customHeight="1">
      <c r="D11" s="6"/>
      <c r="E11" s="7"/>
      <c r="F11" s="11"/>
      <c r="G11" s="3"/>
      <c r="H11" s="6"/>
      <c r="I11" s="7"/>
      <c r="J11" s="7"/>
    </row>
    <row r="12" spans="4:10" s="2" customFormat="1" ht="11.25">
      <c r="D12" s="11"/>
      <c r="E12" s="6"/>
      <c r="F12" s="11"/>
      <c r="G12" s="3"/>
      <c r="H12" s="11"/>
      <c r="I12" s="6"/>
      <c r="J12" s="11"/>
    </row>
    <row r="13" spans="4:10" s="2" customFormat="1" ht="11.25">
      <c r="D13" s="11"/>
      <c r="E13" s="6"/>
      <c r="F13" s="11"/>
      <c r="G13" s="3"/>
      <c r="H13" s="11"/>
      <c r="I13" s="6"/>
      <c r="J13" s="11"/>
    </row>
    <row r="14" spans="4:10" s="2" customFormat="1" ht="11.25">
      <c r="D14" s="11"/>
      <c r="E14" s="6"/>
      <c r="F14" s="11"/>
      <c r="G14" s="3"/>
      <c r="H14" s="11"/>
      <c r="I14" s="6"/>
      <c r="J14" s="11"/>
    </row>
    <row r="15" spans="4:10" s="2" customFormat="1" ht="11.25">
      <c r="D15" s="11"/>
      <c r="E15" s="6"/>
      <c r="F15" s="11"/>
      <c r="G15" s="3"/>
      <c r="H15" s="11"/>
      <c r="I15" s="6"/>
      <c r="J15" s="11"/>
    </row>
    <row r="16" spans="4:10" s="2" customFormat="1" ht="12" customHeight="1">
      <c r="D16" s="11"/>
      <c r="E16" s="6"/>
      <c r="F16" s="11"/>
      <c r="G16" s="3"/>
      <c r="H16" s="11"/>
      <c r="I16" s="6"/>
      <c r="J16" s="11"/>
    </row>
    <row r="17" spans="4:10" s="2" customFormat="1" ht="11.25" customHeight="1">
      <c r="D17" s="11"/>
      <c r="E17" s="6"/>
      <c r="F17" s="11"/>
      <c r="G17" s="3"/>
      <c r="H17" s="11"/>
      <c r="I17" s="6"/>
      <c r="J17" s="11"/>
    </row>
    <row r="18" spans="1:10" s="2" customFormat="1" ht="15.75" customHeight="1">
      <c r="A18" s="13"/>
      <c r="B18" s="13"/>
      <c r="C18" s="13"/>
      <c r="D18" s="31" t="s">
        <v>7</v>
      </c>
      <c r="E18" s="30"/>
      <c r="F18" s="31" t="s">
        <v>7</v>
      </c>
      <c r="G18" s="10"/>
      <c r="H18" s="31" t="s">
        <v>7</v>
      </c>
      <c r="I18" s="30"/>
      <c r="J18" s="31" t="s">
        <v>7</v>
      </c>
    </row>
    <row r="19" spans="1:10" s="2" customFormat="1" ht="4.5" customHeight="1">
      <c r="A19" s="13"/>
      <c r="B19" s="13"/>
      <c r="C19" s="13"/>
      <c r="D19" s="13"/>
      <c r="E19" s="13"/>
      <c r="F19" s="12"/>
      <c r="G19" s="12"/>
      <c r="H19" s="13"/>
      <c r="I19" s="13"/>
      <c r="J19" s="13"/>
    </row>
    <row r="20" spans="1:11" s="2" customFormat="1" ht="12.75" customHeight="1" thickBot="1">
      <c r="A20" s="13" t="s">
        <v>8</v>
      </c>
      <c r="B20" s="13" t="s">
        <v>9</v>
      </c>
      <c r="C20" s="13"/>
      <c r="D20" s="26">
        <v>236191</v>
      </c>
      <c r="E20" s="13"/>
      <c r="F20" s="26">
        <v>170920</v>
      </c>
      <c r="G20" s="32"/>
      <c r="H20" s="26">
        <v>692839</v>
      </c>
      <c r="I20" s="13"/>
      <c r="J20" s="26">
        <v>705111</v>
      </c>
      <c r="K20" s="17"/>
    </row>
    <row r="21" spans="1:10" s="2" customFormat="1" ht="4.5" customHeight="1">
      <c r="A21" s="13"/>
      <c r="B21" s="13"/>
      <c r="C21" s="13"/>
      <c r="D21" s="24"/>
      <c r="E21" s="13"/>
      <c r="F21" s="12"/>
      <c r="G21" s="12"/>
      <c r="H21" s="24"/>
      <c r="I21" s="13"/>
      <c r="J21" s="35"/>
    </row>
    <row r="22" spans="1:10" s="2" customFormat="1" ht="12.75" customHeight="1" thickBot="1">
      <c r="A22" s="13" t="s">
        <v>10</v>
      </c>
      <c r="B22" s="13" t="s">
        <v>11</v>
      </c>
      <c r="C22" s="13"/>
      <c r="D22" s="26">
        <v>19192</v>
      </c>
      <c r="E22" s="13"/>
      <c r="F22" s="26">
        <v>629</v>
      </c>
      <c r="G22" s="32"/>
      <c r="H22" s="26">
        <v>24833</v>
      </c>
      <c r="I22" s="13"/>
      <c r="J22" s="26">
        <v>6118</v>
      </c>
    </row>
    <row r="23" spans="1:10" s="2" customFormat="1" ht="4.5" customHeight="1">
      <c r="A23" s="13"/>
      <c r="B23" s="13"/>
      <c r="C23" s="13"/>
      <c r="D23" s="24"/>
      <c r="E23" s="13"/>
      <c r="F23" s="12"/>
      <c r="G23" s="12"/>
      <c r="H23" s="24"/>
      <c r="I23" s="13"/>
      <c r="J23" s="35"/>
    </row>
    <row r="24" spans="1:10" s="2" customFormat="1" ht="12.75" customHeight="1" thickBot="1">
      <c r="A24" s="13" t="s">
        <v>12</v>
      </c>
      <c r="B24" s="13" t="s">
        <v>13</v>
      </c>
      <c r="C24" s="13"/>
      <c r="D24" s="26">
        <v>13220</v>
      </c>
      <c r="E24" s="13"/>
      <c r="F24" s="26">
        <v>12712</v>
      </c>
      <c r="G24" s="12"/>
      <c r="H24" s="26">
        <v>42403</v>
      </c>
      <c r="I24" s="13"/>
      <c r="J24" s="26">
        <v>41597</v>
      </c>
    </row>
    <row r="25" spans="1:10" s="2" customFormat="1" ht="4.5" customHeight="1">
      <c r="A25" s="13"/>
      <c r="B25" s="13"/>
      <c r="C25" s="13"/>
      <c r="D25" s="24"/>
      <c r="E25" s="13"/>
      <c r="F25" s="12"/>
      <c r="G25" s="12"/>
      <c r="H25" s="24"/>
      <c r="I25" s="13"/>
      <c r="J25" s="35"/>
    </row>
    <row r="26" spans="1:10" s="2" customFormat="1" ht="12.75" customHeight="1">
      <c r="A26" s="13" t="s">
        <v>14</v>
      </c>
      <c r="B26" s="13" t="s">
        <v>15</v>
      </c>
      <c r="C26" s="13"/>
      <c r="D26" s="24"/>
      <c r="E26" s="13"/>
      <c r="F26" s="54"/>
      <c r="G26" s="12"/>
      <c r="H26" s="24"/>
      <c r="I26" s="13"/>
      <c r="J26" s="35"/>
    </row>
    <row r="27" spans="1:10" s="2" customFormat="1" ht="12.75" customHeight="1">
      <c r="A27" s="13"/>
      <c r="B27" s="13" t="s">
        <v>16</v>
      </c>
      <c r="C27" s="13"/>
      <c r="D27" s="24"/>
      <c r="E27" s="13"/>
      <c r="F27" s="54"/>
      <c r="G27" s="12"/>
      <c r="H27" s="24"/>
      <c r="I27" s="13"/>
      <c r="J27" s="35"/>
    </row>
    <row r="28" spans="1:10" s="2" customFormat="1" ht="12.75" customHeight="1">
      <c r="A28" s="13"/>
      <c r="B28" s="13" t="s">
        <v>17</v>
      </c>
      <c r="C28" s="13"/>
      <c r="D28" s="24"/>
      <c r="E28" s="13"/>
      <c r="F28" s="12"/>
      <c r="G28" s="12"/>
      <c r="H28" s="24"/>
      <c r="I28" s="13"/>
      <c r="J28" s="35"/>
    </row>
    <row r="29" spans="1:10" s="2" customFormat="1" ht="12.75" customHeight="1">
      <c r="A29" s="13"/>
      <c r="B29" s="13" t="s">
        <v>18</v>
      </c>
      <c r="C29" s="13"/>
      <c r="D29" s="24">
        <v>82530</v>
      </c>
      <c r="E29" s="13"/>
      <c r="F29" s="24">
        <v>20770</v>
      </c>
      <c r="G29" s="12"/>
      <c r="H29" s="24">
        <v>153979</v>
      </c>
      <c r="I29" s="13"/>
      <c r="J29" s="24">
        <v>103953</v>
      </c>
    </row>
    <row r="30" spans="1:10" s="2" customFormat="1" ht="4.5" customHeight="1">
      <c r="A30" s="13"/>
      <c r="B30" s="13"/>
      <c r="C30" s="13"/>
      <c r="D30" s="24"/>
      <c r="E30" s="13"/>
      <c r="F30" s="24"/>
      <c r="G30" s="12"/>
      <c r="H30" s="24"/>
      <c r="I30" s="13"/>
      <c r="J30" s="24"/>
    </row>
    <row r="31" spans="1:10" s="2" customFormat="1" ht="12.75" customHeight="1">
      <c r="A31" s="13" t="s">
        <v>10</v>
      </c>
      <c r="B31" s="13" t="s">
        <v>19</v>
      </c>
      <c r="C31" s="13"/>
      <c r="D31" s="24">
        <v>-51929</v>
      </c>
      <c r="E31" s="13"/>
      <c r="F31" s="24">
        <v>-19237</v>
      </c>
      <c r="G31" s="12"/>
      <c r="H31" s="24">
        <v>-111797</v>
      </c>
      <c r="I31" s="13"/>
      <c r="J31" s="24">
        <v>-85593</v>
      </c>
    </row>
    <row r="32" spans="1:10" s="2" customFormat="1" ht="4.5" customHeight="1">
      <c r="A32" s="13"/>
      <c r="B32" s="13"/>
      <c r="C32" s="13"/>
      <c r="D32" s="24"/>
      <c r="E32" s="13"/>
      <c r="F32" s="24"/>
      <c r="G32" s="12"/>
      <c r="H32" s="24"/>
      <c r="I32" s="13"/>
      <c r="J32" s="24"/>
    </row>
    <row r="33" spans="1:12" s="2" customFormat="1" ht="12.75" customHeight="1">
      <c r="A33" s="13" t="s">
        <v>12</v>
      </c>
      <c r="B33" s="13" t="s">
        <v>20</v>
      </c>
      <c r="C33" s="13"/>
      <c r="D33" s="24">
        <v>-14752</v>
      </c>
      <c r="E33" s="13"/>
      <c r="F33" s="24">
        <v>-8928</v>
      </c>
      <c r="G33" s="12"/>
      <c r="H33" s="24">
        <v>-33023</v>
      </c>
      <c r="I33" s="13"/>
      <c r="J33" s="24">
        <v>-33534</v>
      </c>
      <c r="K33" s="17"/>
      <c r="L33" s="17"/>
    </row>
    <row r="34" spans="1:10" s="2" customFormat="1" ht="4.5" customHeight="1">
      <c r="A34" s="13"/>
      <c r="B34" s="13"/>
      <c r="C34" s="13"/>
      <c r="D34" s="24"/>
      <c r="E34" s="13"/>
      <c r="F34" s="24"/>
      <c r="G34" s="12"/>
      <c r="H34" s="24"/>
      <c r="I34" s="13"/>
      <c r="J34" s="24"/>
    </row>
    <row r="35" spans="1:11" s="2" customFormat="1" ht="12.75" customHeight="1">
      <c r="A35" s="13" t="s">
        <v>21</v>
      </c>
      <c r="B35" s="13" t="s">
        <v>22</v>
      </c>
      <c r="C35" s="13"/>
      <c r="D35" s="25">
        <v>70189</v>
      </c>
      <c r="E35" s="13"/>
      <c r="F35" s="25">
        <v>3623</v>
      </c>
      <c r="G35" s="12"/>
      <c r="H35" s="25">
        <v>68772</v>
      </c>
      <c r="I35" s="13"/>
      <c r="J35" s="25">
        <v>35911</v>
      </c>
      <c r="K35" s="17"/>
    </row>
    <row r="36" spans="1:10" s="2" customFormat="1" ht="4.5" customHeight="1">
      <c r="A36" s="13"/>
      <c r="B36" s="13"/>
      <c r="C36" s="13"/>
      <c r="D36" s="24"/>
      <c r="E36" s="13"/>
      <c r="F36" s="12"/>
      <c r="G36" s="12"/>
      <c r="H36" s="24"/>
      <c r="I36" s="13"/>
      <c r="J36" s="35"/>
    </row>
    <row r="37" spans="1:10" s="2" customFormat="1" ht="12.75" customHeight="1">
      <c r="A37" s="13" t="s">
        <v>23</v>
      </c>
      <c r="B37" s="13" t="s">
        <v>24</v>
      </c>
      <c r="C37" s="13"/>
      <c r="D37" s="24"/>
      <c r="E37" s="13"/>
      <c r="F37" s="12"/>
      <c r="G37" s="12"/>
      <c r="H37" s="24"/>
      <c r="I37" s="13"/>
      <c r="J37" s="35"/>
    </row>
    <row r="38" spans="1:10" s="2" customFormat="1" ht="12.75" customHeight="1">
      <c r="A38" s="13"/>
      <c r="B38" s="13" t="s">
        <v>25</v>
      </c>
      <c r="C38" s="13"/>
      <c r="D38" s="24"/>
      <c r="E38" s="13"/>
      <c r="F38" s="12"/>
      <c r="G38" s="12"/>
      <c r="H38" s="24"/>
      <c r="I38" s="13"/>
      <c r="J38" s="35"/>
    </row>
    <row r="39" spans="1:10" s="2" customFormat="1" ht="12.75" customHeight="1">
      <c r="A39" s="13"/>
      <c r="B39" s="13" t="s">
        <v>18</v>
      </c>
      <c r="C39" s="13"/>
      <c r="D39" s="24">
        <f>SUM(D29:D35)</f>
        <v>86038</v>
      </c>
      <c r="E39" s="13"/>
      <c r="F39" s="24">
        <f>SUM(F29:F35)</f>
        <v>-3772</v>
      </c>
      <c r="G39" s="12"/>
      <c r="H39" s="24">
        <f>SUM(H29:H35)</f>
        <v>77931</v>
      </c>
      <c r="I39" s="13"/>
      <c r="J39" s="24">
        <f>SUM(J29:J35)</f>
        <v>20737</v>
      </c>
    </row>
    <row r="40" spans="1:10" s="2" customFormat="1" ht="4.5" customHeight="1">
      <c r="A40" s="13"/>
      <c r="B40" s="13"/>
      <c r="C40" s="13"/>
      <c r="D40" s="24"/>
      <c r="E40" s="13"/>
      <c r="F40" s="12"/>
      <c r="G40" s="12"/>
      <c r="H40" s="24"/>
      <c r="I40" s="13"/>
      <c r="J40" s="35"/>
    </row>
    <row r="41" spans="1:10" s="2" customFormat="1" ht="12.75" customHeight="1">
      <c r="A41" s="13" t="s">
        <v>26</v>
      </c>
      <c r="B41" s="13" t="s">
        <v>27</v>
      </c>
      <c r="C41" s="13"/>
      <c r="D41" s="24"/>
      <c r="E41" s="13"/>
      <c r="F41" s="12"/>
      <c r="G41" s="12"/>
      <c r="H41" s="24"/>
      <c r="I41" s="13"/>
      <c r="J41" s="35"/>
    </row>
    <row r="42" spans="1:11" s="2" customFormat="1" ht="12.75" customHeight="1">
      <c r="A42" s="13"/>
      <c r="B42" s="13" t="s">
        <v>28</v>
      </c>
      <c r="C42" s="13"/>
      <c r="D42" s="25">
        <v>-13181</v>
      </c>
      <c r="E42" s="13"/>
      <c r="F42" s="25">
        <v>-17990</v>
      </c>
      <c r="G42" s="12"/>
      <c r="H42" s="25">
        <v>-34083</v>
      </c>
      <c r="I42" s="13"/>
      <c r="J42" s="25">
        <v>-32707</v>
      </c>
      <c r="K42" s="17"/>
    </row>
    <row r="43" spans="1:10" s="2" customFormat="1" ht="4.5" customHeight="1">
      <c r="A43" s="13"/>
      <c r="B43" s="13"/>
      <c r="C43" s="13"/>
      <c r="D43" s="24"/>
      <c r="E43" s="13"/>
      <c r="F43" s="12"/>
      <c r="G43" s="12"/>
      <c r="H43" s="24"/>
      <c r="I43" s="13"/>
      <c r="J43" s="35"/>
    </row>
    <row r="44" spans="1:10" s="2" customFormat="1" ht="12.75" customHeight="1">
      <c r="A44" s="13" t="s">
        <v>29</v>
      </c>
      <c r="B44" s="13" t="s">
        <v>30</v>
      </c>
      <c r="C44" s="13"/>
      <c r="D44" s="24"/>
      <c r="E44" s="13"/>
      <c r="F44" s="12"/>
      <c r="G44" s="12"/>
      <c r="H44" s="24"/>
      <c r="I44" s="13"/>
      <c r="J44" s="35"/>
    </row>
    <row r="45" spans="1:10" s="2" customFormat="1" ht="12.75" customHeight="1">
      <c r="A45" s="13"/>
      <c r="B45" s="13" t="s">
        <v>31</v>
      </c>
      <c r="C45" s="13"/>
      <c r="D45" s="24"/>
      <c r="E45" s="13"/>
      <c r="F45" s="12"/>
      <c r="G45" s="12"/>
      <c r="H45" s="24"/>
      <c r="I45" s="13"/>
      <c r="J45" s="35"/>
    </row>
    <row r="46" spans="1:10" s="2" customFormat="1" ht="12.75" customHeight="1">
      <c r="A46" s="13"/>
      <c r="B46" s="13" t="s">
        <v>32</v>
      </c>
      <c r="C46" s="13"/>
      <c r="D46" s="24"/>
      <c r="E46" s="13"/>
      <c r="F46" s="12"/>
      <c r="G46" s="12"/>
      <c r="H46" s="24"/>
      <c r="I46" s="13"/>
      <c r="J46" s="35"/>
    </row>
    <row r="47" spans="1:10" s="2" customFormat="1" ht="12.75" customHeight="1">
      <c r="A47" s="13"/>
      <c r="B47" s="13" t="s">
        <v>28</v>
      </c>
      <c r="C47" s="13"/>
      <c r="D47" s="24">
        <f>SUM(D39:D42)</f>
        <v>72857</v>
      </c>
      <c r="E47" s="13"/>
      <c r="F47" s="24">
        <f>SUM(F39:F42)</f>
        <v>-21762</v>
      </c>
      <c r="G47" s="12"/>
      <c r="H47" s="24">
        <f>SUM(H39:H42)</f>
        <v>43848</v>
      </c>
      <c r="I47" s="13"/>
      <c r="J47" s="24">
        <f>SUM(J39:J42)</f>
        <v>-11970</v>
      </c>
    </row>
    <row r="48" spans="1:10" s="2" customFormat="1" ht="4.5" customHeight="1">
      <c r="A48" s="13"/>
      <c r="B48" s="13"/>
      <c r="C48" s="13"/>
      <c r="D48" s="24"/>
      <c r="E48" s="13"/>
      <c r="F48" s="12"/>
      <c r="G48" s="12"/>
      <c r="H48" s="24"/>
      <c r="I48" s="13"/>
      <c r="J48" s="12"/>
    </row>
    <row r="49" spans="1:10" s="2" customFormat="1" ht="12.75" customHeight="1">
      <c r="A49" s="13" t="s">
        <v>33</v>
      </c>
      <c r="B49" s="13" t="s">
        <v>34</v>
      </c>
      <c r="C49" s="13"/>
      <c r="D49" s="25">
        <v>-9605</v>
      </c>
      <c r="E49" s="13"/>
      <c r="F49" s="25">
        <v>-7845</v>
      </c>
      <c r="G49" s="12"/>
      <c r="H49" s="25">
        <v>-27464</v>
      </c>
      <c r="I49" s="13"/>
      <c r="J49" s="25">
        <v>-30960</v>
      </c>
    </row>
    <row r="50" spans="1:10" s="2" customFormat="1" ht="4.5" customHeight="1">
      <c r="A50" s="13"/>
      <c r="B50" s="13"/>
      <c r="C50" s="13"/>
      <c r="D50" s="24"/>
      <c r="E50" s="13"/>
      <c r="F50" s="12"/>
      <c r="G50" s="12"/>
      <c r="H50" s="24"/>
      <c r="I50" s="13"/>
      <c r="J50" s="12"/>
    </row>
    <row r="51" spans="1:10" s="2" customFormat="1" ht="12.75" customHeight="1">
      <c r="A51" s="13" t="s">
        <v>35</v>
      </c>
      <c r="B51" s="13" t="s">
        <v>207</v>
      </c>
      <c r="C51" s="13"/>
      <c r="D51" s="24"/>
      <c r="E51" s="13"/>
      <c r="F51" s="12"/>
      <c r="G51" s="12"/>
      <c r="H51" s="24"/>
      <c r="I51" s="13"/>
      <c r="J51" s="12"/>
    </row>
    <row r="52" spans="1:10" s="2" customFormat="1" ht="12.75" customHeight="1">
      <c r="A52" s="13"/>
      <c r="B52" s="13" t="s">
        <v>36</v>
      </c>
      <c r="C52" s="13"/>
      <c r="D52" s="24">
        <f>SUM(D47:D49)</f>
        <v>63252</v>
      </c>
      <c r="E52" s="13"/>
      <c r="F52" s="24">
        <f>SUM(F47:F49)</f>
        <v>-29607</v>
      </c>
      <c r="G52" s="12"/>
      <c r="H52" s="24">
        <f>SUM(H47:H49)</f>
        <v>16384</v>
      </c>
      <c r="I52" s="13"/>
      <c r="J52" s="24">
        <f>SUM(J47:J49)</f>
        <v>-42930</v>
      </c>
    </row>
    <row r="53" spans="1:10" s="2" customFormat="1" ht="4.5" customHeight="1">
      <c r="A53" s="13"/>
      <c r="B53" s="13"/>
      <c r="C53" s="13"/>
      <c r="D53" s="24"/>
      <c r="E53" s="13"/>
      <c r="F53" s="12"/>
      <c r="G53" s="12"/>
      <c r="H53" s="24"/>
      <c r="I53" s="13"/>
      <c r="J53" s="12"/>
    </row>
    <row r="54" spans="1:10" s="2" customFormat="1" ht="12.75" customHeight="1">
      <c r="A54" s="13"/>
      <c r="B54" s="13" t="s">
        <v>37</v>
      </c>
      <c r="C54" s="13"/>
      <c r="D54" s="27">
        <v>-17362</v>
      </c>
      <c r="E54" s="13"/>
      <c r="F54" s="27">
        <v>-10944</v>
      </c>
      <c r="G54" s="12"/>
      <c r="H54" s="27">
        <v>-33794</v>
      </c>
      <c r="I54" s="13"/>
      <c r="J54" s="27">
        <v>-21838</v>
      </c>
    </row>
    <row r="55" spans="1:10" s="2" customFormat="1" ht="4.5" customHeight="1">
      <c r="A55" s="13"/>
      <c r="B55" s="13"/>
      <c r="C55" s="13"/>
      <c r="D55" s="27"/>
      <c r="E55" s="13"/>
      <c r="F55" s="27"/>
      <c r="G55" s="12"/>
      <c r="H55" s="27"/>
      <c r="I55" s="13"/>
      <c r="J55" s="27"/>
    </row>
    <row r="56" spans="1:10" s="2" customFormat="1" ht="12.75" customHeight="1">
      <c r="A56" s="13" t="s">
        <v>38</v>
      </c>
      <c r="B56" s="13" t="s">
        <v>39</v>
      </c>
      <c r="C56" s="13"/>
      <c r="D56" s="25">
        <v>0</v>
      </c>
      <c r="E56" s="13"/>
      <c r="F56" s="25">
        <v>0</v>
      </c>
      <c r="G56" s="12"/>
      <c r="H56" s="25">
        <v>0</v>
      </c>
      <c r="I56" s="13"/>
      <c r="J56" s="25">
        <v>0</v>
      </c>
    </row>
    <row r="57" spans="1:10" s="2" customFormat="1" ht="4.5" customHeight="1">
      <c r="A57" s="13"/>
      <c r="B57" s="13"/>
      <c r="C57" s="13"/>
      <c r="D57" s="24"/>
      <c r="E57" s="13"/>
      <c r="F57" s="12"/>
      <c r="G57" s="12"/>
      <c r="H57" s="24"/>
      <c r="I57" s="13"/>
      <c r="J57" s="12"/>
    </row>
    <row r="58" spans="1:10" s="2" customFormat="1" ht="12.75" customHeight="1">
      <c r="A58" s="13" t="s">
        <v>40</v>
      </c>
      <c r="B58" s="13" t="s">
        <v>208</v>
      </c>
      <c r="C58" s="13"/>
      <c r="D58" s="24"/>
      <c r="E58" s="13"/>
      <c r="F58" s="12"/>
      <c r="G58" s="12"/>
      <c r="H58" s="24"/>
      <c r="I58" s="13"/>
      <c r="J58" s="12"/>
    </row>
    <row r="59" spans="1:10" s="2" customFormat="1" ht="12.75" customHeight="1">
      <c r="A59" s="13"/>
      <c r="B59" s="13" t="s">
        <v>41</v>
      </c>
      <c r="C59" s="13"/>
      <c r="D59" s="24">
        <f>SUM(D51:D55)</f>
        <v>45890</v>
      </c>
      <c r="E59" s="13"/>
      <c r="F59" s="24">
        <f>SUM(F51:F55)</f>
        <v>-40551</v>
      </c>
      <c r="G59" s="12"/>
      <c r="H59" s="24">
        <f>SUM(H51:H55)</f>
        <v>-17410</v>
      </c>
      <c r="I59" s="13"/>
      <c r="J59" s="24">
        <f>SUM(J51:J55)</f>
        <v>-64768</v>
      </c>
    </row>
    <row r="60" spans="1:10" s="2" customFormat="1" ht="4.5" customHeight="1">
      <c r="A60" s="13"/>
      <c r="B60" s="13"/>
      <c r="C60" s="13"/>
      <c r="D60" s="24"/>
      <c r="E60" s="13"/>
      <c r="F60" s="12"/>
      <c r="G60" s="12"/>
      <c r="H60" s="24"/>
      <c r="I60" s="13"/>
      <c r="J60" s="12"/>
    </row>
    <row r="61" spans="1:10" s="2" customFormat="1" ht="12.75" customHeight="1">
      <c r="A61" s="13" t="s">
        <v>42</v>
      </c>
      <c r="B61" s="13" t="s">
        <v>43</v>
      </c>
      <c r="C61" s="13"/>
      <c r="D61" s="24">
        <v>0</v>
      </c>
      <c r="E61" s="13"/>
      <c r="F61" s="24">
        <v>0</v>
      </c>
      <c r="G61" s="12"/>
      <c r="H61" s="24">
        <v>0</v>
      </c>
      <c r="I61" s="13"/>
      <c r="J61" s="24">
        <v>0</v>
      </c>
    </row>
    <row r="62" spans="1:10" s="2" customFormat="1" ht="4.5" customHeight="1">
      <c r="A62" s="13"/>
      <c r="B62" s="13"/>
      <c r="C62" s="13"/>
      <c r="D62" s="24"/>
      <c r="E62" s="13"/>
      <c r="F62" s="24"/>
      <c r="G62" s="12"/>
      <c r="H62" s="24"/>
      <c r="I62" s="13"/>
      <c r="J62" s="24"/>
    </row>
    <row r="63" spans="1:10" s="2" customFormat="1" ht="12.75" customHeight="1">
      <c r="A63" s="13"/>
      <c r="B63" s="13" t="s">
        <v>37</v>
      </c>
      <c r="C63" s="13"/>
      <c r="D63" s="24">
        <v>0</v>
      </c>
      <c r="E63" s="13"/>
      <c r="F63" s="24">
        <v>0</v>
      </c>
      <c r="G63" s="12"/>
      <c r="H63" s="24">
        <v>0</v>
      </c>
      <c r="I63" s="13"/>
      <c r="J63" s="24">
        <v>0</v>
      </c>
    </row>
    <row r="64" spans="1:10" s="2" customFormat="1" ht="4.5" customHeight="1">
      <c r="A64" s="13"/>
      <c r="B64" s="13"/>
      <c r="C64" s="13"/>
      <c r="D64" s="24"/>
      <c r="E64" s="13"/>
      <c r="F64" s="24"/>
      <c r="G64" s="12"/>
      <c r="H64" s="24"/>
      <c r="I64" s="13"/>
      <c r="J64" s="24"/>
    </row>
    <row r="65" spans="1:10" s="2" customFormat="1" ht="12.75" customHeight="1">
      <c r="A65" s="13"/>
      <c r="B65" s="13" t="s">
        <v>44</v>
      </c>
      <c r="C65" s="13"/>
      <c r="D65" s="24"/>
      <c r="E65" s="13"/>
      <c r="F65" s="24"/>
      <c r="G65" s="12"/>
      <c r="H65" s="24"/>
      <c r="I65" s="13"/>
      <c r="J65" s="24"/>
    </row>
    <row r="66" spans="1:10" s="2" customFormat="1" ht="12.75" customHeight="1">
      <c r="A66" s="13"/>
      <c r="B66" s="13" t="s">
        <v>45</v>
      </c>
      <c r="C66" s="13"/>
      <c r="D66" s="24">
        <v>0</v>
      </c>
      <c r="E66" s="13"/>
      <c r="F66" s="24">
        <v>0</v>
      </c>
      <c r="G66" s="12"/>
      <c r="H66" s="24">
        <v>0</v>
      </c>
      <c r="I66" s="13"/>
      <c r="J66" s="24">
        <v>0</v>
      </c>
    </row>
    <row r="67" spans="1:10" s="2" customFormat="1" ht="4.5" customHeight="1">
      <c r="A67" s="13"/>
      <c r="B67" s="13"/>
      <c r="C67" s="13"/>
      <c r="D67" s="25"/>
      <c r="E67" s="13"/>
      <c r="F67" s="53"/>
      <c r="G67" s="12"/>
      <c r="H67" s="25"/>
      <c r="I67" s="13"/>
      <c r="J67" s="53"/>
    </row>
    <row r="68" spans="1:10" s="2" customFormat="1" ht="12.75" customHeight="1">
      <c r="A68" s="13" t="s">
        <v>46</v>
      </c>
      <c r="B68" s="13" t="s">
        <v>209</v>
      </c>
      <c r="C68" s="13"/>
      <c r="D68" s="27"/>
      <c r="E68" s="13"/>
      <c r="F68" s="32"/>
      <c r="G68" s="12"/>
      <c r="H68" s="27"/>
      <c r="I68" s="13"/>
      <c r="J68" s="32"/>
    </row>
    <row r="69" spans="1:10" s="2" customFormat="1" ht="12.75" customHeight="1" thickBot="1">
      <c r="A69" s="13"/>
      <c r="B69" s="13" t="s">
        <v>210</v>
      </c>
      <c r="C69" s="13"/>
      <c r="D69" s="26">
        <f>SUM(D59:D66)</f>
        <v>45890</v>
      </c>
      <c r="E69" s="13"/>
      <c r="F69" s="26">
        <f>SUM(F59:F66)</f>
        <v>-40551</v>
      </c>
      <c r="G69" s="12"/>
      <c r="H69" s="26">
        <f>SUM(H59:H66)</f>
        <v>-17410</v>
      </c>
      <c r="I69" s="13"/>
      <c r="J69" s="26">
        <f>SUM(J59:J66)</f>
        <v>-64768</v>
      </c>
    </row>
    <row r="70" spans="1:10" s="2" customFormat="1" ht="4.5" customHeight="1">
      <c r="A70" s="13"/>
      <c r="B70" s="13"/>
      <c r="C70" s="13"/>
      <c r="D70" s="24"/>
      <c r="E70" s="13"/>
      <c r="F70" s="12"/>
      <c r="G70" s="12"/>
      <c r="H70" s="24"/>
      <c r="I70" s="13"/>
      <c r="J70" s="12"/>
    </row>
    <row r="71" spans="1:10" s="2" customFormat="1" ht="12.75" customHeight="1">
      <c r="A71" s="68" t="s">
        <v>47</v>
      </c>
      <c r="B71" s="13" t="s">
        <v>212</v>
      </c>
      <c r="C71" s="13"/>
      <c r="D71" s="24"/>
      <c r="E71" s="13"/>
      <c r="F71" s="12"/>
      <c r="G71" s="12"/>
      <c r="H71" s="24"/>
      <c r="I71" s="13"/>
      <c r="J71" s="12"/>
    </row>
    <row r="72" spans="1:10" s="2" customFormat="1" ht="12.75" customHeight="1">
      <c r="A72" s="13"/>
      <c r="B72" s="13" t="s">
        <v>48</v>
      </c>
      <c r="C72" s="13"/>
      <c r="D72" s="24"/>
      <c r="E72" s="13"/>
      <c r="F72" s="12"/>
      <c r="G72" s="12"/>
      <c r="H72" s="24"/>
      <c r="I72" s="13"/>
      <c r="J72" s="12"/>
    </row>
    <row r="73" spans="1:10" s="2" customFormat="1" ht="4.5" customHeight="1">
      <c r="A73" s="13"/>
      <c r="B73" s="13"/>
      <c r="C73" s="13"/>
      <c r="D73" s="24"/>
      <c r="E73" s="13"/>
      <c r="F73" s="12"/>
      <c r="G73" s="12"/>
      <c r="H73" s="24"/>
      <c r="I73" s="13"/>
      <c r="J73" s="12"/>
    </row>
    <row r="74" spans="1:10" s="2" customFormat="1" ht="12.75" customHeight="1">
      <c r="A74" s="13"/>
      <c r="B74" s="13" t="s">
        <v>49</v>
      </c>
      <c r="C74" s="13"/>
      <c r="D74" s="24"/>
      <c r="E74" s="13"/>
      <c r="F74" s="12"/>
      <c r="G74" s="12"/>
      <c r="H74" s="24"/>
      <c r="I74" s="13"/>
      <c r="J74" s="12"/>
    </row>
    <row r="75" spans="2:10" s="2" customFormat="1" ht="12.75" customHeight="1">
      <c r="B75" s="13" t="s">
        <v>50</v>
      </c>
      <c r="D75" s="34">
        <f>D59/1940532*100</f>
        <v>2.364815421750324</v>
      </c>
      <c r="E75" s="13"/>
      <c r="F75" s="34">
        <f>F59/1940532*100</f>
        <v>-2.089684684406132</v>
      </c>
      <c r="G75" s="12"/>
      <c r="H75" s="34">
        <f>H59/1940532*100</f>
        <v>-0.8971766505267628</v>
      </c>
      <c r="I75" s="13"/>
      <c r="J75" s="34">
        <f>J59/1940532*100</f>
        <v>-3.337641430288189</v>
      </c>
    </row>
    <row r="76" spans="2:10" s="2" customFormat="1" ht="4.5" customHeight="1">
      <c r="B76" s="13"/>
      <c r="D76" s="24"/>
      <c r="E76" s="13"/>
      <c r="F76" s="12"/>
      <c r="G76" s="12"/>
      <c r="H76" s="24"/>
      <c r="I76" s="13"/>
      <c r="J76" s="12"/>
    </row>
    <row r="77" spans="2:10" s="2" customFormat="1" ht="12.75" customHeight="1">
      <c r="B77" s="13" t="s">
        <v>51</v>
      </c>
      <c r="D77" s="33" t="s">
        <v>52</v>
      </c>
      <c r="E77" s="13"/>
      <c r="F77" s="33" t="s">
        <v>52</v>
      </c>
      <c r="G77" s="12"/>
      <c r="H77" s="33" t="s">
        <v>52</v>
      </c>
      <c r="I77" s="13"/>
      <c r="J77" s="33" t="s">
        <v>52</v>
      </c>
    </row>
    <row r="78" spans="2:10" s="2" customFormat="1" ht="4.5" customHeight="1">
      <c r="B78" s="13"/>
      <c r="D78" s="9"/>
      <c r="F78" s="5"/>
      <c r="G78" s="5"/>
      <c r="H78" s="9"/>
      <c r="J78" s="5"/>
    </row>
    <row r="79" spans="2:10" s="2" customFormat="1" ht="12.75">
      <c r="B79" s="13" t="s">
        <v>53</v>
      </c>
      <c r="D79" s="9"/>
      <c r="F79" s="5"/>
      <c r="G79" s="5"/>
      <c r="H79" s="9"/>
      <c r="J79" s="9"/>
    </row>
    <row r="80" spans="2:10" s="2" customFormat="1" ht="12.75" customHeight="1">
      <c r="B80" s="13" t="s">
        <v>54</v>
      </c>
      <c r="D80" s="9"/>
      <c r="F80" s="5"/>
      <c r="G80" s="5"/>
      <c r="H80" s="9"/>
      <c r="J80" s="9"/>
    </row>
    <row r="81" spans="2:10" s="2" customFormat="1" ht="12.75" customHeight="1">
      <c r="B81" s="13"/>
      <c r="D81" s="9"/>
      <c r="F81" s="5"/>
      <c r="G81" s="5"/>
      <c r="H81" s="9"/>
      <c r="J81" s="9"/>
    </row>
    <row r="82" spans="2:10" s="2" customFormat="1" ht="12.75" customHeight="1">
      <c r="B82" s="13"/>
      <c r="D82" s="9"/>
      <c r="F82" s="5"/>
      <c r="G82" s="5"/>
      <c r="H82" s="9"/>
      <c r="J82" s="9"/>
    </row>
    <row r="83" spans="4:10" s="2" customFormat="1" ht="11.25">
      <c r="D83" s="9"/>
      <c r="F83" s="5"/>
      <c r="G83" s="5"/>
      <c r="H83" s="9"/>
      <c r="J83" s="9"/>
    </row>
    <row r="84" spans="4:8" s="2" customFormat="1" ht="7.5" customHeight="1">
      <c r="D84" s="9"/>
      <c r="F84" s="5"/>
      <c r="G84" s="5"/>
      <c r="H84" s="9"/>
    </row>
    <row r="85" spans="2:8" s="2" customFormat="1" ht="12.75">
      <c r="B85" s="13"/>
      <c r="D85" s="9"/>
      <c r="F85" s="5"/>
      <c r="G85" s="5"/>
      <c r="H85" s="9"/>
    </row>
    <row r="86" spans="4:8" s="2" customFormat="1" ht="11.25">
      <c r="D86" s="9"/>
      <c r="F86" s="5"/>
      <c r="G86" s="5"/>
      <c r="H86" s="9"/>
    </row>
    <row r="87" spans="4:8" s="2" customFormat="1" ht="11.25">
      <c r="D87" s="9"/>
      <c r="F87" s="5"/>
      <c r="G87" s="5"/>
      <c r="H87" s="9"/>
    </row>
    <row r="88" spans="4:8" s="2" customFormat="1" ht="11.25">
      <c r="D88" s="9"/>
      <c r="F88" s="5"/>
      <c r="G88" s="5"/>
      <c r="H88" s="9"/>
    </row>
    <row r="89" spans="4:8" s="2" customFormat="1" ht="11.25">
      <c r="D89" s="9"/>
      <c r="F89" s="5"/>
      <c r="G89" s="5"/>
      <c r="H89" s="9"/>
    </row>
    <row r="90" spans="4:8" s="2" customFormat="1" ht="11.25">
      <c r="D90" s="9"/>
      <c r="F90" s="5"/>
      <c r="G90" s="5"/>
      <c r="H90" s="9"/>
    </row>
    <row r="91" spans="4:8" s="2" customFormat="1" ht="11.25">
      <c r="D91" s="9"/>
      <c r="F91" s="5"/>
      <c r="G91" s="5"/>
      <c r="H91" s="9"/>
    </row>
    <row r="92" spans="6:7" s="2" customFormat="1" ht="11.25">
      <c r="F92" s="5"/>
      <c r="G92" s="5"/>
    </row>
    <row r="93" spans="6:7" s="2" customFormat="1" ht="11.25">
      <c r="F93" s="5"/>
      <c r="G93" s="5"/>
    </row>
    <row r="94" spans="6:7" s="2" customFormat="1" ht="11.25">
      <c r="F94" s="5"/>
      <c r="G94" s="5"/>
    </row>
    <row r="95" spans="6:7" s="2" customFormat="1" ht="11.25">
      <c r="F95" s="5"/>
      <c r="G95" s="5"/>
    </row>
    <row r="96" spans="6:7" s="2" customFormat="1" ht="11.25">
      <c r="F96" s="5"/>
      <c r="G96" s="5"/>
    </row>
    <row r="97" spans="6:7" s="2" customFormat="1" ht="11.25">
      <c r="F97" s="5"/>
      <c r="G97" s="5"/>
    </row>
    <row r="98" spans="6:7" s="2" customFormat="1" ht="11.25">
      <c r="F98" s="5"/>
      <c r="G98" s="5"/>
    </row>
    <row r="99" spans="6:7" s="2" customFormat="1" ht="11.25">
      <c r="F99" s="5"/>
      <c r="G99" s="5"/>
    </row>
    <row r="100" spans="6:7" s="2" customFormat="1" ht="11.25">
      <c r="F100" s="5"/>
      <c r="G100" s="5"/>
    </row>
    <row r="101" spans="6:7" s="2" customFormat="1" ht="11.25">
      <c r="F101" s="5"/>
      <c r="G101" s="5"/>
    </row>
    <row r="102" spans="6:7" s="2" customFormat="1" ht="11.25">
      <c r="F102" s="5"/>
      <c r="G102" s="5"/>
    </row>
    <row r="103" spans="6:7" s="2" customFormat="1" ht="11.25">
      <c r="F103" s="5"/>
      <c r="G103" s="5"/>
    </row>
    <row r="104" spans="6:7" s="2" customFormat="1" ht="11.25">
      <c r="F104" s="5"/>
      <c r="G104" s="5"/>
    </row>
    <row r="105" spans="6:7" s="2" customFormat="1" ht="11.25">
      <c r="F105" s="5"/>
      <c r="G105" s="5"/>
    </row>
    <row r="106" spans="6:7" s="2" customFormat="1" ht="11.25">
      <c r="F106" s="5"/>
      <c r="G106" s="5"/>
    </row>
    <row r="107" spans="6:7" s="2" customFormat="1" ht="11.25">
      <c r="F107" s="5"/>
      <c r="G107" s="5"/>
    </row>
    <row r="108" spans="6:7" s="2" customFormat="1" ht="11.25">
      <c r="F108" s="5"/>
      <c r="G108" s="5"/>
    </row>
    <row r="109" spans="6:7" s="2" customFormat="1" ht="11.25">
      <c r="F109" s="5"/>
      <c r="G109" s="5"/>
    </row>
    <row r="110" spans="6:7" s="2" customFormat="1" ht="11.25">
      <c r="F110" s="5"/>
      <c r="G110" s="5"/>
    </row>
    <row r="111" spans="6:7" s="2" customFormat="1" ht="11.25">
      <c r="F111" s="5"/>
      <c r="G111" s="5"/>
    </row>
    <row r="112" spans="6:7" s="2" customFormat="1" ht="11.25">
      <c r="F112" s="5"/>
      <c r="G112" s="5"/>
    </row>
    <row r="113" spans="6:7" s="2" customFormat="1" ht="11.25">
      <c r="F113" s="5"/>
      <c r="G113" s="5"/>
    </row>
    <row r="114" spans="6:7" s="2" customFormat="1" ht="11.25">
      <c r="F114" s="5"/>
      <c r="G114" s="5"/>
    </row>
    <row r="115" spans="6:7" s="2" customFormat="1" ht="11.25">
      <c r="F115" s="5"/>
      <c r="G115" s="5"/>
    </row>
    <row r="116" spans="6:7" s="2" customFormat="1" ht="11.25">
      <c r="F116" s="5"/>
      <c r="G116" s="5"/>
    </row>
    <row r="117" spans="6:7" s="2" customFormat="1" ht="11.25">
      <c r="F117" s="5"/>
      <c r="G117" s="5"/>
    </row>
    <row r="118" spans="6:7" s="2" customFormat="1" ht="11.25">
      <c r="F118" s="5"/>
      <c r="G118" s="5"/>
    </row>
    <row r="119" spans="6:7" s="2" customFormat="1" ht="11.25">
      <c r="F119" s="5"/>
      <c r="G119" s="5"/>
    </row>
    <row r="120" spans="6:7" s="2" customFormat="1" ht="11.25">
      <c r="F120" s="5"/>
      <c r="G120" s="5"/>
    </row>
    <row r="121" spans="6:7" s="2" customFormat="1" ht="11.25">
      <c r="F121" s="5"/>
      <c r="G121" s="5"/>
    </row>
    <row r="122" spans="6:7" s="2" customFormat="1" ht="11.25">
      <c r="F122" s="5"/>
      <c r="G122" s="5"/>
    </row>
    <row r="123" spans="6:7" s="2" customFormat="1" ht="11.25">
      <c r="F123" s="5"/>
      <c r="G123" s="5"/>
    </row>
    <row r="124" spans="6:7" s="2" customFormat="1" ht="11.25">
      <c r="F124" s="5"/>
      <c r="G124" s="5"/>
    </row>
    <row r="125" spans="6:7" s="2" customFormat="1" ht="11.25">
      <c r="F125" s="5"/>
      <c r="G125" s="5"/>
    </row>
    <row r="126" spans="6:7" s="2" customFormat="1" ht="11.25">
      <c r="F126" s="5"/>
      <c r="G126" s="5"/>
    </row>
    <row r="127" spans="6:7" s="2" customFormat="1" ht="11.25">
      <c r="F127" s="5"/>
      <c r="G127" s="5"/>
    </row>
    <row r="128" spans="6:7" s="2" customFormat="1" ht="11.25">
      <c r="F128" s="5"/>
      <c r="G128" s="5"/>
    </row>
    <row r="129" spans="6:7" s="2" customFormat="1" ht="11.25">
      <c r="F129" s="5"/>
      <c r="G129" s="5"/>
    </row>
    <row r="130" spans="6:7" s="2" customFormat="1" ht="11.25">
      <c r="F130" s="5"/>
      <c r="G130" s="5"/>
    </row>
    <row r="131" spans="6:7" s="2" customFormat="1" ht="11.25">
      <c r="F131" s="5"/>
      <c r="G131" s="5"/>
    </row>
    <row r="132" spans="6:7" s="2" customFormat="1" ht="11.25">
      <c r="F132" s="5"/>
      <c r="G132" s="5"/>
    </row>
    <row r="133" spans="6:7" s="2" customFormat="1" ht="11.25">
      <c r="F133" s="5"/>
      <c r="G133" s="5"/>
    </row>
    <row r="134" spans="6:7" s="2" customFormat="1" ht="11.25">
      <c r="F134" s="5"/>
      <c r="G134" s="5"/>
    </row>
    <row r="135" spans="6:7" s="2" customFormat="1" ht="11.25">
      <c r="F135" s="5"/>
      <c r="G135" s="5"/>
    </row>
    <row r="136" spans="6:7" s="2" customFormat="1" ht="11.25">
      <c r="F136" s="5"/>
      <c r="G136" s="5"/>
    </row>
    <row r="137" spans="6:7" s="2" customFormat="1" ht="11.25">
      <c r="F137" s="5"/>
      <c r="G137" s="5"/>
    </row>
    <row r="138" spans="6:7" s="2" customFormat="1" ht="11.25">
      <c r="F138" s="5"/>
      <c r="G138" s="5"/>
    </row>
    <row r="139" spans="6:7" s="2" customFormat="1" ht="11.25">
      <c r="F139" s="5"/>
      <c r="G139" s="5"/>
    </row>
    <row r="140" spans="6:7" s="2" customFormat="1" ht="11.25">
      <c r="F140" s="5"/>
      <c r="G140" s="5"/>
    </row>
    <row r="141" spans="6:7" s="2" customFormat="1" ht="11.25">
      <c r="F141" s="5"/>
      <c r="G141" s="5"/>
    </row>
    <row r="142" spans="6:7" s="2" customFormat="1" ht="11.25">
      <c r="F142" s="5"/>
      <c r="G142" s="5"/>
    </row>
    <row r="143" spans="6:7" s="2" customFormat="1" ht="11.25">
      <c r="F143" s="5"/>
      <c r="G143" s="5"/>
    </row>
    <row r="144" spans="6:7" s="2" customFormat="1" ht="11.25">
      <c r="F144" s="5"/>
      <c r="G144" s="5"/>
    </row>
    <row r="145" spans="6:7" s="2" customFormat="1" ht="11.25">
      <c r="F145" s="5"/>
      <c r="G145" s="5"/>
    </row>
    <row r="146" spans="6:7" s="2" customFormat="1" ht="11.25">
      <c r="F146" s="5"/>
      <c r="G146" s="5"/>
    </row>
    <row r="147" spans="6:7" s="2" customFormat="1" ht="11.25">
      <c r="F147" s="5"/>
      <c r="G147" s="5"/>
    </row>
    <row r="148" spans="6:7" s="2" customFormat="1" ht="11.25">
      <c r="F148" s="5"/>
      <c r="G148" s="5"/>
    </row>
    <row r="149" spans="6:7" s="2" customFormat="1" ht="11.25">
      <c r="F149" s="5"/>
      <c r="G149" s="5"/>
    </row>
    <row r="150" spans="6:7" s="2" customFormat="1" ht="11.25">
      <c r="F150" s="5"/>
      <c r="G150" s="5"/>
    </row>
    <row r="151" spans="6:7" s="2" customFormat="1" ht="11.25">
      <c r="F151" s="5"/>
      <c r="G151" s="5"/>
    </row>
    <row r="152" spans="6:7" s="2" customFormat="1" ht="11.25">
      <c r="F152" s="5"/>
      <c r="G152" s="5"/>
    </row>
    <row r="153" spans="6:7" s="2" customFormat="1" ht="11.25">
      <c r="F153" s="5"/>
      <c r="G153" s="5"/>
    </row>
    <row r="154" spans="6:7" s="2" customFormat="1" ht="11.25">
      <c r="F154" s="5"/>
      <c r="G154" s="5"/>
    </row>
    <row r="155" spans="6:7" s="2" customFormat="1" ht="11.25">
      <c r="F155" s="5"/>
      <c r="G155" s="5"/>
    </row>
    <row r="156" spans="6:7" s="2" customFormat="1" ht="11.25">
      <c r="F156" s="5"/>
      <c r="G156" s="5"/>
    </row>
    <row r="157" spans="6:7" s="2" customFormat="1" ht="11.25">
      <c r="F157" s="5"/>
      <c r="G157" s="5"/>
    </row>
    <row r="158" spans="6:7" s="2" customFormat="1" ht="11.25">
      <c r="F158" s="5"/>
      <c r="G158" s="5"/>
    </row>
    <row r="159" spans="6:7" s="2" customFormat="1" ht="11.25">
      <c r="F159" s="5"/>
      <c r="G159" s="5"/>
    </row>
    <row r="160" spans="6:7" s="2" customFormat="1" ht="11.25">
      <c r="F160" s="5"/>
      <c r="G160" s="5"/>
    </row>
    <row r="161" spans="6:7" s="2" customFormat="1" ht="11.25">
      <c r="F161" s="5"/>
      <c r="G161" s="5"/>
    </row>
    <row r="162" spans="6:7" s="2" customFormat="1" ht="11.25">
      <c r="F162" s="5"/>
      <c r="G162" s="5"/>
    </row>
  </sheetData>
  <printOptions horizontalCentered="1" verticalCentered="1"/>
  <pageMargins left="0.71" right="0.69" top="0.511811023622047" bottom="0.511811023622047" header="0.511811023622047" footer="0.511811023622047"/>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J545"/>
  <sheetViews>
    <sheetView showGridLines="0" workbookViewId="0" topLeftCell="A1">
      <selection activeCell="A1" sqref="A1"/>
    </sheetView>
  </sheetViews>
  <sheetFormatPr defaultColWidth="9.140625" defaultRowHeight="12.75"/>
  <cols>
    <col min="1" max="1" width="4.421875" style="0" customWidth="1"/>
    <col min="2" max="2" width="36.57421875" style="0" customWidth="1"/>
    <col min="3" max="3" width="3.7109375" style="0" customWidth="1"/>
    <col min="4" max="4" width="15.140625" style="0" customWidth="1"/>
    <col min="5" max="5" width="3.7109375" style="0" customWidth="1"/>
    <col min="6" max="6" width="15.421875" style="8" customWidth="1"/>
    <col min="7" max="7" width="3.00390625" style="0" customWidth="1"/>
  </cols>
  <sheetData>
    <row r="1" spans="1:6" ht="11.25" customHeight="1">
      <c r="A1" s="16"/>
      <c r="B1" s="16"/>
      <c r="C1" s="16"/>
      <c r="D1" s="16"/>
      <c r="E1" s="16"/>
      <c r="F1" s="16"/>
    </row>
    <row r="2" spans="1:6" ht="15.75" customHeight="1">
      <c r="A2" s="16"/>
      <c r="B2" s="16"/>
      <c r="C2" s="16"/>
      <c r="D2" s="16"/>
      <c r="E2" s="16"/>
      <c r="F2" s="16"/>
    </row>
    <row r="3" ht="15.75">
      <c r="A3" s="1" t="s">
        <v>55</v>
      </c>
    </row>
    <row r="5" spans="4:6" s="2" customFormat="1" ht="11.25">
      <c r="D5" s="11"/>
      <c r="F5" s="20"/>
    </row>
    <row r="6" spans="4:6" s="2" customFormat="1" ht="11.25">
      <c r="D6" s="11"/>
      <c r="F6" s="20"/>
    </row>
    <row r="7" spans="4:6" s="2" customFormat="1" ht="11.25">
      <c r="D7" s="11"/>
      <c r="F7" s="20"/>
    </row>
    <row r="8" spans="4:6" s="2" customFormat="1" ht="11.25">
      <c r="D8" s="11"/>
      <c r="F8" s="20"/>
    </row>
    <row r="9" spans="4:6" s="2" customFormat="1" ht="11.25">
      <c r="D9" s="11"/>
      <c r="F9" s="20"/>
    </row>
    <row r="10" spans="4:6" s="2" customFormat="1" ht="11.25">
      <c r="D10" s="19"/>
      <c r="F10" s="21"/>
    </row>
    <row r="11" spans="4:6" s="2" customFormat="1" ht="11.25">
      <c r="D11" s="19"/>
      <c r="F11" s="21"/>
    </row>
    <row r="12" s="2" customFormat="1" ht="11.25">
      <c r="F12" s="9"/>
    </row>
    <row r="13" spans="1:7" s="2" customFormat="1" ht="12.75">
      <c r="A13" s="55" t="s">
        <v>56</v>
      </c>
      <c r="B13" s="56" t="s">
        <v>57</v>
      </c>
      <c r="C13" s="56"/>
      <c r="D13" s="57">
        <v>2778593</v>
      </c>
      <c r="E13" s="56"/>
      <c r="F13" s="57">
        <f>538430</f>
        <v>538430</v>
      </c>
      <c r="G13" s="17"/>
    </row>
    <row r="14" spans="1:6" s="2" customFormat="1" ht="3.75" customHeight="1">
      <c r="A14" s="55"/>
      <c r="B14" s="56"/>
      <c r="C14" s="56"/>
      <c r="D14" s="57"/>
      <c r="E14" s="56"/>
      <c r="F14" s="57"/>
    </row>
    <row r="15" spans="1:6" s="2" customFormat="1" ht="12.75">
      <c r="A15" s="58">
        <v>2</v>
      </c>
      <c r="B15" s="56" t="s">
        <v>58</v>
      </c>
      <c r="C15" s="56"/>
      <c r="D15" s="57">
        <v>141000</v>
      </c>
      <c r="E15" s="56"/>
      <c r="F15" s="57">
        <v>141000</v>
      </c>
    </row>
    <row r="16" spans="1:6" s="2" customFormat="1" ht="3.75" customHeight="1">
      <c r="A16" s="55"/>
      <c r="B16" s="56"/>
      <c r="C16" s="56"/>
      <c r="D16" s="57"/>
      <c r="E16" s="56"/>
      <c r="F16" s="57"/>
    </row>
    <row r="17" spans="1:6" s="2" customFormat="1" ht="12.75">
      <c r="A17" s="55" t="s">
        <v>47</v>
      </c>
      <c r="B17" s="56" t="s">
        <v>59</v>
      </c>
      <c r="C17" s="56"/>
      <c r="D17" s="57">
        <v>989519</v>
      </c>
      <c r="E17" s="56"/>
      <c r="F17" s="57">
        <v>789823</v>
      </c>
    </row>
    <row r="18" spans="1:6" s="2" customFormat="1" ht="3.75" customHeight="1">
      <c r="A18" s="55"/>
      <c r="B18" s="56"/>
      <c r="C18" s="56"/>
      <c r="D18" s="57"/>
      <c r="E18" s="56"/>
      <c r="F18" s="57"/>
    </row>
    <row r="19" spans="1:6" s="2" customFormat="1" ht="12.75">
      <c r="A19" s="55" t="s">
        <v>60</v>
      </c>
      <c r="B19" s="56" t="s">
        <v>61</v>
      </c>
      <c r="C19" s="56"/>
      <c r="D19" s="57">
        <v>834682</v>
      </c>
      <c r="E19" s="56"/>
      <c r="F19" s="57">
        <v>1111444</v>
      </c>
    </row>
    <row r="20" spans="1:6" s="2" customFormat="1" ht="3.75" customHeight="1">
      <c r="A20" s="55"/>
      <c r="B20" s="56"/>
      <c r="C20" s="56"/>
      <c r="D20" s="57"/>
      <c r="E20" s="56"/>
      <c r="F20" s="57"/>
    </row>
    <row r="21" spans="1:6" s="2" customFormat="1" ht="12.75">
      <c r="A21" s="55" t="s">
        <v>62</v>
      </c>
      <c r="B21" s="56" t="s">
        <v>63</v>
      </c>
      <c r="C21" s="56"/>
      <c r="D21" s="57">
        <v>64878</v>
      </c>
      <c r="E21" s="56"/>
      <c r="F21" s="57">
        <v>64822</v>
      </c>
    </row>
    <row r="22" spans="1:6" s="2" customFormat="1" ht="3.75" customHeight="1">
      <c r="A22" s="55"/>
      <c r="B22" s="56"/>
      <c r="C22" s="56"/>
      <c r="D22" s="57"/>
      <c r="E22" s="56"/>
      <c r="F22" s="57"/>
    </row>
    <row r="23" spans="1:6" s="2" customFormat="1" ht="12.75">
      <c r="A23" s="58">
        <v>6</v>
      </c>
      <c r="B23" s="56" t="s">
        <v>64</v>
      </c>
      <c r="C23" s="56"/>
      <c r="D23" s="57">
        <v>846590</v>
      </c>
      <c r="E23" s="56"/>
      <c r="F23" s="57">
        <v>1023080</v>
      </c>
    </row>
    <row r="24" spans="1:6" s="2" customFormat="1" ht="3.75" customHeight="1">
      <c r="A24" s="58"/>
      <c r="B24" s="56"/>
      <c r="C24" s="56"/>
      <c r="D24" s="57"/>
      <c r="E24" s="56"/>
      <c r="F24" s="57"/>
    </row>
    <row r="25" spans="1:7" s="2" customFormat="1" ht="12.75">
      <c r="A25" s="58">
        <v>7</v>
      </c>
      <c r="B25" s="56" t="s">
        <v>65</v>
      </c>
      <c r="C25" s="56"/>
      <c r="D25" s="57">
        <v>144037</v>
      </c>
      <c r="E25" s="56"/>
      <c r="F25" s="57">
        <v>0</v>
      </c>
      <c r="G25" s="17"/>
    </row>
    <row r="26" spans="1:6" s="2" customFormat="1" ht="3.75" customHeight="1">
      <c r="A26" s="55"/>
      <c r="B26" s="56"/>
      <c r="C26" s="56"/>
      <c r="D26" s="57"/>
      <c r="E26" s="56"/>
      <c r="F26" s="57"/>
    </row>
    <row r="27" spans="1:9" s="2" customFormat="1" ht="12.75">
      <c r="A27" s="55" t="s">
        <v>66</v>
      </c>
      <c r="B27" s="56" t="s">
        <v>67</v>
      </c>
      <c r="C27" s="56"/>
      <c r="D27" s="57"/>
      <c r="E27" s="56"/>
      <c r="F27" s="57"/>
      <c r="I27" s="17"/>
    </row>
    <row r="28" spans="1:6" s="2" customFormat="1" ht="3.75" customHeight="1">
      <c r="A28" s="55"/>
      <c r="B28" s="56"/>
      <c r="C28" s="56"/>
      <c r="D28" s="59"/>
      <c r="E28" s="56"/>
      <c r="F28" s="59"/>
    </row>
    <row r="29" spans="1:8" s="2" customFormat="1" ht="12.75">
      <c r="A29" s="55"/>
      <c r="B29" s="56" t="s">
        <v>68</v>
      </c>
      <c r="C29" s="56"/>
      <c r="D29" s="60">
        <v>121015</v>
      </c>
      <c r="E29" s="56"/>
      <c r="F29" s="60">
        <v>122180</v>
      </c>
      <c r="H29" s="17"/>
    </row>
    <row r="30" spans="1:6" s="2" customFormat="1" ht="12.75">
      <c r="A30" s="55"/>
      <c r="B30" s="56" t="s">
        <v>69</v>
      </c>
      <c r="C30" s="56"/>
      <c r="D30" s="60">
        <v>58936</v>
      </c>
      <c r="E30" s="56"/>
      <c r="F30" s="60">
        <v>60903</v>
      </c>
    </row>
    <row r="31" spans="1:6" s="2" customFormat="1" ht="12.75">
      <c r="A31" s="55"/>
      <c r="B31" s="56" t="s">
        <v>70</v>
      </c>
      <c r="C31" s="56"/>
      <c r="D31" s="60">
        <v>554996</v>
      </c>
      <c r="E31" s="56"/>
      <c r="F31" s="60">
        <f>461844+28474</f>
        <v>490318</v>
      </c>
    </row>
    <row r="32" spans="1:6" s="2" customFormat="1" ht="12.75">
      <c r="A32" s="55"/>
      <c r="B32" s="56" t="s">
        <v>71</v>
      </c>
      <c r="C32" s="56"/>
      <c r="D32" s="60">
        <v>217377</v>
      </c>
      <c r="E32" s="56"/>
      <c r="F32" s="60">
        <f>122755+97053</f>
        <v>219808</v>
      </c>
    </row>
    <row r="33" spans="1:6" s="2" customFormat="1" ht="12.75">
      <c r="A33" s="55"/>
      <c r="B33" s="56" t="s">
        <v>72</v>
      </c>
      <c r="C33" s="56"/>
      <c r="D33" s="60">
        <v>54692</v>
      </c>
      <c r="E33" s="56"/>
      <c r="F33" s="60">
        <f>24587+26717+1</f>
        <v>51305</v>
      </c>
    </row>
    <row r="34" spans="1:6" s="2" customFormat="1" ht="12.75">
      <c r="A34" s="55"/>
      <c r="B34" s="56" t="s">
        <v>73</v>
      </c>
      <c r="C34" s="56"/>
      <c r="D34" s="60">
        <v>24165</v>
      </c>
      <c r="E34" s="56"/>
      <c r="F34" s="60">
        <v>39641</v>
      </c>
    </row>
    <row r="35" spans="1:6" s="2" customFormat="1" ht="12.75">
      <c r="A35" s="55"/>
      <c r="B35" s="56" t="s">
        <v>74</v>
      </c>
      <c r="C35" s="56"/>
      <c r="D35" s="60">
        <v>938685</v>
      </c>
      <c r="E35" s="56"/>
      <c r="F35" s="60">
        <v>925733</v>
      </c>
    </row>
    <row r="36" spans="1:6" s="2" customFormat="1" ht="3.75" customHeight="1">
      <c r="A36" s="55"/>
      <c r="B36" s="56"/>
      <c r="C36" s="56"/>
      <c r="D36" s="61"/>
      <c r="E36" s="56"/>
      <c r="F36" s="61"/>
    </row>
    <row r="37" spans="1:6" s="2" customFormat="1" ht="3.75" customHeight="1">
      <c r="A37" s="55"/>
      <c r="B37" s="56"/>
      <c r="C37" s="56"/>
      <c r="D37" s="60"/>
      <c r="E37" s="56"/>
      <c r="F37" s="60"/>
    </row>
    <row r="38" spans="1:7" s="2" customFormat="1" ht="12.75">
      <c r="A38" s="55"/>
      <c r="B38" s="62"/>
      <c r="C38" s="56"/>
      <c r="D38" s="61">
        <f>SUM(D29:D36)</f>
        <v>1969866</v>
      </c>
      <c r="E38" s="56"/>
      <c r="F38" s="61">
        <f>SUM(F29:F35)</f>
        <v>1909888</v>
      </c>
      <c r="G38" s="17"/>
    </row>
    <row r="39" spans="1:7" s="2" customFormat="1" ht="12.75">
      <c r="A39" s="55" t="s">
        <v>75</v>
      </c>
      <c r="B39" s="56" t="s">
        <v>76</v>
      </c>
      <c r="C39" s="56"/>
      <c r="D39" s="59"/>
      <c r="E39" s="56"/>
      <c r="F39" s="59"/>
      <c r="G39" s="17"/>
    </row>
    <row r="40" spans="1:6" s="2" customFormat="1" ht="3.75" customHeight="1">
      <c r="A40" s="55"/>
      <c r="B40" s="56"/>
      <c r="C40" s="56"/>
      <c r="D40" s="60"/>
      <c r="E40" s="56"/>
      <c r="F40" s="60"/>
    </row>
    <row r="41" spans="1:8" s="2" customFormat="1" ht="12.75">
      <c r="A41" s="55"/>
      <c r="B41" s="56" t="s">
        <v>77</v>
      </c>
      <c r="C41" s="56"/>
      <c r="D41" s="60">
        <v>123278</v>
      </c>
      <c r="E41" s="56"/>
      <c r="F41" s="60">
        <v>102821</v>
      </c>
      <c r="H41" s="17"/>
    </row>
    <row r="42" spans="1:6" s="2" customFormat="1" ht="12.75">
      <c r="A42" s="55"/>
      <c r="B42" s="56" t="s">
        <v>78</v>
      </c>
      <c r="C42" s="56"/>
      <c r="D42" s="60">
        <v>279755</v>
      </c>
      <c r="E42" s="56"/>
      <c r="F42" s="60">
        <v>123626</v>
      </c>
    </row>
    <row r="43" spans="1:6" s="2" customFormat="1" ht="12.75">
      <c r="A43" s="55"/>
      <c r="B43" s="56" t="s">
        <v>79</v>
      </c>
      <c r="C43" s="56"/>
      <c r="D43" s="60">
        <v>1157825</v>
      </c>
      <c r="E43" s="56"/>
      <c r="F43" s="60">
        <v>1027900</v>
      </c>
    </row>
    <row r="44" spans="1:6" s="2" customFormat="1" ht="12.75">
      <c r="A44" s="55"/>
      <c r="B44" s="56" t="s">
        <v>80</v>
      </c>
      <c r="C44" s="56"/>
      <c r="D44" s="60">
        <v>85656</v>
      </c>
      <c r="E44" s="56"/>
      <c r="F44" s="60">
        <v>88181</v>
      </c>
    </row>
    <row r="45" spans="1:6" s="2" customFormat="1" ht="4.5" customHeight="1">
      <c r="A45" s="55"/>
      <c r="B45" s="56"/>
      <c r="C45" s="56"/>
      <c r="D45" s="61"/>
      <c r="E45" s="56"/>
      <c r="F45" s="61"/>
    </row>
    <row r="46" spans="1:6" s="2" customFormat="1" ht="6" customHeight="1">
      <c r="A46" s="55"/>
      <c r="B46" s="56"/>
      <c r="C46" s="56"/>
      <c r="D46" s="59"/>
      <c r="E46" s="56"/>
      <c r="F46" s="59"/>
    </row>
    <row r="47" spans="1:6" s="2" customFormat="1" ht="12.75">
      <c r="A47" s="55"/>
      <c r="B47" s="56"/>
      <c r="C47" s="56"/>
      <c r="D47" s="61">
        <f>SUM(D40:D44)</f>
        <v>1646514</v>
      </c>
      <c r="E47" s="56"/>
      <c r="F47" s="61">
        <f>SUM(F40:F44)</f>
        <v>1342528</v>
      </c>
    </row>
    <row r="48" spans="1:6" s="2" customFormat="1" ht="3.75" customHeight="1">
      <c r="A48" s="55"/>
      <c r="B48" s="56"/>
      <c r="C48" s="56"/>
      <c r="D48" s="57"/>
      <c r="E48" s="56"/>
      <c r="F48" s="57"/>
    </row>
    <row r="49" spans="1:7" s="2" customFormat="1" ht="12.75">
      <c r="A49" s="55" t="s">
        <v>81</v>
      </c>
      <c r="B49" s="56" t="s">
        <v>82</v>
      </c>
      <c r="C49" s="56"/>
      <c r="D49" s="63">
        <f>D38-D47</f>
        <v>323352</v>
      </c>
      <c r="E49" s="56"/>
      <c r="F49" s="63">
        <f>F38-F47</f>
        <v>567360</v>
      </c>
      <c r="G49" s="17"/>
    </row>
    <row r="50" spans="1:6" s="2" customFormat="1" ht="4.5" customHeight="1">
      <c r="A50" s="55"/>
      <c r="B50" s="56"/>
      <c r="C50" s="56"/>
      <c r="D50" s="57"/>
      <c r="E50" s="56"/>
      <c r="F50" s="57"/>
    </row>
    <row r="51" spans="1:7" s="2" customFormat="1" ht="13.5" thickBot="1">
      <c r="A51" s="55"/>
      <c r="B51" s="56"/>
      <c r="C51" s="56"/>
      <c r="D51" s="64">
        <f>D49+D13+D17+D19+D15+D21+D23+D25</f>
        <v>6122651</v>
      </c>
      <c r="E51" s="56"/>
      <c r="F51" s="64">
        <f>F49+F13+F17+F19+F15+F21+F23+F25</f>
        <v>4235959</v>
      </c>
      <c r="G51" s="17"/>
    </row>
    <row r="52" spans="1:6" s="2" customFormat="1" ht="6.75" customHeight="1">
      <c r="A52" s="55"/>
      <c r="B52" s="56"/>
      <c r="C52" s="56"/>
      <c r="D52" s="57"/>
      <c r="E52" s="56"/>
      <c r="F52" s="57"/>
    </row>
    <row r="53" spans="1:6" s="2" customFormat="1" ht="4.5" customHeight="1">
      <c r="A53" s="55"/>
      <c r="B53" s="56"/>
      <c r="C53" s="56"/>
      <c r="D53" s="57"/>
      <c r="E53" s="56"/>
      <c r="F53" s="57"/>
    </row>
    <row r="54" spans="1:6" s="2" customFormat="1" ht="12.75">
      <c r="A54" s="55" t="s">
        <v>83</v>
      </c>
      <c r="B54" s="56" t="s">
        <v>84</v>
      </c>
      <c r="C54" s="56"/>
      <c r="D54" s="57">
        <v>1940532</v>
      </c>
      <c r="E54" s="56"/>
      <c r="F54" s="57">
        <v>1940532</v>
      </c>
    </row>
    <row r="55" spans="1:6" s="2" customFormat="1" ht="3.75" customHeight="1">
      <c r="A55" s="55"/>
      <c r="B55" s="56"/>
      <c r="C55" s="56"/>
      <c r="D55" s="57"/>
      <c r="E55" s="56"/>
      <c r="F55" s="57"/>
    </row>
    <row r="56" spans="1:6" s="2" customFormat="1" ht="12.75">
      <c r="A56" s="58" t="s">
        <v>85</v>
      </c>
      <c r="B56" s="56" t="s">
        <v>86</v>
      </c>
      <c r="C56" s="56"/>
      <c r="D56" s="57"/>
      <c r="E56" s="56"/>
      <c r="F56" s="57"/>
    </row>
    <row r="57" spans="1:6" s="2" customFormat="1" ht="3.75" customHeight="1">
      <c r="A57" s="55"/>
      <c r="B57" s="56"/>
      <c r="C57" s="56"/>
      <c r="D57" s="59"/>
      <c r="E57" s="56"/>
      <c r="F57" s="59"/>
    </row>
    <row r="58" spans="1:6" s="2" customFormat="1" ht="12.75">
      <c r="A58" s="55"/>
      <c r="B58" s="56" t="s">
        <v>87</v>
      </c>
      <c r="C58" s="56"/>
      <c r="D58" s="60">
        <v>220305</v>
      </c>
      <c r="E58" s="56"/>
      <c r="F58" s="60">
        <v>220305</v>
      </c>
    </row>
    <row r="59" spans="1:6" s="2" customFormat="1" ht="12.75">
      <c r="A59" s="55"/>
      <c r="B59" s="56" t="s">
        <v>88</v>
      </c>
      <c r="C59" s="56"/>
      <c r="D59" s="60">
        <v>27430</v>
      </c>
      <c r="E59" s="56"/>
      <c r="F59" s="60">
        <v>27430</v>
      </c>
    </row>
    <row r="60" spans="1:6" s="2" customFormat="1" ht="12.75">
      <c r="A60" s="55"/>
      <c r="B60" s="56" t="s">
        <v>89</v>
      </c>
      <c r="C60" s="56"/>
      <c r="D60" s="60">
        <v>40450</v>
      </c>
      <c r="E60" s="56"/>
      <c r="F60" s="60">
        <v>19076</v>
      </c>
    </row>
    <row r="61" spans="1:6" s="2" customFormat="1" ht="12.75">
      <c r="A61" s="55"/>
      <c r="B61" s="56" t="s">
        <v>90</v>
      </c>
      <c r="C61" s="56"/>
      <c r="D61" s="60">
        <v>32313</v>
      </c>
      <c r="E61" s="56"/>
      <c r="F61" s="60">
        <v>61859</v>
      </c>
    </row>
    <row r="62" spans="1:7" s="2" customFormat="1" ht="12.75">
      <c r="A62" s="55"/>
      <c r="B62" s="56" t="s">
        <v>91</v>
      </c>
      <c r="C62" s="56"/>
      <c r="D62" s="60">
        <v>25258</v>
      </c>
      <c r="E62" s="56"/>
      <c r="F62" s="60">
        <v>25258</v>
      </c>
      <c r="G62" s="17"/>
    </row>
    <row r="63" spans="1:8" s="2" customFormat="1" ht="12.75">
      <c r="A63" s="55"/>
      <c r="B63" s="56" t="s">
        <v>92</v>
      </c>
      <c r="C63" s="56"/>
      <c r="D63" s="60">
        <v>-160853</v>
      </c>
      <c r="E63" s="56"/>
      <c r="F63" s="60">
        <v>-143443</v>
      </c>
      <c r="G63" s="17"/>
      <c r="H63" s="17"/>
    </row>
    <row r="64" spans="1:6" s="2" customFormat="1" ht="3.75" customHeight="1">
      <c r="A64" s="55"/>
      <c r="B64" s="56"/>
      <c r="C64" s="56"/>
      <c r="D64" s="61"/>
      <c r="E64" s="56"/>
      <c r="F64" s="61"/>
    </row>
    <row r="65" spans="1:6" s="2" customFormat="1" ht="3.75" customHeight="1">
      <c r="A65" s="55"/>
      <c r="B65" s="56"/>
      <c r="C65" s="56"/>
      <c r="D65" s="65"/>
      <c r="E65" s="56"/>
      <c r="F65" s="65"/>
    </row>
    <row r="66" spans="1:6" s="2" customFormat="1" ht="12.75">
      <c r="A66" s="55"/>
      <c r="B66" s="56"/>
      <c r="C66" s="56"/>
      <c r="D66" s="63">
        <f>SUM(D58:D64)</f>
        <v>184903</v>
      </c>
      <c r="E66" s="56"/>
      <c r="F66" s="63">
        <f>SUM(F58:F65)</f>
        <v>210485</v>
      </c>
    </row>
    <row r="67" spans="1:6" s="2" customFormat="1" ht="3.75" customHeight="1">
      <c r="A67" s="55"/>
      <c r="B67" s="56"/>
      <c r="C67" s="56"/>
      <c r="D67" s="65"/>
      <c r="E67" s="56"/>
      <c r="F67" s="65"/>
    </row>
    <row r="68" spans="1:6" s="2" customFormat="1" ht="12.75">
      <c r="A68" s="55"/>
      <c r="B68" s="56" t="s">
        <v>93</v>
      </c>
      <c r="C68" s="56"/>
      <c r="D68" s="65">
        <f>D66+D54</f>
        <v>2125435</v>
      </c>
      <c r="E68" s="56"/>
      <c r="F68" s="65">
        <f>F66+F54</f>
        <v>2151017</v>
      </c>
    </row>
    <row r="69" spans="1:6" s="2" customFormat="1" ht="3.75" customHeight="1">
      <c r="A69" s="55"/>
      <c r="B69" s="56"/>
      <c r="C69" s="56"/>
      <c r="D69" s="65"/>
      <c r="E69" s="56"/>
      <c r="F69" s="65"/>
    </row>
    <row r="70" spans="1:6" s="2" customFormat="1" ht="12.75">
      <c r="A70" s="58" t="s">
        <v>94</v>
      </c>
      <c r="B70" s="56" t="s">
        <v>95</v>
      </c>
      <c r="C70" s="56"/>
      <c r="D70" s="57">
        <v>1724369</v>
      </c>
      <c r="E70" s="56"/>
      <c r="F70" s="57">
        <v>1814341</v>
      </c>
    </row>
    <row r="71" spans="1:6" s="2" customFormat="1" ht="3.75" customHeight="1">
      <c r="A71" s="58"/>
      <c r="B71" s="56"/>
      <c r="C71" s="56"/>
      <c r="D71" s="57"/>
      <c r="E71" s="56"/>
      <c r="F71" s="57"/>
    </row>
    <row r="72" spans="1:6" s="2" customFormat="1" ht="12.75">
      <c r="A72" s="58" t="s">
        <v>96</v>
      </c>
      <c r="B72" s="56" t="s">
        <v>97</v>
      </c>
      <c r="C72" s="56"/>
      <c r="D72" s="57">
        <v>2246048</v>
      </c>
      <c r="E72" s="56"/>
      <c r="F72" s="57">
        <f>247861+1000</f>
        <v>248861</v>
      </c>
    </row>
    <row r="73" spans="1:6" s="2" customFormat="1" ht="3.75" customHeight="1">
      <c r="A73" s="58"/>
      <c r="B73" s="56"/>
      <c r="C73" s="56"/>
      <c r="D73" s="57"/>
      <c r="E73" s="56"/>
      <c r="F73" s="57"/>
    </row>
    <row r="74" spans="1:6" s="2" customFormat="1" ht="12.75">
      <c r="A74" s="58" t="s">
        <v>98</v>
      </c>
      <c r="B74" s="56" t="s">
        <v>99</v>
      </c>
      <c r="C74" s="56"/>
      <c r="D74" s="57">
        <v>18163</v>
      </c>
      <c r="E74" s="56"/>
      <c r="F74" s="57">
        <f>13259+788</f>
        <v>14047</v>
      </c>
    </row>
    <row r="75" spans="1:6" s="2" customFormat="1" ht="3.75" customHeight="1">
      <c r="A75" s="58"/>
      <c r="B75" s="56"/>
      <c r="C75" s="56"/>
      <c r="D75" s="57"/>
      <c r="E75" s="56"/>
      <c r="F75" s="57"/>
    </row>
    <row r="76" spans="1:6" s="2" customFormat="1" ht="12.75">
      <c r="A76" s="58" t="s">
        <v>100</v>
      </c>
      <c r="B76" s="56" t="s">
        <v>101</v>
      </c>
      <c r="C76" s="56"/>
      <c r="D76" s="65">
        <v>8636</v>
      </c>
      <c r="E76" s="56"/>
      <c r="F76" s="65">
        <v>7693</v>
      </c>
    </row>
    <row r="77" spans="1:6" s="2" customFormat="1" ht="3.75" customHeight="1">
      <c r="A77" s="58"/>
      <c r="B77" s="56"/>
      <c r="C77" s="56"/>
      <c r="D77" s="63"/>
      <c r="E77" s="56"/>
      <c r="F77" s="63"/>
    </row>
    <row r="78" spans="1:6" s="2" customFormat="1" ht="3.75" customHeight="1">
      <c r="A78" s="58"/>
      <c r="B78" s="56"/>
      <c r="C78" s="56"/>
      <c r="D78" s="65"/>
      <c r="E78" s="56"/>
      <c r="F78" s="65"/>
    </row>
    <row r="79" spans="1:6" s="2" customFormat="1" ht="16.5" customHeight="1" thickBot="1">
      <c r="A79" s="58"/>
      <c r="B79" s="56"/>
      <c r="C79" s="56"/>
      <c r="D79" s="64">
        <f>SUM(D68:D77)</f>
        <v>6122651</v>
      </c>
      <c r="E79" s="56"/>
      <c r="F79" s="64">
        <f>SUM(F68:F77)</f>
        <v>4235959</v>
      </c>
    </row>
    <row r="80" spans="1:6" s="2" customFormat="1" ht="6" customHeight="1">
      <c r="A80" s="58"/>
      <c r="B80" s="56"/>
      <c r="C80" s="56"/>
      <c r="D80" s="57"/>
      <c r="E80" s="56"/>
      <c r="F80" s="57"/>
    </row>
    <row r="81" spans="1:6" s="2" customFormat="1" ht="12.75">
      <c r="A81" s="58" t="s">
        <v>102</v>
      </c>
      <c r="B81" s="56" t="s">
        <v>103</v>
      </c>
      <c r="C81" s="56"/>
      <c r="D81" s="66">
        <f>(D68-D23-D25)/1940532</f>
        <v>0.5847922116203186</v>
      </c>
      <c r="E81" s="56"/>
      <c r="F81" s="66">
        <f>(F68-F23-F25)/1940532</f>
        <v>0.5812514300202213</v>
      </c>
    </row>
    <row r="82" spans="1:6" s="2" customFormat="1" ht="12.75">
      <c r="A82" s="58"/>
      <c r="B82" s="56"/>
      <c r="C82" s="56"/>
      <c r="D82" s="66"/>
      <c r="E82" s="56"/>
      <c r="F82" s="66"/>
    </row>
    <row r="83" spans="2:10" s="2" customFormat="1" ht="0.75" customHeight="1">
      <c r="B83" s="13"/>
      <c r="D83" s="9"/>
      <c r="F83" s="5"/>
      <c r="G83" s="5"/>
      <c r="H83" s="9"/>
      <c r="J83" s="9"/>
    </row>
    <row r="84" spans="2:10" s="2" customFormat="1" ht="12.75" customHeight="1" hidden="1">
      <c r="B84" s="13"/>
      <c r="D84" s="9"/>
      <c r="F84" s="5"/>
      <c r="G84" s="5"/>
      <c r="H84" s="9"/>
      <c r="J84" s="9"/>
    </row>
    <row r="85" spans="1:6" s="2" customFormat="1" ht="0.75" customHeight="1">
      <c r="A85" s="23"/>
      <c r="B85" s="13"/>
      <c r="C85" s="13"/>
      <c r="D85" s="13"/>
      <c r="E85" s="13"/>
      <c r="F85" s="28"/>
    </row>
    <row r="86" spans="1:6" s="2" customFormat="1" ht="12.75">
      <c r="A86" s="23"/>
      <c r="B86" s="13"/>
      <c r="C86" s="13"/>
      <c r="D86" s="13"/>
      <c r="E86" s="13"/>
      <c r="F86" s="24"/>
    </row>
    <row r="87" spans="1:6" s="2" customFormat="1" ht="12.75">
      <c r="A87" s="23"/>
      <c r="B87" s="13"/>
      <c r="C87" s="13"/>
      <c r="D87" s="13"/>
      <c r="E87" s="13"/>
      <c r="F87" s="24"/>
    </row>
    <row r="88" spans="1:6" s="2" customFormat="1" ht="12.75">
      <c r="A88" s="23"/>
      <c r="B88" s="13"/>
      <c r="C88" s="13"/>
      <c r="D88" s="13"/>
      <c r="E88" s="13"/>
      <c r="F88" s="24"/>
    </row>
    <row r="89" spans="1:6" s="2" customFormat="1" ht="12.75">
      <c r="A89" s="23"/>
      <c r="B89" s="13"/>
      <c r="C89" s="13"/>
      <c r="D89" s="13"/>
      <c r="E89" s="13"/>
      <c r="F89" s="24"/>
    </row>
    <row r="90" spans="1:6" s="2" customFormat="1" ht="12.75">
      <c r="A90" s="23"/>
      <c r="B90" s="13"/>
      <c r="C90" s="13"/>
      <c r="D90" s="13"/>
      <c r="E90" s="13"/>
      <c r="F90" s="24"/>
    </row>
    <row r="91" spans="1:6" s="2" customFormat="1" ht="12.75">
      <c r="A91" s="23"/>
      <c r="B91" s="13"/>
      <c r="C91" s="13"/>
      <c r="D91" s="13"/>
      <c r="E91" s="13"/>
      <c r="F91" s="24"/>
    </row>
    <row r="92" spans="1:6" s="2" customFormat="1" ht="12.75">
      <c r="A92" s="23"/>
      <c r="B92" s="13"/>
      <c r="C92" s="13"/>
      <c r="D92" s="13"/>
      <c r="E92" s="13"/>
      <c r="F92" s="24"/>
    </row>
    <row r="93" spans="1:6" s="2" customFormat="1" ht="12.75">
      <c r="A93" s="23"/>
      <c r="B93" s="13"/>
      <c r="C93" s="13"/>
      <c r="D93" s="13"/>
      <c r="E93" s="13"/>
      <c r="F93" s="24"/>
    </row>
    <row r="94" spans="1:6" s="2" customFormat="1" ht="12.75">
      <c r="A94" s="23"/>
      <c r="B94" s="13"/>
      <c r="C94" s="13"/>
      <c r="D94" s="13"/>
      <c r="E94" s="13"/>
      <c r="F94" s="24"/>
    </row>
    <row r="95" spans="1:6" s="2" customFormat="1" ht="12.75">
      <c r="A95" s="23"/>
      <c r="B95" s="13"/>
      <c r="C95" s="13"/>
      <c r="D95" s="13"/>
      <c r="E95" s="13"/>
      <c r="F95" s="24"/>
    </row>
    <row r="96" s="2" customFormat="1" ht="11.25">
      <c r="F96" s="9"/>
    </row>
    <row r="97" s="2" customFormat="1" ht="11.25">
      <c r="F97" s="9"/>
    </row>
    <row r="98" s="2" customFormat="1" ht="11.25">
      <c r="F98" s="9"/>
    </row>
    <row r="99" s="2" customFormat="1" ht="11.25">
      <c r="F99" s="9"/>
    </row>
    <row r="100" s="2" customFormat="1" ht="11.25">
      <c r="F100" s="9"/>
    </row>
    <row r="101" s="2" customFormat="1" ht="11.25">
      <c r="F101" s="9"/>
    </row>
    <row r="102" s="2" customFormat="1" ht="11.25">
      <c r="F102" s="9"/>
    </row>
    <row r="103" s="2" customFormat="1" ht="11.25">
      <c r="F103" s="9"/>
    </row>
    <row r="104" s="2" customFormat="1" ht="11.25">
      <c r="F104" s="9"/>
    </row>
    <row r="105" s="2" customFormat="1" ht="11.25">
      <c r="F105" s="9"/>
    </row>
    <row r="106" s="2" customFormat="1" ht="11.25">
      <c r="F106" s="9"/>
    </row>
    <row r="107" s="2" customFormat="1" ht="11.25">
      <c r="F107" s="9"/>
    </row>
    <row r="108" s="2" customFormat="1" ht="11.25">
      <c r="F108" s="9"/>
    </row>
    <row r="109" s="2" customFormat="1" ht="11.25">
      <c r="F109" s="9"/>
    </row>
    <row r="110" s="2" customFormat="1" ht="11.25">
      <c r="F110" s="9"/>
    </row>
    <row r="111" s="2" customFormat="1" ht="11.25">
      <c r="F111" s="9"/>
    </row>
    <row r="112" s="2" customFormat="1" ht="11.25">
      <c r="F112" s="9"/>
    </row>
    <row r="113" s="2" customFormat="1" ht="11.25">
      <c r="F113" s="9"/>
    </row>
    <row r="114" s="2" customFormat="1" ht="11.25">
      <c r="F114" s="9"/>
    </row>
    <row r="115" s="2" customFormat="1" ht="11.25">
      <c r="F115" s="9"/>
    </row>
    <row r="116" s="2" customFormat="1" ht="11.25">
      <c r="F116" s="9"/>
    </row>
    <row r="117" s="2" customFormat="1" ht="11.25">
      <c r="F117" s="9"/>
    </row>
    <row r="118" s="2" customFormat="1" ht="11.25">
      <c r="F118" s="9"/>
    </row>
    <row r="119" s="2" customFormat="1" ht="11.25">
      <c r="F119" s="9"/>
    </row>
    <row r="120" s="2" customFormat="1" ht="11.25">
      <c r="F120" s="9"/>
    </row>
    <row r="121" s="2" customFormat="1" ht="11.25">
      <c r="F121" s="9"/>
    </row>
    <row r="122" s="2" customFormat="1" ht="11.25">
      <c r="F122" s="9"/>
    </row>
    <row r="123" s="2" customFormat="1" ht="11.25">
      <c r="F123" s="9"/>
    </row>
    <row r="124" s="2" customFormat="1" ht="11.25">
      <c r="F124" s="9"/>
    </row>
    <row r="125" s="2" customFormat="1" ht="11.25">
      <c r="F125" s="9"/>
    </row>
    <row r="126" s="2" customFormat="1" ht="11.25">
      <c r="F126" s="9"/>
    </row>
    <row r="127" s="2" customFormat="1" ht="11.25">
      <c r="F127" s="9"/>
    </row>
    <row r="128" s="2" customFormat="1" ht="11.25">
      <c r="F128" s="9"/>
    </row>
    <row r="129" s="2" customFormat="1" ht="11.25">
      <c r="F129" s="9"/>
    </row>
    <row r="130" s="2" customFormat="1" ht="11.25">
      <c r="F130" s="9"/>
    </row>
    <row r="131" s="2" customFormat="1" ht="11.25">
      <c r="F131" s="9"/>
    </row>
    <row r="132" s="2" customFormat="1" ht="11.25">
      <c r="F132" s="9"/>
    </row>
    <row r="133" s="2" customFormat="1" ht="11.25">
      <c r="F133" s="9"/>
    </row>
    <row r="134" s="2" customFormat="1" ht="11.25">
      <c r="F134" s="9"/>
    </row>
    <row r="135" s="2" customFormat="1" ht="11.25">
      <c r="F135" s="9"/>
    </row>
    <row r="136" s="2" customFormat="1" ht="11.25">
      <c r="F136" s="9"/>
    </row>
    <row r="137" s="2" customFormat="1" ht="11.25">
      <c r="F137" s="9"/>
    </row>
    <row r="138" s="2" customFormat="1" ht="11.25">
      <c r="F138" s="9"/>
    </row>
    <row r="139" s="2" customFormat="1" ht="11.25">
      <c r="F139" s="9"/>
    </row>
    <row r="140" s="2" customFormat="1" ht="11.25">
      <c r="F140" s="9"/>
    </row>
    <row r="141" s="2" customFormat="1" ht="11.25">
      <c r="F141" s="9"/>
    </row>
    <row r="142" s="2" customFormat="1" ht="11.25">
      <c r="F142" s="9"/>
    </row>
    <row r="143" s="2" customFormat="1" ht="11.25">
      <c r="F143" s="9"/>
    </row>
    <row r="144" s="2" customFormat="1" ht="11.25">
      <c r="F144" s="9"/>
    </row>
    <row r="145" s="2" customFormat="1" ht="11.25">
      <c r="F145" s="9"/>
    </row>
    <row r="146" s="2" customFormat="1" ht="11.25">
      <c r="F146" s="9"/>
    </row>
    <row r="147" s="2" customFormat="1" ht="11.25">
      <c r="F147" s="9"/>
    </row>
    <row r="148" s="2" customFormat="1" ht="11.25">
      <c r="F148" s="9"/>
    </row>
    <row r="149" s="2" customFormat="1" ht="11.25">
      <c r="F149" s="9"/>
    </row>
    <row r="150" s="2" customFormat="1" ht="11.25">
      <c r="F150" s="9"/>
    </row>
    <row r="151" s="2" customFormat="1" ht="11.25">
      <c r="F151" s="9"/>
    </row>
    <row r="152" s="2" customFormat="1" ht="11.25">
      <c r="F152" s="9"/>
    </row>
    <row r="153" s="2" customFormat="1" ht="11.25">
      <c r="F153" s="9"/>
    </row>
    <row r="154" s="2" customFormat="1" ht="11.25">
      <c r="F154" s="9"/>
    </row>
    <row r="155" s="2" customFormat="1" ht="11.25">
      <c r="F155" s="9"/>
    </row>
    <row r="156" s="2" customFormat="1" ht="11.25">
      <c r="F156" s="9"/>
    </row>
    <row r="157" s="2" customFormat="1" ht="11.25">
      <c r="F157" s="9"/>
    </row>
    <row r="158" s="2" customFormat="1" ht="11.25">
      <c r="F158" s="9"/>
    </row>
    <row r="159" s="2" customFormat="1" ht="11.25">
      <c r="F159" s="9"/>
    </row>
    <row r="160" s="2" customFormat="1" ht="11.25">
      <c r="F160" s="9"/>
    </row>
    <row r="161" s="2" customFormat="1" ht="11.25">
      <c r="F161" s="9"/>
    </row>
    <row r="162" s="2" customFormat="1" ht="11.25">
      <c r="F162" s="9"/>
    </row>
    <row r="163" s="2" customFormat="1" ht="11.25">
      <c r="F163" s="9"/>
    </row>
    <row r="164" s="2" customFormat="1" ht="11.25">
      <c r="F164" s="9"/>
    </row>
    <row r="165" s="2" customFormat="1" ht="11.25">
      <c r="F165" s="9"/>
    </row>
    <row r="166" s="2" customFormat="1" ht="11.25">
      <c r="F166" s="9"/>
    </row>
    <row r="167" s="2" customFormat="1" ht="11.25">
      <c r="F167" s="9"/>
    </row>
    <row r="168" s="2" customFormat="1" ht="11.25">
      <c r="F168" s="9"/>
    </row>
    <row r="169" s="2" customFormat="1" ht="11.25">
      <c r="F169" s="9"/>
    </row>
    <row r="170" s="2" customFormat="1" ht="11.25">
      <c r="F170" s="9"/>
    </row>
    <row r="171" s="2" customFormat="1" ht="11.25">
      <c r="F171" s="9"/>
    </row>
    <row r="172" s="2" customFormat="1" ht="11.25">
      <c r="F172" s="9"/>
    </row>
    <row r="173" s="2" customFormat="1" ht="11.25">
      <c r="F173" s="9"/>
    </row>
    <row r="174" s="2" customFormat="1" ht="11.25">
      <c r="F174" s="9"/>
    </row>
    <row r="175" s="2" customFormat="1" ht="11.25">
      <c r="F175" s="9"/>
    </row>
    <row r="176" s="2" customFormat="1" ht="11.25">
      <c r="F176" s="9"/>
    </row>
    <row r="177" s="2" customFormat="1" ht="11.25">
      <c r="F177" s="9"/>
    </row>
    <row r="178" s="2" customFormat="1" ht="11.25">
      <c r="F178" s="9"/>
    </row>
    <row r="179" s="2" customFormat="1" ht="11.25">
      <c r="F179" s="9"/>
    </row>
    <row r="180" s="2" customFormat="1" ht="11.25">
      <c r="F180" s="9"/>
    </row>
    <row r="181" s="2" customFormat="1" ht="11.25">
      <c r="F181" s="9"/>
    </row>
    <row r="182" s="2" customFormat="1" ht="11.25">
      <c r="F182" s="9"/>
    </row>
    <row r="183" s="2" customFormat="1" ht="11.25">
      <c r="F183" s="9"/>
    </row>
    <row r="184" s="2" customFormat="1" ht="11.25">
      <c r="F184" s="9"/>
    </row>
    <row r="185" s="2" customFormat="1" ht="11.25">
      <c r="F185" s="9"/>
    </row>
    <row r="186" s="2" customFormat="1" ht="11.25">
      <c r="F186" s="9"/>
    </row>
    <row r="187" s="2" customFormat="1" ht="11.25">
      <c r="F187" s="9"/>
    </row>
    <row r="188" s="2" customFormat="1" ht="11.25">
      <c r="F188" s="9"/>
    </row>
    <row r="189" s="2" customFormat="1" ht="11.25">
      <c r="F189" s="9"/>
    </row>
    <row r="190" s="2" customFormat="1" ht="11.25">
      <c r="F190" s="9"/>
    </row>
    <row r="191" s="2" customFormat="1" ht="11.25">
      <c r="F191" s="9"/>
    </row>
    <row r="192" s="2" customFormat="1" ht="11.25">
      <c r="F192" s="9"/>
    </row>
    <row r="193" s="2" customFormat="1" ht="11.25">
      <c r="F193" s="9"/>
    </row>
    <row r="194" s="2" customFormat="1" ht="11.25">
      <c r="F194" s="9"/>
    </row>
    <row r="195" s="2" customFormat="1" ht="11.25">
      <c r="F195" s="9"/>
    </row>
    <row r="196" s="2" customFormat="1" ht="11.25">
      <c r="F196" s="9"/>
    </row>
    <row r="197" s="2" customFormat="1" ht="11.25">
      <c r="F197" s="9"/>
    </row>
    <row r="198" s="2" customFormat="1" ht="11.25">
      <c r="F198" s="9"/>
    </row>
    <row r="199" s="2" customFormat="1" ht="11.25">
      <c r="F199" s="9"/>
    </row>
    <row r="200" s="2" customFormat="1" ht="11.25">
      <c r="F200" s="9"/>
    </row>
    <row r="201" s="2" customFormat="1" ht="11.25">
      <c r="F201" s="9"/>
    </row>
    <row r="202" s="2" customFormat="1" ht="11.25">
      <c r="F202" s="9"/>
    </row>
    <row r="203" s="2" customFormat="1" ht="11.25">
      <c r="F203" s="9"/>
    </row>
    <row r="204" s="2" customFormat="1" ht="11.25">
      <c r="F204" s="9"/>
    </row>
    <row r="205" s="2" customFormat="1" ht="11.25">
      <c r="F205" s="9"/>
    </row>
    <row r="206" s="2" customFormat="1" ht="11.25">
      <c r="F206" s="9"/>
    </row>
    <row r="207" s="2" customFormat="1" ht="11.25">
      <c r="F207" s="9"/>
    </row>
    <row r="208" s="2" customFormat="1" ht="11.25">
      <c r="F208" s="9"/>
    </row>
    <row r="209" s="2" customFormat="1" ht="11.25">
      <c r="F209" s="9"/>
    </row>
    <row r="210" s="2" customFormat="1" ht="11.25">
      <c r="F210" s="9"/>
    </row>
    <row r="211" s="2" customFormat="1" ht="11.25">
      <c r="F211" s="9"/>
    </row>
    <row r="212" s="2" customFormat="1" ht="11.25">
      <c r="F212" s="9"/>
    </row>
    <row r="213" s="2" customFormat="1" ht="11.25">
      <c r="F213" s="9"/>
    </row>
    <row r="214" s="2" customFormat="1" ht="11.25">
      <c r="F214" s="9"/>
    </row>
    <row r="215" s="2" customFormat="1" ht="11.25">
      <c r="F215" s="9"/>
    </row>
    <row r="216" s="2" customFormat="1" ht="11.25">
      <c r="F216" s="9"/>
    </row>
    <row r="217" s="2" customFormat="1" ht="11.25">
      <c r="F217" s="9"/>
    </row>
    <row r="218" s="2" customFormat="1" ht="11.25">
      <c r="F218" s="9"/>
    </row>
    <row r="219" s="2" customFormat="1" ht="11.25">
      <c r="F219" s="9"/>
    </row>
    <row r="220" s="2" customFormat="1" ht="11.25">
      <c r="F220" s="9"/>
    </row>
    <row r="221" s="2" customFormat="1" ht="11.25">
      <c r="F221" s="9"/>
    </row>
    <row r="222" s="2" customFormat="1" ht="11.25">
      <c r="F222" s="9"/>
    </row>
    <row r="223" s="2" customFormat="1" ht="11.25">
      <c r="F223" s="9"/>
    </row>
    <row r="224" s="2" customFormat="1" ht="11.25">
      <c r="F224" s="9"/>
    </row>
    <row r="225" s="2" customFormat="1" ht="11.25">
      <c r="F225" s="9"/>
    </row>
    <row r="226" s="2" customFormat="1" ht="11.25">
      <c r="F226" s="9"/>
    </row>
    <row r="227" s="2" customFormat="1" ht="11.25">
      <c r="F227" s="9"/>
    </row>
    <row r="228" s="2" customFormat="1" ht="11.25">
      <c r="F228" s="9"/>
    </row>
    <row r="229" s="2" customFormat="1" ht="11.25">
      <c r="F229" s="9"/>
    </row>
    <row r="230" s="2" customFormat="1" ht="11.25">
      <c r="F230" s="9"/>
    </row>
    <row r="231" s="2" customFormat="1" ht="11.25">
      <c r="F231" s="9"/>
    </row>
    <row r="232" s="2" customFormat="1" ht="11.25">
      <c r="F232" s="9"/>
    </row>
    <row r="233" s="2" customFormat="1" ht="11.25">
      <c r="F233" s="9"/>
    </row>
    <row r="234" s="2" customFormat="1" ht="11.25">
      <c r="F234" s="9"/>
    </row>
    <row r="235" s="2" customFormat="1" ht="11.25">
      <c r="F235" s="9"/>
    </row>
    <row r="236" s="2" customFormat="1" ht="11.25">
      <c r="F236" s="9"/>
    </row>
    <row r="237" s="2" customFormat="1" ht="11.25">
      <c r="F237" s="9"/>
    </row>
    <row r="238" s="2" customFormat="1" ht="11.25">
      <c r="F238" s="9"/>
    </row>
    <row r="239" s="2" customFormat="1" ht="11.25">
      <c r="F239" s="9"/>
    </row>
    <row r="240" s="2" customFormat="1" ht="11.25">
      <c r="F240" s="9"/>
    </row>
    <row r="241" s="2" customFormat="1" ht="11.25">
      <c r="F241" s="9"/>
    </row>
    <row r="242" s="2" customFormat="1" ht="11.25">
      <c r="F242" s="9"/>
    </row>
    <row r="243" s="2" customFormat="1" ht="11.25">
      <c r="F243" s="9"/>
    </row>
    <row r="244" s="2" customFormat="1" ht="11.25">
      <c r="F244" s="9"/>
    </row>
    <row r="245" s="2" customFormat="1" ht="11.25">
      <c r="F245" s="9"/>
    </row>
    <row r="246" s="2" customFormat="1" ht="11.25">
      <c r="F246" s="9"/>
    </row>
    <row r="247" s="2" customFormat="1" ht="11.25">
      <c r="F247" s="9"/>
    </row>
    <row r="248" s="2" customFormat="1" ht="11.25">
      <c r="F248" s="9"/>
    </row>
    <row r="249" s="2" customFormat="1" ht="11.25">
      <c r="F249" s="9"/>
    </row>
    <row r="250" s="2" customFormat="1" ht="11.25">
      <c r="F250" s="9"/>
    </row>
    <row r="251" s="2" customFormat="1" ht="11.25">
      <c r="F251" s="9"/>
    </row>
    <row r="252" s="2" customFormat="1" ht="11.25">
      <c r="F252" s="9"/>
    </row>
    <row r="253" s="2" customFormat="1" ht="11.25">
      <c r="F253" s="9"/>
    </row>
    <row r="254" s="2" customFormat="1" ht="11.25">
      <c r="F254" s="9"/>
    </row>
    <row r="255" s="2" customFormat="1" ht="11.25">
      <c r="F255" s="9"/>
    </row>
    <row r="256" s="2" customFormat="1" ht="11.25">
      <c r="F256" s="9"/>
    </row>
    <row r="257" s="2" customFormat="1" ht="11.25">
      <c r="F257" s="9"/>
    </row>
    <row r="258" s="2" customFormat="1" ht="11.25">
      <c r="F258" s="9"/>
    </row>
    <row r="259" s="2" customFormat="1" ht="11.25">
      <c r="F259" s="9"/>
    </row>
    <row r="260" s="2" customFormat="1" ht="11.25">
      <c r="F260" s="9"/>
    </row>
    <row r="261" s="2" customFormat="1" ht="11.25">
      <c r="F261" s="9"/>
    </row>
    <row r="262" s="2" customFormat="1" ht="11.25">
      <c r="F262" s="9"/>
    </row>
    <row r="263" s="2" customFormat="1" ht="11.25">
      <c r="F263" s="9"/>
    </row>
    <row r="264" s="2" customFormat="1" ht="11.25">
      <c r="F264" s="9"/>
    </row>
    <row r="265" s="2" customFormat="1" ht="11.25">
      <c r="F265" s="9"/>
    </row>
    <row r="266" s="2" customFormat="1" ht="11.25">
      <c r="F266" s="9"/>
    </row>
    <row r="267" s="2" customFormat="1" ht="11.25">
      <c r="F267" s="9"/>
    </row>
    <row r="268" s="2" customFormat="1" ht="11.25">
      <c r="F268" s="9"/>
    </row>
    <row r="269" s="2" customFormat="1" ht="11.25">
      <c r="F269" s="9"/>
    </row>
    <row r="270" s="2" customFormat="1" ht="11.25">
      <c r="F270" s="9"/>
    </row>
    <row r="271" s="2" customFormat="1" ht="11.25">
      <c r="F271" s="9"/>
    </row>
    <row r="272" s="2" customFormat="1" ht="11.25">
      <c r="F272" s="9"/>
    </row>
    <row r="273" s="2" customFormat="1" ht="11.25">
      <c r="F273" s="9"/>
    </row>
    <row r="274" s="2" customFormat="1" ht="11.25">
      <c r="F274" s="9"/>
    </row>
    <row r="275" s="2" customFormat="1" ht="11.25">
      <c r="F275" s="9"/>
    </row>
    <row r="276" s="2" customFormat="1" ht="11.25">
      <c r="F276" s="9"/>
    </row>
    <row r="277" s="2" customFormat="1" ht="11.25">
      <c r="F277" s="9"/>
    </row>
    <row r="278" s="2" customFormat="1" ht="11.25">
      <c r="F278" s="9"/>
    </row>
    <row r="279" s="2" customFormat="1" ht="11.25">
      <c r="F279" s="9"/>
    </row>
    <row r="280" s="2" customFormat="1" ht="11.25">
      <c r="F280" s="9"/>
    </row>
    <row r="281" s="2" customFormat="1" ht="11.25">
      <c r="F281" s="9"/>
    </row>
    <row r="282" s="2" customFormat="1" ht="11.25">
      <c r="F282" s="9"/>
    </row>
    <row r="283" s="2" customFormat="1" ht="11.25">
      <c r="F283" s="9"/>
    </row>
    <row r="284" s="2" customFormat="1" ht="11.25">
      <c r="F284" s="9"/>
    </row>
    <row r="285" s="2" customFormat="1" ht="11.25">
      <c r="F285" s="9"/>
    </row>
    <row r="286" s="2" customFormat="1" ht="11.25">
      <c r="F286" s="9"/>
    </row>
    <row r="287" s="2" customFormat="1" ht="11.25">
      <c r="F287" s="9"/>
    </row>
    <row r="288" s="2" customFormat="1" ht="11.25">
      <c r="F288" s="9"/>
    </row>
    <row r="289" s="2" customFormat="1" ht="11.25">
      <c r="F289" s="9"/>
    </row>
    <row r="290" s="2" customFormat="1" ht="11.25">
      <c r="F290" s="9"/>
    </row>
    <row r="291" s="2" customFormat="1" ht="11.25">
      <c r="F291" s="9"/>
    </row>
    <row r="292" s="2" customFormat="1" ht="11.25">
      <c r="F292" s="9"/>
    </row>
    <row r="293" s="2" customFormat="1" ht="11.25">
      <c r="F293" s="9"/>
    </row>
    <row r="294" s="2" customFormat="1" ht="11.25">
      <c r="F294" s="9"/>
    </row>
    <row r="295" s="2" customFormat="1" ht="11.25">
      <c r="F295" s="9"/>
    </row>
    <row r="296" s="2" customFormat="1" ht="11.25">
      <c r="F296" s="9"/>
    </row>
    <row r="297" s="2" customFormat="1" ht="11.25">
      <c r="F297" s="9"/>
    </row>
    <row r="298" s="2" customFormat="1" ht="11.25">
      <c r="F298" s="9"/>
    </row>
    <row r="299" s="2" customFormat="1" ht="11.25">
      <c r="F299" s="9"/>
    </row>
    <row r="300" s="2" customFormat="1" ht="11.25">
      <c r="F300" s="9"/>
    </row>
    <row r="301" s="2" customFormat="1" ht="11.25">
      <c r="F301" s="9"/>
    </row>
    <row r="302" s="2" customFormat="1" ht="11.25">
      <c r="F302" s="9"/>
    </row>
    <row r="303" s="2" customFormat="1" ht="11.25">
      <c r="F303" s="9"/>
    </row>
    <row r="304" s="2" customFormat="1" ht="11.25">
      <c r="F304" s="9"/>
    </row>
    <row r="305" s="2" customFormat="1" ht="11.25">
      <c r="F305" s="9"/>
    </row>
    <row r="306" s="2" customFormat="1" ht="11.25">
      <c r="F306" s="9"/>
    </row>
    <row r="307" s="2" customFormat="1" ht="11.25">
      <c r="F307" s="9"/>
    </row>
    <row r="308" s="2" customFormat="1" ht="11.25">
      <c r="F308" s="9"/>
    </row>
    <row r="309" s="2" customFormat="1" ht="11.25">
      <c r="F309" s="9"/>
    </row>
    <row r="310" s="2" customFormat="1" ht="11.25">
      <c r="F310" s="9"/>
    </row>
    <row r="311" s="2" customFormat="1" ht="11.25">
      <c r="F311" s="9"/>
    </row>
    <row r="312" s="2" customFormat="1" ht="11.25">
      <c r="F312" s="9"/>
    </row>
    <row r="313" s="2" customFormat="1" ht="11.25">
      <c r="F313" s="9"/>
    </row>
    <row r="314" s="2" customFormat="1" ht="11.25">
      <c r="F314" s="9"/>
    </row>
    <row r="315" s="2" customFormat="1" ht="11.25">
      <c r="F315" s="9"/>
    </row>
    <row r="316" s="2" customFormat="1" ht="11.25">
      <c r="F316" s="9"/>
    </row>
    <row r="317" s="2" customFormat="1" ht="11.25">
      <c r="F317" s="9"/>
    </row>
    <row r="318" s="2" customFormat="1" ht="11.25">
      <c r="F318" s="9"/>
    </row>
    <row r="319" s="2" customFormat="1" ht="11.25">
      <c r="F319" s="9"/>
    </row>
    <row r="320" s="2" customFormat="1" ht="11.25">
      <c r="F320" s="9"/>
    </row>
    <row r="321" s="2" customFormat="1" ht="11.25">
      <c r="F321" s="9"/>
    </row>
    <row r="322" s="2" customFormat="1" ht="11.25">
      <c r="F322" s="9"/>
    </row>
    <row r="323" s="2" customFormat="1" ht="11.25">
      <c r="F323" s="9"/>
    </row>
    <row r="324" s="2" customFormat="1" ht="11.25">
      <c r="F324" s="9"/>
    </row>
    <row r="325" s="2" customFormat="1" ht="11.25">
      <c r="F325" s="9"/>
    </row>
    <row r="326" s="2" customFormat="1" ht="11.25">
      <c r="F326" s="9"/>
    </row>
    <row r="327" s="2" customFormat="1" ht="11.25">
      <c r="F327" s="9"/>
    </row>
    <row r="328" s="2" customFormat="1" ht="11.25">
      <c r="F328" s="9"/>
    </row>
    <row r="329" s="2" customFormat="1" ht="11.25">
      <c r="F329" s="9"/>
    </row>
    <row r="330" s="2" customFormat="1" ht="11.25">
      <c r="F330" s="9"/>
    </row>
    <row r="331" s="2" customFormat="1" ht="11.25">
      <c r="F331" s="9"/>
    </row>
    <row r="332" s="2" customFormat="1" ht="11.25">
      <c r="F332" s="9"/>
    </row>
    <row r="333" s="2" customFormat="1" ht="11.25">
      <c r="F333" s="9"/>
    </row>
    <row r="334" s="2" customFormat="1" ht="11.25">
      <c r="F334" s="9"/>
    </row>
    <row r="335" s="2" customFormat="1" ht="11.25">
      <c r="F335" s="9"/>
    </row>
    <row r="336" s="2" customFormat="1" ht="11.25">
      <c r="F336" s="9"/>
    </row>
    <row r="337" s="2" customFormat="1" ht="11.25">
      <c r="F337" s="9"/>
    </row>
    <row r="338" s="2" customFormat="1" ht="11.25">
      <c r="F338" s="9"/>
    </row>
    <row r="339" s="2" customFormat="1" ht="11.25">
      <c r="F339" s="9"/>
    </row>
    <row r="340" s="2" customFormat="1" ht="11.25">
      <c r="F340" s="9"/>
    </row>
    <row r="341" s="2" customFormat="1" ht="11.25">
      <c r="F341" s="9"/>
    </row>
    <row r="342" s="2" customFormat="1" ht="11.25">
      <c r="F342" s="9"/>
    </row>
    <row r="343" s="2" customFormat="1" ht="11.25">
      <c r="F343" s="9"/>
    </row>
    <row r="344" s="2" customFormat="1" ht="11.25">
      <c r="F344" s="9"/>
    </row>
    <row r="345" s="2" customFormat="1" ht="11.25">
      <c r="F345" s="9"/>
    </row>
    <row r="346" s="2" customFormat="1" ht="11.25">
      <c r="F346" s="9"/>
    </row>
    <row r="347" s="2" customFormat="1" ht="11.25">
      <c r="F347" s="9"/>
    </row>
    <row r="348" s="2" customFormat="1" ht="11.25">
      <c r="F348" s="9"/>
    </row>
    <row r="349" s="2" customFormat="1" ht="11.25">
      <c r="F349" s="9"/>
    </row>
    <row r="350" s="2" customFormat="1" ht="11.25">
      <c r="F350" s="9"/>
    </row>
    <row r="351" s="2" customFormat="1" ht="11.25">
      <c r="F351" s="9"/>
    </row>
    <row r="352" s="2" customFormat="1" ht="11.25">
      <c r="F352" s="9"/>
    </row>
    <row r="353" s="2" customFormat="1" ht="11.25">
      <c r="F353" s="9"/>
    </row>
    <row r="354" s="2" customFormat="1" ht="11.25">
      <c r="F354" s="9"/>
    </row>
    <row r="355" s="2" customFormat="1" ht="11.25">
      <c r="F355" s="9"/>
    </row>
    <row r="356" s="2" customFormat="1" ht="11.25">
      <c r="F356" s="9"/>
    </row>
    <row r="357" s="2" customFormat="1" ht="11.25">
      <c r="F357" s="9"/>
    </row>
    <row r="358" s="2" customFormat="1" ht="11.25">
      <c r="F358" s="9"/>
    </row>
    <row r="359" s="2" customFormat="1" ht="11.25">
      <c r="F359" s="9"/>
    </row>
    <row r="360" s="2" customFormat="1" ht="11.25">
      <c r="F360" s="9"/>
    </row>
    <row r="361" s="2" customFormat="1" ht="11.25">
      <c r="F361" s="9"/>
    </row>
    <row r="362" s="2" customFormat="1" ht="11.25">
      <c r="F362" s="9"/>
    </row>
    <row r="363" s="2" customFormat="1" ht="11.25">
      <c r="F363" s="9"/>
    </row>
    <row r="364" s="2" customFormat="1" ht="11.25">
      <c r="F364" s="9"/>
    </row>
    <row r="365" s="2" customFormat="1" ht="11.25">
      <c r="F365" s="9"/>
    </row>
    <row r="366" s="2" customFormat="1" ht="11.25">
      <c r="F366" s="9"/>
    </row>
    <row r="367" s="2" customFormat="1" ht="11.25">
      <c r="F367" s="9"/>
    </row>
    <row r="368" s="2" customFormat="1" ht="11.25">
      <c r="F368" s="9"/>
    </row>
    <row r="369" s="2" customFormat="1" ht="11.25">
      <c r="F369" s="9"/>
    </row>
    <row r="370" s="2" customFormat="1" ht="11.25">
      <c r="F370" s="9"/>
    </row>
    <row r="371" s="2" customFormat="1" ht="11.25">
      <c r="F371" s="9"/>
    </row>
    <row r="372" s="2" customFormat="1" ht="11.25">
      <c r="F372" s="9"/>
    </row>
    <row r="373" s="2" customFormat="1" ht="11.25">
      <c r="F373" s="9"/>
    </row>
    <row r="374" s="2" customFormat="1" ht="11.25">
      <c r="F374" s="9"/>
    </row>
    <row r="375" s="2" customFormat="1" ht="11.25">
      <c r="F375" s="9"/>
    </row>
    <row r="376" s="2" customFormat="1" ht="11.25">
      <c r="F376" s="9"/>
    </row>
    <row r="377" s="2" customFormat="1" ht="11.25">
      <c r="F377" s="9"/>
    </row>
    <row r="378" s="2" customFormat="1" ht="11.25">
      <c r="F378" s="9"/>
    </row>
    <row r="379" s="2" customFormat="1" ht="11.25">
      <c r="F379" s="9"/>
    </row>
    <row r="380" s="2" customFormat="1" ht="11.25">
      <c r="F380" s="9"/>
    </row>
    <row r="381" s="2" customFormat="1" ht="11.25">
      <c r="F381" s="9"/>
    </row>
    <row r="382" s="2" customFormat="1" ht="11.25">
      <c r="F382" s="9"/>
    </row>
    <row r="383" s="2" customFormat="1" ht="11.25">
      <c r="F383" s="9"/>
    </row>
    <row r="384" s="2" customFormat="1" ht="11.25">
      <c r="F384" s="9"/>
    </row>
    <row r="385" s="2" customFormat="1" ht="11.25">
      <c r="F385" s="9"/>
    </row>
    <row r="386" s="2" customFormat="1" ht="11.25">
      <c r="F386" s="9"/>
    </row>
    <row r="387" s="2" customFormat="1" ht="11.25">
      <c r="F387" s="9"/>
    </row>
    <row r="388" s="2" customFormat="1" ht="11.25">
      <c r="F388" s="9"/>
    </row>
    <row r="389" s="2" customFormat="1" ht="11.25">
      <c r="F389" s="9"/>
    </row>
    <row r="390" s="2" customFormat="1" ht="11.25">
      <c r="F390" s="9"/>
    </row>
    <row r="391" s="2" customFormat="1" ht="11.25">
      <c r="F391" s="9"/>
    </row>
    <row r="392" s="2" customFormat="1" ht="11.25">
      <c r="F392" s="9"/>
    </row>
    <row r="393" s="2" customFormat="1" ht="11.25">
      <c r="F393" s="9"/>
    </row>
    <row r="394" s="2" customFormat="1" ht="11.25">
      <c r="F394" s="9"/>
    </row>
    <row r="395" s="2" customFormat="1" ht="11.25">
      <c r="F395" s="9"/>
    </row>
    <row r="396" s="2" customFormat="1" ht="11.25">
      <c r="F396" s="9"/>
    </row>
    <row r="397" s="2" customFormat="1" ht="11.25">
      <c r="F397" s="9"/>
    </row>
    <row r="398" s="2" customFormat="1" ht="11.25">
      <c r="F398" s="9"/>
    </row>
    <row r="399" s="2" customFormat="1" ht="11.25">
      <c r="F399" s="9"/>
    </row>
    <row r="400" s="2" customFormat="1" ht="11.25">
      <c r="F400" s="9"/>
    </row>
    <row r="401" s="2" customFormat="1" ht="11.25">
      <c r="F401" s="9"/>
    </row>
    <row r="402" s="2" customFormat="1" ht="11.25">
      <c r="F402" s="9"/>
    </row>
    <row r="403" s="2" customFormat="1" ht="11.25">
      <c r="F403" s="9"/>
    </row>
    <row r="404" s="2" customFormat="1" ht="11.25">
      <c r="F404" s="9"/>
    </row>
    <row r="405" s="2" customFormat="1" ht="11.25">
      <c r="F405" s="9"/>
    </row>
    <row r="406" s="2" customFormat="1" ht="11.25">
      <c r="F406" s="9"/>
    </row>
    <row r="407" s="2" customFormat="1" ht="11.25">
      <c r="F407" s="9"/>
    </row>
    <row r="408" s="2" customFormat="1" ht="11.25">
      <c r="F408" s="9"/>
    </row>
    <row r="409" s="2" customFormat="1" ht="11.25">
      <c r="F409" s="9"/>
    </row>
    <row r="410" s="2" customFormat="1" ht="11.25">
      <c r="F410" s="9"/>
    </row>
    <row r="411" s="2" customFormat="1" ht="11.25">
      <c r="F411" s="9"/>
    </row>
    <row r="412" s="2" customFormat="1" ht="11.25">
      <c r="F412" s="9"/>
    </row>
    <row r="413" s="2" customFormat="1" ht="11.25">
      <c r="F413" s="9"/>
    </row>
    <row r="414" s="2" customFormat="1" ht="11.25">
      <c r="F414" s="9"/>
    </row>
    <row r="415" s="2" customFormat="1" ht="11.25">
      <c r="F415" s="9"/>
    </row>
    <row r="416" s="2" customFormat="1" ht="11.25">
      <c r="F416" s="9"/>
    </row>
    <row r="417" s="2" customFormat="1" ht="11.25">
      <c r="F417" s="9"/>
    </row>
    <row r="418" s="2" customFormat="1" ht="11.25">
      <c r="F418" s="9"/>
    </row>
    <row r="419" s="2" customFormat="1" ht="11.25">
      <c r="F419" s="9"/>
    </row>
    <row r="420" s="2" customFormat="1" ht="11.25">
      <c r="F420" s="9"/>
    </row>
    <row r="421" s="2" customFormat="1" ht="11.25">
      <c r="F421" s="9"/>
    </row>
    <row r="422" s="2" customFormat="1" ht="11.25">
      <c r="F422" s="9"/>
    </row>
    <row r="423" s="2" customFormat="1" ht="11.25">
      <c r="F423" s="9"/>
    </row>
    <row r="424" s="2" customFormat="1" ht="11.25">
      <c r="F424" s="9"/>
    </row>
    <row r="425" s="2" customFormat="1" ht="11.25">
      <c r="F425" s="9"/>
    </row>
    <row r="426" s="2" customFormat="1" ht="11.25">
      <c r="F426" s="9"/>
    </row>
    <row r="427" s="2" customFormat="1" ht="11.25">
      <c r="F427" s="9"/>
    </row>
    <row r="428" s="2" customFormat="1" ht="11.25">
      <c r="F428" s="9"/>
    </row>
    <row r="429" s="2" customFormat="1" ht="11.25">
      <c r="F429" s="9"/>
    </row>
    <row r="430" s="2" customFormat="1" ht="11.25">
      <c r="F430" s="9"/>
    </row>
    <row r="431" s="2" customFormat="1" ht="11.25">
      <c r="F431" s="9"/>
    </row>
    <row r="432" s="2" customFormat="1" ht="11.25">
      <c r="F432" s="9"/>
    </row>
    <row r="433" s="2" customFormat="1" ht="11.25">
      <c r="F433" s="9"/>
    </row>
    <row r="434" s="2" customFormat="1" ht="11.25">
      <c r="F434" s="9"/>
    </row>
    <row r="435" s="2" customFormat="1" ht="11.25">
      <c r="F435" s="9"/>
    </row>
    <row r="436" s="2" customFormat="1" ht="11.25">
      <c r="F436" s="9"/>
    </row>
    <row r="437" s="2" customFormat="1" ht="11.25">
      <c r="F437" s="9"/>
    </row>
    <row r="438" s="2" customFormat="1" ht="11.25">
      <c r="F438" s="9"/>
    </row>
    <row r="439" s="2" customFormat="1" ht="11.25">
      <c r="F439" s="9"/>
    </row>
    <row r="440" s="2" customFormat="1" ht="11.25">
      <c r="F440" s="9"/>
    </row>
    <row r="441" s="2" customFormat="1" ht="11.25">
      <c r="F441" s="9"/>
    </row>
    <row r="442" s="2" customFormat="1" ht="11.25">
      <c r="F442" s="9"/>
    </row>
    <row r="443" s="2" customFormat="1" ht="11.25">
      <c r="F443" s="9"/>
    </row>
    <row r="444" s="2" customFormat="1" ht="11.25">
      <c r="F444" s="9"/>
    </row>
    <row r="445" s="2" customFormat="1" ht="11.25">
      <c r="F445" s="9"/>
    </row>
    <row r="446" s="2" customFormat="1" ht="11.25">
      <c r="F446" s="9"/>
    </row>
    <row r="447" s="2" customFormat="1" ht="11.25">
      <c r="F447" s="9"/>
    </row>
    <row r="448" s="2" customFormat="1" ht="11.25">
      <c r="F448" s="9"/>
    </row>
    <row r="449" s="2" customFormat="1" ht="11.25">
      <c r="F449" s="9"/>
    </row>
    <row r="450" s="2" customFormat="1" ht="11.25">
      <c r="F450" s="9"/>
    </row>
    <row r="451" s="2" customFormat="1" ht="11.25">
      <c r="F451" s="9"/>
    </row>
    <row r="452" s="2" customFormat="1" ht="11.25">
      <c r="F452" s="9"/>
    </row>
    <row r="453" s="2" customFormat="1" ht="11.25">
      <c r="F453" s="9"/>
    </row>
    <row r="454" s="2" customFormat="1" ht="11.25">
      <c r="F454" s="9"/>
    </row>
    <row r="455" s="2" customFormat="1" ht="11.25">
      <c r="F455" s="9"/>
    </row>
    <row r="456" s="2" customFormat="1" ht="11.25">
      <c r="F456" s="9"/>
    </row>
    <row r="457" s="2" customFormat="1" ht="11.25">
      <c r="F457" s="9"/>
    </row>
    <row r="458" s="2" customFormat="1" ht="11.25">
      <c r="F458" s="9"/>
    </row>
    <row r="459" s="2" customFormat="1" ht="11.25">
      <c r="F459" s="9"/>
    </row>
    <row r="460" s="2" customFormat="1" ht="11.25">
      <c r="F460" s="9"/>
    </row>
    <row r="461" s="2" customFormat="1" ht="11.25">
      <c r="F461" s="9"/>
    </row>
    <row r="462" s="2" customFormat="1" ht="11.25">
      <c r="F462" s="9"/>
    </row>
    <row r="463" s="2" customFormat="1" ht="11.25">
      <c r="F463" s="9"/>
    </row>
    <row r="464" s="2" customFormat="1" ht="11.25">
      <c r="F464" s="9"/>
    </row>
    <row r="465" s="2" customFormat="1" ht="11.25">
      <c r="F465" s="9"/>
    </row>
    <row r="466" s="2" customFormat="1" ht="11.25">
      <c r="F466" s="9"/>
    </row>
    <row r="467" s="2" customFormat="1" ht="11.25">
      <c r="F467" s="9"/>
    </row>
    <row r="468" s="2" customFormat="1" ht="11.25">
      <c r="F468" s="9"/>
    </row>
    <row r="469" s="2" customFormat="1" ht="11.25">
      <c r="F469" s="9"/>
    </row>
    <row r="470" s="2" customFormat="1" ht="11.25">
      <c r="F470" s="9"/>
    </row>
    <row r="471" s="2" customFormat="1" ht="11.25">
      <c r="F471" s="9"/>
    </row>
    <row r="472" s="2" customFormat="1" ht="11.25">
      <c r="F472" s="9"/>
    </row>
    <row r="473" s="2" customFormat="1" ht="11.25">
      <c r="F473" s="9"/>
    </row>
    <row r="474" s="2" customFormat="1" ht="11.25">
      <c r="F474" s="9"/>
    </row>
    <row r="475" s="2" customFormat="1" ht="11.25">
      <c r="F475" s="9"/>
    </row>
    <row r="476" s="2" customFormat="1" ht="11.25">
      <c r="F476" s="9"/>
    </row>
    <row r="477" s="2" customFormat="1" ht="11.25">
      <c r="F477" s="9"/>
    </row>
    <row r="478" s="2" customFormat="1" ht="11.25">
      <c r="F478" s="9"/>
    </row>
    <row r="479" s="2" customFormat="1" ht="11.25">
      <c r="F479" s="9"/>
    </row>
    <row r="480" s="2" customFormat="1" ht="11.25">
      <c r="F480" s="9"/>
    </row>
    <row r="481" s="2" customFormat="1" ht="11.25">
      <c r="F481" s="9"/>
    </row>
    <row r="482" s="2" customFormat="1" ht="11.25">
      <c r="F482" s="9"/>
    </row>
    <row r="483" s="2" customFormat="1" ht="11.25">
      <c r="F483" s="9"/>
    </row>
    <row r="484" s="2" customFormat="1" ht="11.25">
      <c r="F484" s="9"/>
    </row>
    <row r="485" s="2" customFormat="1" ht="11.25">
      <c r="F485" s="9"/>
    </row>
    <row r="486" s="2" customFormat="1" ht="11.25">
      <c r="F486" s="9"/>
    </row>
    <row r="487" s="2" customFormat="1" ht="11.25">
      <c r="F487" s="9"/>
    </row>
    <row r="488" s="2" customFormat="1" ht="11.25">
      <c r="F488" s="9"/>
    </row>
    <row r="489" s="2" customFormat="1" ht="11.25">
      <c r="F489" s="9"/>
    </row>
    <row r="490" s="2" customFormat="1" ht="11.25">
      <c r="F490" s="9"/>
    </row>
    <row r="491" s="2" customFormat="1" ht="11.25">
      <c r="F491" s="9"/>
    </row>
    <row r="492" s="2" customFormat="1" ht="11.25">
      <c r="F492" s="9"/>
    </row>
    <row r="493" s="2" customFormat="1" ht="11.25">
      <c r="F493" s="9"/>
    </row>
    <row r="494" s="2" customFormat="1" ht="11.25">
      <c r="F494" s="9"/>
    </row>
    <row r="495" s="2" customFormat="1" ht="11.25">
      <c r="F495" s="9"/>
    </row>
    <row r="496" s="2" customFormat="1" ht="11.25">
      <c r="F496" s="9"/>
    </row>
    <row r="497" s="2" customFormat="1" ht="11.25">
      <c r="F497" s="9"/>
    </row>
    <row r="498" s="2" customFormat="1" ht="11.25">
      <c r="F498" s="9"/>
    </row>
    <row r="499" s="2" customFormat="1" ht="11.25">
      <c r="F499" s="9"/>
    </row>
    <row r="500" s="2" customFormat="1" ht="11.25">
      <c r="F500" s="9"/>
    </row>
    <row r="501" s="2" customFormat="1" ht="11.25">
      <c r="F501" s="9"/>
    </row>
    <row r="502" s="2" customFormat="1" ht="11.25">
      <c r="F502" s="9"/>
    </row>
    <row r="503" s="2" customFormat="1" ht="11.25">
      <c r="F503" s="9"/>
    </row>
    <row r="504" s="2" customFormat="1" ht="11.25">
      <c r="F504" s="9"/>
    </row>
    <row r="505" s="2" customFormat="1" ht="11.25">
      <c r="F505" s="9"/>
    </row>
    <row r="506" s="2" customFormat="1" ht="11.25">
      <c r="F506" s="9"/>
    </row>
    <row r="507" s="2" customFormat="1" ht="11.25">
      <c r="F507" s="9"/>
    </row>
    <row r="508" s="2" customFormat="1" ht="11.25">
      <c r="F508" s="9"/>
    </row>
    <row r="509" s="2" customFormat="1" ht="11.25">
      <c r="F509" s="9"/>
    </row>
    <row r="510" s="2" customFormat="1" ht="11.25">
      <c r="F510" s="9"/>
    </row>
    <row r="511" s="2" customFormat="1" ht="11.25">
      <c r="F511" s="9"/>
    </row>
    <row r="512" s="2" customFormat="1" ht="11.25">
      <c r="F512" s="9"/>
    </row>
    <row r="513" s="2" customFormat="1" ht="11.25">
      <c r="F513" s="9"/>
    </row>
    <row r="514" s="2" customFormat="1" ht="11.25">
      <c r="F514" s="9"/>
    </row>
    <row r="515" s="2" customFormat="1" ht="11.25">
      <c r="F515" s="9"/>
    </row>
    <row r="516" s="2" customFormat="1" ht="11.25">
      <c r="F516" s="9"/>
    </row>
    <row r="517" s="2" customFormat="1" ht="11.25">
      <c r="F517" s="9"/>
    </row>
    <row r="518" s="2" customFormat="1" ht="11.25">
      <c r="F518" s="9"/>
    </row>
    <row r="519" s="2" customFormat="1" ht="11.25">
      <c r="F519" s="9"/>
    </row>
    <row r="520" s="2" customFormat="1" ht="11.25">
      <c r="F520" s="9"/>
    </row>
    <row r="521" s="2" customFormat="1" ht="11.25">
      <c r="F521" s="9"/>
    </row>
    <row r="522" s="2" customFormat="1" ht="11.25">
      <c r="F522" s="9"/>
    </row>
    <row r="523" s="2" customFormat="1" ht="11.25">
      <c r="F523" s="9"/>
    </row>
    <row r="524" s="2" customFormat="1" ht="11.25">
      <c r="F524" s="9"/>
    </row>
    <row r="525" s="2" customFormat="1" ht="11.25">
      <c r="F525" s="9"/>
    </row>
    <row r="526" s="2" customFormat="1" ht="11.25">
      <c r="F526" s="9"/>
    </row>
    <row r="527" s="2" customFormat="1" ht="11.25">
      <c r="F527" s="9"/>
    </row>
    <row r="528" s="2" customFormat="1" ht="11.25">
      <c r="F528" s="9"/>
    </row>
    <row r="529" s="2" customFormat="1" ht="11.25">
      <c r="F529" s="9"/>
    </row>
    <row r="530" s="2" customFormat="1" ht="11.25">
      <c r="F530" s="9"/>
    </row>
    <row r="531" s="2" customFormat="1" ht="11.25">
      <c r="F531" s="9"/>
    </row>
    <row r="532" s="2" customFormat="1" ht="11.25">
      <c r="F532" s="9"/>
    </row>
    <row r="533" s="2" customFormat="1" ht="11.25">
      <c r="F533" s="9"/>
    </row>
    <row r="534" s="2" customFormat="1" ht="11.25">
      <c r="F534" s="9"/>
    </row>
    <row r="535" s="2" customFormat="1" ht="11.25">
      <c r="F535" s="9"/>
    </row>
    <row r="536" s="2" customFormat="1" ht="11.25">
      <c r="F536" s="9"/>
    </row>
    <row r="537" s="2" customFormat="1" ht="11.25">
      <c r="F537" s="9"/>
    </row>
    <row r="538" s="2" customFormat="1" ht="11.25">
      <c r="F538" s="9"/>
    </row>
    <row r="539" s="2" customFormat="1" ht="11.25">
      <c r="F539" s="9"/>
    </row>
    <row r="540" s="2" customFormat="1" ht="11.25">
      <c r="F540" s="9"/>
    </row>
    <row r="541" s="2" customFormat="1" ht="11.25">
      <c r="F541" s="9"/>
    </row>
    <row r="542" s="2" customFormat="1" ht="11.25">
      <c r="F542" s="9"/>
    </row>
    <row r="543" s="2" customFormat="1" ht="11.25">
      <c r="F543" s="9"/>
    </row>
    <row r="544" s="2" customFormat="1" ht="11.25">
      <c r="F544" s="9"/>
    </row>
    <row r="545" s="2" customFormat="1" ht="11.25">
      <c r="F545" s="9"/>
    </row>
  </sheetData>
  <printOptions/>
  <pageMargins left="0.748031496062992" right="0.748031496062992" top="0.368110236" bottom="0.46" header="0.4" footer="0.3149"/>
  <pageSetup horizontalDpi="600" verticalDpi="600" orientation="portrait" paperSize="9" scale="95" r:id="rId2"/>
  <headerFooter alignWithMargins="0">
    <oddHeader>&amp;R&amp;"Arial,Bold"&amp;12MUI</oddHeader>
    <oddFooter>&amp;C
- 2 -</oddFooter>
  </headerFooter>
  <drawing r:id="rId1"/>
</worksheet>
</file>

<file path=xl/worksheets/sheet3.xml><?xml version="1.0" encoding="utf-8"?>
<worksheet xmlns="http://schemas.openxmlformats.org/spreadsheetml/2006/main" xmlns:r="http://schemas.openxmlformats.org/officeDocument/2006/relationships">
  <dimension ref="A1:L506"/>
  <sheetViews>
    <sheetView showGridLines="0" workbookViewId="0" topLeftCell="A1">
      <selection activeCell="A1" sqref="A1"/>
    </sheetView>
  </sheetViews>
  <sheetFormatPr defaultColWidth="9.140625" defaultRowHeight="12.75"/>
  <cols>
    <col min="1" max="1" width="4.8515625" style="36" customWidth="1"/>
    <col min="2" max="2" width="5.8515625" style="69" customWidth="1"/>
    <col min="3" max="3" width="8.421875" style="69" customWidth="1"/>
    <col min="4" max="4" width="9.140625" style="69" customWidth="1"/>
    <col min="5" max="5" width="17.8515625" style="69" customWidth="1"/>
    <col min="6" max="6" width="13.00390625" style="69" customWidth="1"/>
    <col min="7" max="8" width="11.57421875" style="69" customWidth="1"/>
    <col min="9" max="9" width="12.7109375" style="69" customWidth="1"/>
    <col min="10" max="10" width="3.28125" style="69" customWidth="1"/>
    <col min="11" max="11" width="11.00390625" style="69" customWidth="1"/>
    <col min="12" max="12" width="9.28125" style="69" customWidth="1"/>
    <col min="13" max="16384" width="9.140625" style="69" customWidth="1"/>
  </cols>
  <sheetData>
    <row r="1" ht="12.75">
      <c r="B1" s="37" t="s">
        <v>104</v>
      </c>
    </row>
    <row r="2" ht="9.75" customHeight="1"/>
    <row r="3" spans="1:2" ht="12.75">
      <c r="A3" s="36">
        <v>1</v>
      </c>
      <c r="B3" s="37" t="s">
        <v>105</v>
      </c>
    </row>
    <row r="4" ht="8.25" customHeight="1"/>
    <row r="8" ht="10.5" customHeight="1"/>
    <row r="9" spans="1:2" ht="12.75">
      <c r="A9" s="36">
        <v>2</v>
      </c>
      <c r="B9" s="37" t="s">
        <v>106</v>
      </c>
    </row>
    <row r="10" ht="9" customHeight="1">
      <c r="B10" s="37"/>
    </row>
    <row r="11" ht="12.75">
      <c r="B11" s="13" t="s">
        <v>107</v>
      </c>
    </row>
    <row r="12" ht="6" customHeight="1">
      <c r="B12" s="13"/>
    </row>
    <row r="13" spans="2:9" ht="12.75">
      <c r="B13" s="13"/>
      <c r="G13" s="52" t="s">
        <v>108</v>
      </c>
      <c r="I13" s="52" t="s">
        <v>109</v>
      </c>
    </row>
    <row r="14" spans="7:9" ht="12.75">
      <c r="G14" s="31"/>
      <c r="I14" s="31"/>
    </row>
    <row r="15" spans="7:9" ht="12.75">
      <c r="G15" s="31"/>
      <c r="I15" s="31"/>
    </row>
    <row r="16" spans="7:9" ht="12.75">
      <c r="G16" s="31"/>
      <c r="I16" s="31"/>
    </row>
    <row r="17" spans="7:9" ht="12.75">
      <c r="G17" s="31"/>
      <c r="I17" s="31"/>
    </row>
    <row r="18" spans="7:9" ht="6" customHeight="1">
      <c r="G18" s="31"/>
      <c r="I18" s="31"/>
    </row>
    <row r="19" spans="6:9" ht="12.75">
      <c r="F19" s="22" t="s">
        <v>110</v>
      </c>
      <c r="G19" s="22" t="s">
        <v>110</v>
      </c>
      <c r="H19" s="22" t="s">
        <v>110</v>
      </c>
      <c r="I19" s="22" t="s">
        <v>110</v>
      </c>
    </row>
    <row r="20" ht="7.5" customHeight="1"/>
    <row r="21" spans="3:9" ht="12.75">
      <c r="C21" s="69" t="s">
        <v>111</v>
      </c>
      <c r="F21" s="70">
        <v>706</v>
      </c>
      <c r="G21" s="70">
        <v>-2522</v>
      </c>
      <c r="H21" s="70">
        <v>431</v>
      </c>
      <c r="I21" s="70">
        <v>27558</v>
      </c>
    </row>
    <row r="22" spans="3:9" ht="12.75">
      <c r="C22" s="69" t="s">
        <v>213</v>
      </c>
      <c r="F22" s="70">
        <v>-1142</v>
      </c>
      <c r="G22" s="70">
        <v>11696</v>
      </c>
      <c r="H22" s="70">
        <v>-7425</v>
      </c>
      <c r="I22" s="70">
        <v>11430</v>
      </c>
    </row>
    <row r="23" spans="3:9" ht="12.75">
      <c r="C23" s="69" t="s">
        <v>214</v>
      </c>
      <c r="F23" s="70">
        <v>-1287</v>
      </c>
      <c r="G23" s="70">
        <v>0</v>
      </c>
      <c r="H23" s="70">
        <v>-1917</v>
      </c>
      <c r="I23" s="70">
        <v>0</v>
      </c>
    </row>
    <row r="24" spans="3:8" ht="12.75">
      <c r="C24" s="69" t="s">
        <v>205</v>
      </c>
      <c r="F24" s="70"/>
      <c r="H24" s="70"/>
    </row>
    <row r="25" spans="3:9" ht="12.75">
      <c r="C25" s="69" t="s">
        <v>204</v>
      </c>
      <c r="F25" s="70">
        <v>-34378</v>
      </c>
      <c r="G25" s="70">
        <f>3282+2903-1257+71</f>
        <v>4999</v>
      </c>
      <c r="H25" s="70">
        <v>-44235</v>
      </c>
      <c r="I25" s="70">
        <v>-3126</v>
      </c>
    </row>
    <row r="26" spans="3:9" ht="12.75">
      <c r="C26" s="69" t="s">
        <v>203</v>
      </c>
      <c r="F26" s="70"/>
      <c r="G26" s="70"/>
      <c r="H26" s="70"/>
      <c r="I26" s="70"/>
    </row>
    <row r="27" spans="3:9" ht="12.75">
      <c r="C27" s="69" t="s">
        <v>206</v>
      </c>
      <c r="F27" s="70">
        <v>-5519</v>
      </c>
      <c r="G27" s="70">
        <v>0</v>
      </c>
      <c r="H27" s="70">
        <v>-5519</v>
      </c>
      <c r="I27" s="70">
        <v>0</v>
      </c>
    </row>
    <row r="28" spans="3:9" ht="12.75">
      <c r="C28" s="69" t="s">
        <v>198</v>
      </c>
      <c r="F28" s="70">
        <v>232</v>
      </c>
      <c r="G28" s="70">
        <v>-3846</v>
      </c>
      <c r="H28" s="70">
        <v>13544</v>
      </c>
      <c r="I28" s="70">
        <v>7748</v>
      </c>
    </row>
    <row r="29" spans="3:9" ht="12.75">
      <c r="C29" s="69" t="s">
        <v>215</v>
      </c>
      <c r="F29" s="70">
        <v>-14532</v>
      </c>
      <c r="G29" s="70">
        <f>350-1257-1-337-7-1011-152-9-5+184-116-176+56</f>
        <v>-2481</v>
      </c>
      <c r="H29" s="70">
        <v>-12216</v>
      </c>
      <c r="I29" s="70">
        <f>-6092-3500</f>
        <v>-9592</v>
      </c>
    </row>
    <row r="30" spans="3:9" ht="12.75">
      <c r="C30" s="69" t="s">
        <v>112</v>
      </c>
      <c r="F30" s="70">
        <v>0</v>
      </c>
      <c r="G30" s="70">
        <v>0</v>
      </c>
      <c r="H30" s="70">
        <v>0</v>
      </c>
      <c r="I30" s="70">
        <v>419</v>
      </c>
    </row>
    <row r="31" spans="3:9" ht="12.75">
      <c r="C31" s="69" t="s">
        <v>113</v>
      </c>
      <c r="F31" s="70">
        <v>0</v>
      </c>
      <c r="G31" s="70">
        <v>-788</v>
      </c>
      <c r="H31" s="70">
        <v>0</v>
      </c>
      <c r="I31" s="70">
        <v>-788</v>
      </c>
    </row>
    <row r="32" spans="3:9" ht="12.75">
      <c r="C32" s="69" t="s">
        <v>114</v>
      </c>
      <c r="F32" s="70"/>
      <c r="H32" s="70"/>
      <c r="I32" s="70"/>
    </row>
    <row r="33" spans="3:9" ht="12.75">
      <c r="C33" s="69" t="s">
        <v>115</v>
      </c>
      <c r="F33" s="70">
        <v>0</v>
      </c>
      <c r="G33" s="70">
        <v>0</v>
      </c>
      <c r="H33" s="70">
        <v>0</v>
      </c>
      <c r="I33" s="70">
        <v>210</v>
      </c>
    </row>
    <row r="34" spans="3:9" ht="12.75">
      <c r="C34" s="69" t="s">
        <v>116</v>
      </c>
      <c r="F34" s="70">
        <v>-201</v>
      </c>
      <c r="G34" s="70">
        <v>1255</v>
      </c>
      <c r="H34" s="70">
        <v>-201</v>
      </c>
      <c r="I34" s="70">
        <f>-364+1619</f>
        <v>1255</v>
      </c>
    </row>
    <row r="35" spans="3:9" ht="12.75">
      <c r="C35" s="69" t="s">
        <v>223</v>
      </c>
      <c r="F35" s="70"/>
      <c r="G35" s="70"/>
      <c r="H35" s="70"/>
      <c r="I35" s="70"/>
    </row>
    <row r="36" spans="3:9" ht="12.75">
      <c r="C36" s="69" t="s">
        <v>222</v>
      </c>
      <c r="F36" s="70">
        <v>2980</v>
      </c>
      <c r="G36" s="70">
        <v>350</v>
      </c>
      <c r="H36" s="70">
        <v>2980</v>
      </c>
      <c r="I36" s="70">
        <v>-2350</v>
      </c>
    </row>
    <row r="37" spans="3:9" ht="12.75">
      <c r="C37" s="69" t="s">
        <v>202</v>
      </c>
      <c r="F37" s="70"/>
      <c r="G37" s="70"/>
      <c r="H37" s="70"/>
      <c r="I37" s="70"/>
    </row>
    <row r="38" spans="3:9" ht="12.75">
      <c r="C38" s="69" t="s">
        <v>117</v>
      </c>
      <c r="F38" s="70">
        <v>-1141</v>
      </c>
      <c r="G38" s="70">
        <v>-5040</v>
      </c>
      <c r="H38" s="70">
        <v>-1141</v>
      </c>
      <c r="I38" s="70">
        <v>3147</v>
      </c>
    </row>
    <row r="39" spans="3:9" ht="12.75">
      <c r="C39" s="69" t="s">
        <v>201</v>
      </c>
      <c r="F39" s="70"/>
      <c r="G39" s="70"/>
      <c r="H39" s="70"/>
      <c r="I39" s="70"/>
    </row>
    <row r="40" spans="3:9" ht="12.75">
      <c r="C40" s="69" t="s">
        <v>199</v>
      </c>
      <c r="F40" s="70">
        <v>124471</v>
      </c>
      <c r="G40" s="70">
        <v>0</v>
      </c>
      <c r="H40" s="70">
        <v>124471</v>
      </c>
      <c r="I40" s="70">
        <v>0</v>
      </c>
    </row>
    <row r="41" spans="6:9" ht="12.75">
      <c r="F41" s="70"/>
      <c r="G41" s="70"/>
      <c r="H41" s="70"/>
      <c r="I41" s="70"/>
    </row>
    <row r="42" spans="6:12" ht="13.5" thickBot="1">
      <c r="F42" s="71">
        <f>SUM(F21:F41)</f>
        <v>70189</v>
      </c>
      <c r="G42" s="71">
        <f>SUM(G21:G41)</f>
        <v>3623</v>
      </c>
      <c r="H42" s="71">
        <f>SUM(H21:H41)</f>
        <v>68772</v>
      </c>
      <c r="I42" s="71">
        <f>SUM(I21:I41)</f>
        <v>35911</v>
      </c>
      <c r="K42" s="72"/>
      <c r="L42" s="72"/>
    </row>
    <row r="43" spans="6:12" ht="12.75">
      <c r="F43" s="72"/>
      <c r="G43" s="72"/>
      <c r="H43" s="72"/>
      <c r="I43" s="70"/>
      <c r="L43" s="73"/>
    </row>
    <row r="44" spans="1:9" ht="12.75">
      <c r="A44" s="36">
        <v>3</v>
      </c>
      <c r="B44" s="37" t="s">
        <v>118</v>
      </c>
      <c r="G44" s="72"/>
      <c r="H44" s="72"/>
      <c r="I44" s="70"/>
    </row>
    <row r="45" ht="9" customHeight="1">
      <c r="I45" s="70"/>
    </row>
    <row r="46" spans="2:9" ht="12.75">
      <c r="B46" s="69" t="s">
        <v>216</v>
      </c>
      <c r="I46" s="70"/>
    </row>
    <row r="47" ht="12.75">
      <c r="I47" s="70"/>
    </row>
    <row r="48" spans="1:9" ht="12.75">
      <c r="A48" s="36">
        <v>4</v>
      </c>
      <c r="B48" s="37" t="s">
        <v>119</v>
      </c>
      <c r="I48" s="70"/>
    </row>
    <row r="49" ht="8.25" customHeight="1">
      <c r="B49" s="37"/>
    </row>
    <row r="50" ht="12.75">
      <c r="B50" s="13" t="s">
        <v>120</v>
      </c>
    </row>
    <row r="51" ht="6.75" customHeight="1">
      <c r="B51" s="13"/>
    </row>
    <row r="52" spans="2:9" ht="12.75">
      <c r="B52" s="13"/>
      <c r="G52" s="52" t="s">
        <v>108</v>
      </c>
      <c r="I52" s="52" t="s">
        <v>109</v>
      </c>
    </row>
    <row r="53" spans="7:9" ht="12.75">
      <c r="G53" s="31"/>
      <c r="I53" s="31"/>
    </row>
    <row r="54" spans="7:9" ht="12.75">
      <c r="G54" s="31"/>
      <c r="I54" s="31"/>
    </row>
    <row r="55" spans="7:9" ht="12.75">
      <c r="G55" s="31"/>
      <c r="I55" s="31"/>
    </row>
    <row r="56" spans="7:9" ht="12.75">
      <c r="G56" s="31"/>
      <c r="I56" s="31"/>
    </row>
    <row r="57" spans="7:9" ht="8.25" customHeight="1">
      <c r="G57" s="31"/>
      <c r="I57" s="31"/>
    </row>
    <row r="58" spans="6:9" ht="12.75">
      <c r="F58" s="22" t="s">
        <v>110</v>
      </c>
      <c r="G58" s="22" t="s">
        <v>110</v>
      </c>
      <c r="H58" s="22" t="s">
        <v>110</v>
      </c>
      <c r="I58" s="22" t="s">
        <v>110</v>
      </c>
    </row>
    <row r="59" ht="6.75" customHeight="1"/>
    <row r="60" spans="2:9" ht="12.75">
      <c r="B60" s="69" t="s">
        <v>121</v>
      </c>
      <c r="F60" s="74">
        <v>7965</v>
      </c>
      <c r="G60" s="74">
        <v>8554</v>
      </c>
      <c r="H60" s="74">
        <v>22132</v>
      </c>
      <c r="I60" s="74">
        <v>26537</v>
      </c>
    </row>
    <row r="61" spans="2:9" ht="12.75">
      <c r="B61" s="69" t="s">
        <v>122</v>
      </c>
      <c r="F61" s="74">
        <v>-863</v>
      </c>
      <c r="G61" s="70">
        <v>-873</v>
      </c>
      <c r="H61" s="74">
        <v>529</v>
      </c>
      <c r="I61" s="70">
        <v>1725</v>
      </c>
    </row>
    <row r="62" spans="2:9" ht="12.75">
      <c r="B62" s="69" t="s">
        <v>123</v>
      </c>
      <c r="F62" s="74"/>
      <c r="G62" s="74"/>
      <c r="H62" s="74"/>
      <c r="I62" s="74"/>
    </row>
    <row r="63" spans="2:9" ht="12.75">
      <c r="B63" s="69" t="s">
        <v>124</v>
      </c>
      <c r="F63" s="75">
        <v>2865</v>
      </c>
      <c r="G63" s="75">
        <v>3223</v>
      </c>
      <c r="H63" s="75">
        <v>8153</v>
      </c>
      <c r="I63" s="75">
        <v>7120</v>
      </c>
    </row>
    <row r="64" spans="6:9" ht="12.75">
      <c r="F64" s="74">
        <f>SUM(F60:F63)</f>
        <v>9967</v>
      </c>
      <c r="G64" s="74">
        <f>SUM(G60:G63)</f>
        <v>10904</v>
      </c>
      <c r="H64" s="74">
        <f>SUM(H60:H63)</f>
        <v>30814</v>
      </c>
      <c r="I64" s="74">
        <f>SUM(I60:I63)</f>
        <v>35382</v>
      </c>
    </row>
    <row r="65" spans="2:9" ht="12.75">
      <c r="B65" s="69" t="s">
        <v>125</v>
      </c>
      <c r="F65" s="74">
        <v>-522</v>
      </c>
      <c r="G65" s="74">
        <v>-3733</v>
      </c>
      <c r="H65" s="74">
        <v>-3510</v>
      </c>
      <c r="I65" s="74">
        <v>-4227</v>
      </c>
    </row>
    <row r="66" spans="2:9" ht="12.75">
      <c r="B66" s="69" t="s">
        <v>126</v>
      </c>
      <c r="F66" s="70">
        <v>160</v>
      </c>
      <c r="G66" s="74">
        <v>674</v>
      </c>
      <c r="H66" s="70">
        <v>160</v>
      </c>
      <c r="I66" s="74">
        <v>-195</v>
      </c>
    </row>
    <row r="67" spans="6:11" ht="13.5" thickBot="1">
      <c r="F67" s="76">
        <f>SUM(F64:F66)</f>
        <v>9605</v>
      </c>
      <c r="G67" s="76">
        <f>SUM(G64:G66)</f>
        <v>7845</v>
      </c>
      <c r="H67" s="76">
        <f>SUM(H64:H66)</f>
        <v>27464</v>
      </c>
      <c r="I67" s="76">
        <f>SUM(I64:I66)</f>
        <v>30960</v>
      </c>
      <c r="K67" s="77"/>
    </row>
    <row r="68" spans="7:9" ht="12.75">
      <c r="G68" s="78"/>
      <c r="H68" s="78"/>
      <c r="I68" s="78"/>
    </row>
    <row r="69" spans="7:9" ht="12.75">
      <c r="G69" s="78"/>
      <c r="H69" s="78"/>
      <c r="I69" s="78"/>
    </row>
    <row r="70" spans="7:9" ht="12.75">
      <c r="G70" s="78"/>
      <c r="H70" s="78"/>
      <c r="I70" s="78"/>
    </row>
    <row r="71" spans="7:9" ht="12.75">
      <c r="G71" s="78"/>
      <c r="H71" s="78"/>
      <c r="I71" s="78"/>
    </row>
    <row r="72" spans="7:9" ht="12.75">
      <c r="G72" s="78"/>
      <c r="H72" s="78"/>
      <c r="I72" s="78"/>
    </row>
    <row r="73" spans="1:2" ht="12.75">
      <c r="A73" s="36">
        <v>5</v>
      </c>
      <c r="B73" s="37" t="s">
        <v>127</v>
      </c>
    </row>
    <row r="74" ht="8.25" customHeight="1"/>
    <row r="78" spans="1:2" ht="12.75">
      <c r="A78" s="36">
        <v>6</v>
      </c>
      <c r="B78" s="37" t="s">
        <v>128</v>
      </c>
    </row>
    <row r="79" ht="9.75" customHeight="1"/>
    <row r="80" spans="1:2" ht="12.75">
      <c r="A80" s="79"/>
      <c r="B80" s="69" t="s">
        <v>129</v>
      </c>
    </row>
    <row r="87" spans="6:8" ht="12.75">
      <c r="F87" s="40" t="s">
        <v>110</v>
      </c>
      <c r="G87" s="40" t="s">
        <v>110</v>
      </c>
      <c r="H87" s="40"/>
    </row>
    <row r="89" spans="3:8" ht="12.75">
      <c r="C89" s="69" t="s">
        <v>130</v>
      </c>
      <c r="F89" s="70">
        <v>0</v>
      </c>
      <c r="G89" s="70">
        <v>4481</v>
      </c>
      <c r="H89" s="70"/>
    </row>
    <row r="90" spans="6:8" ht="6.75" customHeight="1">
      <c r="F90" s="70"/>
      <c r="G90" s="70"/>
      <c r="H90" s="70"/>
    </row>
    <row r="91" spans="3:8" ht="12.75">
      <c r="C91" s="69" t="s">
        <v>131</v>
      </c>
      <c r="F91" s="70">
        <v>577</v>
      </c>
      <c r="G91" s="70">
        <v>1030</v>
      </c>
      <c r="H91" s="70"/>
    </row>
    <row r="92" spans="6:8" ht="6" customHeight="1">
      <c r="F92" s="70"/>
      <c r="G92" s="70"/>
      <c r="H92" s="70"/>
    </row>
    <row r="93" spans="3:8" ht="12.75">
      <c r="C93" s="69" t="s">
        <v>132</v>
      </c>
      <c r="F93" s="80">
        <v>37</v>
      </c>
      <c r="G93" s="80">
        <v>119</v>
      </c>
      <c r="H93" s="80"/>
    </row>
    <row r="94" ht="10.5" customHeight="1">
      <c r="G94" s="70"/>
    </row>
    <row r="95" spans="1:7" ht="13.5" thickBot="1">
      <c r="A95" s="12"/>
      <c r="B95" s="69" t="s">
        <v>133</v>
      </c>
      <c r="C95" s="69" t="s">
        <v>134</v>
      </c>
      <c r="G95" s="81">
        <v>424388</v>
      </c>
    </row>
    <row r="96" ht="12.75">
      <c r="A96" s="12"/>
    </row>
    <row r="97" ht="5.25" customHeight="1">
      <c r="A97" s="12"/>
    </row>
    <row r="98" spans="1:8" ht="12.75">
      <c r="A98" s="12"/>
      <c r="G98" s="40" t="s">
        <v>110</v>
      </c>
      <c r="H98" s="40"/>
    </row>
    <row r="99" ht="6" customHeight="1">
      <c r="A99" s="12"/>
    </row>
    <row r="100" spans="1:7" ht="12.75">
      <c r="A100" s="12"/>
      <c r="C100" s="69" t="s">
        <v>135</v>
      </c>
      <c r="G100" s="70">
        <v>605535</v>
      </c>
    </row>
    <row r="101" spans="1:7" ht="12.75">
      <c r="A101" s="12"/>
      <c r="C101" s="69" t="s">
        <v>136</v>
      </c>
      <c r="G101" s="70">
        <v>-37992</v>
      </c>
    </row>
    <row r="102" spans="1:7" ht="13.5" thickBot="1">
      <c r="A102" s="12"/>
      <c r="C102" s="69" t="s">
        <v>137</v>
      </c>
      <c r="G102" s="71">
        <f>SUM(G100:G101)</f>
        <v>567543</v>
      </c>
    </row>
    <row r="103" ht="6.75" customHeight="1">
      <c r="G103" s="70"/>
    </row>
    <row r="104" spans="3:7" ht="13.5" thickBot="1">
      <c r="C104" s="69" t="s">
        <v>134</v>
      </c>
      <c r="G104" s="81">
        <v>396670</v>
      </c>
    </row>
    <row r="106" spans="1:2" ht="12.75">
      <c r="A106" s="36">
        <v>7</v>
      </c>
      <c r="B106" s="37" t="s">
        <v>138</v>
      </c>
    </row>
    <row r="107" ht="9.75" customHeight="1"/>
    <row r="110" ht="10.5" customHeight="1"/>
    <row r="111" ht="12.75">
      <c r="B111" s="69" t="s">
        <v>129</v>
      </c>
    </row>
    <row r="116" ht="9.75" customHeight="1"/>
    <row r="117" ht="12.75">
      <c r="B117" s="69" t="s">
        <v>133</v>
      </c>
    </row>
    <row r="121" ht="9.75" customHeight="1"/>
    <row r="122" ht="12.75">
      <c r="B122" s="69" t="s">
        <v>139</v>
      </c>
    </row>
    <row r="129" ht="9" customHeight="1"/>
    <row r="130" ht="12.75">
      <c r="B130" s="69" t="s">
        <v>140</v>
      </c>
    </row>
    <row r="137" ht="12.75">
      <c r="B137" s="69" t="s">
        <v>141</v>
      </c>
    </row>
    <row r="146" ht="6.75" customHeight="1"/>
    <row r="155" ht="9" customHeight="1"/>
    <row r="156" ht="12.75">
      <c r="B156" s="69" t="s">
        <v>148</v>
      </c>
    </row>
    <row r="160" ht="10.5" customHeight="1"/>
    <row r="161" ht="12.75">
      <c r="B161" s="69" t="s">
        <v>196</v>
      </c>
    </row>
    <row r="162" ht="12.75" customHeight="1">
      <c r="B162" s="37"/>
    </row>
    <row r="163" ht="12.75">
      <c r="B163" s="37"/>
    </row>
    <row r="164" ht="12.75">
      <c r="B164" s="37"/>
    </row>
    <row r="165" ht="12.75">
      <c r="B165" s="37"/>
    </row>
    <row r="166" ht="12" customHeight="1">
      <c r="B166" s="37"/>
    </row>
    <row r="167" ht="9" customHeight="1">
      <c r="B167" s="37"/>
    </row>
    <row r="168" ht="12.75">
      <c r="B168" s="13" t="s">
        <v>197</v>
      </c>
    </row>
    <row r="169" ht="12.75">
      <c r="B169" s="37"/>
    </row>
    <row r="170" ht="12.75">
      <c r="B170" s="37"/>
    </row>
    <row r="171" ht="12.75">
      <c r="B171" s="37"/>
    </row>
    <row r="172" ht="12.75">
      <c r="B172" s="37"/>
    </row>
    <row r="173" ht="8.25" customHeight="1">
      <c r="B173" s="37"/>
    </row>
    <row r="174" ht="12.75">
      <c r="B174" s="13" t="s">
        <v>217</v>
      </c>
    </row>
    <row r="175" ht="12.75">
      <c r="B175" s="37"/>
    </row>
    <row r="176" ht="12.75">
      <c r="B176" s="37"/>
    </row>
    <row r="177" ht="9.75" customHeight="1">
      <c r="B177" s="37"/>
    </row>
    <row r="178" ht="12.75">
      <c r="B178" s="69" t="s">
        <v>221</v>
      </c>
    </row>
    <row r="179" ht="12.75" customHeight="1">
      <c r="B179" s="37"/>
    </row>
    <row r="180" ht="12.75">
      <c r="B180" s="37"/>
    </row>
    <row r="181" ht="7.5" customHeight="1">
      <c r="B181" s="37"/>
    </row>
    <row r="182" ht="12.75">
      <c r="B182" s="51" t="s">
        <v>217</v>
      </c>
    </row>
    <row r="183" ht="12.75">
      <c r="B183" s="37"/>
    </row>
    <row r="184" ht="12.75">
      <c r="B184" s="37"/>
    </row>
    <row r="185" ht="7.5" customHeight="1">
      <c r="B185" s="37"/>
    </row>
    <row r="186" ht="12.75">
      <c r="B186" s="51" t="s">
        <v>218</v>
      </c>
    </row>
    <row r="187" ht="12.75">
      <c r="B187" s="37"/>
    </row>
    <row r="188" ht="12.75" customHeight="1"/>
    <row r="189" ht="12.75" customHeight="1"/>
    <row r="190" ht="8.25" customHeight="1"/>
    <row r="191" ht="12.75" customHeight="1">
      <c r="B191" s="87" t="s">
        <v>219</v>
      </c>
    </row>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0.5" customHeight="1"/>
    <row r="204" ht="12.75" customHeight="1">
      <c r="B204" s="87" t="s">
        <v>220</v>
      </c>
    </row>
    <row r="205" ht="12.75" customHeight="1"/>
    <row r="206" ht="11.25" customHeight="1"/>
    <row r="207" ht="12.75" customHeight="1">
      <c r="B207" s="87"/>
    </row>
    <row r="208" ht="12.75" customHeight="1"/>
    <row r="209" ht="9.75" customHeight="1"/>
    <row r="210" ht="12.75" customHeight="1">
      <c r="B210" s="87"/>
    </row>
    <row r="211" ht="12.75" customHeight="1"/>
    <row r="212" ht="13.5" customHeight="1"/>
    <row r="213" ht="13.5" customHeight="1">
      <c r="B213" s="69" t="s">
        <v>224</v>
      </c>
    </row>
    <row r="214" ht="13.5" customHeight="1"/>
    <row r="215" ht="13.5" customHeight="1"/>
    <row r="216" ht="13.5" customHeight="1"/>
    <row r="217" ht="13.5" customHeight="1"/>
    <row r="218" ht="13.5" customHeight="1"/>
    <row r="219" spans="1:2" ht="12.75">
      <c r="A219" s="36">
        <v>8</v>
      </c>
      <c r="B219" s="37" t="s">
        <v>142</v>
      </c>
    </row>
    <row r="220" ht="12.75">
      <c r="B220" s="37"/>
    </row>
    <row r="221" ht="12" customHeight="1">
      <c r="B221" s="42" t="s">
        <v>143</v>
      </c>
    </row>
    <row r="222" ht="8.25" customHeight="1">
      <c r="B222" s="41"/>
    </row>
    <row r="223" ht="12.75">
      <c r="B223" s="13"/>
    </row>
    <row r="224" ht="12.75">
      <c r="B224" s="41"/>
    </row>
    <row r="225" ht="12.75">
      <c r="B225" s="41"/>
    </row>
    <row r="226" ht="12.75">
      <c r="B226" s="41"/>
    </row>
    <row r="227" ht="12.75">
      <c r="B227" s="41"/>
    </row>
    <row r="228" ht="12.75">
      <c r="B228" s="41"/>
    </row>
    <row r="229" ht="12.75">
      <c r="B229" s="41"/>
    </row>
    <row r="230" ht="12.75">
      <c r="B230" s="41"/>
    </row>
    <row r="231" ht="12.75">
      <c r="B231" s="42" t="s">
        <v>144</v>
      </c>
    </row>
    <row r="232" ht="8.25" customHeight="1">
      <c r="B232" s="42"/>
    </row>
    <row r="233" ht="12.75">
      <c r="B233" s="44" t="s">
        <v>145</v>
      </c>
    </row>
    <row r="234" ht="6" customHeight="1">
      <c r="B234" s="13"/>
    </row>
    <row r="235" spans="2:3" ht="12.75">
      <c r="B235" s="43"/>
      <c r="C235" s="45"/>
    </row>
    <row r="236" ht="12.75">
      <c r="B236" s="13"/>
    </row>
    <row r="237" ht="12.75">
      <c r="B237" s="13"/>
    </row>
    <row r="238" ht="12.75">
      <c r="B238" s="13"/>
    </row>
    <row r="239" ht="12.75">
      <c r="B239" s="13"/>
    </row>
    <row r="240" ht="11.25" customHeight="1">
      <c r="B240" s="13"/>
    </row>
    <row r="241" ht="12.75">
      <c r="B241" s="13" t="s">
        <v>146</v>
      </c>
    </row>
    <row r="242" ht="7.5" customHeight="1">
      <c r="B242" s="13"/>
    </row>
    <row r="243" ht="12.75">
      <c r="B243" s="51"/>
    </row>
    <row r="244" ht="12.75">
      <c r="B244" s="13"/>
    </row>
    <row r="245" ht="12.75">
      <c r="B245" s="13"/>
    </row>
    <row r="246" ht="9.75" customHeight="1"/>
    <row r="247" ht="12.75" customHeight="1">
      <c r="B247" s="13" t="s">
        <v>147</v>
      </c>
    </row>
    <row r="248" ht="7.5" customHeight="1">
      <c r="B248" s="13"/>
    </row>
    <row r="249" ht="12.75" customHeight="1">
      <c r="B249" s="13"/>
    </row>
    <row r="250" ht="12.75" customHeight="1">
      <c r="B250" s="13"/>
    </row>
    <row r="251" ht="12.75" customHeight="1">
      <c r="B251" s="13"/>
    </row>
    <row r="252" ht="12.75" customHeight="1"/>
    <row r="253" ht="12.75" customHeight="1"/>
    <row r="254" ht="12.75" customHeight="1"/>
    <row r="255" ht="4.5" customHeight="1"/>
    <row r="256" ht="12.75">
      <c r="B256" s="69" t="s">
        <v>140</v>
      </c>
    </row>
    <row r="258" ht="9.75" customHeight="1"/>
    <row r="263" ht="9.75" customHeight="1"/>
    <row r="266" spans="1:2" ht="13.5" customHeight="1">
      <c r="A266" s="36">
        <v>9</v>
      </c>
      <c r="B266" s="37" t="s">
        <v>149</v>
      </c>
    </row>
    <row r="267" ht="9.75" customHeight="1"/>
    <row r="271" ht="12.75" customHeight="1"/>
    <row r="272" spans="1:2" ht="12.75">
      <c r="A272" s="36">
        <v>10</v>
      </c>
      <c r="B272" s="37" t="s">
        <v>150</v>
      </c>
    </row>
    <row r="273" ht="7.5" customHeight="1"/>
    <row r="274" spans="1:2" ht="12.75">
      <c r="A274" s="12"/>
      <c r="B274" s="69" t="s">
        <v>129</v>
      </c>
    </row>
    <row r="275" spans="1:9" ht="12.75">
      <c r="A275" s="69"/>
      <c r="H275" s="10" t="s">
        <v>151</v>
      </c>
      <c r="I275" s="10"/>
    </row>
    <row r="276" ht="12.75">
      <c r="C276" s="46" t="s">
        <v>97</v>
      </c>
    </row>
    <row r="277" spans="3:8" ht="12.75">
      <c r="C277" s="69" t="s">
        <v>152</v>
      </c>
      <c r="H277" s="70">
        <v>1295712</v>
      </c>
    </row>
    <row r="278" spans="3:9" ht="12.75">
      <c r="C278" s="69" t="s">
        <v>153</v>
      </c>
      <c r="G278" s="82"/>
      <c r="H278" s="70">
        <v>950336</v>
      </c>
      <c r="I278" s="82"/>
    </row>
    <row r="279" spans="6:9" ht="13.5" thickBot="1">
      <c r="F279" s="69" t="s">
        <v>154</v>
      </c>
      <c r="G279" s="82"/>
      <c r="H279" s="71">
        <f>SUM(H277:H278)</f>
        <v>2246048</v>
      </c>
      <c r="I279" s="82"/>
    </row>
    <row r="280" spans="7:9" ht="4.5" customHeight="1">
      <c r="G280" s="82"/>
      <c r="I280" s="82"/>
    </row>
    <row r="281" ht="12.75" customHeight="1">
      <c r="C281" s="46" t="s">
        <v>155</v>
      </c>
    </row>
    <row r="282" spans="3:8" ht="12.75">
      <c r="C282" s="69" t="s">
        <v>152</v>
      </c>
      <c r="H282" s="70">
        <v>81654</v>
      </c>
    </row>
    <row r="283" spans="3:8" ht="12.75">
      <c r="C283" s="69" t="s">
        <v>153</v>
      </c>
      <c r="H283" s="70">
        <v>1076171</v>
      </c>
    </row>
    <row r="284" spans="6:9" ht="13.5" thickBot="1">
      <c r="F284" s="69" t="s">
        <v>154</v>
      </c>
      <c r="G284" s="82"/>
      <c r="H284" s="71">
        <f>SUM(H282:H283)</f>
        <v>1157825</v>
      </c>
      <c r="I284" s="83"/>
    </row>
    <row r="285" spans="7:9" ht="9.75" customHeight="1">
      <c r="G285" s="82"/>
      <c r="H285" s="80"/>
      <c r="I285" s="82"/>
    </row>
    <row r="286" spans="1:2" ht="12.75">
      <c r="A286" s="12"/>
      <c r="B286" s="69" t="s">
        <v>133</v>
      </c>
    </row>
    <row r="287" ht="11.25" customHeight="1"/>
    <row r="288" spans="3:8" ht="12.75">
      <c r="C288" s="47" t="s">
        <v>156</v>
      </c>
      <c r="H288" s="10" t="s">
        <v>157</v>
      </c>
    </row>
    <row r="289" ht="9" customHeight="1"/>
    <row r="290" spans="3:8" ht="12.75">
      <c r="C290" s="69" t="s">
        <v>158</v>
      </c>
      <c r="H290" s="70">
        <v>27683</v>
      </c>
    </row>
    <row r="291" spans="3:8" ht="12.75">
      <c r="C291" s="69" t="s">
        <v>159</v>
      </c>
      <c r="H291" s="70">
        <v>1601550</v>
      </c>
    </row>
    <row r="292" spans="3:8" ht="12.75">
      <c r="C292" s="69" t="s">
        <v>160</v>
      </c>
      <c r="H292" s="80">
        <v>4109</v>
      </c>
    </row>
    <row r="293" spans="3:8" ht="12.75">
      <c r="C293" s="69" t="s">
        <v>161</v>
      </c>
      <c r="H293" s="80">
        <v>543109</v>
      </c>
    </row>
    <row r="294" spans="3:8" ht="13.5" thickBot="1">
      <c r="C294" s="69" t="s">
        <v>162</v>
      </c>
      <c r="H294" s="81">
        <v>1008</v>
      </c>
    </row>
    <row r="295" ht="7.5" customHeight="1"/>
    <row r="296" ht="12.75" customHeight="1"/>
    <row r="297" ht="9" customHeight="1"/>
    <row r="298" ht="13.5" customHeight="1">
      <c r="B298" s="69" t="s">
        <v>139</v>
      </c>
    </row>
    <row r="299" ht="7.5" customHeight="1"/>
    <row r="305" ht="6.75" customHeight="1"/>
    <row r="306" spans="1:2" ht="12.75">
      <c r="A306" s="36">
        <v>11</v>
      </c>
      <c r="B306" s="37" t="s">
        <v>163</v>
      </c>
    </row>
    <row r="307" ht="8.25" customHeight="1">
      <c r="B307" s="48"/>
    </row>
    <row r="308" ht="12.75">
      <c r="B308" s="48"/>
    </row>
    <row r="309" ht="12.75">
      <c r="B309" s="48"/>
    </row>
    <row r="310" ht="9" customHeight="1">
      <c r="B310" s="48"/>
    </row>
    <row r="311" ht="12.75">
      <c r="B311" s="48"/>
    </row>
    <row r="312" ht="12.75">
      <c r="B312" s="48"/>
    </row>
    <row r="313" ht="9.75" customHeight="1">
      <c r="B313" s="48"/>
    </row>
    <row r="314" spans="1:2" ht="12.75">
      <c r="A314" s="36">
        <v>12</v>
      </c>
      <c r="B314" s="37" t="s">
        <v>164</v>
      </c>
    </row>
    <row r="315" ht="6.75" customHeight="1"/>
    <row r="316" spans="2:10" ht="13.5" customHeight="1">
      <c r="B316" s="38"/>
      <c r="C316" s="38"/>
      <c r="D316" s="38"/>
      <c r="E316" s="38"/>
      <c r="F316" s="38"/>
      <c r="G316" s="38"/>
      <c r="H316" s="38"/>
      <c r="I316" s="38"/>
      <c r="J316" s="38"/>
    </row>
    <row r="317" spans="2:10" ht="13.5" customHeight="1">
      <c r="B317" s="38"/>
      <c r="C317" s="38"/>
      <c r="D317" s="38"/>
      <c r="E317" s="38"/>
      <c r="F317" s="38"/>
      <c r="G317" s="38"/>
      <c r="H317" s="38"/>
      <c r="I317" s="38"/>
      <c r="J317" s="38"/>
    </row>
    <row r="318" spans="2:10" ht="13.5" customHeight="1">
      <c r="B318" s="38"/>
      <c r="C318" s="38"/>
      <c r="D318" s="38"/>
      <c r="E318" s="38"/>
      <c r="F318" s="38"/>
      <c r="G318" s="38"/>
      <c r="H318" s="38"/>
      <c r="I318" s="38"/>
      <c r="J318" s="38"/>
    </row>
    <row r="319" spans="2:10" ht="13.5" customHeight="1">
      <c r="B319" s="38"/>
      <c r="C319" s="38"/>
      <c r="D319" s="38"/>
      <c r="E319" s="38"/>
      <c r="F319" s="38"/>
      <c r="G319" s="38"/>
      <c r="H319" s="38"/>
      <c r="I319" s="38"/>
      <c r="J319" s="38"/>
    </row>
    <row r="320" spans="2:10" ht="13.5" customHeight="1">
      <c r="B320" s="38"/>
      <c r="C320" s="38"/>
      <c r="D320" s="38"/>
      <c r="E320" s="38"/>
      <c r="F320" s="38"/>
      <c r="G320" s="38"/>
      <c r="H320" s="38"/>
      <c r="I320" s="38"/>
      <c r="J320" s="38"/>
    </row>
    <row r="321" spans="2:10" ht="13.5" customHeight="1">
      <c r="B321" s="38"/>
      <c r="C321" s="38"/>
      <c r="D321" s="38"/>
      <c r="E321" s="38"/>
      <c r="F321" s="38"/>
      <c r="G321" s="38"/>
      <c r="H321" s="38"/>
      <c r="I321" s="38"/>
      <c r="J321" s="38"/>
    </row>
    <row r="322" spans="2:10" ht="13.5" customHeight="1">
      <c r="B322" s="38"/>
      <c r="C322" s="38"/>
      <c r="D322" s="38"/>
      <c r="E322" s="38"/>
      <c r="F322" s="38"/>
      <c r="G322" s="38"/>
      <c r="H322" s="38"/>
      <c r="I322" s="38"/>
      <c r="J322" s="38"/>
    </row>
    <row r="323" spans="2:10" ht="8.25" customHeight="1">
      <c r="B323" s="38"/>
      <c r="C323" s="38"/>
      <c r="D323" s="38"/>
      <c r="E323" s="38"/>
      <c r="F323" s="38"/>
      <c r="G323" s="38"/>
      <c r="H323" s="38"/>
      <c r="I323" s="38"/>
      <c r="J323" s="38"/>
    </row>
    <row r="324" spans="2:10" ht="13.5" customHeight="1">
      <c r="B324" s="38"/>
      <c r="C324" s="38" t="s">
        <v>165</v>
      </c>
      <c r="D324" s="38"/>
      <c r="E324" s="88" t="s">
        <v>166</v>
      </c>
      <c r="F324" s="38"/>
      <c r="G324" s="38"/>
      <c r="H324" s="38"/>
      <c r="I324" s="38"/>
      <c r="J324" s="38"/>
    </row>
    <row r="325" spans="2:10" ht="13.5" customHeight="1">
      <c r="B325" s="38"/>
      <c r="C325" s="50" t="s">
        <v>167</v>
      </c>
      <c r="D325" s="38"/>
      <c r="E325" s="89" t="s">
        <v>168</v>
      </c>
      <c r="F325" s="38"/>
      <c r="G325" s="50" t="s">
        <v>169</v>
      </c>
      <c r="H325" s="38"/>
      <c r="I325" s="38"/>
      <c r="J325" s="38"/>
    </row>
    <row r="326" spans="2:10" ht="8.25" customHeight="1">
      <c r="B326" s="38"/>
      <c r="C326" s="38"/>
      <c r="D326" s="38"/>
      <c r="E326" s="38"/>
      <c r="F326" s="38"/>
      <c r="G326" s="38"/>
      <c r="H326" s="38"/>
      <c r="I326" s="38"/>
      <c r="J326" s="38"/>
    </row>
    <row r="327" spans="2:10" ht="13.5" customHeight="1">
      <c r="B327" s="38"/>
      <c r="C327" s="38" t="s">
        <v>170</v>
      </c>
      <c r="D327" s="38"/>
      <c r="E327" s="39">
        <v>69949144</v>
      </c>
      <c r="F327" s="38"/>
      <c r="G327" s="38"/>
      <c r="H327" s="38"/>
      <c r="I327" s="38"/>
      <c r="J327" s="38"/>
    </row>
    <row r="328" spans="2:10" ht="13.5" customHeight="1">
      <c r="B328" s="38"/>
      <c r="C328" s="38"/>
      <c r="D328" s="38"/>
      <c r="E328" s="38"/>
      <c r="F328" s="39"/>
      <c r="G328" s="38"/>
      <c r="H328" s="38"/>
      <c r="I328" s="38"/>
      <c r="J328" s="38"/>
    </row>
    <row r="329" spans="2:10" ht="13.5" customHeight="1">
      <c r="B329" s="38"/>
      <c r="C329" s="38"/>
      <c r="D329" s="38"/>
      <c r="E329" s="38"/>
      <c r="F329" s="39"/>
      <c r="G329" s="38"/>
      <c r="H329" s="38"/>
      <c r="I329" s="38"/>
      <c r="J329" s="38"/>
    </row>
    <row r="330" spans="2:10" ht="13.5" customHeight="1">
      <c r="B330" s="38"/>
      <c r="C330" s="38"/>
      <c r="D330" s="38"/>
      <c r="E330" s="38"/>
      <c r="F330" s="39"/>
      <c r="G330" s="38"/>
      <c r="H330" s="38"/>
      <c r="I330" s="38"/>
      <c r="J330" s="38"/>
    </row>
    <row r="331" spans="2:10" ht="13.5" customHeight="1">
      <c r="B331" s="38"/>
      <c r="C331" s="38"/>
      <c r="D331" s="38"/>
      <c r="E331" s="38"/>
      <c r="F331" s="39"/>
      <c r="G331" s="38"/>
      <c r="H331" s="38"/>
      <c r="I331" s="38"/>
      <c r="J331" s="38"/>
    </row>
    <row r="332" spans="2:10" ht="13.5" customHeight="1">
      <c r="B332" s="38"/>
      <c r="C332" s="38"/>
      <c r="D332" s="38"/>
      <c r="E332" s="38"/>
      <c r="F332" s="39"/>
      <c r="G332" s="38"/>
      <c r="H332" s="38"/>
      <c r="I332" s="38"/>
      <c r="J332" s="38"/>
    </row>
    <row r="333" spans="2:10" ht="9.75" customHeight="1">
      <c r="B333" s="38"/>
      <c r="C333" s="38"/>
      <c r="D333" s="38"/>
      <c r="E333" s="38"/>
      <c r="F333" s="39"/>
      <c r="G333" s="38"/>
      <c r="H333" s="38"/>
      <c r="I333" s="38"/>
      <c r="J333" s="38"/>
    </row>
    <row r="334" spans="2:10" ht="4.5" customHeight="1">
      <c r="B334" s="38"/>
      <c r="C334" s="38"/>
      <c r="D334" s="38"/>
      <c r="E334" s="38"/>
      <c r="F334" s="39"/>
      <c r="G334" s="38"/>
      <c r="H334" s="38"/>
      <c r="I334" s="38"/>
      <c r="J334" s="38"/>
    </row>
    <row r="335" spans="2:10" ht="13.5" customHeight="1">
      <c r="B335" s="38"/>
      <c r="C335" s="38" t="s">
        <v>171</v>
      </c>
      <c r="D335" s="38"/>
      <c r="E335" s="39">
        <v>60630807</v>
      </c>
      <c r="F335" s="38"/>
      <c r="G335" s="38"/>
      <c r="H335" s="38"/>
      <c r="I335" s="38"/>
      <c r="J335" s="38"/>
    </row>
    <row r="336" spans="2:10" ht="13.5" customHeight="1">
      <c r="B336" s="38"/>
      <c r="C336" s="38"/>
      <c r="D336" s="38"/>
      <c r="E336" s="38"/>
      <c r="F336" s="38"/>
      <c r="G336" s="38"/>
      <c r="H336" s="38"/>
      <c r="I336" s="38"/>
      <c r="J336" s="38"/>
    </row>
    <row r="337" spans="2:10" ht="13.5" customHeight="1">
      <c r="B337" s="38"/>
      <c r="C337" s="38"/>
      <c r="D337" s="38"/>
      <c r="E337" s="38"/>
      <c r="F337" s="38"/>
      <c r="G337" s="38"/>
      <c r="H337" s="38"/>
      <c r="I337" s="38"/>
      <c r="J337" s="38"/>
    </row>
    <row r="338" spans="2:10" ht="13.5" customHeight="1">
      <c r="B338" s="38"/>
      <c r="C338" s="38"/>
      <c r="D338" s="38"/>
      <c r="E338" s="38"/>
      <c r="F338" s="38"/>
      <c r="G338" s="38"/>
      <c r="H338" s="38"/>
      <c r="I338" s="38"/>
      <c r="J338" s="38"/>
    </row>
    <row r="339" spans="2:10" ht="13.5" customHeight="1">
      <c r="B339" s="38"/>
      <c r="C339" s="38"/>
      <c r="D339" s="38"/>
      <c r="E339" s="38"/>
      <c r="F339" s="38"/>
      <c r="G339" s="38"/>
      <c r="H339" s="38"/>
      <c r="I339" s="38"/>
      <c r="J339" s="38"/>
    </row>
    <row r="340" spans="2:10" ht="18.75" customHeight="1">
      <c r="B340" s="38"/>
      <c r="C340" s="38"/>
      <c r="D340" s="38"/>
      <c r="E340" s="38"/>
      <c r="F340" s="38"/>
      <c r="G340" s="38"/>
      <c r="H340" s="38"/>
      <c r="I340" s="38"/>
      <c r="J340" s="38"/>
    </row>
    <row r="341" spans="2:10" ht="13.5" customHeight="1">
      <c r="B341" s="38"/>
      <c r="C341" s="38"/>
      <c r="D341" s="38"/>
      <c r="E341" s="38"/>
      <c r="F341" s="38"/>
      <c r="G341" s="38"/>
      <c r="H341" s="38"/>
      <c r="I341" s="38"/>
      <c r="J341" s="38"/>
    </row>
    <row r="342" spans="2:10" ht="13.5" customHeight="1">
      <c r="B342" s="38"/>
      <c r="C342" s="38"/>
      <c r="D342" s="38"/>
      <c r="E342" s="38"/>
      <c r="F342" s="38"/>
      <c r="G342" s="38"/>
      <c r="H342" s="38"/>
      <c r="I342" s="38"/>
      <c r="J342" s="38"/>
    </row>
    <row r="343" spans="2:10" ht="10.5" customHeight="1">
      <c r="B343" s="38"/>
      <c r="C343" s="38"/>
      <c r="D343" s="38"/>
      <c r="E343" s="38"/>
      <c r="F343" s="38"/>
      <c r="G343" s="38"/>
      <c r="H343" s="38"/>
      <c r="I343" s="38"/>
      <c r="J343" s="38"/>
    </row>
    <row r="344" spans="1:2" ht="12.75">
      <c r="A344" s="36">
        <v>13</v>
      </c>
      <c r="B344" s="37" t="s">
        <v>172</v>
      </c>
    </row>
    <row r="345" ht="9.75" customHeight="1">
      <c r="B345" s="37"/>
    </row>
    <row r="346" ht="12.75">
      <c r="B346" s="13" t="s">
        <v>173</v>
      </c>
    </row>
    <row r="347" spans="1:2" ht="9" customHeight="1">
      <c r="A347" s="44"/>
      <c r="B347" s="37"/>
    </row>
    <row r="348" spans="1:2" ht="12.75">
      <c r="A348" s="12"/>
      <c r="B348" s="13" t="s">
        <v>129</v>
      </c>
    </row>
    <row r="349" ht="12.75">
      <c r="B349" s="37"/>
    </row>
    <row r="350" ht="12.75">
      <c r="B350" s="37"/>
    </row>
    <row r="351" ht="12.75">
      <c r="B351" s="37"/>
    </row>
    <row r="352" ht="12.75">
      <c r="B352" s="37"/>
    </row>
    <row r="353" ht="9.75" customHeight="1">
      <c r="B353" s="37"/>
    </row>
    <row r="354" spans="1:2" ht="12.75">
      <c r="A354" s="12"/>
      <c r="B354" s="13" t="s">
        <v>133</v>
      </c>
    </row>
    <row r="355" spans="1:2" ht="12.75">
      <c r="A355" s="10"/>
      <c r="B355" s="37"/>
    </row>
    <row r="356" spans="1:2" ht="12.75">
      <c r="A356" s="10"/>
      <c r="B356" s="37"/>
    </row>
    <row r="357" spans="1:2" ht="12.75">
      <c r="A357" s="10"/>
      <c r="B357" s="37"/>
    </row>
    <row r="358" spans="1:2" ht="12.75">
      <c r="A358" s="10"/>
      <c r="B358" s="37"/>
    </row>
    <row r="359" ht="12.75">
      <c r="B359" s="37"/>
    </row>
    <row r="360" ht="12.75">
      <c r="B360" s="37"/>
    </row>
    <row r="362" ht="6.75" customHeight="1"/>
    <row r="363" ht="12.75">
      <c r="B363" s="13"/>
    </row>
    <row r="368" ht="8.25" customHeight="1"/>
    <row r="369" spans="1:2" ht="12.75">
      <c r="A369" s="12"/>
      <c r="B369" s="69" t="s">
        <v>139</v>
      </c>
    </row>
    <row r="370" ht="12.75">
      <c r="A370" s="10"/>
    </row>
    <row r="371" ht="12.75">
      <c r="A371" s="10"/>
    </row>
    <row r="372" ht="12.75">
      <c r="A372" s="10"/>
    </row>
    <row r="373" ht="12.75">
      <c r="A373" s="10"/>
    </row>
    <row r="374" ht="12.75">
      <c r="A374" s="10"/>
    </row>
    <row r="375" ht="10.5" customHeight="1">
      <c r="A375" s="10"/>
    </row>
    <row r="376" ht="12.75" customHeight="1">
      <c r="B376" s="69" t="s">
        <v>140</v>
      </c>
    </row>
    <row r="377" ht="12.75" customHeight="1"/>
    <row r="378" ht="12.75" customHeight="1"/>
    <row r="379" ht="12.75" customHeight="1"/>
    <row r="380" ht="9" customHeight="1"/>
    <row r="381" ht="12.75" customHeight="1"/>
    <row r="382" ht="12.75" customHeight="1"/>
    <row r="383" ht="12.75" customHeight="1"/>
    <row r="384" ht="10.5" customHeight="1"/>
    <row r="385" spans="1:2" ht="12.75" customHeight="1">
      <c r="A385" s="36">
        <v>14</v>
      </c>
      <c r="B385" s="37" t="s">
        <v>174</v>
      </c>
    </row>
    <row r="386" ht="8.25" customHeight="1">
      <c r="B386" s="37"/>
    </row>
    <row r="387" ht="12.75">
      <c r="B387" s="37"/>
    </row>
    <row r="388" ht="5.25" customHeight="1"/>
    <row r="389" ht="6.75" customHeight="1"/>
    <row r="390" spans="7:9" ht="12.75">
      <c r="G390" s="40"/>
      <c r="H390" s="10"/>
      <c r="I390" s="10"/>
    </row>
    <row r="391" spans="7:9" ht="12.75">
      <c r="G391" s="10"/>
      <c r="H391" s="10"/>
      <c r="I391" s="10"/>
    </row>
    <row r="392" spans="7:9" ht="12.75">
      <c r="G392" s="10"/>
      <c r="H392" s="10"/>
      <c r="I392" s="10"/>
    </row>
    <row r="393" spans="7:9" ht="12.75">
      <c r="G393" s="40" t="s">
        <v>110</v>
      </c>
      <c r="H393" s="40" t="s">
        <v>110</v>
      </c>
      <c r="I393" s="40" t="s">
        <v>110</v>
      </c>
    </row>
    <row r="394" ht="9" customHeight="1"/>
    <row r="395" spans="2:9" ht="12.75">
      <c r="B395" s="69" t="s">
        <v>175</v>
      </c>
      <c r="G395" s="70">
        <v>676440</v>
      </c>
      <c r="H395" s="70">
        <v>9444</v>
      </c>
      <c r="I395" s="70">
        <v>248365</v>
      </c>
    </row>
    <row r="396" spans="2:9" ht="12.75">
      <c r="B396" s="69" t="s">
        <v>176</v>
      </c>
      <c r="G396" s="70">
        <v>477806</v>
      </c>
      <c r="H396" s="70">
        <v>14218</v>
      </c>
      <c r="I396" s="70">
        <v>2624264</v>
      </c>
    </row>
    <row r="397" spans="2:9" ht="12.75">
      <c r="B397" s="69" t="s">
        <v>177</v>
      </c>
      <c r="G397" s="70">
        <v>314610</v>
      </c>
      <c r="H397" s="70">
        <v>8515</v>
      </c>
      <c r="I397" s="70">
        <v>241200</v>
      </c>
    </row>
    <row r="398" spans="2:9" ht="12.75">
      <c r="B398" s="69" t="s">
        <v>178</v>
      </c>
      <c r="G398" s="70">
        <v>60667</v>
      </c>
      <c r="H398" s="70">
        <v>20530</v>
      </c>
      <c r="I398" s="70">
        <v>643009</v>
      </c>
    </row>
    <row r="399" spans="2:9" ht="12.75">
      <c r="B399" s="69" t="s">
        <v>179</v>
      </c>
      <c r="G399" s="70">
        <v>105763</v>
      </c>
      <c r="H399" s="70">
        <v>-33658</v>
      </c>
      <c r="I399" s="70">
        <v>932760</v>
      </c>
    </row>
    <row r="400" spans="2:9" ht="12.75">
      <c r="B400" s="69" t="s">
        <v>180</v>
      </c>
      <c r="G400" s="70">
        <v>27998</v>
      </c>
      <c r="H400" s="70">
        <v>9986</v>
      </c>
      <c r="I400" s="70">
        <v>0</v>
      </c>
    </row>
    <row r="401" spans="2:9" ht="12.75">
      <c r="B401" s="69" t="s">
        <v>181</v>
      </c>
      <c r="G401" s="70">
        <v>58603</v>
      </c>
      <c r="H401" s="70">
        <v>-4089</v>
      </c>
      <c r="I401" s="70">
        <v>76555</v>
      </c>
    </row>
    <row r="402" spans="2:9" ht="12.75">
      <c r="B402" s="69" t="s">
        <v>182</v>
      </c>
      <c r="G402" s="70">
        <v>11029</v>
      </c>
      <c r="H402" s="70">
        <v>-3565</v>
      </c>
      <c r="I402" s="70">
        <v>39946</v>
      </c>
    </row>
    <row r="403" spans="2:9" ht="12.75">
      <c r="B403" s="69" t="s">
        <v>183</v>
      </c>
      <c r="G403" s="84">
        <v>195324</v>
      </c>
      <c r="H403" s="84">
        <v>22467</v>
      </c>
      <c r="I403" s="84">
        <v>2963066</v>
      </c>
    </row>
    <row r="404" spans="6:12" ht="12.75">
      <c r="F404" s="72"/>
      <c r="G404" s="80">
        <f>SUM(G395:G403)</f>
        <v>1928240</v>
      </c>
      <c r="H404" s="80">
        <f>SUM(H395:H403)</f>
        <v>43848</v>
      </c>
      <c r="I404" s="80">
        <f>SUM(I395:I403)</f>
        <v>7769165</v>
      </c>
      <c r="L404" s="72"/>
    </row>
    <row r="405" spans="2:11" ht="12.75">
      <c r="B405" s="69" t="s">
        <v>184</v>
      </c>
      <c r="G405" s="85">
        <v>-1235401</v>
      </c>
      <c r="H405" s="85">
        <v>0</v>
      </c>
      <c r="I405" s="85">
        <v>0</v>
      </c>
      <c r="K405" s="72"/>
    </row>
    <row r="406" spans="7:11" ht="13.5" thickBot="1">
      <c r="G406" s="86">
        <f>SUM(G404:G405)</f>
        <v>692839</v>
      </c>
      <c r="H406" s="86">
        <f>SUM(H404:H405)</f>
        <v>43848</v>
      </c>
      <c r="I406" s="86">
        <f>SUM(I404:I405)</f>
        <v>7769165</v>
      </c>
      <c r="K406" s="72"/>
    </row>
    <row r="407" spans="2:9" ht="12.75">
      <c r="B407" s="69" t="s">
        <v>185</v>
      </c>
      <c r="G407" s="83"/>
      <c r="H407" s="83"/>
      <c r="I407" s="83"/>
    </row>
    <row r="408" spans="7:9" ht="12.75">
      <c r="G408" s="83"/>
      <c r="H408" s="83"/>
      <c r="I408" s="83"/>
    </row>
    <row r="409" spans="1:2" ht="12.75">
      <c r="A409" s="36">
        <v>15</v>
      </c>
      <c r="B409" s="37" t="s">
        <v>186</v>
      </c>
    </row>
    <row r="410" ht="9" customHeight="1">
      <c r="B410" s="37"/>
    </row>
    <row r="418" spans="1:2" ht="12.75">
      <c r="A418" s="36">
        <v>16</v>
      </c>
      <c r="B418" s="37" t="s">
        <v>187</v>
      </c>
    </row>
    <row r="419" ht="9.75" customHeight="1">
      <c r="B419" s="37"/>
    </row>
    <row r="420" ht="12.75">
      <c r="B420" s="37"/>
    </row>
    <row r="421" ht="12.75">
      <c r="B421" s="37"/>
    </row>
    <row r="422" ht="12.75">
      <c r="B422" s="37"/>
    </row>
    <row r="423" ht="12.75">
      <c r="B423" s="37"/>
    </row>
    <row r="424" ht="12.75">
      <c r="B424" s="37"/>
    </row>
    <row r="425" ht="12.75">
      <c r="B425" s="37"/>
    </row>
    <row r="426" ht="12.75">
      <c r="B426" s="37"/>
    </row>
    <row r="427" ht="12.75">
      <c r="B427" s="37"/>
    </row>
    <row r="428" ht="12.75">
      <c r="B428" s="37"/>
    </row>
    <row r="434" ht="10.5" customHeight="1"/>
    <row r="440" ht="9.75" customHeight="1"/>
    <row r="448" ht="12.75" customHeight="1"/>
    <row r="452" ht="8.25" customHeight="1"/>
    <row r="453" spans="1:2" ht="12.75">
      <c r="A453" s="36">
        <v>17</v>
      </c>
      <c r="B453" s="37" t="s">
        <v>188</v>
      </c>
    </row>
    <row r="454" ht="7.5" customHeight="1"/>
    <row r="457" ht="11.25" customHeight="1"/>
    <row r="458" spans="1:2" ht="12.75">
      <c r="A458" s="36">
        <v>18</v>
      </c>
      <c r="B458" s="37" t="s">
        <v>189</v>
      </c>
    </row>
    <row r="459" ht="9" customHeight="1"/>
    <row r="462" ht="9" customHeight="1"/>
    <row r="463" ht="12.75">
      <c r="B463" s="13" t="s">
        <v>129</v>
      </c>
    </row>
    <row r="464" ht="12.75">
      <c r="B464" s="37"/>
    </row>
    <row r="465" ht="12.75">
      <c r="B465" s="37"/>
    </row>
    <row r="466" ht="9" customHeight="1">
      <c r="B466" s="37"/>
    </row>
    <row r="467" ht="12.75">
      <c r="B467" s="13" t="s">
        <v>133</v>
      </c>
    </row>
    <row r="468" ht="12.75">
      <c r="B468" s="13"/>
    </row>
    <row r="469" ht="12.75">
      <c r="B469" s="13"/>
    </row>
    <row r="470" ht="9.75" customHeight="1">
      <c r="B470" s="13"/>
    </row>
    <row r="471" ht="12.75">
      <c r="B471" s="13" t="s">
        <v>139</v>
      </c>
    </row>
    <row r="472" ht="12.75">
      <c r="B472" s="13"/>
    </row>
    <row r="473" ht="12.75">
      <c r="B473" s="13"/>
    </row>
    <row r="474" ht="11.25" customHeight="1">
      <c r="B474" s="13"/>
    </row>
    <row r="475" ht="12.75">
      <c r="B475" s="13" t="s">
        <v>140</v>
      </c>
    </row>
    <row r="476" ht="12.75">
      <c r="B476" s="13"/>
    </row>
    <row r="477" ht="12.75">
      <c r="B477" s="13"/>
    </row>
    <row r="478" spans="1:2" ht="12.75">
      <c r="A478" s="36">
        <v>19</v>
      </c>
      <c r="B478" s="37" t="s">
        <v>190</v>
      </c>
    </row>
    <row r="479" ht="12" customHeight="1"/>
    <row r="480" ht="12.75">
      <c r="B480" s="37"/>
    </row>
    <row r="481" ht="12.75">
      <c r="B481" s="37"/>
    </row>
    <row r="482" ht="12.75">
      <c r="B482" s="37"/>
    </row>
    <row r="483" ht="12.75">
      <c r="B483" s="37"/>
    </row>
    <row r="484" ht="12.75">
      <c r="B484" s="37"/>
    </row>
    <row r="485" ht="12.75">
      <c r="B485" s="37"/>
    </row>
    <row r="486" ht="12.75">
      <c r="B486" s="37"/>
    </row>
    <row r="487" spans="1:2" ht="12.75">
      <c r="A487" s="36">
        <v>20</v>
      </c>
      <c r="B487" s="37" t="s">
        <v>191</v>
      </c>
    </row>
    <row r="488" spans="1:2" ht="9.75" customHeight="1">
      <c r="A488" s="12"/>
      <c r="B488" s="13"/>
    </row>
    <row r="489" spans="1:2" ht="12.75">
      <c r="A489" s="12"/>
      <c r="B489" s="13"/>
    </row>
    <row r="492" spans="1:2" ht="12.75">
      <c r="A492" s="36">
        <v>21</v>
      </c>
      <c r="B492" s="37" t="s">
        <v>192</v>
      </c>
    </row>
    <row r="493" ht="9" customHeight="1">
      <c r="B493" s="37"/>
    </row>
    <row r="494" spans="1:2" ht="12.75">
      <c r="A494" s="12"/>
      <c r="B494" s="13"/>
    </row>
    <row r="495" ht="12.75">
      <c r="B495" s="37"/>
    </row>
    <row r="496" ht="12.75">
      <c r="B496" s="37"/>
    </row>
    <row r="497" ht="12.75">
      <c r="A497" s="36" t="s">
        <v>193</v>
      </c>
    </row>
    <row r="498" ht="12.75">
      <c r="A498" s="36" t="s">
        <v>0</v>
      </c>
    </row>
    <row r="503" ht="12.75">
      <c r="A503" s="36" t="s">
        <v>194</v>
      </c>
    </row>
    <row r="504" ht="12.75">
      <c r="A504" s="36" t="s">
        <v>195</v>
      </c>
    </row>
    <row r="506" spans="1:2" ht="12.75">
      <c r="A506" s="36" t="s">
        <v>200</v>
      </c>
      <c r="B506" s="49"/>
    </row>
  </sheetData>
  <printOptions/>
  <pageMargins left="0.748031496062992" right="0.63" top="0.54" bottom="0.34" header="0.37" footer="0.22"/>
  <pageSetup firstPageNumber="3" useFirstPageNumber="1" horizontalDpi="600" verticalDpi="600" orientation="portrait" paperSize="9" scale="89" r:id="rId2"/>
  <headerFooter alignWithMargins="0">
    <oddHeader>&amp;R&amp;"Arial,Bold"&amp;11MUI</oddHeader>
    <oddFooter>&amp;C- &amp;P -</oddFooter>
  </headerFooter>
  <rowBreaks count="7" manualBreakCount="7">
    <brk id="71" max="9" man="1"/>
    <brk id="136" max="9" man="1"/>
    <brk id="206" max="9" man="1"/>
    <brk id="271" max="9" man="1"/>
    <brk id="342" max="9" man="1"/>
    <brk id="408" max="9" man="1"/>
    <brk id="47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 DEPARTMENT</dc:creator>
  <cp:keywords/>
  <dc:description/>
  <cp:lastModifiedBy>MUI</cp:lastModifiedBy>
  <cp:lastPrinted>2002-02-27T01:42:40Z</cp:lastPrinted>
  <dcterms:created xsi:type="dcterms:W3CDTF">2001-08-18T06:33:55Z</dcterms:created>
  <dcterms:modified xsi:type="dcterms:W3CDTF">2002-02-27T01:42:47Z</dcterms:modified>
  <cp:category/>
  <cp:version/>
  <cp:contentType/>
  <cp:contentStatus/>
</cp:coreProperties>
</file>