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<sst xmlns="http://schemas.openxmlformats.org/spreadsheetml/2006/main" count="167" uniqueCount="125">
  <si>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</si>
  <si>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</si>
  <si>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</si>
  <si>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</si>
  <si>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</si>
  <si>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</si>
  <si>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</si>
  <si>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</si>
  <si>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</si>
  <si>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</si>
  <si>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</si>
  <si>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</si>
  <si>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</si>
  <si>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</si>
  <si>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</si>
  <si>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</si>
  <si>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</si>
  <si>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</si>
  <si>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</si>
  <si>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</si>
  <si>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</si>
  <si>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</si>
  <si>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</si>
  <si>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</si>
  <si>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</si>
  <si>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</si>
  <si>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</si>
  <si>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</si>
  <si>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</si>
  <si>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</si>
  <si>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</si>
  <si>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</si>
  <si>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</si>
  <si>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</si>
  <si>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</si>
  <si>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</si>
  <si>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</si>
  <si>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</si>
  <si>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</si>
  <si>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</si>
  <si>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</si>
  <si>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</si>
  <si>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</si>
  <si>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</si>
  <si>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</si>
  <si>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</si>
  <si>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</si>
  <si>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</si>
  <si>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</si>
  <si>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</si>
  <si>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</si>
  <si>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</si>
  <si>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</si>
  <si>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</si>
  <si>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</si>
  <si>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</si>
  <si>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</si>
  <si>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</si>
  <si>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</si>
  <si>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</si>
  <si>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</si>
  <si>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</si>
  <si>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</si>
  <si>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</si>
  <si>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</si>
  <si>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</si>
  <si>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</si>
  <si>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</si>
  <si>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</si>
  <si>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</si>
  <si>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</si>
  <si>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</si>
  <si>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</si>
  <si>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</si>
  <si>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</si>
  <si>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</si>
  <si>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</si>
  <si>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Proceeds from disposal of quoted investments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</si>
  <si>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</si>
  <si>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</si>
  <si>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</si>
  <si>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</si>
  <si>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</si>
  <si>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</si>
  <si>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</si>
  <si>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</si>
  <si>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</si>
  <si>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At 1 April 2006</t>
  </si>
  <si>
    <t>Minority</t>
  </si>
  <si>
    <t>Interest</t>
  </si>
  <si>
    <t>Equity</t>
  </si>
  <si>
    <t>Investment Properties</t>
  </si>
  <si>
    <t>Prepaid Lease Payments</t>
  </si>
  <si>
    <t>Receipt / (Repayment) of short term borrowing</t>
  </si>
  <si>
    <t>Net loss for the financial year</t>
  </si>
  <si>
    <t>At 1 April 2007</t>
  </si>
  <si>
    <t>Continuing Operations</t>
  </si>
  <si>
    <t>Profit / (Loss) for the period from continuing operations</t>
  </si>
  <si>
    <t>Discontinued Operations</t>
  </si>
  <si>
    <t>Profit / (Loss) for the period from discontinuing operations</t>
  </si>
  <si>
    <t xml:space="preserve">  continuing operations</t>
  </si>
  <si>
    <t xml:space="preserve">  discontinue operations</t>
  </si>
  <si>
    <t>Annual Financial Report for the year ended 31 March 2007)</t>
  </si>
  <si>
    <t>with the Annual Financial Report for the year ended 31 March 2007)</t>
  </si>
  <si>
    <t>the Annual Financial Report for the year ended 31 March 2007)</t>
  </si>
  <si>
    <t>Disposal of subsidiary</t>
  </si>
  <si>
    <t>Net assets of SKABB</t>
  </si>
  <si>
    <t>MI @ 25%</t>
  </si>
  <si>
    <t>Net assets disposed of</t>
  </si>
  <si>
    <t>Proceeds</t>
  </si>
  <si>
    <t>Gain on disposal</t>
  </si>
  <si>
    <t>for the year ended 31 March 2008</t>
  </si>
  <si>
    <t>12 Months</t>
  </si>
  <si>
    <t>31 Mar 08</t>
  </si>
  <si>
    <t>31 Mar 07</t>
  </si>
  <si>
    <t>as at 31 March 2008</t>
  </si>
  <si>
    <t>12 months</t>
  </si>
  <si>
    <t>ended 31 March 2008</t>
  </si>
  <si>
    <t>Net Profit for the financial year</t>
  </si>
  <si>
    <t>ended 31 March 2007</t>
  </si>
  <si>
    <t>At 31 March 2007</t>
  </si>
  <si>
    <t>At 31 March 2008</t>
  </si>
  <si>
    <t>31 Mar 2007</t>
  </si>
  <si>
    <t>31 Mar 2008</t>
  </si>
  <si>
    <t>Reversal of deferred tax liability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</si>
</sst>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1" fillId="0" borderId="2" xfId="15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171" fontId="0" fillId="0" borderId="4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0" fontId="0" fillId="0" borderId="1" xfId="0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43" fontId="0" fillId="0" borderId="7" xfId="15" applyNumberFormat="1" applyBorder="1" applyAlignment="1">
      <alignment/>
    </xf>
    <xf numFmtId="171" fontId="0" fillId="0" borderId="7" xfId="15" applyNumberFormat="1" applyFont="1" applyBorder="1" applyAlignment="1">
      <alignment/>
    </xf>
    <xf numFmtId="171" fontId="0" fillId="2" borderId="0" xfId="15" applyNumberFormat="1" applyFill="1" applyAlignment="1">
      <alignment/>
    </xf>
    <xf numFmtId="171" fontId="0" fillId="2" borderId="1" xfId="15" applyNumberFormat="1" applyFill="1" applyBorder="1" applyAlignment="1">
      <alignment/>
    </xf>
    <xf numFmtId="171" fontId="0" fillId="2" borderId="0" xfId="15" applyNumberFormat="1" applyFill="1" applyBorder="1" applyAlignment="1">
      <alignment/>
    </xf>
    <xf numFmtId="171" fontId="0" fillId="2" borderId="2" xfId="15" applyNumberFormat="1" applyFill="1" applyBorder="1" applyAlignment="1">
      <alignment/>
    </xf>
    <xf numFmtId="171" fontId="0" fillId="2" borderId="7" xfId="15" applyNumberFormat="1" applyFill="1" applyBorder="1" applyAlignment="1">
      <alignment/>
    </xf>
    <xf numFmtId="43" fontId="0" fillId="2" borderId="0" xfId="15" applyNumberFormat="1" applyFill="1" applyAlignment="1">
      <alignment/>
    </xf>
    <xf numFmtId="43" fontId="0" fillId="2" borderId="7" xfId="15" applyNumberFormat="1" applyFill="1" applyBorder="1" applyAlignment="1">
      <alignment/>
    </xf>
    <xf numFmtId="171" fontId="0" fillId="2" borderId="2" xfId="15" applyNumberFormat="1" applyFont="1" applyFill="1" applyBorder="1" applyAlignment="1">
      <alignment horizontal="right"/>
    </xf>
    <xf numFmtId="171" fontId="0" fillId="2" borderId="3" xfId="15" applyNumberFormat="1" applyFill="1" applyBorder="1" applyAlignment="1">
      <alignment/>
    </xf>
    <xf numFmtId="171" fontId="0" fillId="2" borderId="4" xfId="15" applyNumberForma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0" fillId="2" borderId="0" xfId="0" applyNumberFormat="1" applyFill="1" applyAlignment="1">
      <alignment/>
    </xf>
    <xf numFmtId="171" fontId="0" fillId="2" borderId="5" xfId="15" applyNumberFormat="1" applyFill="1" applyBorder="1" applyAlignment="1">
      <alignment/>
    </xf>
    <xf numFmtId="171" fontId="0" fillId="2" borderId="6" xfId="15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105025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3340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J32" sqref="J32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111</v>
      </c>
    </row>
    <row r="6" ht="12.75">
      <c r="A6" s="23" t="s">
        <v>74</v>
      </c>
    </row>
    <row r="8" spans="4:10" ht="12.75">
      <c r="D8" s="51" t="s">
        <v>67</v>
      </c>
      <c r="E8" s="51"/>
      <c r="F8" s="51"/>
      <c r="H8" s="51" t="s">
        <v>68</v>
      </c>
      <c r="I8" s="51"/>
      <c r="J8" s="51"/>
    </row>
    <row r="9" spans="4:10" ht="12.75">
      <c r="D9" s="3" t="s">
        <v>3</v>
      </c>
      <c r="F9" s="3" t="s">
        <v>6</v>
      </c>
      <c r="H9" s="3" t="s">
        <v>112</v>
      </c>
      <c r="J9" s="3" t="s">
        <v>112</v>
      </c>
    </row>
    <row r="10" spans="4:10" ht="12.75">
      <c r="D10" s="3" t="s">
        <v>4</v>
      </c>
      <c r="F10" s="3" t="s">
        <v>4</v>
      </c>
      <c r="H10" s="3" t="s">
        <v>70</v>
      </c>
      <c r="J10" s="3" t="s">
        <v>70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113</v>
      </c>
      <c r="F12" s="7" t="s">
        <v>114</v>
      </c>
      <c r="H12" s="4" t="str">
        <f>+D12</f>
        <v>31 Mar 08</v>
      </c>
      <c r="J12" s="4" t="str">
        <f>+F12</f>
        <v>31 Mar 07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4" spans="1:10" ht="12.75">
      <c r="A14" s="1" t="s">
        <v>96</v>
      </c>
      <c r="D14" s="3"/>
      <c r="F14" s="3"/>
      <c r="H14" s="3"/>
      <c r="J14" s="3"/>
    </row>
    <row r="16" spans="1:10" ht="12.75">
      <c r="A16" t="s">
        <v>9</v>
      </c>
      <c r="D16" s="10">
        <f>17426-13037</f>
        <v>4389</v>
      </c>
      <c r="E16" s="10"/>
      <c r="F16" s="35">
        <v>4951</v>
      </c>
      <c r="G16" s="10"/>
      <c r="H16" s="10">
        <v>17426</v>
      </c>
      <c r="I16" s="10"/>
      <c r="J16" s="35">
        <v>19799</v>
      </c>
    </row>
    <row r="17" spans="4:10" ht="12.75">
      <c r="D17" s="10"/>
      <c r="E17" s="10"/>
      <c r="F17" s="35"/>
      <c r="G17" s="10"/>
      <c r="H17" s="10"/>
      <c r="I17" s="10"/>
      <c r="J17" s="35"/>
    </row>
    <row r="18" spans="1:10" ht="12.75">
      <c r="A18" t="s">
        <v>81</v>
      </c>
      <c r="D18" s="11">
        <f>-15375+11794</f>
        <v>-3581</v>
      </c>
      <c r="E18" s="10"/>
      <c r="F18" s="36">
        <v>-4294</v>
      </c>
      <c r="G18" s="10"/>
      <c r="H18" s="11">
        <v>-15375</v>
      </c>
      <c r="I18" s="10"/>
      <c r="J18" s="36">
        <v>-16781</v>
      </c>
    </row>
    <row r="19" spans="4:10" ht="12.75">
      <c r="D19" s="10"/>
      <c r="E19" s="10"/>
      <c r="F19" s="35"/>
      <c r="G19" s="10"/>
      <c r="H19" s="10"/>
      <c r="I19" s="10"/>
      <c r="J19" s="35"/>
    </row>
    <row r="20" spans="1:10" ht="12.75">
      <c r="A20" t="s">
        <v>82</v>
      </c>
      <c r="D20" s="10">
        <f>SUM(D16:D19)</f>
        <v>808</v>
      </c>
      <c r="E20" s="10"/>
      <c r="F20" s="35">
        <f>SUM(F16:F19)</f>
        <v>657</v>
      </c>
      <c r="G20" s="10"/>
      <c r="H20" s="10">
        <f>SUM(H16:H19)</f>
        <v>2051</v>
      </c>
      <c r="I20" s="10"/>
      <c r="J20" s="35">
        <f>SUM(J16:J19)</f>
        <v>3018</v>
      </c>
    </row>
    <row r="21" spans="4:10" ht="12.75">
      <c r="D21" s="10"/>
      <c r="E21" s="10"/>
      <c r="F21" s="35"/>
      <c r="G21" s="10"/>
      <c r="H21" s="10"/>
      <c r="I21" s="10"/>
      <c r="J21" s="35"/>
    </row>
    <row r="22" spans="1:10" ht="12.75">
      <c r="A22" t="s">
        <v>12</v>
      </c>
      <c r="D22" s="16">
        <f>1712-1882</f>
        <v>-170</v>
      </c>
      <c r="E22" s="16"/>
      <c r="F22" s="37">
        <v>28</v>
      </c>
      <c r="G22" s="16"/>
      <c r="H22" s="16">
        <v>1712</v>
      </c>
      <c r="I22" s="16"/>
      <c r="J22" s="37">
        <v>201</v>
      </c>
    </row>
    <row r="23" spans="4:10" ht="12.75">
      <c r="D23" s="16"/>
      <c r="E23" s="16"/>
      <c r="F23" s="37"/>
      <c r="G23" s="16"/>
      <c r="H23" s="16"/>
      <c r="I23" s="16"/>
      <c r="J23" s="37"/>
    </row>
    <row r="24" spans="1:10" ht="12.75">
      <c r="A24" t="s">
        <v>11</v>
      </c>
      <c r="D24" s="16">
        <f>-3575+3246</f>
        <v>-329</v>
      </c>
      <c r="E24" s="16"/>
      <c r="F24" s="37">
        <v>-923</v>
      </c>
      <c r="G24" s="16"/>
      <c r="H24" s="16">
        <v>-3575</v>
      </c>
      <c r="I24" s="16"/>
      <c r="J24" s="37">
        <v>-3743</v>
      </c>
    </row>
    <row r="25" spans="4:10" ht="12.75">
      <c r="D25" s="10"/>
      <c r="E25" s="10"/>
      <c r="F25" s="35"/>
      <c r="G25" s="10"/>
      <c r="H25" s="10"/>
      <c r="I25" s="10"/>
      <c r="J25" s="35"/>
    </row>
    <row r="26" spans="1:10" ht="12.75">
      <c r="A26" t="s">
        <v>10</v>
      </c>
      <c r="D26" s="10">
        <f>-33+25</f>
        <v>-8</v>
      </c>
      <c r="E26" s="10"/>
      <c r="F26" s="35">
        <v>0</v>
      </c>
      <c r="G26" s="10"/>
      <c r="H26" s="10">
        <v>-33</v>
      </c>
      <c r="I26" s="10"/>
      <c r="J26" s="35">
        <v>-2</v>
      </c>
    </row>
    <row r="27" spans="4:10" ht="12.75">
      <c r="D27" s="10"/>
      <c r="E27" s="10"/>
      <c r="F27" s="35"/>
      <c r="G27" s="10"/>
      <c r="H27" s="10"/>
      <c r="I27" s="10"/>
      <c r="J27" s="35"/>
    </row>
    <row r="28" spans="1:10" ht="12.75">
      <c r="A28" t="s">
        <v>61</v>
      </c>
      <c r="D28" s="10"/>
      <c r="E28" s="10"/>
      <c r="F28" s="35"/>
      <c r="G28" s="10"/>
      <c r="H28" s="10"/>
      <c r="I28" s="10"/>
      <c r="J28" s="35"/>
    </row>
    <row r="29" spans="1:10" ht="12.75">
      <c r="A29" t="s">
        <v>60</v>
      </c>
      <c r="D29" s="11">
        <f>-122+144</f>
        <v>22</v>
      </c>
      <c r="E29" s="10"/>
      <c r="F29" s="36">
        <v>-298</v>
      </c>
      <c r="G29" s="10"/>
      <c r="H29" s="11">
        <v>-122</v>
      </c>
      <c r="I29" s="10"/>
      <c r="J29" s="36">
        <v>-668</v>
      </c>
    </row>
    <row r="30" spans="4:10" ht="12.75">
      <c r="D30" s="10"/>
      <c r="E30" s="10"/>
      <c r="F30" s="35"/>
      <c r="G30" s="10"/>
      <c r="H30" s="10"/>
      <c r="I30" s="10"/>
      <c r="J30" s="35"/>
    </row>
    <row r="31" spans="1:10" ht="12.75">
      <c r="A31" t="s">
        <v>78</v>
      </c>
      <c r="D31" s="10">
        <f>SUM(D19:D30)</f>
        <v>323</v>
      </c>
      <c r="E31" s="10"/>
      <c r="F31" s="35">
        <f>SUM(F19:F30)</f>
        <v>-536</v>
      </c>
      <c r="G31" s="10"/>
      <c r="H31" s="10">
        <f>SUM(H19:H30)</f>
        <v>33</v>
      </c>
      <c r="I31" s="10"/>
      <c r="J31" s="35">
        <f>SUM(J19:J30)</f>
        <v>-1194</v>
      </c>
    </row>
    <row r="32" spans="4:10" ht="12.75">
      <c r="D32" s="10"/>
      <c r="E32" s="10"/>
      <c r="F32" s="35"/>
      <c r="G32" s="10"/>
      <c r="H32" s="10"/>
      <c r="I32" s="10"/>
      <c r="J32" s="35"/>
    </row>
    <row r="33" spans="1:10" ht="12.75">
      <c r="A33" t="s">
        <v>13</v>
      </c>
      <c r="D33" s="32">
        <f>175--36</f>
        <v>211</v>
      </c>
      <c r="E33" s="16"/>
      <c r="F33" s="36">
        <v>-130</v>
      </c>
      <c r="G33" s="16"/>
      <c r="H33" s="11">
        <v>175</v>
      </c>
      <c r="I33" s="16"/>
      <c r="J33" s="36">
        <v>-201</v>
      </c>
    </row>
    <row r="34" spans="4:10" ht="12.75">
      <c r="D34" s="16"/>
      <c r="E34" s="16"/>
      <c r="F34" s="37"/>
      <c r="G34" s="16"/>
      <c r="H34" s="16"/>
      <c r="I34" s="16"/>
      <c r="J34" s="37"/>
    </row>
    <row r="35" spans="1:10" ht="12.75">
      <c r="A35" t="s">
        <v>97</v>
      </c>
      <c r="D35" s="16">
        <f>SUM(D31:D34)</f>
        <v>534</v>
      </c>
      <c r="E35" s="16"/>
      <c r="F35" s="37">
        <f>SUM(F31:F34)</f>
        <v>-666</v>
      </c>
      <c r="G35" s="16"/>
      <c r="H35" s="16">
        <f>SUM(H31:H34)</f>
        <v>208</v>
      </c>
      <c r="I35" s="16"/>
      <c r="J35" s="37">
        <f>SUM(J31:J34)</f>
        <v>-1395</v>
      </c>
    </row>
    <row r="36" spans="4:10" ht="12.75">
      <c r="D36" s="16"/>
      <c r="E36" s="16"/>
      <c r="F36" s="37"/>
      <c r="G36" s="16"/>
      <c r="H36" s="16"/>
      <c r="I36" s="16"/>
      <c r="J36" s="37"/>
    </row>
    <row r="37" spans="1:10" ht="12.75">
      <c r="A37" s="1" t="s">
        <v>98</v>
      </c>
      <c r="D37" s="16"/>
      <c r="E37" s="16"/>
      <c r="F37" s="37"/>
      <c r="G37" s="16"/>
      <c r="H37" s="16"/>
      <c r="I37" s="16"/>
      <c r="J37" s="37"/>
    </row>
    <row r="38" spans="4:10" ht="12.75">
      <c r="D38" s="16"/>
      <c r="E38" s="16"/>
      <c r="F38" s="37"/>
      <c r="G38" s="16"/>
      <c r="H38" s="16"/>
      <c r="I38" s="16"/>
      <c r="J38" s="37"/>
    </row>
    <row r="39" spans="1:10" ht="12.75">
      <c r="A39" t="s">
        <v>99</v>
      </c>
      <c r="D39" s="11">
        <v>0</v>
      </c>
      <c r="E39" s="16"/>
      <c r="F39" s="36">
        <v>52</v>
      </c>
      <c r="G39" s="16"/>
      <c r="H39" s="11">
        <v>0</v>
      </c>
      <c r="I39" s="16"/>
      <c r="J39" s="36">
        <v>-6718</v>
      </c>
    </row>
    <row r="40" spans="4:10" ht="12.75">
      <c r="D40" s="16"/>
      <c r="E40" s="16"/>
      <c r="F40" s="37"/>
      <c r="G40" s="16"/>
      <c r="H40" s="16"/>
      <c r="I40" s="16"/>
      <c r="J40" s="37"/>
    </row>
    <row r="41" spans="4:10" ht="13.5" thickBot="1">
      <c r="D41" s="12">
        <f>SUM(D35:D40)</f>
        <v>534</v>
      </c>
      <c r="E41" s="16"/>
      <c r="F41" s="38">
        <f>SUM(F35:F40)</f>
        <v>-614</v>
      </c>
      <c r="G41" s="16"/>
      <c r="H41" s="12">
        <f>SUM(H35:H40)</f>
        <v>208</v>
      </c>
      <c r="I41" s="16"/>
      <c r="J41" s="38">
        <f>SUM(J35:J40)</f>
        <v>-8113</v>
      </c>
    </row>
    <row r="42" spans="4:10" ht="13.5" thickTop="1">
      <c r="D42" s="16"/>
      <c r="E42" s="16"/>
      <c r="F42" s="37"/>
      <c r="G42" s="16"/>
      <c r="H42" s="16"/>
      <c r="I42" s="16"/>
      <c r="J42" s="37"/>
    </row>
    <row r="43" spans="1:10" ht="12.75">
      <c r="A43" t="s">
        <v>83</v>
      </c>
      <c r="D43" s="16"/>
      <c r="E43" s="16"/>
      <c r="F43" s="37"/>
      <c r="G43" s="16"/>
      <c r="H43" s="16"/>
      <c r="I43" s="16"/>
      <c r="J43" s="37"/>
    </row>
    <row r="44" spans="1:10" ht="12.75">
      <c r="A44" t="s">
        <v>84</v>
      </c>
      <c r="D44" s="16">
        <v>534</v>
      </c>
      <c r="E44" s="16"/>
      <c r="F44" s="37">
        <v>-614</v>
      </c>
      <c r="G44" s="16"/>
      <c r="H44" s="16">
        <v>149</v>
      </c>
      <c r="I44" s="16"/>
      <c r="J44" s="37">
        <v>-8108</v>
      </c>
    </row>
    <row r="45" spans="1:10" ht="12.75">
      <c r="A45" t="s">
        <v>85</v>
      </c>
      <c r="D45" s="11">
        <v>0</v>
      </c>
      <c r="E45" s="16"/>
      <c r="F45" s="36">
        <v>0</v>
      </c>
      <c r="G45" s="16"/>
      <c r="H45" s="11">
        <v>59</v>
      </c>
      <c r="I45" s="16"/>
      <c r="J45" s="36">
        <v>-5</v>
      </c>
    </row>
    <row r="46" spans="3:10" ht="13.5" thickBot="1">
      <c r="C46" s="25"/>
      <c r="D46" s="29">
        <f>SUM(D44:D45)</f>
        <v>534</v>
      </c>
      <c r="E46" s="16"/>
      <c r="F46" s="39">
        <f>SUM(F44:F45)</f>
        <v>-614</v>
      </c>
      <c r="G46" s="16"/>
      <c r="H46" s="29">
        <f>SUM(H44:H45)</f>
        <v>208</v>
      </c>
      <c r="I46" s="16"/>
      <c r="J46" s="39">
        <f>SUM(J44:J45)</f>
        <v>-8113</v>
      </c>
    </row>
    <row r="47" spans="3:10" ht="13.5" thickTop="1">
      <c r="C47" s="25"/>
      <c r="D47" s="16"/>
      <c r="E47" s="16"/>
      <c r="F47" s="37"/>
      <c r="G47" s="16"/>
      <c r="H47" s="16"/>
      <c r="I47" s="16"/>
      <c r="J47" s="37"/>
    </row>
    <row r="48" spans="4:10" ht="12.75">
      <c r="D48" s="10"/>
      <c r="E48" s="10"/>
      <c r="F48" s="35"/>
      <c r="G48" s="10"/>
      <c r="H48" s="10"/>
      <c r="I48" s="10"/>
      <c r="J48" s="35"/>
    </row>
    <row r="49" spans="1:10" ht="12.75">
      <c r="A49" t="s">
        <v>79</v>
      </c>
      <c r="D49" s="10"/>
      <c r="E49" s="10"/>
      <c r="F49" s="35"/>
      <c r="G49" s="10"/>
      <c r="H49" s="10"/>
      <c r="I49" s="10"/>
      <c r="J49" s="35"/>
    </row>
    <row r="50" spans="1:10" ht="12.75">
      <c r="A50" s="5" t="s">
        <v>15</v>
      </c>
      <c r="D50" s="26"/>
      <c r="E50" s="10"/>
      <c r="F50" s="40"/>
      <c r="G50" s="10"/>
      <c r="H50" s="26"/>
      <c r="I50" s="27"/>
      <c r="J50" s="40"/>
    </row>
    <row r="51" spans="1:10" ht="12.75">
      <c r="A51" t="s">
        <v>100</v>
      </c>
      <c r="D51" s="26">
        <v>0.41</v>
      </c>
      <c r="E51" s="10"/>
      <c r="F51" s="40">
        <v>-0.51</v>
      </c>
      <c r="G51" s="10"/>
      <c r="H51" s="26">
        <v>0.11</v>
      </c>
      <c r="I51" s="27"/>
      <c r="J51" s="40">
        <v>-1.07</v>
      </c>
    </row>
    <row r="52" spans="1:10" ht="12.75">
      <c r="A52" t="s">
        <v>101</v>
      </c>
      <c r="D52" s="26">
        <v>0</v>
      </c>
      <c r="E52" s="10"/>
      <c r="F52" s="40">
        <v>0.04</v>
      </c>
      <c r="G52" s="10"/>
      <c r="H52" s="26">
        <v>0</v>
      </c>
      <c r="I52" s="27"/>
      <c r="J52" s="40">
        <v>-5.15</v>
      </c>
    </row>
    <row r="53" spans="4:10" ht="13.5" thickBot="1">
      <c r="D53" s="33">
        <f>SUM(D51:D52)</f>
        <v>0.41</v>
      </c>
      <c r="E53" s="29"/>
      <c r="F53" s="41">
        <f>SUM(F51:F52)</f>
        <v>-0.47000000000000003</v>
      </c>
      <c r="G53" s="29"/>
      <c r="H53" s="33">
        <f>SUM(H51:H52)</f>
        <v>0.11</v>
      </c>
      <c r="I53" s="34"/>
      <c r="J53" s="41">
        <f>SUM(J51:J52)</f>
        <v>-6.220000000000001</v>
      </c>
    </row>
    <row r="54" spans="1:10" ht="13.5" thickTop="1">
      <c r="A54" s="5"/>
      <c r="D54" s="26"/>
      <c r="E54" s="10"/>
      <c r="F54" s="40"/>
      <c r="G54" s="10"/>
      <c r="H54" s="26"/>
      <c r="I54" s="27"/>
      <c r="J54" s="40"/>
    </row>
    <row r="55" spans="1:10" ht="13.5" thickBot="1">
      <c r="A55" s="5" t="s">
        <v>16</v>
      </c>
      <c r="D55" s="20" t="s">
        <v>58</v>
      </c>
      <c r="E55" s="10"/>
      <c r="F55" s="42" t="s">
        <v>58</v>
      </c>
      <c r="G55" s="10"/>
      <c r="H55" s="20" t="s">
        <v>58</v>
      </c>
      <c r="I55" s="10"/>
      <c r="J55" s="42" t="s">
        <v>58</v>
      </c>
    </row>
    <row r="56" ht="13.5" thickTop="1"/>
    <row r="59" ht="12.75">
      <c r="A59" s="6" t="s">
        <v>62</v>
      </c>
    </row>
    <row r="60" ht="12.75">
      <c r="A60" s="6" t="s">
        <v>102</v>
      </c>
    </row>
  </sheetData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32">
      <selection activeCell="L51" sqref="L5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115</v>
      </c>
    </row>
    <row r="6" spans="1:6" ht="12.75">
      <c r="A6" s="1"/>
      <c r="F6" s="3" t="s">
        <v>75</v>
      </c>
    </row>
    <row r="7" spans="6:8" ht="12.75">
      <c r="F7" s="3" t="s">
        <v>76</v>
      </c>
      <c r="H7" s="3" t="s">
        <v>18</v>
      </c>
    </row>
    <row r="8" spans="6:8" ht="12.75">
      <c r="F8" s="4">
        <v>39538</v>
      </c>
      <c r="H8" s="4">
        <v>38807</v>
      </c>
    </row>
    <row r="9" spans="6:8" ht="12.75">
      <c r="F9" s="3">
        <v>2008</v>
      </c>
      <c r="H9" s="3">
        <v>2007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22</v>
      </c>
    </row>
    <row r="13" spans="1:8" ht="12.75">
      <c r="A13" t="s">
        <v>19</v>
      </c>
      <c r="F13" s="10">
        <v>8151</v>
      </c>
      <c r="G13" s="10"/>
      <c r="H13" s="35">
        <v>9218</v>
      </c>
    </row>
    <row r="14" spans="1:8" ht="12.75">
      <c r="A14" t="s">
        <v>91</v>
      </c>
      <c r="F14" s="10">
        <v>1914</v>
      </c>
      <c r="G14" s="10"/>
      <c r="H14" s="35">
        <v>2083</v>
      </c>
    </row>
    <row r="15" spans="1:8" ht="12.75">
      <c r="A15" t="s">
        <v>92</v>
      </c>
      <c r="F15" s="10">
        <v>2912</v>
      </c>
      <c r="G15" s="10"/>
      <c r="H15" s="35">
        <v>2961</v>
      </c>
    </row>
    <row r="16" spans="1:8" ht="12.75">
      <c r="A16" t="s">
        <v>20</v>
      </c>
      <c r="F16" s="10">
        <v>1180</v>
      </c>
      <c r="G16" s="10"/>
      <c r="H16" s="35">
        <v>1302</v>
      </c>
    </row>
    <row r="17" spans="1:8" ht="12.75">
      <c r="A17" t="s">
        <v>21</v>
      </c>
      <c r="F17" s="32">
        <v>25</v>
      </c>
      <c r="G17" s="10"/>
      <c r="H17" s="36">
        <v>25</v>
      </c>
    </row>
    <row r="18" spans="6:8" ht="12.75">
      <c r="F18" s="10">
        <f>SUM(F13:F17)</f>
        <v>14182</v>
      </c>
      <c r="G18" s="10"/>
      <c r="H18" s="35">
        <f>SUM(H13:H17)</f>
        <v>15589</v>
      </c>
    </row>
    <row r="19" spans="6:8" ht="12.75">
      <c r="F19" s="10"/>
      <c r="G19" s="10"/>
      <c r="H19" s="35"/>
    </row>
    <row r="20" spans="1:8" ht="12.75">
      <c r="A20" s="1" t="s">
        <v>23</v>
      </c>
      <c r="F20" s="11"/>
      <c r="G20" s="10"/>
      <c r="H20" s="36"/>
    </row>
    <row r="21" spans="1:8" ht="12.75">
      <c r="A21" t="s">
        <v>24</v>
      </c>
      <c r="F21" s="13">
        <v>4078</v>
      </c>
      <c r="G21" s="10"/>
      <c r="H21" s="43">
        <v>7109</v>
      </c>
    </row>
    <row r="22" spans="1:8" ht="12.75">
      <c r="A22" t="s">
        <v>25</v>
      </c>
      <c r="F22" s="13">
        <v>2036</v>
      </c>
      <c r="G22" s="10"/>
      <c r="H22" s="43">
        <v>2705</v>
      </c>
    </row>
    <row r="23" spans="1:8" ht="12.75">
      <c r="A23" t="s">
        <v>71</v>
      </c>
      <c r="F23" s="28">
        <v>44612</v>
      </c>
      <c r="G23" s="10"/>
      <c r="H23" s="44">
        <v>40130</v>
      </c>
    </row>
    <row r="24" spans="6:8" ht="12.75">
      <c r="F24" s="13"/>
      <c r="G24" s="10"/>
      <c r="H24" s="43"/>
    </row>
    <row r="25" spans="6:8" ht="12.75">
      <c r="F25" s="14">
        <f>SUM(F21:F24)</f>
        <v>50726</v>
      </c>
      <c r="G25" s="10"/>
      <c r="H25" s="44">
        <f>SUM(H21:H24)</f>
        <v>49944</v>
      </c>
    </row>
    <row r="26" spans="6:8" ht="12.75">
      <c r="F26" s="13"/>
      <c r="G26" s="10"/>
      <c r="H26" s="43"/>
    </row>
    <row r="27" spans="1:8" ht="12.75">
      <c r="A27" s="1" t="s">
        <v>26</v>
      </c>
      <c r="F27" s="13"/>
      <c r="G27" s="10"/>
      <c r="H27" s="43"/>
    </row>
    <row r="28" spans="1:8" ht="12.75">
      <c r="A28" t="s">
        <v>27</v>
      </c>
      <c r="F28" s="31">
        <v>1508</v>
      </c>
      <c r="G28" s="10"/>
      <c r="H28" s="43">
        <v>1706</v>
      </c>
    </row>
    <row r="29" spans="1:8" ht="12.75">
      <c r="A29" t="s">
        <v>28</v>
      </c>
      <c r="F29" s="13">
        <v>500</v>
      </c>
      <c r="G29" s="10"/>
      <c r="H29" s="43">
        <v>737</v>
      </c>
    </row>
    <row r="30" spans="1:8" ht="12.75">
      <c r="A30" t="s">
        <v>13</v>
      </c>
      <c r="F30" s="13">
        <v>68</v>
      </c>
      <c r="G30" s="10"/>
      <c r="H30" s="43">
        <v>154</v>
      </c>
    </row>
    <row r="31" spans="1:8" ht="12.75">
      <c r="A31" t="s">
        <v>69</v>
      </c>
      <c r="F31" s="14">
        <v>0</v>
      </c>
      <c r="G31" s="10"/>
      <c r="H31" s="44">
        <v>0</v>
      </c>
    </row>
    <row r="32" spans="6:8" ht="12.75">
      <c r="F32" s="13"/>
      <c r="G32" s="10"/>
      <c r="H32" s="43"/>
    </row>
    <row r="33" spans="6:8" ht="12.75">
      <c r="F33" s="14">
        <f>SUM(F28:F32)</f>
        <v>2076</v>
      </c>
      <c r="G33" s="10"/>
      <c r="H33" s="44">
        <f>SUM(H28:H32)</f>
        <v>2597</v>
      </c>
    </row>
    <row r="34" spans="6:8" ht="12.75">
      <c r="F34" s="10"/>
      <c r="G34" s="10"/>
      <c r="H34" s="35"/>
    </row>
    <row r="35" spans="1:8" ht="12.75">
      <c r="A35" t="s">
        <v>29</v>
      </c>
      <c r="F35" s="11">
        <f>+F25-F33</f>
        <v>48650</v>
      </c>
      <c r="G35" s="10"/>
      <c r="H35" s="36">
        <f>+H25-H33</f>
        <v>47347</v>
      </c>
    </row>
    <row r="36" spans="6:8" ht="12.75">
      <c r="F36" s="10"/>
      <c r="G36" s="10"/>
      <c r="H36" s="35"/>
    </row>
    <row r="37" spans="6:8" ht="13.5" thickBot="1">
      <c r="F37" s="15">
        <f>+F18+F35</f>
        <v>62832</v>
      </c>
      <c r="G37" s="10"/>
      <c r="H37" s="45">
        <f>+H18+H35</f>
        <v>62936</v>
      </c>
    </row>
    <row r="38" spans="6:8" ht="13.5" thickTop="1">
      <c r="F38" s="16"/>
      <c r="G38" s="10"/>
      <c r="H38" s="37"/>
    </row>
    <row r="39" spans="1:8" ht="12.75">
      <c r="A39" s="1" t="s">
        <v>32</v>
      </c>
      <c r="F39" s="10"/>
      <c r="G39" s="10"/>
      <c r="H39" s="35"/>
    </row>
    <row r="40" spans="1:8" ht="12.75">
      <c r="A40" t="s">
        <v>30</v>
      </c>
      <c r="F40" s="10">
        <v>65180</v>
      </c>
      <c r="G40" s="10"/>
      <c r="H40" s="35">
        <v>65180</v>
      </c>
    </row>
    <row r="41" spans="1:8" ht="12.75">
      <c r="A41" t="s">
        <v>31</v>
      </c>
      <c r="F41" s="16">
        <v>-3085</v>
      </c>
      <c r="G41" s="16"/>
      <c r="H41" s="37">
        <v>-3234</v>
      </c>
    </row>
    <row r="42" spans="1:8" ht="12.75">
      <c r="A42" t="s">
        <v>14</v>
      </c>
      <c r="F42" s="11">
        <v>28</v>
      </c>
      <c r="G42" s="10"/>
      <c r="H42" s="36">
        <v>101</v>
      </c>
    </row>
    <row r="43" spans="6:8" ht="12.75">
      <c r="F43" s="10">
        <f>SUM(F40:F42)</f>
        <v>62123</v>
      </c>
      <c r="G43" s="10"/>
      <c r="H43" s="35">
        <f>SUM(H40:H42)</f>
        <v>62047</v>
      </c>
    </row>
    <row r="44" spans="6:8" ht="12.75">
      <c r="F44" s="10"/>
      <c r="G44" s="10"/>
      <c r="H44" s="35"/>
    </row>
    <row r="45" spans="1:8" ht="12.75">
      <c r="A45" s="1" t="s">
        <v>33</v>
      </c>
      <c r="F45" s="10"/>
      <c r="G45" s="10"/>
      <c r="H45" s="35"/>
    </row>
    <row r="46" spans="1:8" ht="12.75">
      <c r="A46" t="s">
        <v>80</v>
      </c>
      <c r="F46" s="11">
        <v>709</v>
      </c>
      <c r="G46" s="10"/>
      <c r="H46" s="36">
        <v>889</v>
      </c>
    </row>
    <row r="47" spans="6:8" ht="12.75">
      <c r="F47" s="10"/>
      <c r="G47" s="10"/>
      <c r="H47" s="35"/>
    </row>
    <row r="48" spans="6:8" ht="13.5" thickBot="1">
      <c r="F48" s="15">
        <f>SUM(F43:F47)</f>
        <v>62832</v>
      </c>
      <c r="G48" s="10"/>
      <c r="H48" s="45">
        <f>SUM(H43:H47)</f>
        <v>62936</v>
      </c>
    </row>
    <row r="49" spans="6:8" ht="13.5" thickTop="1">
      <c r="F49" s="19">
        <f>+F37-F48</f>
        <v>0</v>
      </c>
      <c r="H49" s="46">
        <f>+H37-H48</f>
        <v>0</v>
      </c>
    </row>
    <row r="51" ht="12.75">
      <c r="A51" s="6" t="s">
        <v>59</v>
      </c>
    </row>
    <row r="52" ht="12.75">
      <c r="A52" s="6" t="s">
        <v>102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34</v>
      </c>
    </row>
    <row r="5" ht="12.75">
      <c r="A5" s="1" t="s">
        <v>111</v>
      </c>
    </row>
    <row r="6" ht="12.75">
      <c r="A6" s="23" t="s">
        <v>74</v>
      </c>
    </row>
    <row r="7" spans="6:8" ht="12.75">
      <c r="F7" s="3" t="s">
        <v>116</v>
      </c>
      <c r="H7" s="3" t="s">
        <v>116</v>
      </c>
    </row>
    <row r="8" spans="6:8" ht="12.75">
      <c r="F8" s="4" t="s">
        <v>35</v>
      </c>
      <c r="H8" s="4" t="s">
        <v>35</v>
      </c>
    </row>
    <row r="9" spans="6:8" ht="12.75">
      <c r="F9" s="8" t="s">
        <v>123</v>
      </c>
      <c r="H9" s="8" t="s">
        <v>122</v>
      </c>
    </row>
    <row r="10" spans="6:8" ht="12.75">
      <c r="F10" s="3" t="s">
        <v>8</v>
      </c>
      <c r="H10" s="3" t="s">
        <v>8</v>
      </c>
    </row>
    <row r="11" ht="12.75">
      <c r="A11" s="1" t="s">
        <v>36</v>
      </c>
    </row>
    <row r="12" spans="1:8" ht="12.75">
      <c r="A12" t="s">
        <v>37</v>
      </c>
      <c r="F12" s="10">
        <v>16862</v>
      </c>
      <c r="G12" s="10"/>
      <c r="H12" s="35">
        <v>22555</v>
      </c>
    </row>
    <row r="13" spans="1:8" ht="12.75">
      <c r="A13" t="s">
        <v>38</v>
      </c>
      <c r="F13" s="11">
        <v>-15076</v>
      </c>
      <c r="G13" s="10"/>
      <c r="H13" s="36">
        <v>-29127</v>
      </c>
    </row>
    <row r="14" spans="1:8" ht="12.75">
      <c r="A14" t="s">
        <v>39</v>
      </c>
      <c r="F14" s="10">
        <f>SUM(F12:F13)</f>
        <v>1786</v>
      </c>
      <c r="G14" s="10"/>
      <c r="H14" s="35">
        <f>SUM(H12:H13)</f>
        <v>-6572</v>
      </c>
    </row>
    <row r="15" spans="6:8" ht="12.75">
      <c r="F15" s="10"/>
      <c r="G15" s="10"/>
      <c r="H15" s="35"/>
    </row>
    <row r="16" spans="1:8" ht="12.75">
      <c r="A16" t="s">
        <v>40</v>
      </c>
      <c r="F16" s="17">
        <v>76</v>
      </c>
      <c r="G16" s="10"/>
      <c r="H16" s="47">
        <v>8</v>
      </c>
    </row>
    <row r="17" spans="1:8" ht="12.75">
      <c r="A17" t="s">
        <v>41</v>
      </c>
      <c r="F17" s="14">
        <v>-472</v>
      </c>
      <c r="G17" s="10"/>
      <c r="H17" s="44">
        <v>-50</v>
      </c>
    </row>
    <row r="18" spans="6:8" ht="12.75">
      <c r="F18" s="18">
        <f>SUM(F16:F17)</f>
        <v>-396</v>
      </c>
      <c r="G18" s="10"/>
      <c r="H18" s="48">
        <f>SUM(H16:H17)</f>
        <v>-42</v>
      </c>
    </row>
    <row r="19" spans="1:8" ht="12.75">
      <c r="A19" t="s">
        <v>42</v>
      </c>
      <c r="F19" s="10">
        <f>+F14+F18</f>
        <v>1390</v>
      </c>
      <c r="G19" s="10"/>
      <c r="H19" s="35">
        <f>+H14+H18</f>
        <v>-6614</v>
      </c>
    </row>
    <row r="20" spans="6:8" ht="12.75">
      <c r="F20" s="10"/>
      <c r="G20" s="10"/>
      <c r="H20" s="35"/>
    </row>
    <row r="21" spans="1:8" ht="12.75">
      <c r="A21" s="1" t="s">
        <v>63</v>
      </c>
      <c r="F21" s="10"/>
      <c r="G21" s="10"/>
      <c r="H21" s="35"/>
    </row>
    <row r="22" spans="1:8" ht="12.75">
      <c r="A22" s="22" t="s">
        <v>105</v>
      </c>
      <c r="F22" s="17">
        <v>380</v>
      </c>
      <c r="G22" s="10"/>
      <c r="H22" s="47">
        <v>0</v>
      </c>
    </row>
    <row r="23" spans="1:8" ht="12.75">
      <c r="A23" s="22" t="s">
        <v>65</v>
      </c>
      <c r="F23" s="13">
        <v>1669</v>
      </c>
      <c r="G23" s="10"/>
      <c r="H23" s="43">
        <v>170</v>
      </c>
    </row>
    <row r="24" spans="1:8" ht="12.75">
      <c r="A24" s="22" t="s">
        <v>72</v>
      </c>
      <c r="F24" s="13">
        <v>-19</v>
      </c>
      <c r="G24" s="10"/>
      <c r="H24" s="43">
        <v>-560</v>
      </c>
    </row>
    <row r="25" spans="1:8" ht="12.75">
      <c r="A25" s="22" t="s">
        <v>77</v>
      </c>
      <c r="F25" s="13">
        <v>0</v>
      </c>
      <c r="G25" s="10"/>
      <c r="H25" s="43">
        <v>0</v>
      </c>
    </row>
    <row r="26" spans="1:8" ht="12.75">
      <c r="A26" s="22" t="s">
        <v>66</v>
      </c>
      <c r="F26" s="14">
        <v>1299</v>
      </c>
      <c r="G26" s="10"/>
      <c r="H26" s="44">
        <v>1247</v>
      </c>
    </row>
    <row r="27" spans="1:8" ht="12.75">
      <c r="A27" s="22"/>
      <c r="F27" s="16">
        <f>SUM(F22:F26)</f>
        <v>3329</v>
      </c>
      <c r="G27" s="10"/>
      <c r="H27" s="37">
        <f>SUM(H22:H26)</f>
        <v>857</v>
      </c>
    </row>
    <row r="28" spans="1:8" ht="12.75">
      <c r="A28" s="22"/>
      <c r="F28" s="10"/>
      <c r="G28" s="10"/>
      <c r="H28" s="35"/>
    </row>
    <row r="29" spans="1:8" ht="12.75">
      <c r="A29" s="1" t="s">
        <v>64</v>
      </c>
      <c r="F29" s="10"/>
      <c r="G29" s="10"/>
      <c r="H29" s="35"/>
    </row>
    <row r="30" spans="1:8" ht="12.75">
      <c r="A30" s="22" t="s">
        <v>93</v>
      </c>
      <c r="F30" s="10">
        <v>0</v>
      </c>
      <c r="G30" s="10"/>
      <c r="H30" s="35">
        <v>500</v>
      </c>
    </row>
    <row r="31" spans="1:8" ht="12.75">
      <c r="A31" t="s">
        <v>43</v>
      </c>
      <c r="F31" s="11">
        <v>0</v>
      </c>
      <c r="G31" s="10"/>
      <c r="H31" s="36">
        <v>0</v>
      </c>
    </row>
    <row r="32" spans="6:8" ht="12.75">
      <c r="F32" s="10"/>
      <c r="G32" s="10"/>
      <c r="H32" s="35"/>
    </row>
    <row r="33" spans="1:8" ht="12.75">
      <c r="A33" s="1" t="s">
        <v>44</v>
      </c>
      <c r="F33" s="10">
        <f>+F19+F27+F30+F31</f>
        <v>4719</v>
      </c>
      <c r="G33" s="10"/>
      <c r="H33" s="35">
        <f>+H19+H27+H30+H31</f>
        <v>-5257</v>
      </c>
    </row>
    <row r="34" spans="6:8" ht="12.75">
      <c r="F34" s="10"/>
      <c r="G34" s="10"/>
      <c r="H34" s="35"/>
    </row>
    <row r="35" spans="1:8" ht="12.75">
      <c r="A35" s="1" t="s">
        <v>73</v>
      </c>
      <c r="F35" s="11">
        <v>39893</v>
      </c>
      <c r="G35" s="10"/>
      <c r="H35" s="36">
        <v>45150</v>
      </c>
    </row>
    <row r="36" spans="6:8" ht="12.75">
      <c r="F36" s="10"/>
      <c r="G36" s="10"/>
      <c r="H36" s="35"/>
    </row>
    <row r="37" spans="1:8" ht="13.5" thickBot="1">
      <c r="A37" s="1" t="s">
        <v>45</v>
      </c>
      <c r="F37" s="15">
        <f>SUM(F33:F36)</f>
        <v>44612</v>
      </c>
      <c r="G37" s="10"/>
      <c r="H37" s="45">
        <f>SUM(H33:H36)</f>
        <v>39893</v>
      </c>
    </row>
    <row r="38" ht="13.5" thickTop="1"/>
    <row r="41" ht="12.75">
      <c r="A41" s="21"/>
    </row>
    <row r="42" ht="12.75">
      <c r="A42" s="21"/>
    </row>
    <row r="46" ht="12.75">
      <c r="A46" s="6" t="s">
        <v>46</v>
      </c>
    </row>
    <row r="47" ht="12.75">
      <c r="A47" s="6" t="s">
        <v>104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workbookViewId="0" topLeftCell="A8">
      <selection activeCell="A39" sqref="A39"/>
    </sheetView>
  </sheetViews>
  <sheetFormatPr defaultColWidth="9.140625" defaultRowHeight="12.75"/>
  <cols>
    <col min="2" max="2" width="20.0039062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47</v>
      </c>
    </row>
    <row r="5" ht="12.75">
      <c r="A5" s="1" t="s">
        <v>111</v>
      </c>
    </row>
    <row r="6" ht="12.75">
      <c r="A6" s="23" t="s">
        <v>74</v>
      </c>
    </row>
    <row r="7" ht="12.75">
      <c r="A7" s="23"/>
    </row>
    <row r="8" spans="3:15" ht="12.75">
      <c r="C8" s="52" t="s">
        <v>86</v>
      </c>
      <c r="D8" s="52"/>
      <c r="E8" s="52"/>
      <c r="F8" s="52"/>
      <c r="G8" s="52"/>
      <c r="H8" s="52"/>
      <c r="I8" s="52"/>
      <c r="J8" s="52"/>
      <c r="K8" s="52"/>
      <c r="M8" s="3" t="s">
        <v>88</v>
      </c>
      <c r="O8" s="3" t="s">
        <v>56</v>
      </c>
    </row>
    <row r="9" spans="3:15" ht="12.75">
      <c r="C9" s="3"/>
      <c r="D9" s="3"/>
      <c r="E9" s="3" t="s">
        <v>48</v>
      </c>
      <c r="F9" s="3"/>
      <c r="G9" s="3" t="s">
        <v>48</v>
      </c>
      <c r="H9" s="3"/>
      <c r="I9" s="3"/>
      <c r="J9" s="3"/>
      <c r="K9" s="3"/>
      <c r="M9" s="3" t="s">
        <v>89</v>
      </c>
      <c r="O9" s="3" t="s">
        <v>90</v>
      </c>
    </row>
    <row r="10" spans="3:11" ht="12.75">
      <c r="C10" s="3" t="s">
        <v>55</v>
      </c>
      <c r="D10" s="3"/>
      <c r="E10" s="3" t="s">
        <v>49</v>
      </c>
      <c r="F10" s="3"/>
      <c r="G10" s="3" t="s">
        <v>49</v>
      </c>
      <c r="H10" s="3"/>
      <c r="I10" s="3" t="s">
        <v>53</v>
      </c>
      <c r="J10" s="3"/>
      <c r="K10" s="3"/>
    </row>
    <row r="11" spans="3:11" ht="12.75">
      <c r="C11" s="3" t="s">
        <v>54</v>
      </c>
      <c r="D11" s="3"/>
      <c r="E11" s="3" t="s">
        <v>50</v>
      </c>
      <c r="F11" s="3"/>
      <c r="G11" s="3" t="s">
        <v>51</v>
      </c>
      <c r="H11" s="3"/>
      <c r="I11" s="3" t="s">
        <v>52</v>
      </c>
      <c r="J11" s="3"/>
      <c r="K11" s="3" t="s">
        <v>56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116</v>
      </c>
    </row>
    <row r="14" ht="12.75">
      <c r="A14" s="9" t="s">
        <v>117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95</v>
      </c>
      <c r="C17" s="10">
        <v>65180</v>
      </c>
      <c r="D17" s="10"/>
      <c r="E17" s="10">
        <v>14111</v>
      </c>
      <c r="F17" s="10"/>
      <c r="G17" s="10">
        <v>833</v>
      </c>
      <c r="H17" s="10"/>
      <c r="I17" s="10">
        <v>-18178</v>
      </c>
      <c r="J17" s="10"/>
      <c r="K17" s="10">
        <f>SUM(C17:J17)</f>
        <v>61946</v>
      </c>
      <c r="M17">
        <v>101</v>
      </c>
      <c r="O17" s="19">
        <f>K17+M17</f>
        <v>62047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118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149</v>
      </c>
      <c r="J19" s="10"/>
      <c r="K19" s="10">
        <f>SUM(C19:J19)</f>
        <v>149</v>
      </c>
      <c r="M19" s="35">
        <v>59</v>
      </c>
      <c r="O19" s="19">
        <f>K19+M19</f>
        <v>208</v>
      </c>
    </row>
    <row r="20" spans="3:15" ht="12.75">
      <c r="C20" s="10"/>
      <c r="D20" s="10"/>
      <c r="E20" s="10"/>
      <c r="F20" s="10"/>
      <c r="G20" s="10"/>
      <c r="H20" s="10"/>
      <c r="I20" s="10"/>
      <c r="J20" s="10"/>
      <c r="K20" s="10"/>
      <c r="M20" s="10"/>
      <c r="O20" s="19"/>
    </row>
    <row r="21" spans="1:15" ht="12.75">
      <c r="A21" t="s">
        <v>105</v>
      </c>
      <c r="C21" s="10">
        <v>0</v>
      </c>
      <c r="D21" s="10"/>
      <c r="E21" s="10">
        <v>0</v>
      </c>
      <c r="F21" s="10"/>
      <c r="G21" s="10">
        <v>-18</v>
      </c>
      <c r="H21" s="10"/>
      <c r="I21" s="10">
        <v>18</v>
      </c>
      <c r="J21" s="10"/>
      <c r="K21" s="10">
        <f>SUM(C21:J21)</f>
        <v>0</v>
      </c>
      <c r="M21" s="35">
        <v>-132</v>
      </c>
      <c r="O21" s="19">
        <f>K21+M21</f>
        <v>-132</v>
      </c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30"/>
      <c r="O22" s="30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121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-18011</v>
      </c>
      <c r="J24" s="10"/>
      <c r="K24" s="12">
        <f>SUM(K17:K23)</f>
        <v>62095</v>
      </c>
      <c r="M24" s="12">
        <f>SUM(M17:M23)</f>
        <v>28</v>
      </c>
      <c r="O24" s="12">
        <f>SUM(O17:O23)</f>
        <v>62123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.75">
      <c r="A27" s="1" t="s">
        <v>116</v>
      </c>
      <c r="L27" s="25"/>
    </row>
    <row r="28" spans="1:12" ht="12.75">
      <c r="A28" s="9" t="s">
        <v>119</v>
      </c>
      <c r="L28" s="25"/>
    </row>
    <row r="29" spans="1:12" ht="12.75">
      <c r="A29" s="9"/>
      <c r="L29" s="25"/>
    </row>
    <row r="30" spans="3:12" ht="12.75">
      <c r="C30" s="10"/>
      <c r="D30" s="10"/>
      <c r="E30" s="10"/>
      <c r="F30" s="10"/>
      <c r="G30" s="10"/>
      <c r="H30" s="10"/>
      <c r="I30" s="10"/>
      <c r="J30" s="10"/>
      <c r="K30" s="10"/>
      <c r="L30" s="25"/>
    </row>
    <row r="31" spans="1:15" ht="12.75">
      <c r="A31" s="49" t="s">
        <v>87</v>
      </c>
      <c r="B31" s="49"/>
      <c r="C31" s="35">
        <v>65180</v>
      </c>
      <c r="D31" s="35"/>
      <c r="E31" s="35">
        <v>14111</v>
      </c>
      <c r="F31" s="35"/>
      <c r="G31" s="35">
        <v>812</v>
      </c>
      <c r="H31" s="35"/>
      <c r="I31" s="35">
        <v>-10070</v>
      </c>
      <c r="J31" s="35"/>
      <c r="K31" s="35">
        <f>SUM(C31:J31)</f>
        <v>70033</v>
      </c>
      <c r="L31" s="50"/>
      <c r="M31" s="35">
        <v>102</v>
      </c>
      <c r="N31" s="35"/>
      <c r="O31" s="35">
        <f>K31+M31</f>
        <v>70135</v>
      </c>
    </row>
    <row r="32" spans="1:15" ht="12.75">
      <c r="A32" s="49"/>
      <c r="B32" s="49"/>
      <c r="C32" s="35"/>
      <c r="D32" s="35"/>
      <c r="E32" s="35"/>
      <c r="F32" s="35"/>
      <c r="G32" s="35"/>
      <c r="H32" s="35"/>
      <c r="I32" s="35"/>
      <c r="J32" s="35"/>
      <c r="K32" s="35"/>
      <c r="L32" s="50"/>
      <c r="M32" s="35"/>
      <c r="N32" s="35"/>
      <c r="O32" s="35"/>
    </row>
    <row r="33" spans="1:15" ht="12.75">
      <c r="A33" s="49" t="s">
        <v>94</v>
      </c>
      <c r="B33" s="49"/>
      <c r="C33" s="35">
        <v>0</v>
      </c>
      <c r="D33" s="35"/>
      <c r="E33" s="35">
        <v>0</v>
      </c>
      <c r="F33" s="35"/>
      <c r="G33" s="35">
        <v>0</v>
      </c>
      <c r="H33" s="35"/>
      <c r="I33" s="35">
        <v>-8108</v>
      </c>
      <c r="J33" s="35"/>
      <c r="K33" s="35">
        <f>SUM(C33:J33)</f>
        <v>-8108</v>
      </c>
      <c r="L33" s="50"/>
      <c r="M33" s="35">
        <v>-5</v>
      </c>
      <c r="N33" s="35"/>
      <c r="O33" s="35">
        <f>K33+M33</f>
        <v>-8113</v>
      </c>
    </row>
    <row r="34" spans="1:15" ht="12.75">
      <c r="A34" s="49"/>
      <c r="B34" s="49"/>
      <c r="C34" s="35"/>
      <c r="D34" s="35"/>
      <c r="E34" s="35"/>
      <c r="F34" s="35"/>
      <c r="G34" s="35"/>
      <c r="H34" s="35"/>
      <c r="I34" s="35"/>
      <c r="J34" s="35"/>
      <c r="K34" s="35"/>
      <c r="L34" s="50"/>
      <c r="M34" s="35"/>
      <c r="N34" s="35"/>
      <c r="O34" s="35"/>
    </row>
    <row r="35" spans="1:15" ht="12.75">
      <c r="A35" s="49" t="s">
        <v>124</v>
      </c>
      <c r="B35" s="49"/>
      <c r="C35" s="35">
        <v>0</v>
      </c>
      <c r="D35" s="35"/>
      <c r="E35" s="35">
        <v>0</v>
      </c>
      <c r="F35" s="35"/>
      <c r="G35" s="35">
        <v>21</v>
      </c>
      <c r="H35" s="35"/>
      <c r="I35" s="35">
        <v>0</v>
      </c>
      <c r="J35" s="35"/>
      <c r="K35" s="35">
        <f>SUM(C35:J35)</f>
        <v>21</v>
      </c>
      <c r="L35" s="50"/>
      <c r="M35" s="35">
        <v>4</v>
      </c>
      <c r="N35" s="35"/>
      <c r="O35" s="35">
        <f>K35+M35</f>
        <v>25</v>
      </c>
    </row>
    <row r="36" spans="1:15" ht="12.75">
      <c r="A36" s="49"/>
      <c r="B36" s="49"/>
      <c r="C36" s="36"/>
      <c r="D36" s="35"/>
      <c r="E36" s="36"/>
      <c r="F36" s="35"/>
      <c r="G36" s="36"/>
      <c r="H36" s="35"/>
      <c r="I36" s="36"/>
      <c r="J36" s="35"/>
      <c r="K36" s="36"/>
      <c r="L36" s="50"/>
      <c r="M36" s="36"/>
      <c r="N36" s="35"/>
      <c r="O36" s="36"/>
    </row>
    <row r="37" spans="1:15" ht="12.75">
      <c r="A37" s="49"/>
      <c r="B37" s="49"/>
      <c r="C37" s="35"/>
      <c r="D37" s="35"/>
      <c r="E37" s="35"/>
      <c r="F37" s="35"/>
      <c r="G37" s="35"/>
      <c r="H37" s="35"/>
      <c r="I37" s="35"/>
      <c r="J37" s="35"/>
      <c r="K37" s="35"/>
      <c r="L37" s="50"/>
      <c r="M37" s="35"/>
      <c r="N37" s="35"/>
      <c r="O37" s="35"/>
    </row>
    <row r="38" spans="1:15" ht="13.5" thickBot="1">
      <c r="A38" s="49" t="s">
        <v>120</v>
      </c>
      <c r="B38" s="49"/>
      <c r="C38" s="38">
        <f>SUM(C31:C37)</f>
        <v>65180</v>
      </c>
      <c r="D38" s="35"/>
      <c r="E38" s="38">
        <f>SUM(E31:E37)</f>
        <v>14111</v>
      </c>
      <c r="F38" s="35"/>
      <c r="G38" s="38">
        <f>SUM(G31:G37)</f>
        <v>833</v>
      </c>
      <c r="H38" s="35"/>
      <c r="I38" s="38">
        <f>SUM(I31:I37)</f>
        <v>-18178</v>
      </c>
      <c r="J38" s="35"/>
      <c r="K38" s="38">
        <f>SUM(K31:K37)</f>
        <v>61946</v>
      </c>
      <c r="L38" s="50"/>
      <c r="M38" s="38">
        <f>SUM(M31:M37)</f>
        <v>101</v>
      </c>
      <c r="N38" s="35"/>
      <c r="O38" s="38">
        <f>SUM(O31:O37)</f>
        <v>62047</v>
      </c>
    </row>
    <row r="39" spans="1:12" ht="13.5" thickTop="1">
      <c r="A39" s="25"/>
      <c r="B39" s="25"/>
      <c r="C39" s="16"/>
      <c r="D39" s="16"/>
      <c r="E39" s="16"/>
      <c r="F39" s="16"/>
      <c r="G39" s="16"/>
      <c r="H39" s="16"/>
      <c r="I39" s="16"/>
      <c r="J39" s="16"/>
      <c r="K39" s="16"/>
      <c r="L39" s="25"/>
    </row>
    <row r="40" spans="1:12" ht="12.75">
      <c r="A40" s="25"/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25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6" t="s">
        <v>57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103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3" ht="12.75" hidden="1">
      <c r="C46" s="10"/>
      <c r="D46" s="10"/>
      <c r="E46" s="10"/>
      <c r="F46" s="10"/>
      <c r="G46" s="27" t="s">
        <v>106</v>
      </c>
      <c r="H46" s="10"/>
      <c r="I46" s="10"/>
      <c r="J46" s="10"/>
      <c r="K46" s="10"/>
      <c r="M46" s="10">
        <v>528</v>
      </c>
    </row>
    <row r="47" spans="3:13" ht="12.75" hidden="1">
      <c r="C47" s="10"/>
      <c r="D47" s="10"/>
      <c r="E47" s="10"/>
      <c r="F47" s="10"/>
      <c r="G47" s="27" t="s">
        <v>107</v>
      </c>
      <c r="H47" s="10"/>
      <c r="I47" s="10"/>
      <c r="J47" s="10"/>
      <c r="K47" s="10"/>
      <c r="M47" s="11">
        <f>M21</f>
        <v>-132</v>
      </c>
    </row>
    <row r="48" spans="3:13" ht="12.75" hidden="1">
      <c r="C48" s="10"/>
      <c r="D48" s="10"/>
      <c r="E48" s="10"/>
      <c r="F48" s="10"/>
      <c r="G48" s="27" t="s">
        <v>108</v>
      </c>
      <c r="H48" s="10"/>
      <c r="I48" s="10"/>
      <c r="J48" s="10"/>
      <c r="K48" s="10"/>
      <c r="M48" s="10">
        <f>SUM(M46:M47)</f>
        <v>396</v>
      </c>
    </row>
    <row r="49" spans="1:13" ht="12.75" hidden="1">
      <c r="A49" s="6"/>
      <c r="C49" s="10"/>
      <c r="D49" s="10"/>
      <c r="E49" s="10"/>
      <c r="F49" s="10"/>
      <c r="G49" s="27" t="s">
        <v>109</v>
      </c>
      <c r="H49" s="10"/>
      <c r="I49" s="10"/>
      <c r="J49" s="10"/>
      <c r="K49" s="10"/>
      <c r="M49" s="10">
        <v>-495</v>
      </c>
    </row>
    <row r="50" spans="1:13" ht="13.5" hidden="1" thickBot="1">
      <c r="A50" s="6"/>
      <c r="C50" s="10"/>
      <c r="D50" s="10"/>
      <c r="E50" s="10"/>
      <c r="F50" s="10"/>
      <c r="G50" s="27" t="s">
        <v>110</v>
      </c>
      <c r="H50" s="10"/>
      <c r="I50" s="10"/>
      <c r="J50" s="10"/>
      <c r="K50" s="10"/>
      <c r="M50" s="29">
        <f>SUM(M48:M49)</f>
        <v>-99</v>
      </c>
    </row>
    <row r="51" spans="3:11" ht="12.75">
      <c r="C51" s="10"/>
      <c r="D51" s="10"/>
      <c r="E51" s="10"/>
      <c r="F51" s="10"/>
      <c r="G51" s="10"/>
      <c r="H51" s="10"/>
      <c r="I51" s="10"/>
      <c r="J51" s="10"/>
      <c r="K51" s="10"/>
    </row>
  </sheetData>
  <mergeCells count="1">
    <mergeCell ref="C8:K8"/>
  </mergeCells>
  <printOptions/>
  <pageMargins left="0.75" right="0.2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2007-10-17T02:39:02Z</cp:lastPrinted>
  <dcterms:created xsi:type="dcterms:W3CDTF">2002-08-29T05:18:02Z</dcterms:created>
  <dcterms:modified xsi:type="dcterms:W3CDTF">2008-05-27T06:18:30Z</dcterms:modified>
  <cp:category/>
  <cp:version/>
  <cp:contentType/>
  <cp:contentStatus/>
</cp:coreProperties>
</file>