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05" windowWidth="9420" windowHeight="4245" tabRatio="580" activeTab="3"/>
  </bookViews>
  <sheets>
    <sheet name="BS" sheetId="1" r:id="rId1"/>
    <sheet name="IS" sheetId="2" r:id="rId2"/>
    <sheet name="CF" sheetId="3" r:id="rId3"/>
    <sheet name="SOCIE " sheetId="4" r:id="rId4"/>
  </sheets>
  <definedNames>
    <definedName name="_xlnm.Print_Area" localSheetId="0">'BS'!$A$1:$N$56</definedName>
    <definedName name="_xlnm.Print_Area" localSheetId="2">'CF'!$A$1:$F$67</definedName>
    <definedName name="_xlnm.Print_Area" localSheetId="1">'IS'!$A$1:$K$39</definedName>
    <definedName name="_xlnm.Print_Area" localSheetId="3">'SOCIE '!$B$1:$K$37</definedName>
  </definedNames>
  <calcPr fullCalcOnLoad="1"/>
</workbook>
</file>

<file path=xl/sharedStrings.xml><?xml version="1.0" encoding="utf-8"?>
<sst xmlns="http://schemas.openxmlformats.org/spreadsheetml/2006/main" count="163" uniqueCount="132">
  <si>
    <t>Current Quarter Ended</t>
  </si>
  <si>
    <t>Taxation</t>
  </si>
  <si>
    <t>Net Tangible Assets Per Share</t>
  </si>
  <si>
    <t xml:space="preserve"> </t>
  </si>
  <si>
    <t>FIXED ASSETS</t>
  </si>
  <si>
    <t>INVENTORIES</t>
  </si>
  <si>
    <t xml:space="preserve">   Suspense Payment</t>
  </si>
  <si>
    <t>SHARE CAPITAL</t>
  </si>
  <si>
    <t>RETAINED PROFITS</t>
  </si>
  <si>
    <t>Revenue</t>
  </si>
  <si>
    <t>( RM '000 )</t>
  </si>
  <si>
    <t>Operating Expenses</t>
  </si>
  <si>
    <t>Other Operating Income</t>
  </si>
  <si>
    <t>Finance Costs</t>
  </si>
  <si>
    <t>Comparative Quarter Ended</t>
  </si>
  <si>
    <t>Property,plant and equipment</t>
  </si>
  <si>
    <t>depreciation</t>
  </si>
  <si>
    <t>write off</t>
  </si>
  <si>
    <t>gain on disposal</t>
  </si>
  <si>
    <t>Interest income</t>
  </si>
  <si>
    <t>Warranty paid</t>
  </si>
  <si>
    <t>Retirement gratuity paid</t>
  </si>
  <si>
    <t>Purchase of property,plant and equipment</t>
  </si>
  <si>
    <t>Interest received</t>
  </si>
  <si>
    <t>CASH FLOWS FROM FINANCING ACTIVITY</t>
  </si>
  <si>
    <t xml:space="preserve">CONDENSED STATEMENT OF CHANGES IN EQUITY </t>
  </si>
  <si>
    <t>Net profit attributable to shareholders</t>
  </si>
  <si>
    <t>Number of shares</t>
  </si>
  <si>
    <t>Nominal value</t>
  </si>
  <si>
    <t>Distributable</t>
  </si>
  <si>
    <t>Total</t>
  </si>
  <si>
    <t xml:space="preserve">AS AT </t>
  </si>
  <si>
    <t>CURRENT</t>
  </si>
  <si>
    <t>PRECEDING</t>
  </si>
  <si>
    <t>FINANCIAL YEAR</t>
  </si>
  <si>
    <t>SOURCE OF CAPITAL</t>
  </si>
  <si>
    <t>PROVISION FOR LIABILITIES AND CHARGES</t>
  </si>
  <si>
    <t>EMPLOYMENT OF CAPITAL</t>
  </si>
  <si>
    <t>INTEREST IN ASSOCIATED COMPANY</t>
  </si>
  <si>
    <t>OTHER INVESTMENTS</t>
  </si>
  <si>
    <t>CURRENT ASSETS</t>
  </si>
  <si>
    <t>TRADE AND OTHER RECEIVABLES</t>
  </si>
  <si>
    <t>CASH &amp; BANK BALANCES</t>
  </si>
  <si>
    <t>CURRENT LIABILITIES</t>
  </si>
  <si>
    <t>TRADE AND OTHER PAYABLES</t>
  </si>
  <si>
    <t>TAXATION</t>
  </si>
  <si>
    <t>NET CURRENT ASSETS</t>
  </si>
  <si>
    <t>Proceeds from disposal of property,plant and equipment</t>
  </si>
  <si>
    <t>Cash generated from operations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</si>
  <si>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</si>
  <si>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Adjustments:-</t>
  </si>
  <si>
    <t>CASH FLOWS FROM OPERATING ACTIVITIES</t>
  </si>
  <si>
    <t>Net cash  flow from investing activities</t>
  </si>
  <si>
    <t xml:space="preserve">   Cash and bank balances</t>
  </si>
  <si>
    <t>'000</t>
  </si>
  <si>
    <t>CONDENSED INCOME STATEMENTS</t>
  </si>
  <si>
    <t xml:space="preserve">  Diluted (sen)</t>
  </si>
  <si>
    <t>Basic (sen)</t>
  </si>
  <si>
    <t>CONDENSED CASH FLOW STATEMENT</t>
  </si>
  <si>
    <t>Retained Profits</t>
  </si>
  <si>
    <t>CONDENSED BALANCE SHEET</t>
  </si>
  <si>
    <t>DEPOSITS WITH A LICENSED BANK</t>
  </si>
  <si>
    <t xml:space="preserve">     </t>
  </si>
  <si>
    <t>--------------</t>
  </si>
  <si>
    <t>-------------</t>
  </si>
  <si>
    <t>=======</t>
  </si>
  <si>
    <t>PLACEMENT OF FUNDS WITH A RELATED COMPANY</t>
  </si>
  <si>
    <t xml:space="preserve">   Deposits with a licensed bank</t>
  </si>
  <si>
    <t>As restated</t>
  </si>
  <si>
    <t>Analysis of cash and cash equivalents :</t>
  </si>
  <si>
    <t>Taxation paid</t>
  </si>
  <si>
    <t>Share Capital</t>
  </si>
  <si>
    <t>(AUDITED)</t>
  </si>
  <si>
    <t xml:space="preserve">DEFERRED TAX ASSETS </t>
  </si>
  <si>
    <t>Net cash flow from operating activities</t>
  </si>
  <si>
    <t>Minority Interests</t>
  </si>
  <si>
    <t>Issued and fully paid ordinary shares of RM 1.00 each</t>
  </si>
  <si>
    <t>(RM'000)</t>
  </si>
  <si>
    <t xml:space="preserve">                                                                                                                 </t>
  </si>
  <si>
    <t>Dividends paid</t>
  </si>
  <si>
    <t>Net cash flow from financing activity</t>
  </si>
  <si>
    <t>RM 10.25</t>
  </si>
  <si>
    <t>Year Ended</t>
  </si>
  <si>
    <t>Dividends received(net)</t>
  </si>
  <si>
    <t>NON CURRENT LIABILITY</t>
  </si>
  <si>
    <t xml:space="preserve"> -as previously reported</t>
  </si>
  <si>
    <t>At 1 April 2003</t>
  </si>
  <si>
    <t>CASH FLOWS FROM INVESTING ACTIVITIES</t>
  </si>
  <si>
    <t>Dividends Income (gross)</t>
  </si>
  <si>
    <t xml:space="preserve">   Placement of funds with a related company</t>
  </si>
  <si>
    <t>(UNAUDITED)</t>
  </si>
  <si>
    <t xml:space="preserve"> -prior year adjustments</t>
  </si>
  <si>
    <t xml:space="preserve">QUARTER </t>
  </si>
  <si>
    <t>At 1 April 2004</t>
  </si>
  <si>
    <t xml:space="preserve">Quarter Ended </t>
  </si>
  <si>
    <t xml:space="preserve">   ===========</t>
  </si>
  <si>
    <t xml:space="preserve">   ==========</t>
  </si>
  <si>
    <t>Final dividend for the financial year ended 31</t>
  </si>
  <si>
    <t>March 2004</t>
  </si>
  <si>
    <t>March 2003</t>
  </si>
  <si>
    <t>ENDED 31/03/2004</t>
  </si>
  <si>
    <t>ENDED 31/12/2004</t>
  </si>
  <si>
    <t>31 December 2004</t>
  </si>
  <si>
    <t>31 December 2003</t>
  </si>
  <si>
    <t>Quarter Ended 31 December 2004</t>
  </si>
  <si>
    <t>Quarter Ended 31 December 2003</t>
  </si>
  <si>
    <t>At 31 December 2003</t>
  </si>
  <si>
    <t>At 31 December 2004</t>
  </si>
  <si>
    <t>Net Profit attributable to shareholders</t>
  </si>
  <si>
    <t>Increase in trade and other payables</t>
  </si>
  <si>
    <t>Increase in trade and other receivables</t>
  </si>
  <si>
    <t>CASH AND CASH EQUIVALENTS AS AT BEGINNING OF THE PERIOD</t>
  </si>
  <si>
    <t>CASH AND CASH EQUIVALENTS AS AT 31 DECEMBER 2004 AND 2003</t>
  </si>
  <si>
    <t>( The Condensed Statement of Changes in Equity should be read in conjunction with the Annual Audited</t>
  </si>
  <si>
    <t>( The Condensed Cash Flow Statement should be read in conjunction with the Annual Audited Accounts for the financial year</t>
  </si>
  <si>
    <t>( The Condensed Income Statements should be read in conjunction with the Annual Audited</t>
  </si>
  <si>
    <t xml:space="preserve">  Accounts for the financial year ended 31 March 2004)</t>
  </si>
  <si>
    <t xml:space="preserve">   ended 31 March 2004)</t>
  </si>
  <si>
    <t xml:space="preserve">   Accounts for the financial year ended 31 March 2004)</t>
  </si>
  <si>
    <t>( The Condensed Balance Sheet should be read in conjunction with the Annual Audited Accounts for the financial</t>
  </si>
  <si>
    <t xml:space="preserve">   year ended 31 March 2004)</t>
  </si>
  <si>
    <t>Earnings Per Share</t>
  </si>
  <si>
    <t>Net Profit for the period</t>
  </si>
  <si>
    <t>Profit before Taxation</t>
  </si>
  <si>
    <t>Profit  from Operations</t>
  </si>
  <si>
    <t>Provision for product servicing warranty and retirement gratuity scheme</t>
  </si>
  <si>
    <t>Decrease in inventories</t>
  </si>
  <si>
    <t>NET INCREASE IN CASH AND CASH EQUIVALENTS</t>
  </si>
  <si>
    <t>9 Months Cumulative To Date</t>
  </si>
  <si>
    <t>Comparative 9 Months Cumulative To Date</t>
  </si>
  <si>
    <t>Profit after Taxation</t>
  </si>
  <si>
    <t>RM 9.97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</si>
</sst>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%"/>
    <numFmt numFmtId="174" formatCode="mm/dd/yy"/>
    <numFmt numFmtId="175" formatCode="_(* #,##0.0_);_(* \(#,##0.0\);_(* &quot;-&quot;??_);_(@_)"/>
    <numFmt numFmtId="176" formatCode="_(* #,##0_);_(* \(#,##0\);_(* &quot;-&quot;??_);_(@_)"/>
    <numFmt numFmtId="177" formatCode="#,"/>
    <numFmt numFmtId="178" formatCode="#,###,"/>
    <numFmt numFmtId="179" formatCode="0.000"/>
    <numFmt numFmtId="180" formatCode="0.0"/>
    <numFmt numFmtId="181" formatCode="d/m/yyyy"/>
    <numFmt numFmtId="182" formatCode="#,###.0,"/>
    <numFmt numFmtId="183" formatCode="#,###.00,"/>
    <numFmt numFmtId="184" formatCode="#,###.000,"/>
    <numFmt numFmtId="185" formatCode="_(* #,##0.000_);_(* \(#,##0.000\);_(* &quot;-&quot;??_);_(@_)"/>
    <numFmt numFmtId="186" formatCode="0.0000000"/>
    <numFmt numFmtId="187" formatCode="0.000000"/>
    <numFmt numFmtId="188" formatCode="0.00000"/>
    <numFmt numFmtId="189" formatCode="0.0000"/>
    <numFmt numFmtId="190" formatCode="#,##0.0;\-#,##0.0"/>
    <numFmt numFmtId="191" formatCode="#,##0.000;\-#,##0.000"/>
    <numFmt numFmtId="192" formatCode="#,##0.0000;\-#,##0.0000"/>
    <numFmt numFmtId="193" formatCode="#,##0.00000;\-#,##0.00000"/>
    <numFmt numFmtId="194" formatCode="#,##0.000000;\-#,##0.000000"/>
    <numFmt numFmtId="195" formatCode="#,##0.0000000;\-#,##0.0000000"/>
    <numFmt numFmtId="196" formatCode="#,##0.00000000;\-#,##0.00000000"/>
    <numFmt numFmtId="197" formatCode="_(* #,##0.0000_);_(* \(#,##0.0000\);_(* &quot;-&quot;??_);_(@_)"/>
    <numFmt numFmtId="198" formatCode="0.00_ ;[Red]\-0.00\ "/>
    <numFmt numFmtId="199" formatCode="0.0_ ;[Red]\-0.0\ "/>
    <numFmt numFmtId="200" formatCode="0_ ;[Red]\-0\ "/>
    <numFmt numFmtId="201" formatCode="#,##0_ ;[Red]\-#,##0\ "/>
    <numFmt numFmtId="202" formatCode="_(* #,##0.00000_);_(* \(#,##0.00000\);_(* &quot;-&quot;??_);_(@_)"/>
    <numFmt numFmtId="203" formatCode="0.000000000"/>
    <numFmt numFmtId="204" formatCode="0.00000000"/>
    <numFmt numFmtId="205" formatCode="0.0000000000"/>
    <numFmt numFmtId="206" formatCode="_(* #,##0.0_);_(* \(#,##0.0\);_(* &quot;-&quot;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_-* #,##0_-;\-* #,##0_-;_-* &quot;-&quot;??_-;_-@_-"/>
    <numFmt numFmtId="211" formatCode="#,##0.0"/>
    <numFmt numFmtId="212" formatCode="_-* #,##0.0_-;\-* #,##0.0_-;_-* &quot;-&quot;??_-;_-@_-"/>
    <numFmt numFmtId="213" formatCode="_-* #,##0.000_-;\-* #,##0.000_-;_-* &quot;-&quot;??_-;_-@_-"/>
    <numFmt numFmtId="214" formatCode="_-* #,##0.0000_-;\-* #,##0.0000_-;_-* &quot;-&quot;??_-;_-@_-"/>
    <numFmt numFmtId="215" formatCode="_(* #,##0_);_(* \(#,##0\);_(* &quot;-&quot;?_);_(@_)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u val="single"/>
      <sz val="12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name val="Arial"/>
      <family val="2"/>
    </font>
    <font>
      <b/>
      <u val="singleAccounting"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horizontal="center" vertical="top"/>
      <protection/>
    </xf>
    <xf numFmtId="22" fontId="2" fillId="0" borderId="0" xfId="0" applyNumberFormat="1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1" xfId="0" applyFont="1" applyBorder="1" applyAlignment="1" applyProtection="1">
      <alignment vertical="top"/>
      <protection/>
    </xf>
    <xf numFmtId="0" fontId="1" fillId="0" borderId="0" xfId="0" applyFont="1" applyAlignment="1" applyProtection="1">
      <alignment horizontal="left" vertical="top"/>
      <protection/>
    </xf>
    <xf numFmtId="176" fontId="1" fillId="0" borderId="0" xfId="15" applyNumberFormat="1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vertical="top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76" fontId="1" fillId="0" borderId="0" xfId="15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0" xfId="0" applyFont="1" applyAlignment="1">
      <alignment/>
    </xf>
    <xf numFmtId="176" fontId="1" fillId="0" borderId="0" xfId="15" applyNumberFormat="1" applyFont="1" applyFill="1" applyAlignment="1">
      <alignment/>
    </xf>
    <xf numFmtId="171" fontId="1" fillId="0" borderId="0" xfId="15" applyFont="1" applyAlignment="1" applyProtection="1">
      <alignment horizontal="center" vertical="top"/>
      <protection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3" xfId="0" applyFont="1" applyBorder="1" applyAlignment="1">
      <alignment/>
    </xf>
    <xf numFmtId="176" fontId="1" fillId="0" borderId="0" xfId="15" applyNumberFormat="1" applyFont="1" applyFill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>
      <alignment vertical="top"/>
    </xf>
    <xf numFmtId="176" fontId="1" fillId="0" borderId="0" xfId="15" applyNumberFormat="1" applyFont="1" applyBorder="1" applyAlignment="1" applyProtection="1">
      <alignment horizontal="center" vertical="top"/>
      <protection/>
    </xf>
    <xf numFmtId="0" fontId="1" fillId="0" borderId="4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176" fontId="1" fillId="0" borderId="0" xfId="15" applyNumberFormat="1" applyFont="1" applyFill="1" applyAlignment="1">
      <alignment vertical="top"/>
    </xf>
    <xf numFmtId="176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176" fontId="1" fillId="0" borderId="3" xfId="0" applyNumberFormat="1" applyFont="1" applyFill="1" applyBorder="1" applyAlignment="1">
      <alignment/>
    </xf>
    <xf numFmtId="176" fontId="1" fillId="0" borderId="3" xfId="15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2" fontId="2" fillId="0" borderId="0" xfId="0" applyNumberFormat="1" applyFont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 quotePrefix="1">
      <alignment horizontal="center" vertical="top"/>
    </xf>
    <xf numFmtId="0" fontId="4" fillId="0" borderId="0" xfId="0" applyFont="1" applyAlignment="1">
      <alignment vertical="top"/>
    </xf>
    <xf numFmtId="176" fontId="1" fillId="0" borderId="0" xfId="15" applyNumberFormat="1" applyFont="1" applyAlignment="1">
      <alignment vertical="top"/>
    </xf>
    <xf numFmtId="176" fontId="1" fillId="0" borderId="0" xfId="15" applyNumberFormat="1" applyFont="1" applyBorder="1" applyAlignment="1">
      <alignment vertical="top"/>
    </xf>
    <xf numFmtId="176" fontId="1" fillId="0" borderId="1" xfId="15" applyNumberFormat="1" applyFont="1" applyBorder="1" applyAlignment="1">
      <alignment vertical="top"/>
    </xf>
    <xf numFmtId="176" fontId="1" fillId="0" borderId="2" xfId="15" applyNumberFormat="1" applyFont="1" applyBorder="1" applyAlignment="1">
      <alignment vertical="top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 quotePrefix="1">
      <alignment vertical="top"/>
    </xf>
    <xf numFmtId="0" fontId="2" fillId="0" borderId="2" xfId="0" applyFont="1" applyBorder="1" applyAlignment="1" applyProtection="1">
      <alignment vertical="top"/>
      <protection/>
    </xf>
    <xf numFmtId="0" fontId="0" fillId="0" borderId="0" xfId="0" applyFont="1" applyAlignment="1">
      <alignment wrapText="1"/>
    </xf>
    <xf numFmtId="171" fontId="1" fillId="0" borderId="2" xfId="15" applyFont="1" applyBorder="1" applyAlignment="1" applyProtection="1">
      <alignment horizontal="right" vertical="top"/>
      <protection/>
    </xf>
    <xf numFmtId="171" fontId="1" fillId="0" borderId="0" xfId="15" applyFont="1" applyBorder="1" applyAlignment="1" applyProtection="1">
      <alignment horizontal="right" vertical="top"/>
      <protection/>
    </xf>
    <xf numFmtId="176" fontId="1" fillId="0" borderId="0" xfId="15" applyNumberFormat="1" applyFont="1" applyAlignment="1" applyProtection="1">
      <alignment vertical="top"/>
      <protection/>
    </xf>
    <xf numFmtId="176" fontId="1" fillId="0" borderId="1" xfId="15" applyNumberFormat="1" applyFont="1" applyBorder="1" applyAlignment="1" applyProtection="1">
      <alignment vertical="top"/>
      <protection/>
    </xf>
    <xf numFmtId="176" fontId="1" fillId="0" borderId="0" xfId="0" applyNumberFormat="1" applyFont="1" applyAlignment="1" applyProtection="1">
      <alignment horizontal="center" vertical="top"/>
      <protection/>
    </xf>
    <xf numFmtId="176" fontId="1" fillId="0" borderId="0" xfId="0" applyNumberFormat="1" applyFont="1" applyAlignment="1" applyProtection="1">
      <alignment vertical="top"/>
      <protection/>
    </xf>
    <xf numFmtId="171" fontId="1" fillId="0" borderId="0" xfId="15" applyFont="1" applyAlignment="1" applyProtection="1">
      <alignment vertical="top"/>
      <protection/>
    </xf>
    <xf numFmtId="176" fontId="2" fillId="0" borderId="2" xfId="15" applyNumberFormat="1" applyFont="1" applyBorder="1" applyAlignment="1" applyProtection="1">
      <alignment vertical="top"/>
      <protection/>
    </xf>
    <xf numFmtId="176" fontId="2" fillId="0" borderId="0" xfId="15" applyNumberFormat="1" applyFont="1" applyBorder="1" applyAlignment="1" applyProtection="1">
      <alignment vertical="top"/>
      <protection/>
    </xf>
    <xf numFmtId="2" fontId="1" fillId="0" borderId="2" xfId="0" applyNumberFormat="1" applyFont="1" applyBorder="1" applyAlignment="1" applyProtection="1">
      <alignment horizontal="right" vertical="top"/>
      <protection/>
    </xf>
    <xf numFmtId="176" fontId="2" fillId="0" borderId="0" xfId="0" applyNumberFormat="1" applyFont="1" applyBorder="1" applyAlignment="1" applyProtection="1">
      <alignment vertical="top"/>
      <protection/>
    </xf>
    <xf numFmtId="15" fontId="2" fillId="0" borderId="0" xfId="0" applyNumberFormat="1" applyFont="1" applyAlignment="1" applyProtection="1">
      <alignment horizontal="center" vertical="top"/>
      <protection/>
    </xf>
    <xf numFmtId="0" fontId="2" fillId="0" borderId="0" xfId="0" applyFont="1" applyFill="1" applyAlignment="1">
      <alignment horizontal="center" wrapText="1"/>
    </xf>
    <xf numFmtId="15" fontId="2" fillId="0" borderId="0" xfId="0" applyNumberFormat="1" applyFont="1" applyFill="1" applyAlignment="1" quotePrefix="1">
      <alignment horizontal="center" wrapText="1"/>
    </xf>
    <xf numFmtId="0" fontId="5" fillId="0" borderId="0" xfId="0" applyFont="1" applyAlignment="1">
      <alignment vertical="center"/>
    </xf>
    <xf numFmtId="176" fontId="6" fillId="0" borderId="0" xfId="15" applyNumberFormat="1" applyFont="1" applyAlignment="1">
      <alignment vertical="center"/>
    </xf>
    <xf numFmtId="176" fontId="7" fillId="0" borderId="0" xfId="15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 applyProtection="1">
      <alignment/>
      <protection/>
    </xf>
    <xf numFmtId="0" fontId="1" fillId="0" borderId="0" xfId="0" applyFont="1" applyAlignment="1" quotePrefix="1">
      <alignment vertical="top" wrapText="1"/>
    </xf>
    <xf numFmtId="0" fontId="1" fillId="0" borderId="0" xfId="0" applyFont="1" applyBorder="1" applyAlignment="1" quotePrefix="1">
      <alignment vertical="top"/>
    </xf>
    <xf numFmtId="0" fontId="1" fillId="0" borderId="1" xfId="0" applyFont="1" applyBorder="1" applyAlignment="1">
      <alignment horizontal="center" vertical="top" wrapText="1"/>
    </xf>
    <xf numFmtId="176" fontId="1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" fillId="0" borderId="0" xfId="0" applyFont="1" applyAlignment="1" quotePrefix="1">
      <alignment horizontal="center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/>
    </xf>
    <xf numFmtId="0" fontId="4" fillId="0" borderId="0" xfId="0" applyFont="1" applyAlignment="1" applyProtection="1">
      <alignment horizontal="center" vertical="top"/>
      <protection/>
    </xf>
    <xf numFmtId="0" fontId="8" fillId="0" borderId="0" xfId="0" applyFont="1" applyAlignment="1">
      <alignment vertical="center"/>
    </xf>
    <xf numFmtId="176" fontId="8" fillId="0" borderId="0" xfId="15" applyNumberFormat="1" applyFont="1" applyAlignment="1">
      <alignment vertical="center"/>
    </xf>
    <xf numFmtId="0" fontId="1" fillId="0" borderId="0" xfId="0" applyFont="1" applyAlignment="1">
      <alignment vertical="center"/>
    </xf>
    <xf numFmtId="176" fontId="11" fillId="0" borderId="0" xfId="15" applyNumberFormat="1" applyFont="1" applyAlignment="1">
      <alignment vertical="center"/>
    </xf>
    <xf numFmtId="176" fontId="9" fillId="0" borderId="0" xfId="15" applyNumberFormat="1" applyFont="1" applyAlignment="1">
      <alignment vertical="center"/>
    </xf>
    <xf numFmtId="176" fontId="8" fillId="0" borderId="0" xfId="15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8" fillId="0" borderId="0" xfId="15" applyNumberFormat="1" applyFont="1" applyAlignment="1" quotePrefix="1">
      <alignment vertical="center"/>
    </xf>
    <xf numFmtId="176" fontId="8" fillId="0" borderId="0" xfId="15" applyNumberFormat="1" applyFont="1" applyAlignment="1" quotePrefix="1">
      <alignment vertical="center"/>
    </xf>
    <xf numFmtId="176" fontId="8" fillId="0" borderId="0" xfId="15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15" applyNumberFormat="1" applyFont="1" applyBorder="1" applyAlignment="1" quotePrefix="1">
      <alignment horizontal="right" vertical="center"/>
    </xf>
    <xf numFmtId="171" fontId="8" fillId="0" borderId="0" xfId="0" applyNumberFormat="1" applyFont="1" applyAlignment="1">
      <alignment vertical="center"/>
    </xf>
    <xf numFmtId="176" fontId="8" fillId="0" borderId="0" xfId="15" applyNumberFormat="1" applyFont="1" applyAlignment="1" quotePrefix="1">
      <alignment horizontal="right" vertical="center"/>
    </xf>
    <xf numFmtId="176" fontId="8" fillId="0" borderId="0" xfId="15" applyNumberFormat="1" applyFont="1" applyAlignment="1" quotePrefix="1">
      <alignment horizontal="center" vertical="center"/>
    </xf>
    <xf numFmtId="176" fontId="8" fillId="0" borderId="6" xfId="15" applyNumberFormat="1" applyFont="1" applyBorder="1" applyAlignment="1" quotePrefix="1">
      <alignment vertical="center"/>
    </xf>
    <xf numFmtId="176" fontId="8" fillId="0" borderId="0" xfId="15" applyNumberFormat="1" applyFont="1" applyBorder="1" applyAlignment="1" quotePrefix="1">
      <alignment vertical="center"/>
    </xf>
    <xf numFmtId="176" fontId="8" fillId="0" borderId="6" xfId="15" applyNumberFormat="1" applyFont="1" applyBorder="1" applyAlignment="1">
      <alignment vertical="center"/>
    </xf>
    <xf numFmtId="176" fontId="8" fillId="0" borderId="7" xfId="15" applyNumberFormat="1" applyFont="1" applyBorder="1" applyAlignment="1" quotePrefix="1">
      <alignment vertical="center"/>
    </xf>
    <xf numFmtId="176" fontId="8" fillId="0" borderId="7" xfId="15" applyNumberFormat="1" applyFont="1" applyBorder="1" applyAlignment="1">
      <alignment vertical="center"/>
    </xf>
    <xf numFmtId="176" fontId="8" fillId="0" borderId="7" xfId="15" applyNumberFormat="1" applyFont="1" applyBorder="1" applyAlignment="1" quotePrefix="1">
      <alignment horizontal="right" vertical="center"/>
    </xf>
    <xf numFmtId="176" fontId="8" fillId="0" borderId="8" xfId="15" applyNumberFormat="1" applyFont="1" applyBorder="1" applyAlignment="1" quotePrefix="1">
      <alignment horizontal="right" vertical="center"/>
    </xf>
    <xf numFmtId="176" fontId="8" fillId="0" borderId="7" xfId="15" applyNumberFormat="1" applyFont="1" applyBorder="1" applyAlignment="1" quotePrefix="1">
      <alignment vertical="center"/>
    </xf>
    <xf numFmtId="176" fontId="8" fillId="0" borderId="0" xfId="15" applyNumberFormat="1" applyFont="1" applyBorder="1" applyAlignment="1" quotePrefix="1">
      <alignment vertical="center"/>
    </xf>
    <xf numFmtId="176" fontId="8" fillId="0" borderId="0" xfId="15" applyNumberFormat="1" applyFont="1" applyBorder="1" applyAlignment="1">
      <alignment horizontal="right" vertical="center"/>
    </xf>
    <xf numFmtId="171" fontId="1" fillId="0" borderId="2" xfId="0" applyNumberFormat="1" applyFont="1" applyBorder="1" applyAlignment="1" applyProtection="1">
      <alignment horizontal="right" vertical="top"/>
      <protection/>
    </xf>
    <xf numFmtId="176" fontId="1" fillId="0" borderId="0" xfId="15" applyNumberFormat="1" applyFont="1" applyFill="1" applyAlignment="1">
      <alignment horizontal="center"/>
    </xf>
    <xf numFmtId="176" fontId="11" fillId="0" borderId="0" xfId="15" applyNumberFormat="1" applyFont="1" applyAlignment="1">
      <alignment vertical="center" wrapText="1"/>
    </xf>
    <xf numFmtId="22" fontId="2" fillId="0" borderId="0" xfId="0" applyNumberFormat="1" applyFont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171450</xdr:colOff>
      <xdr:row>16</xdr:row>
      <xdr:rowOff>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8601075" y="3486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5"/>
  <sheetViews>
    <sheetView zoomScale="75" zoomScaleNormal="75" workbookViewId="0" topLeftCell="A32">
      <selection activeCell="I32" sqref="I32"/>
    </sheetView>
  </sheetViews>
  <sheetFormatPr defaultColWidth="9.140625" defaultRowHeight="12.75"/>
  <cols>
    <col min="1" max="1" width="1.8515625" style="96" customWidth="1"/>
    <col min="2" max="3" width="3.7109375" style="96" customWidth="1"/>
    <col min="4" max="7" width="9.140625" style="96" customWidth="1"/>
    <col min="8" max="8" width="22.57421875" style="96" customWidth="1"/>
    <col min="9" max="9" width="16.8515625" style="97" customWidth="1"/>
    <col min="10" max="10" width="5.7109375" style="97" customWidth="1"/>
    <col min="11" max="11" width="6.00390625" style="97" customWidth="1"/>
    <col min="12" max="12" width="17.57421875" style="97" customWidth="1"/>
    <col min="13" max="16384" width="9.140625" style="96" customWidth="1"/>
  </cols>
  <sheetData>
    <row r="2" ht="15.75">
      <c r="B2" s="82" t="s">
        <v>60</v>
      </c>
    </row>
    <row r="3" spans="3:12" ht="20.25">
      <c r="C3" s="96" t="s">
        <v>78</v>
      </c>
      <c r="I3" s="123" t="s">
        <v>90</v>
      </c>
      <c r="J3" s="123"/>
      <c r="K3" s="98"/>
      <c r="L3" s="99" t="s">
        <v>72</v>
      </c>
    </row>
    <row r="4" spans="9:12" ht="15.75">
      <c r="I4" s="100" t="s">
        <v>31</v>
      </c>
      <c r="J4" s="100"/>
      <c r="L4" s="100" t="s">
        <v>31</v>
      </c>
    </row>
    <row r="5" spans="9:12" ht="12.75" customHeight="1">
      <c r="I5" s="100" t="s">
        <v>32</v>
      </c>
      <c r="J5" s="100"/>
      <c r="L5" s="100" t="s">
        <v>33</v>
      </c>
    </row>
    <row r="6" spans="9:12" ht="15.75">
      <c r="I6" s="100" t="s">
        <v>92</v>
      </c>
      <c r="J6" s="100"/>
      <c r="L6" s="100" t="s">
        <v>34</v>
      </c>
    </row>
    <row r="7" spans="9:12" ht="15.75">
      <c r="I7" s="100" t="s">
        <v>101</v>
      </c>
      <c r="J7" s="100"/>
      <c r="L7" s="100" t="s">
        <v>100</v>
      </c>
    </row>
    <row r="8" spans="9:12" ht="15.75">
      <c r="I8" s="83" t="s">
        <v>77</v>
      </c>
      <c r="J8" s="83"/>
      <c r="L8" s="83" t="s">
        <v>77</v>
      </c>
    </row>
    <row r="9" spans="7:12" ht="15.75">
      <c r="G9" s="85"/>
      <c r="I9" s="84"/>
      <c r="J9" s="84"/>
      <c r="L9" s="84"/>
    </row>
    <row r="10" spans="2:9" ht="15.75">
      <c r="B10" s="82" t="s">
        <v>35</v>
      </c>
      <c r="I10" s="97" t="s">
        <v>62</v>
      </c>
    </row>
    <row r="11" spans="9:14" ht="15">
      <c r="I11" s="101"/>
      <c r="J11" s="101"/>
      <c r="K11" s="101"/>
      <c r="L11" s="101"/>
      <c r="M11" s="102"/>
      <c r="N11" s="102"/>
    </row>
    <row r="12" spans="3:12" ht="15">
      <c r="C12" s="96" t="s">
        <v>7</v>
      </c>
      <c r="I12" s="103">
        <v>60746</v>
      </c>
      <c r="J12" s="103"/>
      <c r="L12" s="97">
        <v>60746</v>
      </c>
    </row>
    <row r="13" spans="3:13" ht="15">
      <c r="C13" s="96" t="s">
        <v>8</v>
      </c>
      <c r="I13" s="104">
        <v>545131</v>
      </c>
      <c r="J13" s="104"/>
      <c r="L13" s="105">
        <v>561976</v>
      </c>
      <c r="M13" s="106"/>
    </row>
    <row r="14" spans="9:12" ht="15">
      <c r="I14" s="107" t="s">
        <v>63</v>
      </c>
      <c r="J14" s="107"/>
      <c r="L14" s="107" t="s">
        <v>63</v>
      </c>
    </row>
    <row r="15" spans="9:13" ht="15">
      <c r="I15" s="97">
        <f>SUM(I12:I14)</f>
        <v>605877</v>
      </c>
      <c r="L15" s="97">
        <f>SUM(L12:L14)</f>
        <v>622722</v>
      </c>
      <c r="M15" s="108"/>
    </row>
    <row r="16" ht="15.75">
      <c r="B16" s="82" t="s">
        <v>84</v>
      </c>
    </row>
    <row r="17" ht="15.75">
      <c r="B17" s="82"/>
    </row>
    <row r="18" spans="3:12" ht="15">
      <c r="C18" s="96" t="s">
        <v>36</v>
      </c>
      <c r="I18" s="103">
        <v>3859</v>
      </c>
      <c r="J18" s="103"/>
      <c r="L18" s="97">
        <v>4096</v>
      </c>
    </row>
    <row r="19" spans="9:12" ht="15">
      <c r="I19" s="107" t="s">
        <v>63</v>
      </c>
      <c r="J19" s="107"/>
      <c r="L19" s="107" t="s">
        <v>63</v>
      </c>
    </row>
    <row r="20" spans="9:12" ht="15">
      <c r="I20" s="97">
        <f>SUM(I15:I18)</f>
        <v>609736</v>
      </c>
      <c r="L20" s="97">
        <f>SUM(L15:L18)</f>
        <v>626818</v>
      </c>
    </row>
    <row r="21" spans="5:12" ht="15">
      <c r="E21" s="108"/>
      <c r="I21" s="109" t="s">
        <v>65</v>
      </c>
      <c r="J21" s="109"/>
      <c r="L21" s="109" t="s">
        <v>65</v>
      </c>
    </row>
    <row r="22" ht="15.75">
      <c r="B22" s="82" t="s">
        <v>37</v>
      </c>
    </row>
    <row r="24" spans="3:12" ht="15">
      <c r="C24" s="96" t="s">
        <v>4</v>
      </c>
      <c r="I24" s="103">
        <v>92973</v>
      </c>
      <c r="J24" s="103"/>
      <c r="L24" s="97">
        <v>119697</v>
      </c>
    </row>
    <row r="25" spans="3:12" ht="15">
      <c r="C25" s="96" t="s">
        <v>38</v>
      </c>
      <c r="I25" s="103">
        <v>2000</v>
      </c>
      <c r="J25" s="103"/>
      <c r="L25" s="97">
        <v>2000</v>
      </c>
    </row>
    <row r="26" spans="3:12" ht="15">
      <c r="C26" s="96" t="s">
        <v>39</v>
      </c>
      <c r="I26" s="103">
        <v>3359</v>
      </c>
      <c r="J26" s="103"/>
      <c r="L26" s="97">
        <v>3359</v>
      </c>
    </row>
    <row r="27" spans="3:12" ht="15">
      <c r="C27" s="85" t="s">
        <v>73</v>
      </c>
      <c r="I27" s="110">
        <v>300</v>
      </c>
      <c r="J27" s="110"/>
      <c r="L27" s="97">
        <v>2000</v>
      </c>
    </row>
    <row r="29" ht="15.75">
      <c r="C29" s="82" t="s">
        <v>40</v>
      </c>
    </row>
    <row r="30" spans="4:12" ht="15">
      <c r="D30" s="96" t="s">
        <v>5</v>
      </c>
      <c r="I30" s="111">
        <v>35319</v>
      </c>
      <c r="J30" s="112"/>
      <c r="L30" s="113">
        <v>41513</v>
      </c>
    </row>
    <row r="31" spans="4:12" ht="14.25" customHeight="1">
      <c r="D31" s="96" t="s">
        <v>41</v>
      </c>
      <c r="I31" s="114">
        <v>62877</v>
      </c>
      <c r="J31" s="112"/>
      <c r="L31" s="115">
        <v>55475</v>
      </c>
    </row>
    <row r="32" spans="4:12" ht="15">
      <c r="D32" s="96" t="s">
        <v>66</v>
      </c>
      <c r="I32" s="114">
        <v>533272</v>
      </c>
      <c r="J32" s="112"/>
      <c r="L32" s="115">
        <v>509648</v>
      </c>
    </row>
    <row r="33" spans="4:12" ht="15">
      <c r="D33" s="96" t="s">
        <v>61</v>
      </c>
      <c r="I33" s="114">
        <v>457</v>
      </c>
      <c r="J33" s="112"/>
      <c r="L33" s="115">
        <v>495</v>
      </c>
    </row>
    <row r="34" spans="4:12" ht="15">
      <c r="D34" s="96" t="s">
        <v>42</v>
      </c>
      <c r="I34" s="114">
        <v>325</v>
      </c>
      <c r="J34" s="112"/>
      <c r="L34" s="115">
        <v>514</v>
      </c>
    </row>
    <row r="35" spans="9:12" ht="15">
      <c r="I35" s="116" t="s">
        <v>64</v>
      </c>
      <c r="J35" s="107"/>
      <c r="L35" s="116" t="s">
        <v>64</v>
      </c>
    </row>
    <row r="36" spans="9:12" ht="19.5" customHeight="1">
      <c r="I36" s="117">
        <f>SUM(I30:I34)</f>
        <v>632250</v>
      </c>
      <c r="J36" s="107"/>
      <c r="L36" s="117">
        <f>SUM(L30:L34)</f>
        <v>607645</v>
      </c>
    </row>
    <row r="39" ht="15.75">
      <c r="C39" s="82" t="s">
        <v>43</v>
      </c>
    </row>
    <row r="40" spans="4:12" ht="15">
      <c r="D40" s="96" t="s">
        <v>44</v>
      </c>
      <c r="I40" s="111">
        <v>97666</v>
      </c>
      <c r="J40" s="112"/>
      <c r="L40" s="113">
        <v>84110</v>
      </c>
    </row>
    <row r="41" spans="4:12" ht="15">
      <c r="D41" s="96" t="s">
        <v>36</v>
      </c>
      <c r="I41" s="114">
        <v>11160</v>
      </c>
      <c r="J41" s="112"/>
      <c r="L41" s="115">
        <v>11613</v>
      </c>
    </row>
    <row r="42" spans="4:12" ht="15">
      <c r="D42" s="96" t="s">
        <v>45</v>
      </c>
      <c r="I42" s="118">
        <f>12320</f>
        <v>12320</v>
      </c>
      <c r="J42" s="119"/>
      <c r="L42" s="115">
        <v>12160</v>
      </c>
    </row>
    <row r="43" spans="9:12" ht="15">
      <c r="I43" s="116" t="s">
        <v>64</v>
      </c>
      <c r="J43" s="107"/>
      <c r="L43" s="116" t="s">
        <v>64</v>
      </c>
    </row>
    <row r="44" spans="9:12" ht="19.5" customHeight="1">
      <c r="I44" s="117">
        <f>SUM(I40:I43)</f>
        <v>121146</v>
      </c>
      <c r="J44" s="107"/>
      <c r="L44" s="117">
        <f>SUM(L40:L43)</f>
        <v>107883</v>
      </c>
    </row>
    <row r="46" spans="3:12" ht="15.75">
      <c r="C46" s="82" t="s">
        <v>46</v>
      </c>
      <c r="I46" s="97">
        <f>I36-I44</f>
        <v>511104</v>
      </c>
      <c r="L46" s="97">
        <f>L36-L44</f>
        <v>499762</v>
      </c>
    </row>
    <row r="47" spans="9:12" ht="15">
      <c r="I47" s="107" t="s">
        <v>64</v>
      </c>
      <c r="J47" s="107"/>
      <c r="L47" s="107" t="s">
        <v>64</v>
      </c>
    </row>
    <row r="48" spans="9:12" ht="15">
      <c r="I48" s="97">
        <f>I46+I24+I25+I26+I27</f>
        <v>609736</v>
      </c>
      <c r="L48" s="97">
        <f>L46+L24+L25+L26+L27</f>
        <v>626818</v>
      </c>
    </row>
    <row r="49" spans="9:12" ht="15">
      <c r="I49" s="109" t="s">
        <v>65</v>
      </c>
      <c r="J49" s="109"/>
      <c r="L49" s="109" t="s">
        <v>65</v>
      </c>
    </row>
    <row r="51" spans="2:12" ht="15.75">
      <c r="B51" s="85"/>
      <c r="C51" s="86" t="s">
        <v>2</v>
      </c>
      <c r="I51" s="120" t="s">
        <v>131</v>
      </c>
      <c r="J51" s="120"/>
      <c r="K51" s="105"/>
      <c r="L51" s="120" t="s">
        <v>81</v>
      </c>
    </row>
    <row r="52" spans="9:12" ht="15">
      <c r="I52" s="97" t="s">
        <v>96</v>
      </c>
      <c r="L52" s="97" t="s">
        <v>95</v>
      </c>
    </row>
    <row r="54" spans="2:6" s="15" customFormat="1" ht="15">
      <c r="B54" s="33" t="s">
        <v>119</v>
      </c>
      <c r="D54" s="39"/>
      <c r="F54" s="39"/>
    </row>
    <row r="55" spans="2:6" s="15" customFormat="1" ht="15">
      <c r="B55" s="33" t="s">
        <v>120</v>
      </c>
      <c r="D55" s="39"/>
      <c r="F55" s="39"/>
    </row>
  </sheetData>
  <mergeCells count="1">
    <mergeCell ref="I3:J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0"/>
  <sheetViews>
    <sheetView zoomScale="75" zoomScaleNormal="75" workbookViewId="0" topLeftCell="A8">
      <selection activeCell="F17" sqref="F17"/>
    </sheetView>
  </sheetViews>
  <sheetFormatPr defaultColWidth="9.140625" defaultRowHeight="12.75"/>
  <cols>
    <col min="1" max="1" width="2.140625" style="46" customWidth="1"/>
    <col min="2" max="2" width="32.8515625" style="46" customWidth="1"/>
    <col min="3" max="3" width="4.28125" style="46" customWidth="1"/>
    <col min="4" max="4" width="14.00390625" style="47" customWidth="1"/>
    <col min="5" max="5" width="1.7109375" style="46" customWidth="1"/>
    <col min="6" max="6" width="15.28125" style="46" customWidth="1"/>
    <col min="7" max="7" width="1.57421875" style="46" customWidth="1"/>
    <col min="8" max="8" width="14.140625" style="46" customWidth="1"/>
    <col min="9" max="9" width="1.8515625" style="50" customWidth="1"/>
    <col min="10" max="10" width="15.28125" style="50" bestFit="1" customWidth="1"/>
    <col min="11" max="11" width="2.421875" style="46" customWidth="1"/>
    <col min="12" max="12" width="18.7109375" style="46" customWidth="1"/>
    <col min="13" max="16384" width="9.140625" style="46" customWidth="1"/>
  </cols>
  <sheetData>
    <row r="1" spans="1:14" ht="15.75">
      <c r="A1" s="27"/>
      <c r="B1" s="1" t="s">
        <v>55</v>
      </c>
      <c r="C1" s="2"/>
      <c r="D1" s="3"/>
      <c r="E1" s="2"/>
      <c r="F1" s="2"/>
      <c r="G1" s="2"/>
      <c r="H1" s="2"/>
      <c r="I1" s="124"/>
      <c r="J1" s="125"/>
      <c r="K1" s="2"/>
      <c r="M1" s="27"/>
      <c r="N1" s="27"/>
    </row>
    <row r="2" spans="1:14" ht="15.75">
      <c r="A2" s="27"/>
      <c r="B2" s="1"/>
      <c r="C2" s="2"/>
      <c r="D2" s="3"/>
      <c r="E2" s="2"/>
      <c r="F2" s="2"/>
      <c r="G2" s="2"/>
      <c r="H2" s="2"/>
      <c r="I2" s="45"/>
      <c r="J2" s="67"/>
      <c r="K2" s="2"/>
      <c r="M2" s="27"/>
      <c r="N2" s="27"/>
    </row>
    <row r="3" spans="1:14" ht="15.75">
      <c r="A3" s="27"/>
      <c r="B3" s="1"/>
      <c r="C3" s="2"/>
      <c r="D3" s="3"/>
      <c r="E3" s="2"/>
      <c r="F3" s="2"/>
      <c r="G3" s="2"/>
      <c r="H3" s="2"/>
      <c r="I3" s="45"/>
      <c r="J3" s="67"/>
      <c r="K3" s="2"/>
      <c r="M3" s="27"/>
      <c r="N3" s="27"/>
    </row>
    <row r="4" spans="1:14" ht="15.75">
      <c r="A4" s="27"/>
      <c r="B4" s="1"/>
      <c r="C4" s="2"/>
      <c r="D4" s="95" t="s">
        <v>90</v>
      </c>
      <c r="E4" s="1"/>
      <c r="F4" s="95" t="s">
        <v>90</v>
      </c>
      <c r="G4" s="1"/>
      <c r="H4" s="95" t="s">
        <v>90</v>
      </c>
      <c r="I4" s="45"/>
      <c r="J4" s="95" t="s">
        <v>90</v>
      </c>
      <c r="K4" s="2"/>
      <c r="M4" s="27"/>
      <c r="N4" s="27"/>
    </row>
    <row r="5" spans="1:14" s="47" customFormat="1" ht="61.5" customHeight="1">
      <c r="A5" s="29"/>
      <c r="B5" s="26"/>
      <c r="C5" s="3"/>
      <c r="D5" s="11" t="s">
        <v>0</v>
      </c>
      <c r="E5" s="3"/>
      <c r="F5" s="11" t="s">
        <v>14</v>
      </c>
      <c r="G5" s="11"/>
      <c r="H5" s="11" t="s">
        <v>128</v>
      </c>
      <c r="I5" s="7"/>
      <c r="J5" s="11" t="s">
        <v>129</v>
      </c>
      <c r="K5" s="3"/>
      <c r="L5" s="3"/>
      <c r="M5" s="29"/>
      <c r="N5" s="29"/>
    </row>
    <row r="6" spans="1:14" ht="15.75">
      <c r="A6" s="27"/>
      <c r="B6" s="1"/>
      <c r="C6" s="2"/>
      <c r="D6" s="79">
        <v>38352</v>
      </c>
      <c r="E6" s="2"/>
      <c r="F6" s="79">
        <v>37986</v>
      </c>
      <c r="G6" s="5"/>
      <c r="H6" s="79">
        <v>38352</v>
      </c>
      <c r="I6" s="2"/>
      <c r="J6" s="79">
        <v>37986</v>
      </c>
      <c r="K6" s="2"/>
      <c r="L6" s="2"/>
      <c r="M6" s="27"/>
      <c r="N6" s="27"/>
    </row>
    <row r="7" spans="1:14" ht="15.75">
      <c r="A7" s="27"/>
      <c r="B7" s="1"/>
      <c r="C7" s="2"/>
      <c r="D7" s="13" t="s">
        <v>10</v>
      </c>
      <c r="E7" s="8"/>
      <c r="F7" s="13" t="s">
        <v>10</v>
      </c>
      <c r="G7" s="13"/>
      <c r="H7" s="13" t="s">
        <v>10</v>
      </c>
      <c r="I7" s="8"/>
      <c r="J7" s="13" t="s">
        <v>10</v>
      </c>
      <c r="K7" s="2"/>
      <c r="L7" s="2"/>
      <c r="M7" s="27"/>
      <c r="N7" s="27"/>
    </row>
    <row r="8" spans="1:14" ht="15">
      <c r="A8" s="27"/>
      <c r="B8" s="2"/>
      <c r="C8" s="2"/>
      <c r="D8" s="3"/>
      <c r="E8" s="2"/>
      <c r="F8" s="2"/>
      <c r="G8" s="2"/>
      <c r="H8" s="2"/>
      <c r="I8" s="6"/>
      <c r="J8" s="6"/>
      <c r="K8" s="2"/>
      <c r="L8" s="2"/>
      <c r="M8" s="27"/>
      <c r="N8" s="27"/>
    </row>
    <row r="9" spans="1:25" ht="15">
      <c r="A9" s="27"/>
      <c r="B9" s="9" t="s">
        <v>9</v>
      </c>
      <c r="C9" s="2"/>
      <c r="D9" s="70">
        <f>H9-370682</f>
        <v>177527</v>
      </c>
      <c r="E9" s="2"/>
      <c r="F9" s="70">
        <v>206909</v>
      </c>
      <c r="G9" s="2"/>
      <c r="H9" s="70">
        <v>548209</v>
      </c>
      <c r="I9" s="6"/>
      <c r="J9" s="10">
        <v>606057</v>
      </c>
      <c r="K9" s="2"/>
      <c r="L9" s="2"/>
      <c r="M9" s="27"/>
      <c r="N9" s="27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1:25" ht="15">
      <c r="A10" s="27"/>
      <c r="B10" s="2"/>
      <c r="C10" s="2"/>
      <c r="D10" s="2"/>
      <c r="E10" s="2"/>
      <c r="F10" s="2"/>
      <c r="G10" s="2"/>
      <c r="H10" s="2"/>
      <c r="I10" s="6"/>
      <c r="J10" s="10"/>
      <c r="K10" s="2"/>
      <c r="L10" s="2"/>
      <c r="M10" s="27"/>
      <c r="N10" s="27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spans="1:25" ht="15">
      <c r="A11" s="27"/>
      <c r="B11" s="9" t="s">
        <v>11</v>
      </c>
      <c r="C11" s="2"/>
      <c r="D11" s="10">
        <f>D19-D13-D9</f>
        <v>-174942</v>
      </c>
      <c r="E11" s="2"/>
      <c r="F11" s="34">
        <f>F19-F13-F9</f>
        <v>-197281</v>
      </c>
      <c r="G11" s="2"/>
      <c r="H11" s="10">
        <f>H19-H13-H9</f>
        <v>-560066</v>
      </c>
      <c r="I11" s="6"/>
      <c r="J11" s="10">
        <f>J19-J13-J9</f>
        <v>-578417</v>
      </c>
      <c r="K11" s="2"/>
      <c r="L11" s="2"/>
      <c r="M11" s="27"/>
      <c r="N11" s="27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ht="15">
      <c r="A12" s="27"/>
      <c r="B12" s="2"/>
      <c r="C12" s="2"/>
      <c r="D12" s="2"/>
      <c r="E12" s="2"/>
      <c r="F12" s="2"/>
      <c r="G12" s="2"/>
      <c r="H12" s="2"/>
      <c r="I12" s="6"/>
      <c r="J12" s="10"/>
      <c r="K12" s="2"/>
      <c r="L12" s="2"/>
      <c r="M12" s="27"/>
      <c r="N12" s="27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 ht="15">
      <c r="A13" s="27"/>
      <c r="B13" s="2" t="s">
        <v>12</v>
      </c>
      <c r="C13" s="2"/>
      <c r="D13" s="10">
        <f>H13-14265</f>
        <v>5429</v>
      </c>
      <c r="E13" s="6"/>
      <c r="F13" s="10">
        <v>5205</v>
      </c>
      <c r="G13" s="6"/>
      <c r="H13" s="10">
        <v>19694</v>
      </c>
      <c r="I13" s="6"/>
      <c r="J13" s="10">
        <v>16176</v>
      </c>
      <c r="K13" s="2"/>
      <c r="L13" s="2"/>
      <c r="M13" s="27"/>
      <c r="N13" s="27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pans="1:25" ht="15">
      <c r="A14" s="27"/>
      <c r="B14" s="3"/>
      <c r="C14" s="2"/>
      <c r="D14" s="8"/>
      <c r="E14" s="8"/>
      <c r="F14" s="8"/>
      <c r="G14" s="8"/>
      <c r="H14" s="8"/>
      <c r="I14" s="8"/>
      <c r="J14" s="71"/>
      <c r="K14" s="2"/>
      <c r="L14" s="2"/>
      <c r="M14" s="27"/>
      <c r="N14" s="27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  <row r="15" spans="1:25" ht="15">
      <c r="A15" s="27"/>
      <c r="B15" s="9" t="s">
        <v>124</v>
      </c>
      <c r="C15" s="2"/>
      <c r="D15" s="73">
        <f>SUM(D9:D14)</f>
        <v>8014</v>
      </c>
      <c r="E15" s="2"/>
      <c r="F15" s="72">
        <v>14833</v>
      </c>
      <c r="G15" s="2"/>
      <c r="H15" s="73">
        <f>SUM(H9:H14)</f>
        <v>7837</v>
      </c>
      <c r="I15" s="6"/>
      <c r="J15" s="73">
        <f>SUM(J9:J14)</f>
        <v>43816</v>
      </c>
      <c r="K15" s="2"/>
      <c r="L15" s="2"/>
      <c r="M15" s="27"/>
      <c r="N15" s="27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25" ht="15">
      <c r="A16" s="27"/>
      <c r="B16" s="9"/>
      <c r="C16" s="2"/>
      <c r="D16" s="73"/>
      <c r="E16" s="2"/>
      <c r="F16" s="72"/>
      <c r="G16" s="2"/>
      <c r="H16" s="73"/>
      <c r="I16" s="6"/>
      <c r="J16" s="73"/>
      <c r="K16" s="2"/>
      <c r="L16" s="2"/>
      <c r="M16" s="27"/>
      <c r="N16" s="27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</row>
    <row r="17" spans="1:25" ht="15">
      <c r="A17" s="27"/>
      <c r="B17" s="9" t="s">
        <v>13</v>
      </c>
      <c r="C17" s="2"/>
      <c r="D17" s="74">
        <v>0</v>
      </c>
      <c r="E17" s="2"/>
      <c r="F17" s="74">
        <v>0</v>
      </c>
      <c r="G17" s="2"/>
      <c r="H17" s="74">
        <v>0</v>
      </c>
      <c r="I17" s="6"/>
      <c r="J17" s="10">
        <v>0</v>
      </c>
      <c r="K17" s="2"/>
      <c r="L17" s="2"/>
      <c r="M17" s="27"/>
      <c r="N17" s="27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1:25" ht="15">
      <c r="A18" s="27"/>
      <c r="B18" s="2"/>
      <c r="C18" s="2"/>
      <c r="D18" s="8"/>
      <c r="E18" s="8"/>
      <c r="F18" s="8"/>
      <c r="G18" s="8"/>
      <c r="H18" s="8"/>
      <c r="I18" s="8"/>
      <c r="J18" s="71"/>
      <c r="K18" s="2"/>
      <c r="L18" s="2"/>
      <c r="M18" s="27"/>
      <c r="N18" s="27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1:25" ht="15">
      <c r="A19" s="27"/>
      <c r="B19" s="2" t="s">
        <v>123</v>
      </c>
      <c r="C19" s="2"/>
      <c r="D19" s="70">
        <f>H19+177</f>
        <v>8014</v>
      </c>
      <c r="E19" s="2"/>
      <c r="F19" s="70">
        <f>SUM(F15:F18)</f>
        <v>14833</v>
      </c>
      <c r="G19" s="2"/>
      <c r="H19" s="70">
        <v>7837</v>
      </c>
      <c r="I19" s="6"/>
      <c r="J19" s="10">
        <v>43816</v>
      </c>
      <c r="K19" s="2"/>
      <c r="L19" s="2"/>
      <c r="M19" s="27"/>
      <c r="N19" s="27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25" ht="15">
      <c r="A20" s="27"/>
      <c r="B20" s="2"/>
      <c r="C20" s="2"/>
      <c r="D20" s="2"/>
      <c r="E20" s="2"/>
      <c r="F20" s="2"/>
      <c r="G20" s="2"/>
      <c r="H20" s="2"/>
      <c r="I20" s="6"/>
      <c r="J20" s="10"/>
      <c r="K20" s="2"/>
      <c r="L20" s="2"/>
      <c r="M20" s="27"/>
      <c r="N20" s="27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25" ht="15">
      <c r="A21" s="27"/>
      <c r="B21" s="2" t="s">
        <v>1</v>
      </c>
      <c r="C21" s="2"/>
      <c r="D21" s="10">
        <v>-4400</v>
      </c>
      <c r="E21" s="6"/>
      <c r="F21" s="10">
        <v>-1997</v>
      </c>
      <c r="G21" s="6"/>
      <c r="H21" s="34">
        <v>-5000</v>
      </c>
      <c r="I21" s="6"/>
      <c r="J21" s="10">
        <v>-7659</v>
      </c>
      <c r="K21" s="2"/>
      <c r="L21" s="2"/>
      <c r="M21" s="27"/>
      <c r="N21" s="27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">
      <c r="A22" s="27"/>
      <c r="B22" s="2"/>
      <c r="C22" s="2"/>
      <c r="D22" s="8"/>
      <c r="E22" s="8"/>
      <c r="F22" s="8"/>
      <c r="G22" s="8"/>
      <c r="H22" s="8"/>
      <c r="I22" s="8"/>
      <c r="J22" s="8"/>
      <c r="K22" s="2"/>
      <c r="L22" s="2"/>
      <c r="M22" s="27"/>
      <c r="N22" s="27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25" ht="15">
      <c r="A23" s="27"/>
      <c r="B23" s="2" t="s">
        <v>130</v>
      </c>
      <c r="C23" s="2"/>
      <c r="D23" s="10">
        <f>D19+D21</f>
        <v>3614</v>
      </c>
      <c r="E23" s="2"/>
      <c r="F23" s="10">
        <f>F19+F21</f>
        <v>12836</v>
      </c>
      <c r="G23" s="2"/>
      <c r="H23" s="10">
        <f>H19+H21</f>
        <v>2837</v>
      </c>
      <c r="I23" s="6"/>
      <c r="J23" s="10">
        <f>J19+J21</f>
        <v>36157</v>
      </c>
      <c r="K23" s="2"/>
      <c r="L23" s="2"/>
      <c r="M23" s="27"/>
      <c r="N23" s="27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5" ht="15">
      <c r="A24" s="27"/>
      <c r="B24" s="2"/>
      <c r="C24" s="2"/>
      <c r="D24" s="2"/>
      <c r="E24" s="2"/>
      <c r="F24" s="2"/>
      <c r="G24" s="2"/>
      <c r="H24" s="2"/>
      <c r="I24" s="6"/>
      <c r="J24" s="6"/>
      <c r="K24" s="2"/>
      <c r="L24" s="2"/>
      <c r="M24" s="27"/>
      <c r="N24" s="27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25" ht="15">
      <c r="A25" s="27"/>
      <c r="B25" s="2" t="s">
        <v>75</v>
      </c>
      <c r="C25" s="2"/>
      <c r="D25" s="74">
        <v>0</v>
      </c>
      <c r="E25" s="2"/>
      <c r="F25" s="74">
        <v>0</v>
      </c>
      <c r="G25" s="2"/>
      <c r="H25" s="74">
        <v>0</v>
      </c>
      <c r="I25" s="6"/>
      <c r="J25" s="10">
        <v>0</v>
      </c>
      <c r="K25" s="2"/>
      <c r="L25" s="2"/>
      <c r="M25" s="27"/>
      <c r="N25" s="27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25" ht="15">
      <c r="A26" s="27"/>
      <c r="B26" s="2"/>
      <c r="C26" s="2"/>
      <c r="D26" s="8"/>
      <c r="E26" s="8"/>
      <c r="F26" s="8"/>
      <c r="G26" s="8"/>
      <c r="H26" s="8"/>
      <c r="I26" s="8"/>
      <c r="J26" s="71"/>
      <c r="K26" s="2"/>
      <c r="L26" s="2"/>
      <c r="M26" s="27"/>
      <c r="N26" s="27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25" ht="5.25" customHeight="1">
      <c r="A27" s="27"/>
      <c r="B27" s="2"/>
      <c r="C27" s="2"/>
      <c r="D27" s="6"/>
      <c r="E27" s="6"/>
      <c r="F27" s="6"/>
      <c r="G27" s="6"/>
      <c r="H27" s="6"/>
      <c r="I27" s="6"/>
      <c r="J27" s="10"/>
      <c r="K27" s="2"/>
      <c r="L27" s="2"/>
      <c r="M27" s="27"/>
      <c r="N27" s="27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25" ht="15">
      <c r="A28" s="27"/>
      <c r="B28" s="2" t="s">
        <v>122</v>
      </c>
      <c r="C28" s="27"/>
      <c r="D28" s="10">
        <f>D23+D25</f>
        <v>3614</v>
      </c>
      <c r="E28" s="2"/>
      <c r="F28" s="10">
        <f>F23+F25</f>
        <v>12836</v>
      </c>
      <c r="G28" s="2"/>
      <c r="H28" s="10">
        <f>H23+H25</f>
        <v>2837</v>
      </c>
      <c r="I28" s="6"/>
      <c r="J28" s="10">
        <f>J23+J25</f>
        <v>36157</v>
      </c>
      <c r="K28" s="2"/>
      <c r="L28" s="2"/>
      <c r="M28" s="27"/>
      <c r="N28" s="27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25" ht="6" customHeight="1" thickBot="1">
      <c r="A29" s="27"/>
      <c r="B29" s="2"/>
      <c r="C29" s="2"/>
      <c r="D29" s="12"/>
      <c r="E29" s="12"/>
      <c r="F29" s="12"/>
      <c r="G29" s="12"/>
      <c r="H29" s="12"/>
      <c r="I29" s="12"/>
      <c r="J29" s="75"/>
      <c r="K29" s="2"/>
      <c r="L29" s="2"/>
      <c r="M29" s="27"/>
      <c r="N29" s="27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5" ht="10.5" customHeight="1" thickTop="1">
      <c r="A30" s="27"/>
      <c r="B30" s="2"/>
      <c r="C30" s="2"/>
      <c r="D30" s="6"/>
      <c r="E30" s="6"/>
      <c r="F30" s="6"/>
      <c r="G30" s="6"/>
      <c r="H30" s="6"/>
      <c r="I30" s="6"/>
      <c r="J30" s="76"/>
      <c r="K30" s="2"/>
      <c r="L30" s="2"/>
      <c r="M30" s="27"/>
      <c r="N30" s="27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5" ht="15">
      <c r="A31" s="27"/>
      <c r="B31" s="2" t="s">
        <v>121</v>
      </c>
      <c r="C31" s="2"/>
      <c r="D31" s="2"/>
      <c r="E31" s="2"/>
      <c r="F31" s="2"/>
      <c r="G31" s="2"/>
      <c r="H31" s="2"/>
      <c r="I31" s="6"/>
      <c r="J31" s="10"/>
      <c r="K31" s="2"/>
      <c r="L31" s="2"/>
      <c r="M31" s="27"/>
      <c r="N31" s="27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5" ht="16.5" thickBot="1">
      <c r="A32" s="27"/>
      <c r="B32" s="3" t="s">
        <v>57</v>
      </c>
      <c r="C32" s="2"/>
      <c r="D32" s="121">
        <f>(D28/60746)*100</f>
        <v>5.949362921015376</v>
      </c>
      <c r="E32" s="12"/>
      <c r="F32" s="77">
        <f>(F28/60746)*100</f>
        <v>21.130609422842657</v>
      </c>
      <c r="G32" s="66"/>
      <c r="H32" s="121">
        <f>(H28/60746)*100</f>
        <v>4.670266354986337</v>
      </c>
      <c r="I32" s="12"/>
      <c r="J32" s="77">
        <f>(J28/60746)*100</f>
        <v>59.52161459190729</v>
      </c>
      <c r="K32" s="14"/>
      <c r="L32" s="2"/>
      <c r="M32" s="27"/>
      <c r="N32" s="27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ht="16.5" thickTop="1">
      <c r="A33" s="27"/>
      <c r="B33" s="3"/>
      <c r="C33" s="2"/>
      <c r="D33" s="6"/>
      <c r="E33" s="6"/>
      <c r="F33" s="6"/>
      <c r="G33" s="6"/>
      <c r="H33" s="6"/>
      <c r="I33" s="6"/>
      <c r="J33" s="78"/>
      <c r="K33" s="2"/>
      <c r="L33" s="2"/>
      <c r="M33" s="27"/>
      <c r="N33" s="27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:25" ht="15.75" thickBot="1">
      <c r="A34" s="27"/>
      <c r="B34" s="3" t="s">
        <v>56</v>
      </c>
      <c r="C34" s="2"/>
      <c r="D34" s="68">
        <v>0</v>
      </c>
      <c r="E34" s="12"/>
      <c r="F34" s="68">
        <v>0</v>
      </c>
      <c r="G34" s="12"/>
      <c r="H34" s="68">
        <v>0</v>
      </c>
      <c r="I34" s="12"/>
      <c r="J34" s="68">
        <v>0</v>
      </c>
      <c r="K34" s="2"/>
      <c r="L34" s="2"/>
      <c r="M34" s="27"/>
      <c r="N34" s="27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:25" ht="15.75" thickTop="1">
      <c r="A35" s="27"/>
      <c r="B35" s="3"/>
      <c r="C35" s="2"/>
      <c r="D35" s="69"/>
      <c r="E35" s="6"/>
      <c r="F35" s="69"/>
      <c r="G35" s="6"/>
      <c r="H35" s="69"/>
      <c r="I35" s="6"/>
      <c r="J35" s="69"/>
      <c r="K35" s="2"/>
      <c r="L35" s="2"/>
      <c r="M35" s="27"/>
      <c r="N35" s="2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:25" ht="15">
      <c r="A36" s="27"/>
      <c r="B36" s="3"/>
      <c r="C36" s="2"/>
      <c r="D36" s="69"/>
      <c r="E36" s="6"/>
      <c r="F36" s="69"/>
      <c r="G36" s="6"/>
      <c r="H36" s="69"/>
      <c r="I36" s="6"/>
      <c r="J36" s="69"/>
      <c r="K36" s="2"/>
      <c r="L36" s="2"/>
      <c r="M36" s="27"/>
      <c r="N36" s="2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2:6" s="15" customFormat="1" ht="15">
      <c r="B37" s="33" t="s">
        <v>115</v>
      </c>
      <c r="D37" s="39"/>
      <c r="F37" s="39"/>
    </row>
    <row r="38" spans="2:6" s="15" customFormat="1" ht="15">
      <c r="B38" s="33" t="s">
        <v>116</v>
      </c>
      <c r="D38" s="39"/>
      <c r="F38" s="39"/>
    </row>
    <row r="39" spans="1:25" ht="15">
      <c r="A39" s="27"/>
      <c r="B39" s="2"/>
      <c r="C39" s="2"/>
      <c r="D39" s="2"/>
      <c r="E39" s="2"/>
      <c r="F39" s="2"/>
      <c r="G39" s="2"/>
      <c r="H39" s="2"/>
      <c r="I39" s="6"/>
      <c r="J39" s="10"/>
      <c r="K39" s="2"/>
      <c r="L39" s="2"/>
      <c r="M39" s="27"/>
      <c r="N39" s="27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ht="15">
      <c r="A40" s="27"/>
      <c r="B40" s="2"/>
      <c r="C40" s="2"/>
      <c r="D40" s="2"/>
      <c r="E40" s="2"/>
      <c r="F40" s="2"/>
      <c r="G40" s="2"/>
      <c r="H40" s="2"/>
      <c r="I40" s="6"/>
      <c r="J40" s="10"/>
      <c r="K40" s="2"/>
      <c r="L40" s="2"/>
      <c r="M40" s="27"/>
      <c r="N40" s="27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">
      <c r="A41" s="27"/>
      <c r="B41" s="2"/>
      <c r="C41" s="2"/>
      <c r="D41" s="2"/>
      <c r="E41" s="2"/>
      <c r="F41" s="2"/>
      <c r="G41" s="2"/>
      <c r="H41" s="2"/>
      <c r="I41" s="6"/>
      <c r="J41" s="10"/>
      <c r="K41" s="2"/>
      <c r="L41" s="2"/>
      <c r="M41" s="27"/>
      <c r="N41" s="27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:25" ht="15">
      <c r="A42" s="27"/>
      <c r="B42" s="2"/>
      <c r="C42" s="2"/>
      <c r="D42" s="2"/>
      <c r="E42" s="2"/>
      <c r="F42" s="2"/>
      <c r="G42" s="2"/>
      <c r="H42" s="2"/>
      <c r="I42" s="6"/>
      <c r="J42" s="10"/>
      <c r="K42" s="2"/>
      <c r="L42" s="2"/>
      <c r="M42" s="27"/>
      <c r="N42" s="27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:25" ht="15">
      <c r="A43" s="27"/>
      <c r="B43" s="2"/>
      <c r="C43" s="2"/>
      <c r="D43" s="2"/>
      <c r="E43" s="2"/>
      <c r="F43" s="2"/>
      <c r="G43" s="2"/>
      <c r="H43" s="2"/>
      <c r="I43" s="6"/>
      <c r="J43" s="10"/>
      <c r="K43" s="2"/>
      <c r="L43" s="2"/>
      <c r="M43" s="27"/>
      <c r="N43" s="2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:25" ht="15">
      <c r="A44" s="27"/>
      <c r="B44" s="2"/>
      <c r="C44" s="2"/>
      <c r="D44" s="2"/>
      <c r="E44" s="2"/>
      <c r="F44" s="2"/>
      <c r="G44" s="2"/>
      <c r="H44" s="2"/>
      <c r="I44" s="6"/>
      <c r="J44" s="10"/>
      <c r="K44" s="2"/>
      <c r="L44" s="2"/>
      <c r="M44" s="27"/>
      <c r="N44" s="27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:25" ht="15">
      <c r="A45" s="27"/>
      <c r="B45" s="2"/>
      <c r="C45" s="2"/>
      <c r="D45" s="2"/>
      <c r="E45" s="2"/>
      <c r="F45" s="2"/>
      <c r="G45" s="2"/>
      <c r="H45" s="2"/>
      <c r="I45" s="6"/>
      <c r="J45" s="10"/>
      <c r="K45" s="2"/>
      <c r="L45" s="2"/>
      <c r="M45" s="27"/>
      <c r="N45" s="27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:25" ht="15">
      <c r="A46" s="27"/>
      <c r="B46" s="2"/>
      <c r="C46" s="2"/>
      <c r="D46" s="2"/>
      <c r="E46" s="2"/>
      <c r="F46" s="2"/>
      <c r="G46" s="2"/>
      <c r="H46" s="2"/>
      <c r="I46" s="6"/>
      <c r="J46" s="10"/>
      <c r="K46" s="2"/>
      <c r="L46" s="2"/>
      <c r="M46" s="27"/>
      <c r="N46" s="27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:25" ht="15">
      <c r="A47" s="27"/>
      <c r="B47" s="2"/>
      <c r="C47" s="2"/>
      <c r="D47" s="2"/>
      <c r="E47" s="2"/>
      <c r="F47" s="2"/>
      <c r="G47" s="2"/>
      <c r="H47" s="2"/>
      <c r="I47" s="6"/>
      <c r="J47" s="6"/>
      <c r="K47" s="2"/>
      <c r="L47" s="2"/>
      <c r="M47" s="27"/>
      <c r="N47" s="27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:25" ht="15">
      <c r="A48" s="27"/>
      <c r="B48" s="2"/>
      <c r="C48" s="2"/>
      <c r="D48" s="2"/>
      <c r="E48" s="2"/>
      <c r="F48" s="2"/>
      <c r="G48" s="2"/>
      <c r="H48" s="2"/>
      <c r="I48" s="6"/>
      <c r="J48" s="10"/>
      <c r="K48" s="2"/>
      <c r="L48" s="2"/>
      <c r="M48" s="27"/>
      <c r="N48" s="27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:25" ht="15.75">
      <c r="A49" s="27"/>
      <c r="B49" s="2"/>
      <c r="C49" s="2"/>
      <c r="D49" s="2"/>
      <c r="E49" s="2"/>
      <c r="F49" s="2"/>
      <c r="G49" s="2"/>
      <c r="H49" s="2"/>
      <c r="I49" s="6"/>
      <c r="J49" s="76"/>
      <c r="K49" s="2"/>
      <c r="L49" s="2"/>
      <c r="M49" s="27"/>
      <c r="N49" s="27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:25" ht="15">
      <c r="A50" s="27"/>
      <c r="B50" s="3"/>
      <c r="C50" s="2"/>
      <c r="D50" s="2"/>
      <c r="E50" s="2"/>
      <c r="F50" s="2"/>
      <c r="G50" s="2"/>
      <c r="H50" s="2"/>
      <c r="I50" s="6"/>
      <c r="J50" s="6"/>
      <c r="K50" s="2"/>
      <c r="L50" s="2"/>
      <c r="M50" s="27"/>
      <c r="N50" s="27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:25" ht="15">
      <c r="A51" s="27"/>
      <c r="B51" s="3"/>
      <c r="C51" s="2"/>
      <c r="D51" s="2"/>
      <c r="E51" s="2"/>
      <c r="F51" s="2"/>
      <c r="G51" s="2"/>
      <c r="H51" s="2"/>
      <c r="I51" s="6"/>
      <c r="J51" s="6"/>
      <c r="K51" s="2"/>
      <c r="L51" s="2"/>
      <c r="M51" s="27"/>
      <c r="N51" s="27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4:25" ht="12.75">
      <c r="D52" s="48"/>
      <c r="E52" s="48"/>
      <c r="F52" s="48"/>
      <c r="G52" s="48"/>
      <c r="H52" s="48"/>
      <c r="I52" s="49"/>
      <c r="J52" s="49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4:25" ht="12.75">
      <c r="D53" s="48"/>
      <c r="E53" s="48"/>
      <c r="F53" s="48"/>
      <c r="G53" s="48"/>
      <c r="H53" s="48"/>
      <c r="I53" s="49"/>
      <c r="J53" s="49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4:25" ht="12.75">
      <c r="D54" s="48"/>
      <c r="E54" s="48"/>
      <c r="F54" s="48"/>
      <c r="G54" s="48"/>
      <c r="H54" s="48"/>
      <c r="I54" s="49"/>
      <c r="J54" s="49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4:25" ht="12.75">
      <c r="D55" s="48"/>
      <c r="E55" s="48"/>
      <c r="F55" s="48"/>
      <c r="G55" s="48"/>
      <c r="H55" s="48"/>
      <c r="I55" s="49"/>
      <c r="J55" s="49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4:25" ht="12.75">
      <c r="D56" s="48"/>
      <c r="E56" s="48"/>
      <c r="F56" s="48"/>
      <c r="G56" s="48"/>
      <c r="H56" s="48"/>
      <c r="I56" s="49"/>
      <c r="J56" s="49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4:25" ht="12.75">
      <c r="D57" s="48"/>
      <c r="E57" s="48"/>
      <c r="F57" s="48"/>
      <c r="G57" s="48"/>
      <c r="H57" s="48"/>
      <c r="I57" s="49"/>
      <c r="J57" s="49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4:25" ht="12.75">
      <c r="D58" s="48"/>
      <c r="E58" s="48"/>
      <c r="F58" s="48"/>
      <c r="G58" s="48"/>
      <c r="H58" s="48"/>
      <c r="I58" s="49"/>
      <c r="J58" s="49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4:25" ht="12.75">
      <c r="D59" s="48"/>
      <c r="E59" s="48"/>
      <c r="F59" s="48"/>
      <c r="G59" s="48"/>
      <c r="H59" s="48"/>
      <c r="I59" s="49"/>
      <c r="J59" s="49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4:25" ht="12.75">
      <c r="D60" s="48"/>
      <c r="E60" s="48"/>
      <c r="F60" s="48"/>
      <c r="G60" s="48"/>
      <c r="H60" s="48"/>
      <c r="I60" s="49"/>
      <c r="J60" s="49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4:25" ht="12.75">
      <c r="D61" s="48"/>
      <c r="E61" s="48"/>
      <c r="F61" s="48"/>
      <c r="G61" s="48"/>
      <c r="H61" s="48"/>
      <c r="I61" s="49"/>
      <c r="J61" s="49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4:25" ht="12.75">
      <c r="D62" s="48"/>
      <c r="E62" s="48"/>
      <c r="F62" s="48"/>
      <c r="G62" s="48"/>
      <c r="H62" s="48"/>
      <c r="I62" s="49"/>
      <c r="J62" s="49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4:25" ht="12.75">
      <c r="D63" s="48"/>
      <c r="E63" s="48"/>
      <c r="F63" s="48"/>
      <c r="G63" s="48"/>
      <c r="H63" s="48"/>
      <c r="I63" s="49"/>
      <c r="J63" s="49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4:25" ht="12.75">
      <c r="D64" s="48"/>
      <c r="E64" s="48"/>
      <c r="F64" s="48"/>
      <c r="G64" s="48"/>
      <c r="H64" s="48"/>
      <c r="I64" s="49"/>
      <c r="J64" s="49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4:25" ht="12.75">
      <c r="D65" s="48"/>
      <c r="E65" s="48"/>
      <c r="F65" s="48"/>
      <c r="G65" s="48"/>
      <c r="H65" s="48"/>
      <c r="I65" s="49"/>
      <c r="J65" s="49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4:25" ht="12.75">
      <c r="D66" s="48"/>
      <c r="E66" s="48"/>
      <c r="F66" s="48"/>
      <c r="G66" s="48"/>
      <c r="H66" s="48"/>
      <c r="I66" s="49"/>
      <c r="J66" s="49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4:25" ht="12.75">
      <c r="D67" s="48"/>
      <c r="E67" s="48"/>
      <c r="F67" s="48"/>
      <c r="G67" s="48"/>
      <c r="H67" s="48"/>
      <c r="I67" s="49"/>
      <c r="J67" s="49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4:25" ht="12.75">
      <c r="D68" s="48"/>
      <c r="E68" s="48"/>
      <c r="F68" s="48"/>
      <c r="G68" s="48"/>
      <c r="H68" s="48"/>
      <c r="I68" s="49"/>
      <c r="J68" s="49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4:25" ht="12.75">
      <c r="D69" s="48"/>
      <c r="E69" s="48"/>
      <c r="F69" s="48"/>
      <c r="G69" s="48"/>
      <c r="H69" s="48"/>
      <c r="I69" s="49"/>
      <c r="J69" s="49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4:25" ht="12.75">
      <c r="D70" s="48"/>
      <c r="E70" s="48"/>
      <c r="F70" s="48"/>
      <c r="G70" s="48"/>
      <c r="H70" s="48"/>
      <c r="I70" s="49"/>
      <c r="J70" s="49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4:25" ht="12.75">
      <c r="D71" s="48"/>
      <c r="E71" s="48"/>
      <c r="F71" s="48"/>
      <c r="G71" s="48"/>
      <c r="H71" s="48"/>
      <c r="I71" s="49"/>
      <c r="J71" s="49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4:25" ht="12.75">
      <c r="D72" s="48"/>
      <c r="E72" s="48"/>
      <c r="F72" s="48"/>
      <c r="G72" s="48"/>
      <c r="H72" s="48"/>
      <c r="I72" s="49"/>
      <c r="J72" s="49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4:25" ht="12.75">
      <c r="D73" s="48"/>
      <c r="E73" s="48"/>
      <c r="F73" s="48"/>
      <c r="G73" s="48"/>
      <c r="H73" s="48"/>
      <c r="I73" s="49"/>
      <c r="J73" s="49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  <row r="74" spans="4:25" ht="12.75">
      <c r="D74" s="48"/>
      <c r="E74" s="48"/>
      <c r="F74" s="48"/>
      <c r="G74" s="48"/>
      <c r="H74" s="48"/>
      <c r="I74" s="49"/>
      <c r="J74" s="49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spans="4:25" ht="12.75">
      <c r="D75" s="48"/>
      <c r="E75" s="48"/>
      <c r="F75" s="48"/>
      <c r="G75" s="48"/>
      <c r="H75" s="48"/>
      <c r="I75" s="49"/>
      <c r="J75" s="49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4:25" ht="12.75">
      <c r="D76" s="48"/>
      <c r="E76" s="48"/>
      <c r="F76" s="48"/>
      <c r="G76" s="48"/>
      <c r="H76" s="48"/>
      <c r="I76" s="49"/>
      <c r="J76" s="49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</row>
    <row r="77" spans="4:25" ht="12.75">
      <c r="D77" s="48"/>
      <c r="E77" s="48"/>
      <c r="F77" s="48"/>
      <c r="G77" s="48"/>
      <c r="H77" s="48"/>
      <c r="I77" s="49"/>
      <c r="J77" s="49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</row>
    <row r="78" spans="4:25" ht="12.75">
      <c r="D78" s="48"/>
      <c r="E78" s="48"/>
      <c r="F78" s="48"/>
      <c r="G78" s="48"/>
      <c r="H78" s="48"/>
      <c r="I78" s="49"/>
      <c r="J78" s="49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4:25" ht="12.75">
      <c r="D79" s="48"/>
      <c r="E79" s="48"/>
      <c r="F79" s="48"/>
      <c r="G79" s="48"/>
      <c r="H79" s="48"/>
      <c r="I79" s="49"/>
      <c r="J79" s="49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</row>
    <row r="80" spans="4:25" ht="12.75">
      <c r="D80" s="48"/>
      <c r="E80" s="48"/>
      <c r="F80" s="48"/>
      <c r="G80" s="48"/>
      <c r="H80" s="48"/>
      <c r="I80" s="49"/>
      <c r="J80" s="49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</row>
    <row r="81" spans="4:25" ht="12.75">
      <c r="D81" s="48"/>
      <c r="E81" s="48"/>
      <c r="F81" s="48"/>
      <c r="G81" s="48"/>
      <c r="H81" s="48"/>
      <c r="I81" s="49"/>
      <c r="J81" s="49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</row>
    <row r="82" spans="4:25" ht="12.75">
      <c r="D82" s="48"/>
      <c r="E82" s="48"/>
      <c r="F82" s="48"/>
      <c r="G82" s="48"/>
      <c r="H82" s="48"/>
      <c r="I82" s="49"/>
      <c r="J82" s="49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</row>
    <row r="83" spans="4:25" ht="12.75">
      <c r="D83" s="48"/>
      <c r="E83" s="48"/>
      <c r="F83" s="48"/>
      <c r="G83" s="48"/>
      <c r="H83" s="48"/>
      <c r="I83" s="49"/>
      <c r="J83" s="49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</row>
    <row r="84" spans="4:25" ht="12.75">
      <c r="D84" s="48"/>
      <c r="E84" s="48"/>
      <c r="F84" s="48"/>
      <c r="G84" s="48"/>
      <c r="H84" s="48"/>
      <c r="I84" s="49"/>
      <c r="J84" s="49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</row>
    <row r="85" spans="4:25" ht="12.75">
      <c r="D85" s="48"/>
      <c r="E85" s="48"/>
      <c r="F85" s="48"/>
      <c r="G85" s="48"/>
      <c r="H85" s="48"/>
      <c r="I85" s="49"/>
      <c r="J85" s="49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</row>
    <row r="86" spans="4:25" ht="12.75">
      <c r="D86" s="48"/>
      <c r="E86" s="48"/>
      <c r="F86" s="48"/>
      <c r="G86" s="48"/>
      <c r="H86" s="48"/>
      <c r="I86" s="49"/>
      <c r="J86" s="49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</row>
    <row r="87" spans="4:25" ht="12.75">
      <c r="D87" s="48"/>
      <c r="E87" s="48"/>
      <c r="F87" s="48"/>
      <c r="G87" s="48"/>
      <c r="H87" s="48"/>
      <c r="I87" s="49"/>
      <c r="J87" s="49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</row>
    <row r="88" spans="4:25" ht="12.75">
      <c r="D88" s="48"/>
      <c r="E88" s="48"/>
      <c r="F88" s="48"/>
      <c r="G88" s="48"/>
      <c r="H88" s="48"/>
      <c r="I88" s="49"/>
      <c r="J88" s="49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</row>
    <row r="89" spans="4:25" ht="12.75">
      <c r="D89" s="48"/>
      <c r="E89" s="48"/>
      <c r="F89" s="48"/>
      <c r="G89" s="48"/>
      <c r="H89" s="48"/>
      <c r="I89" s="49"/>
      <c r="J89" s="49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</row>
    <row r="90" spans="4:25" ht="12.75">
      <c r="D90" s="48"/>
      <c r="E90" s="48"/>
      <c r="F90" s="48"/>
      <c r="G90" s="48"/>
      <c r="H90" s="48"/>
      <c r="I90" s="49"/>
      <c r="J90" s="49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</row>
    <row r="91" spans="4:25" ht="12.75">
      <c r="D91" s="48"/>
      <c r="E91" s="48"/>
      <c r="F91" s="48"/>
      <c r="G91" s="48"/>
      <c r="H91" s="48"/>
      <c r="I91" s="49"/>
      <c r="J91" s="49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</row>
    <row r="92" spans="4:25" ht="12.75">
      <c r="D92" s="48"/>
      <c r="E92" s="48"/>
      <c r="F92" s="48"/>
      <c r="G92" s="48"/>
      <c r="H92" s="48"/>
      <c r="I92" s="49"/>
      <c r="J92" s="49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</row>
    <row r="93" spans="4:25" ht="12.75">
      <c r="D93" s="48"/>
      <c r="E93" s="48"/>
      <c r="F93" s="48"/>
      <c r="G93" s="48"/>
      <c r="H93" s="48"/>
      <c r="I93" s="49"/>
      <c r="J93" s="49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</row>
    <row r="94" spans="4:25" ht="12.75">
      <c r="D94" s="48"/>
      <c r="E94" s="48"/>
      <c r="F94" s="48"/>
      <c r="G94" s="48"/>
      <c r="H94" s="48"/>
      <c r="I94" s="49"/>
      <c r="J94" s="49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</row>
    <row r="95" spans="4:25" ht="12.75">
      <c r="D95" s="48"/>
      <c r="E95" s="48"/>
      <c r="F95" s="48"/>
      <c r="G95" s="48"/>
      <c r="H95" s="48"/>
      <c r="I95" s="49"/>
      <c r="J95" s="49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</row>
    <row r="96" spans="4:25" ht="12.75">
      <c r="D96" s="48"/>
      <c r="E96" s="48"/>
      <c r="F96" s="48"/>
      <c r="G96" s="48"/>
      <c r="H96" s="48"/>
      <c r="I96" s="49"/>
      <c r="J96" s="49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</row>
    <row r="97" spans="4:25" ht="12.75">
      <c r="D97" s="48"/>
      <c r="E97" s="48"/>
      <c r="F97" s="48"/>
      <c r="G97" s="48"/>
      <c r="H97" s="48"/>
      <c r="I97" s="49"/>
      <c r="J97" s="49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</row>
    <row r="98" spans="4:25" ht="12.75">
      <c r="D98" s="48"/>
      <c r="E98" s="48"/>
      <c r="F98" s="48"/>
      <c r="G98" s="48"/>
      <c r="H98" s="48"/>
      <c r="I98" s="49"/>
      <c r="J98" s="49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</row>
    <row r="99" spans="4:25" ht="12.75">
      <c r="D99" s="48"/>
      <c r="E99" s="48"/>
      <c r="F99" s="48"/>
      <c r="G99" s="48"/>
      <c r="H99" s="48"/>
      <c r="I99" s="49"/>
      <c r="J99" s="49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</row>
    <row r="100" spans="4:25" ht="12.75">
      <c r="D100" s="48"/>
      <c r="E100" s="48"/>
      <c r="F100" s="48"/>
      <c r="G100" s="48"/>
      <c r="H100" s="48"/>
      <c r="I100" s="49"/>
      <c r="J100" s="49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</row>
    <row r="101" spans="4:25" ht="12.75">
      <c r="D101" s="48"/>
      <c r="E101" s="48"/>
      <c r="F101" s="48"/>
      <c r="G101" s="48"/>
      <c r="H101" s="48"/>
      <c r="I101" s="49"/>
      <c r="J101" s="49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</row>
    <row r="102" spans="4:25" ht="12.75">
      <c r="D102" s="48"/>
      <c r="E102" s="48"/>
      <c r="F102" s="48"/>
      <c r="G102" s="48"/>
      <c r="H102" s="48"/>
      <c r="I102" s="49"/>
      <c r="J102" s="49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</row>
    <row r="103" spans="4:25" ht="12.75">
      <c r="D103" s="48"/>
      <c r="E103" s="48"/>
      <c r="F103" s="48"/>
      <c r="G103" s="48"/>
      <c r="H103" s="48"/>
      <c r="I103" s="49"/>
      <c r="J103" s="49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</row>
    <row r="104" spans="4:25" ht="12.75">
      <c r="D104" s="48"/>
      <c r="E104" s="48"/>
      <c r="F104" s="48"/>
      <c r="G104" s="48"/>
      <c r="H104" s="48"/>
      <c r="I104" s="49"/>
      <c r="J104" s="49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</row>
    <row r="105" spans="4:25" ht="12.75">
      <c r="D105" s="48"/>
      <c r="E105" s="48"/>
      <c r="F105" s="48"/>
      <c r="G105" s="48"/>
      <c r="H105" s="48"/>
      <c r="I105" s="49"/>
      <c r="J105" s="49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</row>
    <row r="106" spans="4:25" ht="12.75">
      <c r="D106" s="48"/>
      <c r="E106" s="48"/>
      <c r="F106" s="48"/>
      <c r="G106" s="48"/>
      <c r="H106" s="48"/>
      <c r="I106" s="49"/>
      <c r="J106" s="49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</row>
    <row r="107" spans="4:25" ht="12.75">
      <c r="D107" s="48"/>
      <c r="E107" s="48"/>
      <c r="F107" s="48"/>
      <c r="G107" s="48"/>
      <c r="H107" s="48"/>
      <c r="I107" s="49"/>
      <c r="J107" s="49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</row>
    <row r="108" spans="4:25" ht="12.75">
      <c r="D108" s="48"/>
      <c r="E108" s="48"/>
      <c r="F108" s="48"/>
      <c r="G108" s="48"/>
      <c r="H108" s="48"/>
      <c r="I108" s="49"/>
      <c r="J108" s="49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</row>
    <row r="109" ht="12.75">
      <c r="D109" s="46"/>
    </row>
    <row r="110" ht="12.75">
      <c r="D110" s="46"/>
    </row>
    <row r="111" ht="12.75">
      <c r="D111" s="46"/>
    </row>
    <row r="112" ht="12.75">
      <c r="D112" s="46"/>
    </row>
    <row r="113" ht="12.75">
      <c r="D113" s="46"/>
    </row>
    <row r="114" ht="12.75">
      <c r="D114" s="46"/>
    </row>
    <row r="115" ht="12.75">
      <c r="D115" s="46"/>
    </row>
    <row r="116" ht="12.75">
      <c r="D116" s="46"/>
    </row>
    <row r="117" ht="12.75">
      <c r="D117" s="46"/>
    </row>
    <row r="118" ht="12.75">
      <c r="D118" s="46"/>
    </row>
    <row r="119" ht="12.75">
      <c r="D119" s="46"/>
    </row>
    <row r="120" ht="12.75">
      <c r="D120" s="46"/>
    </row>
    <row r="121" ht="12.75">
      <c r="D121" s="46"/>
    </row>
    <row r="122" ht="12.75">
      <c r="D122" s="46"/>
    </row>
    <row r="123" ht="12.75">
      <c r="D123" s="46"/>
    </row>
    <row r="124" ht="12.75">
      <c r="D124" s="46"/>
    </row>
    <row r="125" ht="12.75">
      <c r="D125" s="46"/>
    </row>
    <row r="126" ht="12.75">
      <c r="D126" s="46"/>
    </row>
    <row r="127" ht="12.75">
      <c r="D127" s="46"/>
    </row>
    <row r="128" ht="12.75">
      <c r="D128" s="46"/>
    </row>
    <row r="129" ht="12.75">
      <c r="D129" s="46"/>
    </row>
    <row r="130" ht="12.75">
      <c r="D130" s="46"/>
    </row>
    <row r="131" ht="12.75">
      <c r="D131" s="46"/>
    </row>
    <row r="132" ht="12.75">
      <c r="D132" s="46"/>
    </row>
    <row r="133" ht="12.75">
      <c r="D133" s="46"/>
    </row>
    <row r="134" ht="12.75">
      <c r="D134" s="46"/>
    </row>
    <row r="135" ht="12.75">
      <c r="D135" s="46"/>
    </row>
    <row r="136" ht="12.75">
      <c r="D136" s="46"/>
    </row>
    <row r="137" ht="12.75">
      <c r="D137" s="46"/>
    </row>
    <row r="138" ht="12.75">
      <c r="D138" s="46"/>
    </row>
    <row r="139" ht="12.75">
      <c r="D139" s="46"/>
    </row>
    <row r="140" ht="12.75">
      <c r="D140" s="46"/>
    </row>
    <row r="141" ht="12.75">
      <c r="D141" s="46"/>
    </row>
    <row r="142" ht="12.75">
      <c r="D142" s="46"/>
    </row>
    <row r="143" ht="12.75">
      <c r="D143" s="46"/>
    </row>
    <row r="144" ht="12.75">
      <c r="D144" s="46"/>
    </row>
    <row r="145" ht="12.75">
      <c r="D145" s="46"/>
    </row>
    <row r="146" ht="12.75">
      <c r="D146" s="46"/>
    </row>
    <row r="147" ht="12.75">
      <c r="D147" s="46"/>
    </row>
    <row r="148" ht="12.75">
      <c r="D148" s="46"/>
    </row>
    <row r="149" ht="12.75">
      <c r="D149" s="46"/>
    </row>
    <row r="150" ht="12.75">
      <c r="D150" s="46"/>
    </row>
    <row r="151" ht="12.75">
      <c r="D151" s="46"/>
    </row>
    <row r="152" ht="12.75">
      <c r="D152" s="46"/>
    </row>
    <row r="153" ht="12.75">
      <c r="D153" s="46"/>
    </row>
    <row r="154" ht="12.75">
      <c r="D154" s="46"/>
    </row>
    <row r="155" ht="12.75">
      <c r="D155" s="46"/>
    </row>
    <row r="156" ht="12.75">
      <c r="D156" s="46"/>
    </row>
    <row r="157" ht="12.75">
      <c r="D157" s="46"/>
    </row>
    <row r="158" ht="12.75">
      <c r="D158" s="46"/>
    </row>
    <row r="159" ht="12.75">
      <c r="D159" s="46"/>
    </row>
    <row r="160" ht="12.75">
      <c r="D160" s="46"/>
    </row>
    <row r="161" ht="12.75">
      <c r="D161" s="46"/>
    </row>
    <row r="162" ht="12.75">
      <c r="D162" s="46"/>
    </row>
    <row r="163" ht="12.75">
      <c r="D163" s="46"/>
    </row>
    <row r="164" ht="12.75">
      <c r="D164" s="46"/>
    </row>
    <row r="165" ht="12.75">
      <c r="D165" s="46"/>
    </row>
    <row r="166" ht="12.75">
      <c r="D166" s="46"/>
    </row>
    <row r="167" ht="12.75">
      <c r="D167" s="46"/>
    </row>
    <row r="168" ht="12.75">
      <c r="D168" s="46"/>
    </row>
    <row r="169" ht="12.75">
      <c r="D169" s="46"/>
    </row>
    <row r="170" ht="12.75">
      <c r="D170" s="46"/>
    </row>
    <row r="171" ht="12.75">
      <c r="D171" s="46"/>
    </row>
    <row r="172" ht="12.75">
      <c r="D172" s="46"/>
    </row>
    <row r="173" ht="12.75">
      <c r="D173" s="46"/>
    </row>
    <row r="174" ht="12.75">
      <c r="D174" s="46"/>
    </row>
    <row r="175" ht="12.75">
      <c r="D175" s="46"/>
    </row>
    <row r="176" ht="12.75">
      <c r="D176" s="46"/>
    </row>
    <row r="177" ht="12.75">
      <c r="D177" s="46"/>
    </row>
    <row r="178" ht="12.75">
      <c r="D178" s="46"/>
    </row>
    <row r="179" ht="12.75">
      <c r="D179" s="46"/>
    </row>
    <row r="180" ht="12.75">
      <c r="D180" s="46"/>
    </row>
    <row r="181" ht="12.75">
      <c r="D181" s="46"/>
    </row>
    <row r="182" ht="12.75">
      <c r="D182" s="46"/>
    </row>
    <row r="183" ht="12.75">
      <c r="D183" s="46"/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</sheetData>
  <mergeCells count="1">
    <mergeCell ref="I1:J1"/>
  </mergeCells>
  <printOptions horizontalCentered="1"/>
  <pageMargins left="0.7480314960629921" right="0.7480314960629921" top="0.44" bottom="0.984251968503937" header="0.23" footer="0.5118110236220472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view="pageBreakPreview" zoomScale="60" zoomScaleNormal="75" workbookViewId="0" topLeftCell="A43">
      <selection activeCell="A55" sqref="A55"/>
    </sheetView>
  </sheetViews>
  <sheetFormatPr defaultColWidth="9.140625" defaultRowHeight="12.75"/>
  <cols>
    <col min="1" max="2" width="2.421875" style="15" customWidth="1"/>
    <col min="3" max="3" width="86.140625" style="15" customWidth="1"/>
    <col min="4" max="4" width="17.7109375" style="39" customWidth="1"/>
    <col min="5" max="5" width="1.1484375" style="15" customWidth="1"/>
    <col min="6" max="6" width="16.57421875" style="39" customWidth="1"/>
    <col min="7" max="16384" width="9.140625" style="15" customWidth="1"/>
  </cols>
  <sheetData>
    <row r="1" ht="15.75">
      <c r="B1" s="1" t="s">
        <v>58</v>
      </c>
    </row>
    <row r="2" spans="2:6" ht="15.75">
      <c r="B2" s="2"/>
      <c r="D2" s="95" t="s">
        <v>90</v>
      </c>
      <c r="E2" s="45"/>
      <c r="F2" s="95" t="s">
        <v>72</v>
      </c>
    </row>
    <row r="3" spans="4:6" ht="17.25" customHeight="1">
      <c r="D3" s="80" t="s">
        <v>94</v>
      </c>
      <c r="E3" s="16"/>
      <c r="F3" s="80" t="s">
        <v>82</v>
      </c>
    </row>
    <row r="4" spans="4:6" ht="34.5" customHeight="1">
      <c r="D4" s="81" t="s">
        <v>102</v>
      </c>
      <c r="E4" s="17"/>
      <c r="F4" s="81" t="s">
        <v>103</v>
      </c>
    </row>
    <row r="5" spans="1:6" ht="21.75" customHeight="1">
      <c r="A5" s="20"/>
      <c r="C5" s="15" t="s">
        <v>49</v>
      </c>
      <c r="D5" s="36" t="s">
        <v>77</v>
      </c>
      <c r="E5" s="18"/>
      <c r="F5" s="36" t="s">
        <v>77</v>
      </c>
    </row>
    <row r="6" spans="2:5" ht="15.75">
      <c r="B6" s="20" t="s">
        <v>51</v>
      </c>
      <c r="E6" s="19"/>
    </row>
    <row r="7" ht="15">
      <c r="E7" s="19"/>
    </row>
    <row r="8" spans="2:6" ht="15.75">
      <c r="B8" s="20" t="s">
        <v>108</v>
      </c>
      <c r="D8" s="25">
        <v>2837</v>
      </c>
      <c r="F8" s="25">
        <v>36157</v>
      </c>
    </row>
    <row r="10" ht="15.75">
      <c r="B10" s="20" t="s">
        <v>50</v>
      </c>
    </row>
    <row r="11" ht="15">
      <c r="B11" s="15" t="s">
        <v>15</v>
      </c>
    </row>
    <row r="12" spans="3:6" ht="15">
      <c r="C12" s="15" t="s">
        <v>16</v>
      </c>
      <c r="D12" s="25">
        <v>30067</v>
      </c>
      <c r="F12" s="25">
        <v>33381</v>
      </c>
    </row>
    <row r="13" spans="3:6" ht="15">
      <c r="C13" s="15" t="s">
        <v>17</v>
      </c>
      <c r="D13" s="25">
        <v>34</v>
      </c>
      <c r="F13" s="25">
        <v>74</v>
      </c>
    </row>
    <row r="14" spans="3:6" ht="15">
      <c r="C14" s="15" t="s">
        <v>18</v>
      </c>
      <c r="D14" s="25">
        <v>-4557</v>
      </c>
      <c r="F14" s="25">
        <v>-461</v>
      </c>
    </row>
    <row r="15" spans="2:6" ht="17.25" customHeight="1">
      <c r="B15" s="126" t="s">
        <v>125</v>
      </c>
      <c r="C15" s="127"/>
      <c r="D15" s="37">
        <v>86</v>
      </c>
      <c r="E15" s="33"/>
      <c r="F15" s="37">
        <v>2755</v>
      </c>
    </row>
    <row r="16" spans="2:6" ht="17.25" customHeight="1">
      <c r="B16" s="33" t="s">
        <v>88</v>
      </c>
      <c r="C16" s="27"/>
      <c r="D16" s="37">
        <v>-1911</v>
      </c>
      <c r="E16" s="33"/>
      <c r="F16" s="37">
        <v>-3185</v>
      </c>
    </row>
    <row r="17" spans="2:6" ht="15">
      <c r="B17" s="15" t="s">
        <v>19</v>
      </c>
      <c r="D17" s="25">
        <v>-11813</v>
      </c>
      <c r="F17" s="25">
        <v>-11406</v>
      </c>
    </row>
    <row r="18" spans="2:6" ht="15">
      <c r="B18" s="15" t="s">
        <v>1</v>
      </c>
      <c r="D18" s="122">
        <v>5000</v>
      </c>
      <c r="F18" s="25">
        <v>7659</v>
      </c>
    </row>
    <row r="19" spans="3:6" ht="15">
      <c r="C19" s="15" t="s">
        <v>3</v>
      </c>
      <c r="D19" s="23"/>
      <c r="E19" s="22"/>
      <c r="F19" s="23"/>
    </row>
    <row r="20" spans="4:6" ht="15">
      <c r="D20" s="38">
        <f>SUM(D6:D19)</f>
        <v>19743</v>
      </c>
      <c r="E20" s="19"/>
      <c r="F20" s="38">
        <f>SUM(F6:F19)</f>
        <v>64974</v>
      </c>
    </row>
    <row r="22" spans="2:6" ht="15">
      <c r="B22" s="15" t="s">
        <v>126</v>
      </c>
      <c r="D22" s="25">
        <v>6194</v>
      </c>
      <c r="E22" s="21"/>
      <c r="F22" s="25">
        <v>3360</v>
      </c>
    </row>
    <row r="23" spans="2:6" ht="15">
      <c r="B23" s="15" t="s">
        <v>110</v>
      </c>
      <c r="D23" s="25">
        <v>-5675</v>
      </c>
      <c r="E23" s="21"/>
      <c r="F23" s="25">
        <v>-4734</v>
      </c>
    </row>
    <row r="24" spans="2:6" ht="15">
      <c r="B24" s="15" t="s">
        <v>109</v>
      </c>
      <c r="D24" s="25">
        <v>13556</v>
      </c>
      <c r="E24" s="21"/>
      <c r="F24" s="25">
        <v>5895</v>
      </c>
    </row>
    <row r="25" spans="4:6" ht="15">
      <c r="D25" s="23"/>
      <c r="E25" s="23"/>
      <c r="F25" s="23"/>
    </row>
    <row r="26" spans="2:6" ht="15">
      <c r="B26" s="24" t="s">
        <v>48</v>
      </c>
      <c r="D26" s="40">
        <f>SUM(D20:D25)</f>
        <v>33818</v>
      </c>
      <c r="F26" s="40">
        <f>SUM(F20:F25)</f>
        <v>69495</v>
      </c>
    </row>
    <row r="28" spans="2:6" ht="15">
      <c r="B28" s="15" t="s">
        <v>70</v>
      </c>
      <c r="D28" s="25">
        <v>-2605</v>
      </c>
      <c r="F28" s="25">
        <v>-6850</v>
      </c>
    </row>
    <row r="29" spans="2:6" ht="15">
      <c r="B29" s="15" t="s">
        <v>20</v>
      </c>
      <c r="D29" s="25">
        <v>-730</v>
      </c>
      <c r="F29" s="25">
        <v>-5422</v>
      </c>
    </row>
    <row r="30" spans="2:6" ht="15">
      <c r="B30" s="15" t="s">
        <v>21</v>
      </c>
      <c r="D30" s="25">
        <v>-46</v>
      </c>
      <c r="F30" s="25">
        <v>-80</v>
      </c>
    </row>
    <row r="32" spans="2:6" ht="16.5" thickBot="1">
      <c r="B32" s="20" t="s">
        <v>74</v>
      </c>
      <c r="D32" s="41">
        <f>SUM(D26:D31)</f>
        <v>30437</v>
      </c>
      <c r="E32" s="30"/>
      <c r="F32" s="41">
        <f>SUM(F26:F31)</f>
        <v>57143</v>
      </c>
    </row>
    <row r="33" ht="15.75" thickTop="1"/>
    <row r="34" ht="15">
      <c r="B34" s="24" t="s">
        <v>87</v>
      </c>
    </row>
    <row r="35" spans="2:6" ht="15">
      <c r="B35" s="15" t="s">
        <v>22</v>
      </c>
      <c r="D35" s="25">
        <v>-4543</v>
      </c>
      <c r="F35" s="25">
        <v>-27088</v>
      </c>
    </row>
    <row r="36" spans="2:6" ht="15">
      <c r="B36" s="15" t="s">
        <v>47</v>
      </c>
      <c r="D36" s="25">
        <v>5723</v>
      </c>
      <c r="F36" s="25">
        <v>647</v>
      </c>
    </row>
    <row r="37" spans="2:6" ht="15">
      <c r="B37" s="15" t="s">
        <v>23</v>
      </c>
      <c r="D37" s="25">
        <v>10086</v>
      </c>
      <c r="F37" s="25">
        <v>10608</v>
      </c>
    </row>
    <row r="38" spans="2:6" ht="15">
      <c r="B38" s="15" t="s">
        <v>83</v>
      </c>
      <c r="D38" s="25">
        <v>1376</v>
      </c>
      <c r="F38" s="25">
        <v>2293</v>
      </c>
    </row>
    <row r="39" spans="4:6" ht="15">
      <c r="D39" s="23"/>
      <c r="E39" s="22"/>
      <c r="F39" s="23"/>
    </row>
    <row r="40" spans="2:6" ht="16.5" thickBot="1">
      <c r="B40" s="20" t="s">
        <v>52</v>
      </c>
      <c r="D40" s="42">
        <f>SUM(D35:D39)</f>
        <v>12642</v>
      </c>
      <c r="E40" s="30"/>
      <c r="F40" s="42">
        <f>SUM(F35:F39)</f>
        <v>-13540</v>
      </c>
    </row>
    <row r="41" spans="4:6" ht="15.75" thickTop="1">
      <c r="D41" s="43"/>
      <c r="E41" s="35"/>
      <c r="F41" s="43"/>
    </row>
    <row r="42" ht="15">
      <c r="B42" s="24" t="s">
        <v>24</v>
      </c>
    </row>
    <row r="44" spans="2:6" ht="15">
      <c r="B44" s="15" t="s">
        <v>79</v>
      </c>
      <c r="D44" s="25">
        <v>-19682</v>
      </c>
      <c r="F44" s="25">
        <v>-17495</v>
      </c>
    </row>
    <row r="45" spans="4:6" ht="15">
      <c r="D45" s="23"/>
      <c r="E45" s="22"/>
      <c r="F45" s="23"/>
    </row>
    <row r="46" spans="2:6" ht="16.5" thickBot="1">
      <c r="B46" s="20" t="s">
        <v>80</v>
      </c>
      <c r="D46" s="42">
        <f>SUM(D44:D45)</f>
        <v>-19682</v>
      </c>
      <c r="E46" s="30"/>
      <c r="F46" s="42">
        <f>SUM(F44:F45)</f>
        <v>-17495</v>
      </c>
    </row>
    <row r="47" spans="4:6" ht="16.5" customHeight="1" thickTop="1">
      <c r="D47" s="44"/>
      <c r="E47" s="19"/>
      <c r="F47" s="44"/>
    </row>
    <row r="48" spans="2:6" ht="15">
      <c r="B48" s="24" t="s">
        <v>127</v>
      </c>
      <c r="D48" s="31">
        <f>D32+D40+D46</f>
        <v>23397</v>
      </c>
      <c r="E48" s="19"/>
      <c r="F48" s="31">
        <f>F32+F40+F46</f>
        <v>26108</v>
      </c>
    </row>
    <row r="49" spans="2:6" ht="15.75">
      <c r="B49" s="20"/>
      <c r="D49" s="44"/>
      <c r="E49" s="19"/>
      <c r="F49" s="44"/>
    </row>
    <row r="50" spans="2:6" ht="15">
      <c r="B50" s="24" t="s">
        <v>111</v>
      </c>
      <c r="D50" s="25">
        <v>510657</v>
      </c>
      <c r="F50" s="25">
        <v>474287</v>
      </c>
    </row>
    <row r="51" spans="4:6" ht="15">
      <c r="D51" s="44"/>
      <c r="E51" s="19"/>
      <c r="F51" s="44"/>
    </row>
    <row r="52" spans="2:6" ht="15.75" thickBot="1">
      <c r="B52" s="24" t="s">
        <v>112</v>
      </c>
      <c r="D52" s="42">
        <f>SUM(D48:D51)</f>
        <v>534054</v>
      </c>
      <c r="E52" s="30"/>
      <c r="F52" s="42">
        <f>SUM(F48:F51)</f>
        <v>500395</v>
      </c>
    </row>
    <row r="53" spans="4:6" ht="15.75" thickTop="1">
      <c r="D53" s="44"/>
      <c r="E53" s="19"/>
      <c r="F53" s="44"/>
    </row>
    <row r="54" ht="15">
      <c r="B54" s="15" t="s">
        <v>69</v>
      </c>
    </row>
    <row r="56" spans="3:6" ht="15">
      <c r="C56" s="15" t="s">
        <v>89</v>
      </c>
      <c r="D56" s="25">
        <v>533272</v>
      </c>
      <c r="F56" s="25">
        <v>499385</v>
      </c>
    </row>
    <row r="57" spans="3:6" ht="15">
      <c r="C57" s="32" t="s">
        <v>67</v>
      </c>
      <c r="D57" s="25">
        <v>457</v>
      </c>
      <c r="F57" s="25">
        <v>672</v>
      </c>
    </row>
    <row r="58" spans="3:6" ht="15">
      <c r="C58" s="15" t="s">
        <v>53</v>
      </c>
      <c r="D58" s="25">
        <v>325</v>
      </c>
      <c r="F58" s="25">
        <v>338</v>
      </c>
    </row>
    <row r="59" spans="4:6" ht="15.75" thickBot="1">
      <c r="D59" s="42">
        <f>SUM(D56:D58)</f>
        <v>534054</v>
      </c>
      <c r="E59" s="30"/>
      <c r="F59" s="42">
        <f>SUM(F56:F58)</f>
        <v>500395</v>
      </c>
    </row>
    <row r="60" ht="15.75" thickTop="1"/>
    <row r="61" ht="15" hidden="1">
      <c r="B61" s="33"/>
    </row>
    <row r="62" ht="15" hidden="1">
      <c r="B62" s="33"/>
    </row>
    <row r="63" ht="15" hidden="1"/>
    <row r="64" ht="15" hidden="1"/>
    <row r="65" ht="15">
      <c r="B65" s="33" t="s">
        <v>114</v>
      </c>
    </row>
    <row r="66" ht="15">
      <c r="B66" s="33" t="s">
        <v>117</v>
      </c>
    </row>
  </sheetData>
  <mergeCells count="1">
    <mergeCell ref="B15:C1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tabSelected="1" zoomScale="75" zoomScaleNormal="75" workbookViewId="0" topLeftCell="A23">
      <selection activeCell="A40" sqref="A40"/>
    </sheetView>
  </sheetViews>
  <sheetFormatPr defaultColWidth="9.140625" defaultRowHeight="12.75"/>
  <cols>
    <col min="1" max="2" width="2.421875" style="33" customWidth="1"/>
    <col min="3" max="3" width="46.8515625" style="33" customWidth="1"/>
    <col min="4" max="4" width="6.57421875" style="33" customWidth="1"/>
    <col min="5" max="5" width="1.8515625" style="33" customWidth="1"/>
    <col min="6" max="6" width="12.8515625" style="33" customWidth="1"/>
    <col min="7" max="7" width="10.421875" style="33" bestFit="1" customWidth="1"/>
    <col min="8" max="8" width="3.00390625" style="52" customWidth="1"/>
    <col min="9" max="9" width="11.421875" style="33" bestFit="1" customWidth="1"/>
    <col min="10" max="10" width="3.8515625" style="33" customWidth="1"/>
    <col min="11" max="11" width="13.421875" style="33" customWidth="1"/>
    <col min="12" max="12" width="2.7109375" style="33" customWidth="1"/>
    <col min="13" max="13" width="12.8515625" style="33" bestFit="1" customWidth="1"/>
    <col min="14" max="14" width="9.140625" style="33" customWidth="1"/>
    <col min="15" max="15" width="8.140625" style="33" customWidth="1"/>
    <col min="16" max="16" width="17.57421875" style="33" customWidth="1"/>
    <col min="17" max="16384" width="9.140625" style="33" customWidth="1"/>
  </cols>
  <sheetData>
    <row r="1" spans="3:15" ht="15.75">
      <c r="C1" s="1" t="s">
        <v>25</v>
      </c>
      <c r="D1" s="1"/>
      <c r="E1" s="1"/>
      <c r="F1" s="2"/>
      <c r="G1" s="2"/>
      <c r="H1" s="6"/>
      <c r="I1" s="2"/>
      <c r="J1" s="2"/>
      <c r="K1" s="4"/>
      <c r="L1" s="2"/>
      <c r="M1" s="6"/>
      <c r="N1" s="6"/>
      <c r="O1" s="2"/>
    </row>
    <row r="2" spans="3:16" ht="15.75">
      <c r="C2" s="28"/>
      <c r="D2" s="28"/>
      <c r="E2" s="28"/>
      <c r="F2" s="2"/>
      <c r="G2" s="2"/>
      <c r="H2" s="6"/>
      <c r="I2" s="2"/>
      <c r="J2" s="2"/>
      <c r="K2" s="2"/>
      <c r="L2" s="2"/>
      <c r="M2" s="6"/>
      <c r="N2" s="6"/>
      <c r="O2" s="2"/>
      <c r="P2" s="4"/>
    </row>
    <row r="3" spans="6:7" ht="15">
      <c r="F3" s="129" t="s">
        <v>71</v>
      </c>
      <c r="G3" s="129"/>
    </row>
    <row r="4" spans="6:11" ht="46.5" customHeight="1">
      <c r="F4" s="128" t="s">
        <v>76</v>
      </c>
      <c r="G4" s="128"/>
      <c r="H4" s="53"/>
      <c r="I4" s="94" t="s">
        <v>29</v>
      </c>
      <c r="J4" s="64"/>
      <c r="K4" s="52"/>
    </row>
    <row r="5" spans="6:17" ht="30">
      <c r="F5" s="62" t="s">
        <v>27</v>
      </c>
      <c r="G5" s="62" t="s">
        <v>28</v>
      </c>
      <c r="H5" s="54"/>
      <c r="I5" s="89" t="s">
        <v>59</v>
      </c>
      <c r="J5" s="54"/>
      <c r="K5" s="63" t="s">
        <v>30</v>
      </c>
      <c r="L5" s="55"/>
      <c r="M5" s="55"/>
      <c r="N5" s="55"/>
      <c r="O5" s="55"/>
      <c r="P5" s="55"/>
      <c r="Q5" s="55"/>
    </row>
    <row r="6" spans="4:11" ht="15">
      <c r="D6" s="91"/>
      <c r="F6" s="56" t="s">
        <v>54</v>
      </c>
      <c r="G6" s="55" t="s">
        <v>77</v>
      </c>
      <c r="I6" s="55" t="s">
        <v>77</v>
      </c>
      <c r="J6" s="55"/>
      <c r="K6" s="55" t="s">
        <v>77</v>
      </c>
    </row>
    <row r="7" spans="3:5" ht="15.75">
      <c r="C7" s="57" t="s">
        <v>105</v>
      </c>
      <c r="D7" s="57"/>
      <c r="E7" s="57"/>
    </row>
    <row r="9" spans="3:4" ht="15">
      <c r="C9" s="51" t="s">
        <v>86</v>
      </c>
      <c r="D9" s="51"/>
    </row>
    <row r="10" spans="3:11" ht="14.25" customHeight="1">
      <c r="C10" s="51" t="s">
        <v>85</v>
      </c>
      <c r="D10" s="51"/>
      <c r="E10" s="51"/>
      <c r="F10" s="58">
        <v>60746</v>
      </c>
      <c r="G10" s="58">
        <v>60746</v>
      </c>
      <c r="H10" s="59"/>
      <c r="I10" s="58">
        <v>527266</v>
      </c>
      <c r="J10" s="58"/>
      <c r="K10" s="58">
        <f>SUM(G10:I10)</f>
        <v>588012</v>
      </c>
    </row>
    <row r="11" spans="3:11" ht="14.25" customHeight="1">
      <c r="C11" s="87" t="s">
        <v>91</v>
      </c>
      <c r="D11" s="92"/>
      <c r="E11" s="51"/>
      <c r="F11" s="58">
        <v>0</v>
      </c>
      <c r="G11" s="58">
        <v>0</v>
      </c>
      <c r="H11" s="59"/>
      <c r="I11" s="58">
        <v>7859</v>
      </c>
      <c r="J11" s="58"/>
      <c r="K11" s="59">
        <f>SUM(G11:I11)</f>
        <v>7859</v>
      </c>
    </row>
    <row r="12" spans="3:11" ht="15">
      <c r="C12" s="88"/>
      <c r="D12" s="88"/>
      <c r="E12" s="52"/>
      <c r="F12" s="60"/>
      <c r="G12" s="60"/>
      <c r="H12" s="60"/>
      <c r="I12" s="60"/>
      <c r="J12" s="60"/>
      <c r="K12" s="60"/>
    </row>
    <row r="13" spans="3:11" ht="15">
      <c r="C13" s="33" t="s">
        <v>68</v>
      </c>
      <c r="F13" s="58">
        <f>SUM(F10:F12)</f>
        <v>60746</v>
      </c>
      <c r="G13" s="58">
        <f>SUM(G10:G12)</f>
        <v>60746</v>
      </c>
      <c r="H13" s="59"/>
      <c r="I13" s="58">
        <f>SUM(I10:I12)</f>
        <v>535125</v>
      </c>
      <c r="J13" s="58"/>
      <c r="K13" s="58">
        <f>SUM(K10:K12)</f>
        <v>595871</v>
      </c>
    </row>
    <row r="14" spans="3:11" ht="15">
      <c r="C14" s="65"/>
      <c r="D14" s="65"/>
      <c r="F14" s="58"/>
      <c r="G14" s="58"/>
      <c r="H14" s="59"/>
      <c r="I14" s="58"/>
      <c r="J14" s="58"/>
      <c r="K14" s="58"/>
    </row>
    <row r="15" spans="3:11" ht="15">
      <c r="C15" s="33" t="s">
        <v>26</v>
      </c>
      <c r="F15" s="58">
        <v>0</v>
      </c>
      <c r="G15" s="58">
        <v>0</v>
      </c>
      <c r="H15" s="59"/>
      <c r="I15" s="58">
        <v>36157</v>
      </c>
      <c r="J15" s="58"/>
      <c r="K15" s="58">
        <f>SUM(G15:I15)</f>
        <v>36157</v>
      </c>
    </row>
    <row r="16" spans="6:11" ht="15">
      <c r="F16" s="58"/>
      <c r="G16" s="58"/>
      <c r="H16" s="59"/>
      <c r="I16" s="58"/>
      <c r="J16" s="58"/>
      <c r="K16" s="58"/>
    </row>
    <row r="17" spans="3:11" ht="15">
      <c r="C17" s="33" t="s">
        <v>97</v>
      </c>
      <c r="F17" s="59"/>
      <c r="G17" s="59"/>
      <c r="H17" s="59"/>
      <c r="I17" s="59"/>
      <c r="J17" s="59"/>
      <c r="K17" s="59"/>
    </row>
    <row r="18" spans="3:11" ht="15">
      <c r="C18" s="65" t="s">
        <v>99</v>
      </c>
      <c r="F18" s="59">
        <v>0</v>
      </c>
      <c r="G18" s="59">
        <v>0</v>
      </c>
      <c r="H18" s="59"/>
      <c r="I18" s="59">
        <v>-17495</v>
      </c>
      <c r="J18" s="59"/>
      <c r="K18" s="59">
        <f>SUM(G18:I18)</f>
        <v>-17495</v>
      </c>
    </row>
    <row r="19" spans="6:12" ht="15">
      <c r="F19" s="60"/>
      <c r="G19" s="60"/>
      <c r="H19" s="60"/>
      <c r="I19" s="60"/>
      <c r="J19" s="60"/>
      <c r="K19" s="60"/>
      <c r="L19" s="52"/>
    </row>
    <row r="20" spans="3:13" ht="15">
      <c r="C20" s="51" t="s">
        <v>106</v>
      </c>
      <c r="D20" s="51"/>
      <c r="E20" s="51"/>
      <c r="F20" s="58">
        <f>SUM(F12:F18)</f>
        <v>60746</v>
      </c>
      <c r="G20" s="58">
        <f>SUM(G12:G18)</f>
        <v>60746</v>
      </c>
      <c r="H20" s="58"/>
      <c r="I20" s="58">
        <f>SUM(I12:I18)</f>
        <v>553787</v>
      </c>
      <c r="J20" s="58"/>
      <c r="K20" s="58">
        <f>SUM(K12:K18)</f>
        <v>614533</v>
      </c>
      <c r="L20" s="90"/>
      <c r="M20" s="90"/>
    </row>
    <row r="21" spans="3:11" ht="5.25" customHeight="1" thickBot="1">
      <c r="C21" s="52"/>
      <c r="D21" s="52"/>
      <c r="E21" s="52"/>
      <c r="F21" s="61"/>
      <c r="G21" s="61"/>
      <c r="H21" s="61"/>
      <c r="I21" s="61"/>
      <c r="J21" s="61"/>
      <c r="K21" s="61"/>
    </row>
    <row r="22" spans="3:11" ht="15.75" thickTop="1">
      <c r="C22" s="52"/>
      <c r="D22" s="52"/>
      <c r="E22" s="52"/>
      <c r="F22" s="59"/>
      <c r="G22" s="59"/>
      <c r="H22" s="59"/>
      <c r="I22" s="59"/>
      <c r="J22" s="59"/>
      <c r="K22" s="59"/>
    </row>
    <row r="23" spans="3:11" ht="15">
      <c r="C23" s="52"/>
      <c r="D23" s="52"/>
      <c r="E23" s="52"/>
      <c r="F23" s="59"/>
      <c r="G23" s="59"/>
      <c r="H23" s="59"/>
      <c r="I23" s="59"/>
      <c r="J23" s="59"/>
      <c r="K23" s="59"/>
    </row>
    <row r="24" spans="3:11" ht="15">
      <c r="C24" s="52"/>
      <c r="D24" s="52"/>
      <c r="E24" s="52"/>
      <c r="F24" s="59"/>
      <c r="G24" s="59"/>
      <c r="H24" s="59"/>
      <c r="I24" s="59"/>
      <c r="J24" s="59"/>
      <c r="K24" s="59"/>
    </row>
    <row r="25" spans="3:11" ht="15">
      <c r="C25" s="52"/>
      <c r="D25" s="52"/>
      <c r="E25" s="52"/>
      <c r="F25" s="59"/>
      <c r="G25" s="59"/>
      <c r="H25" s="59"/>
      <c r="I25" s="59"/>
      <c r="J25" s="59"/>
      <c r="K25" s="59"/>
    </row>
    <row r="26" spans="3:5" ht="15.75">
      <c r="C26" s="57" t="s">
        <v>104</v>
      </c>
      <c r="D26" s="57"/>
      <c r="E26" s="57"/>
    </row>
    <row r="28" spans="3:11" ht="15">
      <c r="C28" s="51" t="s">
        <v>93</v>
      </c>
      <c r="D28" s="51"/>
      <c r="F28" s="58">
        <v>60746</v>
      </c>
      <c r="G28" s="58">
        <v>60746</v>
      </c>
      <c r="H28" s="59"/>
      <c r="I28" s="58">
        <v>561976</v>
      </c>
      <c r="J28" s="58"/>
      <c r="K28" s="58">
        <f>SUM(G28:I28)</f>
        <v>622722</v>
      </c>
    </row>
    <row r="29" spans="6:11" ht="15">
      <c r="F29" s="58"/>
      <c r="G29" s="58"/>
      <c r="H29" s="59"/>
      <c r="I29" s="58"/>
      <c r="J29" s="58"/>
      <c r="K29" s="58"/>
    </row>
    <row r="30" spans="3:11" ht="15">
      <c r="C30" s="33" t="s">
        <v>26</v>
      </c>
      <c r="F30" s="59">
        <v>0</v>
      </c>
      <c r="G30" s="59">
        <v>0</v>
      </c>
      <c r="H30" s="59"/>
      <c r="I30" s="59">
        <f>'IS'!H28</f>
        <v>2837</v>
      </c>
      <c r="J30" s="59"/>
      <c r="K30" s="59">
        <f>SUM(G30:I30)</f>
        <v>2837</v>
      </c>
    </row>
    <row r="31" spans="6:11" ht="15">
      <c r="F31" s="59"/>
      <c r="G31" s="59"/>
      <c r="H31" s="59"/>
      <c r="I31" s="59"/>
      <c r="J31" s="59"/>
      <c r="K31" s="59"/>
    </row>
    <row r="32" spans="3:11" ht="15">
      <c r="C32" s="33" t="s">
        <v>97</v>
      </c>
      <c r="F32" s="59"/>
      <c r="G32" s="59"/>
      <c r="H32" s="59"/>
      <c r="I32" s="59"/>
      <c r="J32" s="59"/>
      <c r="K32" s="59"/>
    </row>
    <row r="33" spans="3:11" ht="15">
      <c r="C33" s="33" t="s">
        <v>98</v>
      </c>
      <c r="F33" s="59">
        <v>0</v>
      </c>
      <c r="G33" s="59">
        <v>0</v>
      </c>
      <c r="H33" s="59"/>
      <c r="I33" s="59">
        <v>-19682</v>
      </c>
      <c r="J33" s="59"/>
      <c r="K33" s="59">
        <f>SUM(G33:I33)</f>
        <v>-19682</v>
      </c>
    </row>
    <row r="34" spans="6:11" ht="15">
      <c r="F34" s="60"/>
      <c r="G34" s="60"/>
      <c r="H34" s="60"/>
      <c r="I34" s="60"/>
      <c r="J34" s="60"/>
      <c r="K34" s="60"/>
    </row>
    <row r="35" spans="3:13" ht="15">
      <c r="C35" s="51" t="s">
        <v>107</v>
      </c>
      <c r="D35" s="51"/>
      <c r="E35" s="51"/>
      <c r="F35" s="58">
        <f>SUM(F28:F34)</f>
        <v>60746</v>
      </c>
      <c r="G35" s="58">
        <f>SUM(G28:G34)</f>
        <v>60746</v>
      </c>
      <c r="H35" s="58" t="s">
        <v>6</v>
      </c>
      <c r="I35" s="58">
        <f>SUM(I28:I34)</f>
        <v>545131</v>
      </c>
      <c r="J35" s="58"/>
      <c r="K35" s="58">
        <f>SUM(K28:K34)</f>
        <v>605877</v>
      </c>
      <c r="M35" s="90"/>
    </row>
    <row r="36" spans="6:11" ht="5.25" customHeight="1" thickBot="1">
      <c r="F36" s="61"/>
      <c r="G36" s="61"/>
      <c r="H36" s="61"/>
      <c r="I36" s="61"/>
      <c r="J36" s="61"/>
      <c r="K36" s="61"/>
    </row>
    <row r="37" spans="6:11" ht="15.75" thickTop="1">
      <c r="F37" s="58"/>
      <c r="G37" s="58"/>
      <c r="H37" s="59"/>
      <c r="I37" s="58"/>
      <c r="J37" s="58"/>
      <c r="K37" s="58"/>
    </row>
    <row r="38" spans="2:11" ht="15">
      <c r="B38" s="93"/>
      <c r="C38" s="33" t="s">
        <v>113</v>
      </c>
      <c r="F38" s="58"/>
      <c r="G38" s="58"/>
      <c r="H38" s="59"/>
      <c r="I38" s="58"/>
      <c r="J38" s="58"/>
      <c r="K38" s="58"/>
    </row>
    <row r="39" spans="3:11" ht="15">
      <c r="C39" s="33" t="s">
        <v>118</v>
      </c>
      <c r="F39" s="58"/>
      <c r="G39" s="58"/>
      <c r="H39" s="59"/>
      <c r="I39" s="58"/>
      <c r="J39" s="58"/>
      <c r="K39" s="58"/>
    </row>
    <row r="40" spans="6:11" ht="15">
      <c r="F40" s="58"/>
      <c r="G40" s="58"/>
      <c r="H40" s="59"/>
      <c r="I40" s="58"/>
      <c r="J40" s="58"/>
      <c r="K40" s="58"/>
    </row>
    <row r="41" spans="6:11" ht="15">
      <c r="F41" s="58"/>
      <c r="G41" s="58"/>
      <c r="H41" s="59"/>
      <c r="I41" s="58"/>
      <c r="J41" s="58"/>
      <c r="K41" s="58"/>
    </row>
  </sheetData>
  <mergeCells count="2">
    <mergeCell ref="F4:G4"/>
    <mergeCell ref="F3:G3"/>
  </mergeCells>
  <printOptions horizontalCentered="1"/>
  <pageMargins left="0.6692913385826772" right="0.6692913385826772" top="0.984251968503937" bottom="0.984251968503937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MATSUSHITA ELECTRIC CO., (M)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MATSUSHITA ELECTRIC CO., (M)</dc:creator>
  <cp:keywords/>
  <dc:description/>
  <cp:lastModifiedBy>SKYVEST</cp:lastModifiedBy>
  <cp:lastPrinted>2005-02-23T09:02:03Z</cp:lastPrinted>
  <dcterms:created xsi:type="dcterms:W3CDTF">2000-10-11T05:09:13Z</dcterms:created>
  <dcterms:modified xsi:type="dcterms:W3CDTF">2005-02-23T07:26:04Z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