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0"/>
  </bookViews>
  <sheets>
    <sheet name="P&amp;L" sheetId="1" r:id="rId1"/>
    <sheet name="BS" sheetId="2" r:id="rId2"/>
    <sheet name="Cashflow" sheetId="3" r:id="rId3"/>
    <sheet name="Equity" sheetId="4" r:id="rId4"/>
    <sheet name="Notes-ANF" sheetId="5" r:id="rId5"/>
  </sheets>
  <definedNames>
    <definedName name="_xlnm.Print_Area" localSheetId="1">'BS'!$A$1:$F$58</definedName>
    <definedName name="_xlnm.Print_Area" localSheetId="2">'Cashflow'!$A$1:$G$49</definedName>
    <definedName name="_xlnm.Print_Area" localSheetId="3">'Equity'!$A$1:$P$39</definedName>
    <definedName name="_xlnm.Print_Area" localSheetId="4">'Notes-ANF'!$A$1:$I$187</definedName>
    <definedName name="_xlnm.Print_Area" localSheetId="0">'P&amp;L'!$A$1:$I$79</definedName>
    <definedName name="_xlnm.Print_Titles" localSheetId="4">'Notes-ANF'!$1:$6</definedName>
    <definedName name="_xlnm.Print_Titles" localSheetId="0">'P&amp;L'!$1:$14</definedName>
  </definedNames>
  <calcPr fullCalcOnLoad="1"/>
</workbook>
</file>

<file path=xl/sharedStrings.xml><?xml version="1.0" encoding="utf-8"?>
<sst xmlns="http://schemas.openxmlformats.org/spreadsheetml/2006/main" count="343" uniqueCount="282">
  <si>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</si>
  <si>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</si>
  <si>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</si>
  <si>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</si>
  <si>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</si>
  <si>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</si>
  <si>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</si>
  <si>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</si>
  <si>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</si>
  <si>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</si>
  <si>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</si>
  <si>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</si>
  <si>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</si>
  <si>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</si>
  <si>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</si>
  <si>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</si>
  <si>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</si>
  <si>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</si>
  <si>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</si>
  <si>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</si>
  <si>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</si>
  <si>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</si>
  <si>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</si>
  <si>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</si>
  <si>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</si>
  <si>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</si>
  <si>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</si>
  <si>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</si>
  <si>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</si>
  <si>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</si>
  <si>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</si>
  <si>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</si>
  <si>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</si>
  <si>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</si>
  <si>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</si>
  <si>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</si>
  <si>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</si>
  <si>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</si>
  <si>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</si>
  <si>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</si>
  <si>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</si>
  <si>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</si>
  <si>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</si>
  <si>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</si>
  <si>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</si>
  <si>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</si>
  <si>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</si>
  <si>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</si>
  <si>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</si>
  <si>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 xml:space="preserve">The same accounting policies and methods of computation used in the preparation of the Group's </t>
  </si>
  <si>
    <t>quarterly financial statements.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</si>
  <si>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</si>
  <si>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</si>
  <si>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</si>
  <si>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</si>
  <si>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</si>
  <si>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</si>
  <si>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</si>
  <si>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</si>
  <si>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</si>
  <si>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</si>
  <si>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</si>
  <si>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</si>
  <si>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</si>
  <si>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</si>
  <si>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</si>
  <si>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</si>
  <si>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</si>
  <si>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</si>
  <si>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</si>
  <si>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</si>
  <si>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</si>
  <si>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</si>
  <si>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</si>
  <si>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</si>
  <si>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</si>
  <si>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Trading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</si>
  <si>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</si>
  <si>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</si>
  <si>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</si>
  <si>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16.</t>
  </si>
  <si>
    <t>17.</t>
  </si>
  <si>
    <t>18.</t>
  </si>
  <si>
    <t>Seasonality or Cyclicality of Operations.</t>
  </si>
  <si>
    <t>19.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</si>
  <si>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</si>
  <si>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</si>
  <si>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</si>
  <si>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</si>
  <si>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</si>
  <si>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</si>
  <si>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</si>
  <si>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</si>
  <si>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</si>
  <si>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</si>
  <si>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</si>
  <si>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</si>
  <si>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</si>
  <si>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</si>
  <si>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</si>
  <si>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</si>
  <si>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</si>
  <si>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</si>
  <si>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</si>
  <si>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</si>
  <si>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</si>
  <si>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</si>
  <si>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</si>
  <si>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</si>
  <si>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</si>
  <si>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</si>
  <si>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</si>
  <si>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</si>
  <si>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</si>
  <si>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</si>
  <si>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</si>
  <si>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</si>
  <si>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</si>
  <si>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</si>
  <si>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</si>
  <si>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</si>
  <si>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</si>
  <si>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</si>
  <si>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</si>
  <si>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</si>
  <si>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</si>
  <si>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</si>
  <si>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</si>
  <si>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</si>
  <si>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</si>
  <si>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</si>
  <si>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</si>
  <si>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</si>
  <si>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</si>
  <si>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</si>
  <si>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</si>
  <si>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</si>
  <si>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</si>
  <si>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</si>
  <si>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</si>
  <si>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Profit/(loss) From Operations</t>
  </si>
  <si>
    <t>Profit/(Loss) after Tax</t>
  </si>
  <si>
    <t>Profit/(Loss) before Tax,</t>
  </si>
  <si>
    <t>Net Profit/(Loss) for the period</t>
  </si>
  <si>
    <t>Net tangible assets per share (RM) (sen)</t>
  </si>
  <si>
    <t>The Condensed Consolidated Balance Sheet Statement should be read in conjunction with the Annual</t>
  </si>
  <si>
    <t>The Condensed Consolidated Cash Flow Statement should be read in conjunction with the</t>
  </si>
  <si>
    <t>CONDENSED CONSOLIDATED INCOME STATEMENT</t>
  </si>
  <si>
    <t>The Condensed Consolidated Income Statement should be read in conjunction with the Annual Financial</t>
  </si>
  <si>
    <t>Earnings / (Loss) per share in cents</t>
  </si>
  <si>
    <t>2003</t>
  </si>
  <si>
    <t>As at 1st January 2003</t>
  </si>
  <si>
    <t>Net Profit/(Loss) before tax</t>
  </si>
  <si>
    <t>N/A</t>
  </si>
  <si>
    <t>Prior year under provision</t>
  </si>
  <si>
    <t>Executive Share Option Scheme :</t>
  </si>
  <si>
    <t>The Securities Commission via its letter dated August 16, 2000 had approved an Executive Share Option</t>
  </si>
  <si>
    <t xml:space="preserve">Scheme (ESOS) for the Company to offer to Eligible Employees Options to subscribe to a maximun of </t>
  </si>
  <si>
    <t>6,191,000 ordinary shares of par value RM1 each in the capital of the Company.</t>
  </si>
  <si>
    <t>held on October 19, 2000. All terms and conditions pursuant to the SC's approval were met on December</t>
  </si>
  <si>
    <t>15, 2000.</t>
  </si>
  <si>
    <t>On January 4, 2001, the Company granted a total of 6,051,000 Options under the ESOS to Eligible</t>
  </si>
  <si>
    <t>Employees to subscribe for Ordinary Shares of RM1 each in the Capital of the Company at an Exercise</t>
  </si>
  <si>
    <t>Price of RM1.11 per share, payable in full upon the Options being exercised.</t>
  </si>
  <si>
    <t>The ESOS is scheduled to terminate on December 15, 2005</t>
  </si>
  <si>
    <t>AS AT 31/12/2003</t>
  </si>
  <si>
    <t>ESOS to Eligible Employees to subscribe for Ordinary Shares of RM1 each in the Capital of the Company</t>
  </si>
  <si>
    <t>at an Exercise Price of RM1.03 per share, payable in full upon the Options being exercised.</t>
  </si>
  <si>
    <t xml:space="preserve">As a result of terminations in the respective employment of Eligible Employees previously granted with </t>
  </si>
  <si>
    <t xml:space="preserve">these Options, on January 18, 2002, the Company granted a further total of 669,000 Options under the </t>
  </si>
  <si>
    <t>previously granted with these Options, the Company granted a further total of 1,081,000 Options under</t>
  </si>
  <si>
    <t>the ESOS to Eligible Employees to subscribe for Ordinary Shares of RM1 each in the Capital of the</t>
  </si>
  <si>
    <t>Company at an Exercise Price of RM1.00 per share, payable in full upon the Options being exercised.</t>
  </si>
  <si>
    <t>factors.</t>
  </si>
  <si>
    <t>2004</t>
  </si>
  <si>
    <t>As at 1st January 2004</t>
  </si>
  <si>
    <t>(2003 : NIL)</t>
  </si>
  <si>
    <t xml:space="preserve">Annual Report for the year ended 31 December 2003 have been applied in the preparation of the </t>
  </si>
  <si>
    <t>21.</t>
  </si>
  <si>
    <t>22.</t>
  </si>
  <si>
    <t>No revaluations were done during the current financial quarter under review.</t>
  </si>
  <si>
    <t>financial quarter under review.</t>
  </si>
  <si>
    <t>Unusal Items affecting assets, liabilities, equity, net income or cash flows.</t>
  </si>
  <si>
    <t xml:space="preserve"> ( * ) WA Share = 61,919,011 + 6,191,000 (shares under option) - shares issued under fair value</t>
  </si>
  <si>
    <t>Taxation / Interest paid</t>
  </si>
  <si>
    <t>The audit report for the Group's Annual Report for the year ended 31 December 2003 was not qualified.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</si>
  <si>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</si>
  <si>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</si>
  <si>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</si>
  <si>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</si>
  <si>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</si>
  <si>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>Dividends paid separately.</t>
  </si>
  <si>
    <t xml:space="preserve">The Group's business operations in the current quarter is deemed not affected by seasonal or cyclical </t>
  </si>
  <si>
    <t xml:space="preserve">There are no unusal  items affecting assets, liabilities, equity, net income or cash flows during the </t>
  </si>
  <si>
    <t>There is no issuances, cancellations, repurchases, resale and repayments of debt and equity securities in</t>
  </si>
  <si>
    <t>the financial quarter under review.</t>
  </si>
  <si>
    <t>No dividends were paid (aggregate or per share) separately in the financial quarter under review.</t>
  </si>
  <si>
    <t>The Group operates mainly in three industry segments.</t>
  </si>
  <si>
    <t>They are no material events subsequent to the end of the interim period that have not been reflected in the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</si>
  <si>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</si>
  <si>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</si>
  <si>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</si>
  <si>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They are no changes in contingent liabilities since the last annual balance sheet date.</t>
  </si>
  <si>
    <t>They are also no contingent assets.</t>
  </si>
  <si>
    <t>Material events not reflected in interim period.</t>
  </si>
  <si>
    <t xml:space="preserve">There were no disposal of unquoted investments or properties during the financial quarter under review. 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</si>
  <si>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</si>
  <si>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</si>
  <si>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</si>
  <si>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</si>
  <si>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</si>
  <si>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</si>
  <si>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The Group is cautiously optimistic about the trading prospect for the coming year.</t>
  </si>
  <si>
    <t>20.</t>
  </si>
  <si>
    <t>Auditor's Report.</t>
  </si>
  <si>
    <t>Earnings per share.</t>
  </si>
  <si>
    <t>NG YIM KONG</t>
  </si>
  <si>
    <t>(LS 0008343)</t>
  </si>
  <si>
    <t>The EPS is calculated based on the net profit for the period divided by the weighted  average number of shares.</t>
  </si>
  <si>
    <t xml:space="preserve"> ( * * ) WA Share = 61,919,011 + 6,191,000 (shares under option) - shares issued under fair value</t>
  </si>
  <si>
    <t>quarter.</t>
  </si>
  <si>
    <t>The numerator used in calculating basic and diluted earnings per share, and the weighted average number of</t>
  </si>
  <si>
    <t>ordinary shares used as the denominator in calculating basic and diluted earnings per share is shown at the</t>
  </si>
  <si>
    <t>Report for the year ended 31 December 2003.</t>
  </si>
  <si>
    <t>Financial Report for the year ended 31 December 2003.</t>
  </si>
  <si>
    <t>Annual Financial Report for the year ended 31 December 2003.</t>
  </si>
  <si>
    <t>The Condensed Consolidated Statement of Changes In Equity should be read in conjunction with the Annual Financial Report for the year ended 31 December 2003.</t>
  </si>
  <si>
    <t>There are no changes in the composition of the Group during the financial quarter under review.</t>
  </si>
  <si>
    <t>Terms and conditions, including the By-Laws for the ESOS were approved by the Company in an EGM</t>
  </si>
  <si>
    <t>23.</t>
  </si>
  <si>
    <t>24.</t>
  </si>
  <si>
    <t>25.</t>
  </si>
  <si>
    <t>bottom of the Profit &amp; Loss statement.</t>
  </si>
  <si>
    <t>Variance of Actual Results from Forcasted Profit and Shortfall in the Profit Guarantee.</t>
  </si>
  <si>
    <t>THIRD QUARTER REPORT</t>
  </si>
  <si>
    <t>Quarterly report on consolidated results for the Third quarter ended 30/9/2004</t>
  </si>
  <si>
    <t>30/9/2004</t>
  </si>
  <si>
    <t>30/9/2003</t>
  </si>
  <si>
    <t>(RM1,586,000 / RM61,919,000 )</t>
  </si>
  <si>
    <t>(RM3,823,000 / RM61,919,000 )</t>
  </si>
  <si>
    <t>= 61,919,011 + 6,191,000 - ( 6,191,000 X RM1.11 option price / RM0.887  3 mths market average share price )</t>
  </si>
  <si>
    <t>= 61,919,011 - 1,556,475</t>
  </si>
  <si>
    <t>= 60,362,536</t>
  </si>
  <si>
    <t>= 61,919,011 + 6,191,000 - ( 6,191,000 X RM1.11 option price / RM0.90  9 mths market average share price )</t>
  </si>
  <si>
    <t>= 61,919,011 - 1,444,567</t>
  </si>
  <si>
    <t>= 60,474,444</t>
  </si>
  <si>
    <t>CONDENSED CONSOLIDATED BALANCE SHEET AS AT  30 SEPTEMBER 2004</t>
  </si>
  <si>
    <t>AS AT 30/9/2004</t>
  </si>
  <si>
    <t>CONDENSED CONSOLIDATED CASH FLOW STATEMENT FOR THE THIRD</t>
  </si>
  <si>
    <t>QUARTER ENDED 30 SEPTEMBER 2004</t>
  </si>
  <si>
    <t>9 months ended</t>
  </si>
  <si>
    <t>30 September</t>
  </si>
  <si>
    <t>IN EQUITY FOR THE QUARTER ENDED 30 SEPTEMBER 2004</t>
  </si>
  <si>
    <t>As at 30th September 2004</t>
  </si>
  <si>
    <t>As at 30th September 2003</t>
  </si>
  <si>
    <t>For the financial quarter ended 30 September 2004</t>
  </si>
  <si>
    <t>29 November 2004</t>
  </si>
  <si>
    <t>Group Turnover increased from RM11.218 million in the second quarter of 2004 to RM12.823 million</t>
  </si>
  <si>
    <t>as compared to a loss before tax of RM1.572 million in the preceeding quarter.</t>
  </si>
  <si>
    <t>Group Turnover experienced a 2.53% decrease for the third quarter of 2004 as compared against the</t>
  </si>
  <si>
    <t xml:space="preserve">This is mainly attributed to losses made in the Sanitaryware and Handformers divisions for the current </t>
  </si>
  <si>
    <t>in the current quarter. Current quarter performance resulted in a profit before tax of RM0.833 million</t>
  </si>
  <si>
    <t>third quarter of 2003. The Group recorded a profit before tax of RM0.833 million as compared to a profit</t>
  </si>
  <si>
    <t>before tax of RM1.919 million in the previous third quarter.</t>
  </si>
  <si>
    <t>(RM801,000 / RM61,919,000 )</t>
  </si>
  <si>
    <t>(RM335,000 / RM61,919,000 )</t>
  </si>
  <si>
    <t>Diluted profit = RM801,000 / 60,362,536 shares</t>
  </si>
  <si>
    <t xml:space="preserve">                     = RM0.0133</t>
  </si>
  <si>
    <t>*   1.33</t>
  </si>
  <si>
    <t>Diluted profit = RM335,000 / 60,474,444 shares</t>
  </si>
  <si>
    <t xml:space="preserve">                     = RM0.0055</t>
  </si>
  <si>
    <t>* * 0.55</t>
  </si>
  <si>
    <t>Financial information by industry segment is as follows (9 months year to-date, ending 30/9/04) : -</t>
  </si>
  <si>
    <t>Group cumulative Turnover experienced a 19.87% decrease for the three quarters of 2004 as compared</t>
  </si>
  <si>
    <t>the previous three quarters.</t>
  </si>
  <si>
    <t>This is mainly attributed to losses made in the Sanitaryware and Handformers divisions.</t>
  </si>
  <si>
    <t>against the cumulative three quarters of 2003.  The group recorded a profit before tax of RM0.587</t>
  </si>
  <si>
    <t>Valuation of Properties, Plant and Equipment.</t>
  </si>
  <si>
    <t>On January 12, 2004, following further terminations in the respective employment of Eligible Employees</t>
  </si>
  <si>
    <t>Review of the Performance.</t>
  </si>
  <si>
    <t>This is mainly attributed to higher profits made in the Clay Pipes Division for the current quarter.</t>
  </si>
  <si>
    <t xml:space="preserve">million for the three quarters as compared against a profit before tax of RM5.509 million recorded in </t>
  </si>
</sst>
</file>

<file path=xl/styles.xml><?xml version="1.0" encoding="utf-8"?>
<styleSheet xmlns="http://schemas.openxmlformats.org/spreadsheetml/2006/main">
  <numFmts count="3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.00;[Red]\-&quot;RM&quot;#,##0.00"/>
    <numFmt numFmtId="173" formatCode="_(* #,##0.0_);_(* \(#,##0.0\);_(* &quot;-&quot;?_);_(@_)"/>
    <numFmt numFmtId="174" formatCode="_(* #,##0_);_(* \(#,##0\);_(* &quot;-&quot;??_);_(@_)"/>
    <numFmt numFmtId="175" formatCode="_-* #,##0_-;\-* #,##0_-;_-* &quot;-&quot;??_-;_-@_-"/>
    <numFmt numFmtId="176" formatCode="0.00_)"/>
    <numFmt numFmtId="177" formatCode="_(* #,##0.0000_);_(* \(#,##0.0000\);_(* &quot;-&quot;??_);_(@_)"/>
    <numFmt numFmtId="178" formatCode="0%;\(0%\)"/>
    <numFmt numFmtId="179" formatCode="0.0%;\(0.0%\)"/>
    <numFmt numFmtId="180" formatCode="#,##0.00000_);\(#,##0.00000\)"/>
    <numFmt numFmtId="181" formatCode="#,##0.000000_);\(#,##0.000000\)"/>
    <numFmt numFmtId="182" formatCode="#,###.00_);\(#,##0.00\)"/>
    <numFmt numFmtId="183" formatCode="#,###.000_);\(#,##0.000\)"/>
    <numFmt numFmtId="184" formatCode="_(* #,##0.00000_);_(* \(#,##0.00000\);_(* &quot;-&quot;??_);_(@_)"/>
    <numFmt numFmtId="185" formatCode="_(* #,##0.000000_);_(* \(#,##0.000000\);_(* &quot;-&quot;??_);_(@_)"/>
    <numFmt numFmtId="186" formatCode="&quot;$&quot;#,##0.0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u val="single"/>
      <sz val="1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83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4" fontId="3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176" fontId="7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1" fontId="0" fillId="0" borderId="0" applyFill="0" applyBorder="0" applyAlignment="0">
      <protection/>
    </xf>
    <xf numFmtId="49" fontId="3" fillId="0" borderId="0" applyFill="0" applyBorder="0" applyAlignment="0">
      <protection/>
    </xf>
    <xf numFmtId="186" fontId="0" fillId="0" borderId="0" applyFill="0" applyBorder="0" applyAlignment="0">
      <protection/>
    </xf>
    <xf numFmtId="185" fontId="0" fillId="0" borderId="0" applyFill="0" applyBorder="0" applyAlignment="0">
      <protection/>
    </xf>
  </cellStyleXfs>
  <cellXfs count="88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169" fontId="11" fillId="0" borderId="4" xfId="0" applyNumberFormat="1" applyFont="1" applyBorder="1" applyAlignment="1">
      <alignment/>
    </xf>
    <xf numFmtId="169" fontId="11" fillId="0" borderId="5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69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4" fontId="9" fillId="0" borderId="0" xfId="31" applyNumberFormat="1" applyFont="1" applyAlignment="1">
      <alignment/>
    </xf>
    <xf numFmtId="174" fontId="9" fillId="0" borderId="7" xfId="31" applyNumberFormat="1" applyFont="1" applyBorder="1" applyAlignment="1">
      <alignment/>
    </xf>
    <xf numFmtId="174" fontId="10" fillId="0" borderId="0" xfId="31" applyNumberFormat="1" applyFont="1" applyAlignment="1">
      <alignment/>
    </xf>
    <xf numFmtId="174" fontId="0" fillId="0" borderId="0" xfId="31" applyNumberFormat="1" applyAlignment="1">
      <alignment/>
    </xf>
    <xf numFmtId="174" fontId="13" fillId="0" borderId="0" xfId="31" applyNumberFormat="1" applyFont="1" applyAlignment="1">
      <alignment/>
    </xf>
    <xf numFmtId="174" fontId="10" fillId="0" borderId="0" xfId="31" applyNumberFormat="1" applyFont="1" applyAlignment="1">
      <alignment horizontal="left"/>
    </xf>
    <xf numFmtId="174" fontId="9" fillId="0" borderId="0" xfId="31" applyNumberFormat="1" applyFont="1" applyAlignment="1">
      <alignment horizontal="left"/>
    </xf>
    <xf numFmtId="174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4" fontId="9" fillId="0" borderId="0" xfId="31" applyNumberFormat="1" applyFont="1" applyBorder="1" applyAlignment="1">
      <alignment/>
    </xf>
    <xf numFmtId="174" fontId="9" fillId="0" borderId="0" xfId="31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4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69" fontId="11" fillId="0" borderId="0" xfId="0" applyNumberFormat="1" applyFont="1" applyFill="1" applyAlignment="1">
      <alignment/>
    </xf>
    <xf numFmtId="169" fontId="11" fillId="0" borderId="5" xfId="0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169" fontId="11" fillId="0" borderId="8" xfId="0" applyNumberFormat="1" applyFont="1" applyFill="1" applyBorder="1" applyAlignment="1">
      <alignment/>
    </xf>
    <xf numFmtId="169" fontId="11" fillId="0" borderId="9" xfId="0" applyNumberFormat="1" applyFont="1" applyFill="1" applyBorder="1" applyAlignment="1">
      <alignment/>
    </xf>
    <xf numFmtId="174" fontId="9" fillId="0" borderId="0" xfId="31" applyNumberFormat="1" applyFont="1" applyFill="1" applyAlignment="1">
      <alignment/>
    </xf>
    <xf numFmtId="174" fontId="9" fillId="0" borderId="7" xfId="31" applyNumberFormat="1" applyFont="1" applyFill="1" applyBorder="1" applyAlignment="1">
      <alignment/>
    </xf>
    <xf numFmtId="174" fontId="9" fillId="0" borderId="0" xfId="31" applyNumberFormat="1" applyFont="1" applyFill="1" applyBorder="1" applyAlignment="1">
      <alignment/>
    </xf>
    <xf numFmtId="174" fontId="15" fillId="0" borderId="0" xfId="31" applyNumberFormat="1" applyFont="1" applyFill="1" applyAlignment="1">
      <alignment/>
    </xf>
    <xf numFmtId="174" fontId="11" fillId="0" borderId="0" xfId="31" applyNumberFormat="1" applyFont="1" applyFill="1" applyAlignment="1">
      <alignment/>
    </xf>
    <xf numFmtId="171" fontId="11" fillId="0" borderId="0" xfId="31" applyFont="1" applyFill="1" applyAlignment="1">
      <alignment/>
    </xf>
    <xf numFmtId="174" fontId="11" fillId="0" borderId="7" xfId="31" applyNumberFormat="1" applyFont="1" applyFill="1" applyBorder="1" applyAlignment="1">
      <alignment/>
    </xf>
    <xf numFmtId="174" fontId="8" fillId="0" borderId="0" xfId="0" applyNumberFormat="1" applyFont="1" applyFill="1" applyAlignment="1">
      <alignment/>
    </xf>
    <xf numFmtId="174" fontId="11" fillId="0" borderId="0" xfId="0" applyNumberFormat="1" applyFont="1" applyFill="1" applyAlignment="1">
      <alignment/>
    </xf>
    <xf numFmtId="169" fontId="11" fillId="0" borderId="7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 horizontal="center"/>
    </xf>
    <xf numFmtId="174" fontId="11" fillId="0" borderId="2" xfId="0" applyNumberFormat="1" applyFont="1" applyFill="1" applyBorder="1" applyAlignment="1">
      <alignment/>
    </xf>
    <xf numFmtId="169" fontId="11" fillId="0" borderId="3" xfId="0" applyNumberFormat="1" applyFont="1" applyFill="1" applyBorder="1" applyAlignment="1">
      <alignment/>
    </xf>
    <xf numFmtId="169" fontId="11" fillId="0" borderId="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69" fontId="11" fillId="0" borderId="7" xfId="0" applyNumberFormat="1" applyFont="1" applyBorder="1" applyAlignment="1">
      <alignment/>
    </xf>
    <xf numFmtId="177" fontId="17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4" fontId="11" fillId="0" borderId="7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177" fontId="17" fillId="0" borderId="0" xfId="0" applyNumberFormat="1" applyFont="1" applyFill="1" applyAlignment="1" quotePrefix="1">
      <alignment horizontal="center"/>
    </xf>
    <xf numFmtId="169" fontId="10" fillId="0" borderId="0" xfId="0" applyNumberFormat="1" applyFont="1" applyAlignment="1">
      <alignment horizontal="right"/>
    </xf>
    <xf numFmtId="171" fontId="11" fillId="0" borderId="0" xfId="0" applyNumberFormat="1" applyFont="1" applyFill="1" applyAlignment="1">
      <alignment/>
    </xf>
    <xf numFmtId="171" fontId="11" fillId="0" borderId="0" xfId="0" applyNumberFormat="1" applyFont="1" applyFill="1" applyAlignment="1" quotePrefix="1">
      <alignment horizontal="right"/>
    </xf>
    <xf numFmtId="177" fontId="17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174" fontId="17" fillId="0" borderId="0" xfId="0" applyNumberFormat="1" applyFont="1" applyFill="1" applyAlignment="1">
      <alignment/>
    </xf>
    <xf numFmtId="174" fontId="9" fillId="0" borderId="0" xfId="31" applyNumberFormat="1" applyFont="1" applyFill="1" applyAlignment="1">
      <alignment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4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Grey" xfId="43"/>
    <cellStyle name="Header1" xfId="44"/>
    <cellStyle name="Header2" xfId="45"/>
    <cellStyle name="Hyperlink" xfId="46"/>
    <cellStyle name="Input [yellow]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Normal - Style1" xfId="53"/>
    <cellStyle name="Percent" xfId="54"/>
    <cellStyle name="Percent [0]" xfId="55"/>
    <cellStyle name="Percent [00]" xfId="56"/>
    <cellStyle name="Percent [2]" xfId="57"/>
    <cellStyle name="PrePop Currency (0)" xfId="58"/>
    <cellStyle name="PrePop Currency (2)" xfId="59"/>
    <cellStyle name="PrePop Units (0)" xfId="60"/>
    <cellStyle name="PrePop Units (1)" xfId="61"/>
    <cellStyle name="PrePop Units (2)" xfId="62"/>
    <cellStyle name="Text Indent A" xfId="63"/>
    <cellStyle name="Text Indent B" xfId="64"/>
    <cellStyle name="Text Indent C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9" sqref="C19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234</v>
      </c>
      <c r="B2" s="1"/>
      <c r="C2" s="1"/>
      <c r="D2" s="1"/>
      <c r="E2" s="1"/>
      <c r="F2" s="1"/>
    </row>
    <row r="4" spans="1:9" ht="15">
      <c r="A4" s="83" t="s">
        <v>235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84" t="s">
        <v>1</v>
      </c>
      <c r="B5" s="84"/>
      <c r="C5" s="84"/>
      <c r="D5" s="84"/>
      <c r="E5" s="84"/>
      <c r="F5" s="84"/>
      <c r="G5" s="84"/>
      <c r="H5" s="84"/>
      <c r="I5" s="84"/>
    </row>
    <row r="6" spans="1:9" ht="15">
      <c r="A6" s="83" t="s">
        <v>147</v>
      </c>
      <c r="B6" s="83"/>
      <c r="C6" s="83"/>
      <c r="D6" s="83"/>
      <c r="E6" s="83"/>
      <c r="F6" s="83"/>
      <c r="G6" s="83"/>
      <c r="H6" s="83"/>
      <c r="I6" s="83"/>
    </row>
    <row r="7" spans="1:6" ht="15">
      <c r="A7" s="1"/>
      <c r="C7" s="1"/>
      <c r="D7" s="1"/>
      <c r="E7" s="1"/>
      <c r="F7" s="1"/>
    </row>
    <row r="8" spans="4:8" ht="15">
      <c r="D8" s="83" t="s">
        <v>2</v>
      </c>
      <c r="E8" s="85"/>
      <c r="G8" s="83" t="s">
        <v>3</v>
      </c>
      <c r="H8" s="85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236</v>
      </c>
      <c r="E12" s="6" t="s">
        <v>237</v>
      </c>
      <c r="F12" s="7"/>
      <c r="G12" s="6" t="s">
        <v>236</v>
      </c>
      <c r="H12" s="6" t="s">
        <v>237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4" ht="15">
      <c r="K14"/>
    </row>
    <row r="15" spans="3:11" ht="15">
      <c r="C15" s="2" t="s">
        <v>12</v>
      </c>
      <c r="D15" s="42">
        <v>12823</v>
      </c>
      <c r="E15" s="42">
        <v>13157</v>
      </c>
      <c r="F15" s="42"/>
      <c r="G15" s="42">
        <f>22861+D15</f>
        <v>35684</v>
      </c>
      <c r="H15" s="42">
        <v>44531</v>
      </c>
      <c r="K15"/>
    </row>
    <row r="16" spans="4:11" ht="15">
      <c r="D16" s="40"/>
      <c r="E16" s="40"/>
      <c r="F16" s="40"/>
      <c r="G16" s="40"/>
      <c r="H16" s="40"/>
      <c r="K16"/>
    </row>
    <row r="17" spans="3:11" ht="15">
      <c r="C17" s="2" t="s">
        <v>104</v>
      </c>
      <c r="D17" s="42">
        <f>-11207-1500+1500+1+718</f>
        <v>-10488</v>
      </c>
      <c r="E17" s="42">
        <v>-9711</v>
      </c>
      <c r="F17" s="42"/>
      <c r="G17" s="42">
        <f>-20124+D17</f>
        <v>-30612</v>
      </c>
      <c r="H17" s="42">
        <v>-34378</v>
      </c>
      <c r="K17"/>
    </row>
    <row r="18" spans="4:11" ht="15">
      <c r="D18" s="40"/>
      <c r="E18" s="40"/>
      <c r="F18" s="40"/>
      <c r="G18" s="40"/>
      <c r="H18" s="40"/>
      <c r="K18"/>
    </row>
    <row r="19" spans="3:11" ht="15">
      <c r="C19" s="2" t="s">
        <v>105</v>
      </c>
      <c r="D19" s="55">
        <v>-2</v>
      </c>
      <c r="E19" s="55">
        <v>0</v>
      </c>
      <c r="F19" s="55"/>
      <c r="G19" s="55">
        <f>17+D19</f>
        <v>15</v>
      </c>
      <c r="H19" s="55">
        <v>11</v>
      </c>
      <c r="K19"/>
    </row>
    <row r="20" spans="4:11" ht="15">
      <c r="D20" s="39"/>
      <c r="E20" s="39"/>
      <c r="F20" s="39"/>
      <c r="G20" s="39"/>
      <c r="H20" s="39"/>
      <c r="K20"/>
    </row>
    <row r="21" spans="3:11" ht="15">
      <c r="C21" s="2" t="s">
        <v>140</v>
      </c>
      <c r="D21" s="40">
        <f>SUM(D15:D19)</f>
        <v>2333</v>
      </c>
      <c r="E21" s="40">
        <f>SUM(E15:E19)</f>
        <v>3446</v>
      </c>
      <c r="F21" s="40"/>
      <c r="G21" s="40">
        <f>SUM(G15:G19)</f>
        <v>5087</v>
      </c>
      <c r="H21" s="40">
        <f>SUM(H15:H19)</f>
        <v>10164</v>
      </c>
      <c r="K21"/>
    </row>
    <row r="22" spans="4:11" ht="15">
      <c r="D22" s="40"/>
      <c r="E22" s="40"/>
      <c r="F22" s="40"/>
      <c r="G22" s="40"/>
      <c r="H22" s="40"/>
      <c r="K22"/>
    </row>
    <row r="23" spans="3:11" ht="15">
      <c r="C23" s="2" t="s">
        <v>13</v>
      </c>
      <c r="D23" s="40">
        <v>-1500</v>
      </c>
      <c r="E23" s="40">
        <v>-1527</v>
      </c>
      <c r="F23" s="40"/>
      <c r="G23" s="42">
        <f>-3000+D23</f>
        <v>-4500</v>
      </c>
      <c r="H23" s="40">
        <v>-4655</v>
      </c>
      <c r="K23"/>
    </row>
    <row r="24" spans="4:11" ht="15">
      <c r="D24" s="40"/>
      <c r="E24" s="40"/>
      <c r="F24" s="40"/>
      <c r="G24" s="40"/>
      <c r="H24" s="40"/>
      <c r="K24"/>
    </row>
    <row r="25" spans="3:11" ht="15">
      <c r="C25" s="2" t="s">
        <v>106</v>
      </c>
      <c r="D25" s="55">
        <v>0</v>
      </c>
      <c r="E25" s="55">
        <v>0</v>
      </c>
      <c r="F25" s="55"/>
      <c r="G25" s="55">
        <v>0</v>
      </c>
      <c r="H25" s="55">
        <v>0</v>
      </c>
      <c r="K25"/>
    </row>
    <row r="26" spans="4:11" ht="15">
      <c r="D26" s="40"/>
      <c r="E26" s="40"/>
      <c r="F26" s="40"/>
      <c r="G26" s="40"/>
      <c r="H26" s="40"/>
      <c r="K26"/>
    </row>
    <row r="27" spans="3:11" ht="15">
      <c r="C27" s="2" t="s">
        <v>142</v>
      </c>
      <c r="D27" s="40">
        <f>SUM(D21:D25)</f>
        <v>833</v>
      </c>
      <c r="E27" s="40">
        <f>SUM(E21:E25)</f>
        <v>1919</v>
      </c>
      <c r="F27" s="40"/>
      <c r="G27" s="40">
        <f>SUM(G21:G25)</f>
        <v>587</v>
      </c>
      <c r="H27" s="40">
        <f>SUM(H21:H25)</f>
        <v>5509</v>
      </c>
      <c r="K27"/>
    </row>
    <row r="28" spans="4:11" ht="15">
      <c r="D28" s="40"/>
      <c r="E28" s="40"/>
      <c r="F28" s="40"/>
      <c r="G28" s="40"/>
      <c r="H28" s="40"/>
      <c r="K28"/>
    </row>
    <row r="29" spans="3:11" ht="15">
      <c r="C29" s="2" t="s">
        <v>107</v>
      </c>
      <c r="D29" s="55">
        <v>-32</v>
      </c>
      <c r="E29" s="55">
        <v>-333</v>
      </c>
      <c r="F29" s="55"/>
      <c r="G29" s="55">
        <f>-220+D29</f>
        <v>-252</v>
      </c>
      <c r="H29" s="55">
        <v>-1686</v>
      </c>
      <c r="K29"/>
    </row>
    <row r="30" spans="4:11" ht="15">
      <c r="D30" s="40"/>
      <c r="E30" s="40"/>
      <c r="F30" s="40"/>
      <c r="G30" s="40"/>
      <c r="H30" s="40"/>
      <c r="K30"/>
    </row>
    <row r="31" spans="3:11" ht="15">
      <c r="C31" s="2" t="s">
        <v>141</v>
      </c>
      <c r="D31" s="40">
        <f>SUM(D27:D29)</f>
        <v>801</v>
      </c>
      <c r="E31" s="40">
        <f>SUM(E27:E29)</f>
        <v>1586</v>
      </c>
      <c r="F31" s="40"/>
      <c r="G31" s="40">
        <f>SUM(G27:G29)</f>
        <v>335</v>
      </c>
      <c r="H31" s="40">
        <f>SUM(H27:H29)</f>
        <v>3823</v>
      </c>
      <c r="K31"/>
    </row>
    <row r="32" spans="4:11" ht="15">
      <c r="D32" s="39"/>
      <c r="E32" s="39"/>
      <c r="F32" s="39"/>
      <c r="G32" s="39"/>
      <c r="H32" s="39"/>
      <c r="K32"/>
    </row>
    <row r="33" spans="3:11" ht="15">
      <c r="C33" s="2" t="s">
        <v>15</v>
      </c>
      <c r="D33" s="55">
        <v>0</v>
      </c>
      <c r="E33" s="55">
        <v>0</v>
      </c>
      <c r="F33" s="55"/>
      <c r="G33" s="55">
        <v>0</v>
      </c>
      <c r="H33" s="55">
        <v>0</v>
      </c>
      <c r="K33"/>
    </row>
    <row r="34" spans="4:11" ht="15">
      <c r="D34" s="40"/>
      <c r="E34" s="40"/>
      <c r="F34" s="40"/>
      <c r="G34" s="40"/>
      <c r="H34" s="40"/>
      <c r="K34"/>
    </row>
    <row r="35" spans="3:11" ht="15">
      <c r="C35" s="2" t="s">
        <v>143</v>
      </c>
      <c r="D35" s="40">
        <f>SUM(D31:D33)</f>
        <v>801</v>
      </c>
      <c r="E35" s="40">
        <f>SUM(E31:E33)</f>
        <v>1586</v>
      </c>
      <c r="F35" s="40"/>
      <c r="G35" s="40">
        <f>SUM(G31:G33)</f>
        <v>335</v>
      </c>
      <c r="H35" s="40">
        <f>SUM(H31:H33)</f>
        <v>3823</v>
      </c>
      <c r="K35"/>
    </row>
    <row r="36" spans="4:11" ht="15">
      <c r="D36" s="55"/>
      <c r="E36" s="63"/>
      <c r="F36" s="55"/>
      <c r="G36" s="55"/>
      <c r="H36" s="63"/>
      <c r="K36"/>
    </row>
    <row r="37" spans="4:11" ht="15">
      <c r="D37" s="40"/>
      <c r="E37" s="9"/>
      <c r="F37" s="40"/>
      <c r="G37" s="40"/>
      <c r="H37" s="9"/>
      <c r="K37"/>
    </row>
    <row r="38" spans="4:11" ht="15">
      <c r="D38" s="39"/>
      <c r="F38" s="39"/>
      <c r="G38" s="39"/>
      <c r="K38"/>
    </row>
    <row r="39" spans="3:11" ht="15">
      <c r="C39" s="2" t="s">
        <v>149</v>
      </c>
      <c r="D39" s="43"/>
      <c r="E39" s="10"/>
      <c r="F39" s="43"/>
      <c r="G39" s="43"/>
      <c r="H39" s="10"/>
      <c r="K39"/>
    </row>
    <row r="40" spans="4:11" ht="15">
      <c r="D40" s="39"/>
      <c r="F40" s="39"/>
      <c r="G40" s="39"/>
      <c r="K40"/>
    </row>
    <row r="41" spans="2:8" ht="15">
      <c r="B41" s="2" t="s">
        <v>17</v>
      </c>
      <c r="C41" s="2" t="s">
        <v>18</v>
      </c>
      <c r="D41" s="75">
        <v>1.29</v>
      </c>
      <c r="E41" s="43">
        <v>2.56</v>
      </c>
      <c r="F41" s="43"/>
      <c r="G41" s="43">
        <v>0.54</v>
      </c>
      <c r="H41" s="43">
        <v>6.17</v>
      </c>
    </row>
    <row r="42" spans="3:8" ht="15">
      <c r="C42" s="2" t="s">
        <v>19</v>
      </c>
      <c r="D42" s="73" t="s">
        <v>264</v>
      </c>
      <c r="E42" s="64" t="s">
        <v>238</v>
      </c>
      <c r="F42" s="43"/>
      <c r="G42" s="73" t="s">
        <v>265</v>
      </c>
      <c r="H42" s="73" t="s">
        <v>239</v>
      </c>
    </row>
    <row r="43" spans="4:8" ht="15">
      <c r="D43" s="64"/>
      <c r="E43" s="64"/>
      <c r="F43" s="43"/>
      <c r="G43" s="43"/>
      <c r="H43" s="43"/>
    </row>
    <row r="44" spans="4:8" ht="15">
      <c r="D44" s="43"/>
      <c r="E44" s="72"/>
      <c r="F44" s="43"/>
      <c r="G44" s="43"/>
      <c r="H44" s="72"/>
    </row>
    <row r="45" spans="2:8" ht="15">
      <c r="B45" s="2" t="s">
        <v>20</v>
      </c>
      <c r="C45" s="2" t="s">
        <v>21</v>
      </c>
      <c r="D45" s="43"/>
      <c r="E45" s="43"/>
      <c r="F45" s="43"/>
      <c r="G45" s="43"/>
      <c r="H45" s="43"/>
    </row>
    <row r="46" spans="3:8" ht="15">
      <c r="C46" s="2" t="s">
        <v>19</v>
      </c>
      <c r="D46" s="76" t="s">
        <v>268</v>
      </c>
      <c r="E46" s="70" t="s">
        <v>153</v>
      </c>
      <c r="F46" s="43"/>
      <c r="G46" s="70" t="s">
        <v>271</v>
      </c>
      <c r="H46" s="70" t="s">
        <v>153</v>
      </c>
    </row>
    <row r="47" spans="4:8" ht="15">
      <c r="D47" s="77"/>
      <c r="E47" s="56"/>
      <c r="F47" s="43"/>
      <c r="G47" s="56"/>
      <c r="H47" s="56"/>
    </row>
    <row r="48" spans="4:8" ht="15">
      <c r="D48" s="77"/>
      <c r="E48" s="56"/>
      <c r="F48" s="43"/>
      <c r="G48" s="56"/>
      <c r="H48" s="56"/>
    </row>
    <row r="49" ht="15">
      <c r="F49" s="39"/>
    </row>
    <row r="50" spans="3:6" ht="15">
      <c r="C50" s="2" t="s">
        <v>218</v>
      </c>
      <c r="F50" s="39"/>
    </row>
    <row r="52" ht="15">
      <c r="C52" s="2" t="s">
        <v>148</v>
      </c>
    </row>
    <row r="53" ht="15">
      <c r="C53" s="2" t="s">
        <v>223</v>
      </c>
    </row>
    <row r="56" ht="15">
      <c r="C56" s="2" t="s">
        <v>183</v>
      </c>
    </row>
    <row r="58" ht="15">
      <c r="C58" s="12" t="s">
        <v>240</v>
      </c>
    </row>
    <row r="60" ht="15">
      <c r="C60" s="12" t="s">
        <v>241</v>
      </c>
    </row>
    <row r="62" ht="15">
      <c r="C62" s="12" t="s">
        <v>242</v>
      </c>
    </row>
    <row r="64" ht="15">
      <c r="C64" s="39" t="s">
        <v>266</v>
      </c>
    </row>
    <row r="65" ht="15">
      <c r="C65" s="71" t="s">
        <v>267</v>
      </c>
    </row>
    <row r="69" ht="15">
      <c r="C69" s="2" t="s">
        <v>219</v>
      </c>
    </row>
    <row r="71" ht="15">
      <c r="C71" s="12" t="s">
        <v>243</v>
      </c>
    </row>
    <row r="73" ht="15">
      <c r="C73" s="12" t="s">
        <v>244</v>
      </c>
    </row>
    <row r="75" ht="15">
      <c r="C75" s="12" t="s">
        <v>245</v>
      </c>
    </row>
    <row r="77" ht="15">
      <c r="C77" s="39" t="s">
        <v>269</v>
      </c>
    </row>
    <row r="78" ht="15">
      <c r="C78" s="71" t="s">
        <v>270</v>
      </c>
    </row>
    <row r="85" spans="4:8" ht="15">
      <c r="D85"/>
      <c r="E85"/>
      <c r="F85"/>
      <c r="G85"/>
      <c r="H85"/>
    </row>
  </sheetData>
  <mergeCells count="5">
    <mergeCell ref="A4:I4"/>
    <mergeCell ref="A5:I5"/>
    <mergeCell ref="A6:I6"/>
    <mergeCell ref="D8:E8"/>
    <mergeCell ref="G8:H8"/>
  </mergeCells>
  <printOptions/>
  <pageMargins left="0.5" right="0.25" top="0.498031496" bottom="0" header="0" footer="0"/>
  <pageSetup fitToHeight="1" fitToWidth="1" horizontalDpi="300" verticalDpi="300" orientation="portrait" paperSize="9" scale="58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6" width="9.140625" style="2" customWidth="1"/>
    <col min="7" max="7" width="12.7109375" style="2" customWidth="1"/>
    <col min="8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234</v>
      </c>
      <c r="B2" s="1"/>
    </row>
    <row r="4" spans="1:5" ht="15">
      <c r="A4" s="83" t="s">
        <v>246</v>
      </c>
      <c r="B4" s="85"/>
      <c r="C4" s="85"/>
      <c r="D4" s="85"/>
      <c r="E4" s="85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2" t="s">
        <v>247</v>
      </c>
      <c r="D7" s="7"/>
      <c r="E7" s="22" t="s">
        <v>165</v>
      </c>
    </row>
    <row r="8" spans="3:5" ht="15">
      <c r="C8" s="23" t="s">
        <v>11</v>
      </c>
      <c r="D8" s="7"/>
      <c r="E8" s="23" t="s">
        <v>11</v>
      </c>
    </row>
    <row r="9" ht="15">
      <c r="D9" s="7"/>
    </row>
    <row r="10" ht="15">
      <c r="C10" s="39"/>
    </row>
    <row r="11" spans="1:6" ht="15">
      <c r="A11" s="11"/>
      <c r="B11" s="1" t="s">
        <v>23</v>
      </c>
      <c r="C11" s="40">
        <f>105242-509-1804-61+3216</f>
        <v>106084</v>
      </c>
      <c r="D11" s="9"/>
      <c r="E11" s="40">
        <v>107781</v>
      </c>
      <c r="F11" s="9"/>
    </row>
    <row r="12" spans="1:6" ht="15">
      <c r="A12" s="3"/>
      <c r="B12" s="1"/>
      <c r="C12" s="40"/>
      <c r="D12" s="9"/>
      <c r="E12" s="40"/>
      <c r="F12" s="9"/>
    </row>
    <row r="13" spans="1:6" ht="15">
      <c r="A13" s="3"/>
      <c r="B13" s="1" t="s">
        <v>30</v>
      </c>
      <c r="C13" s="40">
        <v>509</v>
      </c>
      <c r="D13" s="9"/>
      <c r="E13" s="40">
        <f>306+203</f>
        <v>509</v>
      </c>
      <c r="F13" s="9"/>
    </row>
    <row r="14" spans="1:6" ht="15">
      <c r="A14" s="3"/>
      <c r="B14" s="1"/>
      <c r="C14" s="40"/>
      <c r="D14" s="9"/>
      <c r="E14" s="40"/>
      <c r="F14" s="9"/>
    </row>
    <row r="15" spans="1:6" ht="15">
      <c r="A15" s="11"/>
      <c r="B15" s="1" t="s">
        <v>25</v>
      </c>
      <c r="C15" s="40">
        <v>1804</v>
      </c>
      <c r="D15" s="9"/>
      <c r="E15" s="40">
        <v>1804</v>
      </c>
      <c r="F15" s="9" t="s">
        <v>14</v>
      </c>
    </row>
    <row r="16" spans="1:6" ht="15">
      <c r="A16" s="3"/>
      <c r="B16" s="1"/>
      <c r="C16" s="40"/>
      <c r="D16" s="9"/>
      <c r="E16" s="40"/>
      <c r="F16" s="9"/>
    </row>
    <row r="17" spans="1:6" ht="15">
      <c r="A17" s="11"/>
      <c r="B17" s="1" t="s">
        <v>93</v>
      </c>
      <c r="C17" s="40">
        <v>0</v>
      </c>
      <c r="D17" s="9"/>
      <c r="E17" s="40">
        <v>0</v>
      </c>
      <c r="F17" s="9" t="s">
        <v>14</v>
      </c>
    </row>
    <row r="18" spans="1:6" ht="15">
      <c r="A18" s="3"/>
      <c r="B18" s="1"/>
      <c r="C18" s="40"/>
      <c r="D18" s="9"/>
      <c r="E18" s="40"/>
      <c r="F18" s="9"/>
    </row>
    <row r="19" spans="1:6" ht="15">
      <c r="A19" s="11"/>
      <c r="B19" s="1" t="s">
        <v>94</v>
      </c>
      <c r="C19" s="50">
        <v>61</v>
      </c>
      <c r="D19" s="9"/>
      <c r="E19" s="50">
        <v>61</v>
      </c>
      <c r="F19" s="9"/>
    </row>
    <row r="20" spans="1:6" ht="15">
      <c r="A20" s="11"/>
      <c r="B20" s="1"/>
      <c r="C20" s="57">
        <f>SUM(C11:C19)</f>
        <v>108458</v>
      </c>
      <c r="D20" s="9"/>
      <c r="E20" s="57">
        <f>SUM(E11:E19)</f>
        <v>110155</v>
      </c>
      <c r="F20" s="9"/>
    </row>
    <row r="21" spans="1:6" ht="15">
      <c r="A21" s="3"/>
      <c r="B21" s="1"/>
      <c r="C21" s="40"/>
      <c r="D21" s="9"/>
      <c r="E21" s="40"/>
      <c r="F21" s="9"/>
    </row>
    <row r="22" spans="1:6" ht="15">
      <c r="A22" s="3"/>
      <c r="C22" s="40"/>
      <c r="D22" s="9"/>
      <c r="E22" s="40"/>
      <c r="F22" s="9"/>
    </row>
    <row r="23" spans="1:6" ht="15">
      <c r="A23" s="11"/>
      <c r="B23" s="1" t="s">
        <v>95</v>
      </c>
      <c r="C23" s="40"/>
      <c r="D23" s="9"/>
      <c r="E23" s="40"/>
      <c r="F23" s="9"/>
    </row>
    <row r="24" spans="1:9" ht="15">
      <c r="A24" s="3"/>
      <c r="B24" s="12" t="s">
        <v>32</v>
      </c>
      <c r="C24" s="44">
        <f>36234+2000+718</f>
        <v>38952</v>
      </c>
      <c r="D24" s="9"/>
      <c r="E24" s="44">
        <v>38566</v>
      </c>
      <c r="F24" s="9"/>
      <c r="G24"/>
      <c r="H24"/>
      <c r="I24"/>
    </row>
    <row r="25" spans="1:9" ht="15">
      <c r="A25" s="3"/>
      <c r="B25" s="12" t="s">
        <v>97</v>
      </c>
      <c r="C25" s="45">
        <f>251302-36234-909-12087-164931-2000</f>
        <v>35141</v>
      </c>
      <c r="D25" s="9"/>
      <c r="E25" s="45">
        <f>29187+3274</f>
        <v>32461</v>
      </c>
      <c r="F25" s="9"/>
      <c r="G25"/>
      <c r="H25"/>
      <c r="I25"/>
    </row>
    <row r="26" spans="1:9" ht="15">
      <c r="A26" s="3"/>
      <c r="B26" s="12" t="s">
        <v>96</v>
      </c>
      <c r="C26" s="45">
        <v>909</v>
      </c>
      <c r="D26" s="9"/>
      <c r="E26" s="45">
        <v>436</v>
      </c>
      <c r="F26" s="9"/>
      <c r="G26"/>
      <c r="H26"/>
      <c r="I26"/>
    </row>
    <row r="27" spans="1:9" ht="15">
      <c r="A27" s="3"/>
      <c r="B27" s="2" t="s">
        <v>33</v>
      </c>
      <c r="C27" s="58">
        <f>SUM(C24:C26)</f>
        <v>75002</v>
      </c>
      <c r="D27" s="8"/>
      <c r="E27" s="58">
        <f>SUM(E24:E26)</f>
        <v>71463</v>
      </c>
      <c r="F27" s="9"/>
      <c r="G27"/>
      <c r="H27"/>
      <c r="I27"/>
    </row>
    <row r="28" spans="1:9" ht="15">
      <c r="A28" s="3"/>
      <c r="C28" s="42" t="s">
        <v>14</v>
      </c>
      <c r="D28" s="8"/>
      <c r="E28" s="42" t="s">
        <v>14</v>
      </c>
      <c r="F28" s="9"/>
      <c r="G28"/>
      <c r="H28"/>
      <c r="I28"/>
    </row>
    <row r="29" spans="1:9" ht="15">
      <c r="A29" s="11"/>
      <c r="B29" s="1" t="s">
        <v>35</v>
      </c>
      <c r="C29" s="40"/>
      <c r="D29" s="9"/>
      <c r="E29" s="40"/>
      <c r="F29" s="9"/>
      <c r="G29"/>
      <c r="H29"/>
      <c r="I29"/>
    </row>
    <row r="30" spans="1:9" ht="15">
      <c r="A30" s="3"/>
      <c r="B30" s="12" t="s">
        <v>98</v>
      </c>
      <c r="C30" s="44">
        <f>251954-508-44800-109604-67609</f>
        <v>29433</v>
      </c>
      <c r="D30" s="9"/>
      <c r="E30" s="44">
        <f>14328+8591</f>
        <v>22919</v>
      </c>
      <c r="F30" s="9"/>
      <c r="G30"/>
      <c r="H30"/>
      <c r="I30"/>
    </row>
    <row r="31" spans="1:9" ht="15">
      <c r="A31" s="3"/>
      <c r="B31" s="12" t="s">
        <v>99</v>
      </c>
      <c r="C31" s="45">
        <f>36000+8800+4000+12+195</f>
        <v>49007</v>
      </c>
      <c r="D31" s="9"/>
      <c r="E31" s="45">
        <v>50767</v>
      </c>
      <c r="F31" s="9"/>
      <c r="G31"/>
      <c r="H31"/>
      <c r="I31"/>
    </row>
    <row r="32" spans="1:9" ht="15">
      <c r="A32" s="3"/>
      <c r="B32" s="12" t="s">
        <v>36</v>
      </c>
      <c r="C32" s="45">
        <v>508</v>
      </c>
      <c r="D32" s="9"/>
      <c r="E32" s="45">
        <v>2515</v>
      </c>
      <c r="F32" s="9"/>
      <c r="G32"/>
      <c r="H32"/>
      <c r="I32"/>
    </row>
    <row r="33" spans="1:9" ht="15">
      <c r="A33" s="3"/>
      <c r="C33" s="58">
        <f>SUM(C30:C32)</f>
        <v>78948</v>
      </c>
      <c r="D33" s="9"/>
      <c r="E33" s="58">
        <f>SUM(E30:E32)</f>
        <v>76201</v>
      </c>
      <c r="F33" s="9"/>
      <c r="G33"/>
      <c r="H33"/>
      <c r="I33"/>
    </row>
    <row r="34" spans="1:9" ht="15">
      <c r="A34" s="3"/>
      <c r="C34" s="40"/>
      <c r="D34" s="9"/>
      <c r="E34" s="40"/>
      <c r="F34" s="9"/>
      <c r="G34"/>
      <c r="H34"/>
      <c r="I34"/>
    </row>
    <row r="35" spans="1:9" ht="15">
      <c r="A35" s="11"/>
      <c r="B35" s="1" t="s">
        <v>38</v>
      </c>
      <c r="C35" s="40">
        <f>+C27-C33</f>
        <v>-3946</v>
      </c>
      <c r="D35" s="9"/>
      <c r="E35" s="40">
        <f>+E27-E33</f>
        <v>-4738</v>
      </c>
      <c r="F35" s="9"/>
      <c r="G35"/>
      <c r="H35"/>
      <c r="I35"/>
    </row>
    <row r="36" spans="1:9" ht="15">
      <c r="A36" s="3"/>
      <c r="C36" s="40"/>
      <c r="D36" s="9"/>
      <c r="E36" s="40"/>
      <c r="F36" s="9"/>
      <c r="G36"/>
      <c r="H36"/>
      <c r="I36"/>
    </row>
    <row r="37" spans="1:9" ht="15.75" thickBot="1">
      <c r="A37" s="3"/>
      <c r="C37" s="59">
        <f>+(C35)+(C20)</f>
        <v>104512</v>
      </c>
      <c r="D37" s="9"/>
      <c r="E37" s="59">
        <f>+(E35)+(E20)</f>
        <v>105417</v>
      </c>
      <c r="F37" s="9"/>
      <c r="G37"/>
      <c r="H37"/>
      <c r="I37"/>
    </row>
    <row r="38" spans="1:9" ht="15.75" thickTop="1">
      <c r="A38" s="3"/>
      <c r="C38" s="42"/>
      <c r="D38" s="9"/>
      <c r="E38" s="42"/>
      <c r="F38" s="9"/>
      <c r="G38"/>
      <c r="H38"/>
      <c r="I38"/>
    </row>
    <row r="39" spans="1:9" ht="15">
      <c r="A39" s="11"/>
      <c r="C39" s="40"/>
      <c r="D39" s="9"/>
      <c r="E39" s="40"/>
      <c r="F39" s="9"/>
      <c r="G39"/>
      <c r="H39"/>
      <c r="I39"/>
    </row>
    <row r="40" spans="1:9" ht="15">
      <c r="A40" s="3"/>
      <c r="B40" s="2" t="s">
        <v>41</v>
      </c>
      <c r="C40" s="40">
        <v>61919</v>
      </c>
      <c r="D40" s="9"/>
      <c r="E40" s="40">
        <v>61919</v>
      </c>
      <c r="F40" s="9"/>
      <c r="G40"/>
      <c r="H40"/>
      <c r="I40"/>
    </row>
    <row r="41" spans="1:9" ht="15">
      <c r="A41" s="3"/>
      <c r="B41" s="2" t="s">
        <v>42</v>
      </c>
      <c r="C41" s="55">
        <v>15763</v>
      </c>
      <c r="D41" s="9"/>
      <c r="E41" s="55">
        <v>15428</v>
      </c>
      <c r="F41" s="9"/>
      <c r="G41"/>
      <c r="H41"/>
      <c r="I41"/>
    </row>
    <row r="42" spans="1:9" ht="15">
      <c r="A42" s="3"/>
      <c r="B42" s="1" t="s">
        <v>40</v>
      </c>
      <c r="C42" s="40">
        <f>SUM(C40:C41)</f>
        <v>77682</v>
      </c>
      <c r="D42" s="9"/>
      <c r="E42" s="40">
        <f>SUM(E40:E41)</f>
        <v>77347</v>
      </c>
      <c r="F42" s="9"/>
      <c r="G42"/>
      <c r="H42"/>
      <c r="I42"/>
    </row>
    <row r="43" spans="1:9" ht="15">
      <c r="A43" s="3"/>
      <c r="B43" s="1"/>
      <c r="C43" s="40"/>
      <c r="D43" s="9"/>
      <c r="E43" s="40"/>
      <c r="F43" s="9"/>
      <c r="G43"/>
      <c r="H43"/>
      <c r="I43"/>
    </row>
    <row r="44" spans="1:9" ht="15">
      <c r="A44" s="11"/>
      <c r="B44" s="1" t="s">
        <v>16</v>
      </c>
      <c r="C44" s="40">
        <v>0</v>
      </c>
      <c r="D44" s="9"/>
      <c r="E44" s="40">
        <v>0</v>
      </c>
      <c r="F44" s="9"/>
      <c r="G44"/>
      <c r="H44"/>
      <c r="I44"/>
    </row>
    <row r="45" spans="1:9" ht="15">
      <c r="A45" s="3"/>
      <c r="B45" s="1"/>
      <c r="C45" s="40"/>
      <c r="D45" s="9"/>
      <c r="E45" s="40"/>
      <c r="F45" s="9"/>
      <c r="G45"/>
      <c r="H45"/>
      <c r="I45"/>
    </row>
    <row r="46" spans="1:9" ht="15">
      <c r="A46" s="11"/>
      <c r="B46" s="1" t="s">
        <v>100</v>
      </c>
      <c r="C46" s="39"/>
      <c r="E46" s="39"/>
      <c r="F46" s="9"/>
      <c r="G46"/>
      <c r="H46"/>
      <c r="I46"/>
    </row>
    <row r="47" spans="1:9" ht="15">
      <c r="A47" s="3"/>
      <c r="B47" s="12" t="s">
        <v>101</v>
      </c>
      <c r="C47" s="40">
        <f>27000-4000-12</f>
        <v>22988</v>
      </c>
      <c r="D47" s="9"/>
      <c r="E47" s="40">
        <v>24193</v>
      </c>
      <c r="F47" s="9"/>
      <c r="G47"/>
      <c r="H47"/>
      <c r="I47"/>
    </row>
    <row r="48" spans="1:9" ht="15">
      <c r="A48" s="11"/>
      <c r="B48" s="12" t="s">
        <v>102</v>
      </c>
      <c r="C48" s="40">
        <v>0</v>
      </c>
      <c r="D48" s="9"/>
      <c r="E48" s="40">
        <v>0</v>
      </c>
      <c r="F48" s="9"/>
      <c r="G48"/>
      <c r="H48"/>
      <c r="I48"/>
    </row>
    <row r="49" spans="1:9" ht="15">
      <c r="A49" s="11"/>
      <c r="B49" s="12" t="s">
        <v>103</v>
      </c>
      <c r="C49" s="40">
        <v>3842</v>
      </c>
      <c r="D49" s="9"/>
      <c r="E49" s="40">
        <v>3877</v>
      </c>
      <c r="F49" s="9"/>
      <c r="G49"/>
      <c r="H49"/>
      <c r="I49"/>
    </row>
    <row r="50" spans="1:9" ht="15">
      <c r="A50" s="3"/>
      <c r="B50" s="1"/>
      <c r="C50" s="40"/>
      <c r="D50" s="9"/>
      <c r="E50" s="40"/>
      <c r="F50" s="9"/>
      <c r="G50"/>
      <c r="H50"/>
      <c r="I50"/>
    </row>
    <row r="51" spans="1:9" ht="15.75" thickBot="1">
      <c r="A51" s="3"/>
      <c r="B51" s="1"/>
      <c r="C51" s="59">
        <f>SUM(C42:C50)</f>
        <v>104512</v>
      </c>
      <c r="D51" s="9"/>
      <c r="E51" s="59">
        <f>SUM(E42:E50)</f>
        <v>105417</v>
      </c>
      <c r="F51" s="9"/>
      <c r="G51"/>
      <c r="H51"/>
      <c r="I51"/>
    </row>
    <row r="52" spans="1:9" ht="15.75" thickTop="1">
      <c r="A52" s="3"/>
      <c r="B52" s="1"/>
      <c r="C52" s="42"/>
      <c r="D52" s="9"/>
      <c r="E52" s="42"/>
      <c r="F52" s="9"/>
      <c r="G52"/>
      <c r="H52"/>
      <c r="I52"/>
    </row>
    <row r="53" spans="1:9" ht="15">
      <c r="A53" s="11"/>
      <c r="B53" s="1" t="s">
        <v>144</v>
      </c>
      <c r="C53" s="43">
        <f>(SUM(C40:C41)-C19)/C40</f>
        <v>1.253589366753339</v>
      </c>
      <c r="D53" s="9"/>
      <c r="E53" s="43">
        <f>(SUM(E40:E41)-E19)/E40</f>
        <v>1.2481790726594422</v>
      </c>
      <c r="F53" s="9"/>
      <c r="G53"/>
      <c r="H53"/>
      <c r="I53"/>
    </row>
    <row r="54" spans="1:6" ht="15">
      <c r="A54" s="7"/>
      <c r="C54" s="9"/>
      <c r="D54" s="9"/>
      <c r="E54" s="9"/>
      <c r="F54" s="9"/>
    </row>
    <row r="55" spans="2:6" ht="15">
      <c r="B55" s="2" t="s">
        <v>145</v>
      </c>
      <c r="D55" s="78"/>
      <c r="E55" s="78"/>
      <c r="F55" s="9"/>
    </row>
    <row r="56" spans="2:6" ht="15">
      <c r="B56" s="2" t="s">
        <v>224</v>
      </c>
      <c r="C56" s="78"/>
      <c r="D56" s="78"/>
      <c r="E56" s="78"/>
      <c r="F56" s="9"/>
    </row>
    <row r="57" spans="3:6" ht="15">
      <c r="C57" s="9"/>
      <c r="D57" s="9"/>
      <c r="E57" s="9"/>
      <c r="F57" s="9"/>
    </row>
    <row r="58" spans="3:6" ht="15">
      <c r="C58" s="9"/>
      <c r="D58" s="9"/>
      <c r="E58" s="9"/>
      <c r="F58" s="9"/>
    </row>
    <row r="59" spans="3:6" ht="15">
      <c r="C59" s="9"/>
      <c r="D59" s="9"/>
      <c r="E59" s="9"/>
      <c r="F59" s="9"/>
    </row>
    <row r="60" spans="3:6" ht="15">
      <c r="C60" s="9"/>
      <c r="D60" s="9"/>
      <c r="E60" s="9"/>
      <c r="F60" s="9"/>
    </row>
    <row r="61" spans="3:6" ht="15">
      <c r="C61" s="9"/>
      <c r="D61" s="9"/>
      <c r="E61" s="9"/>
      <c r="F61" s="9"/>
    </row>
    <row r="62" spans="3:6" ht="15">
      <c r="C62" s="9"/>
      <c r="D62" s="9"/>
      <c r="E62" s="9"/>
      <c r="F62" s="9"/>
    </row>
    <row r="63" spans="3:6" ht="15">
      <c r="C63" s="9"/>
      <c r="D63" s="9"/>
      <c r="E63" s="9"/>
      <c r="F63" s="9"/>
    </row>
    <row r="64" spans="3:6" ht="15">
      <c r="C64" s="9"/>
      <c r="D64" s="9"/>
      <c r="E64" s="9"/>
      <c r="F64" s="9"/>
    </row>
    <row r="65" spans="3:6" ht="15">
      <c r="C65" s="9"/>
      <c r="D65" s="9"/>
      <c r="E65" s="9"/>
      <c r="F65" s="9"/>
    </row>
    <row r="66" spans="3:6" ht="15">
      <c r="C66" s="9"/>
      <c r="D66" s="9"/>
      <c r="E66" s="9"/>
      <c r="F66" s="9"/>
    </row>
    <row r="67" spans="3:6" ht="15">
      <c r="C67" s="9"/>
      <c r="D67" s="9"/>
      <c r="E67" s="9"/>
      <c r="F67" s="9"/>
    </row>
    <row r="68" spans="3:6" ht="15">
      <c r="C68" s="9"/>
      <c r="D68" s="9"/>
      <c r="E68" s="9"/>
      <c r="F68" s="9"/>
    </row>
    <row r="69" spans="3:6" ht="15">
      <c r="C69" s="9"/>
      <c r="D69" s="9"/>
      <c r="E69" s="9"/>
      <c r="F69" s="9"/>
    </row>
    <row r="70" spans="3:6" ht="15">
      <c r="C70" s="9"/>
      <c r="D70" s="9"/>
      <c r="E70" s="9"/>
      <c r="F70" s="9"/>
    </row>
    <row r="71" spans="3:6" ht="15">
      <c r="C71" s="9"/>
      <c r="D71" s="9"/>
      <c r="E71" s="9"/>
      <c r="F71" s="9"/>
    </row>
    <row r="72" spans="3:6" ht="15">
      <c r="C72" s="9"/>
      <c r="D72" s="9"/>
      <c r="E72" s="9"/>
      <c r="F72" s="9"/>
    </row>
    <row r="73" spans="3:6" ht="15">
      <c r="C73" s="9"/>
      <c r="D73" s="9"/>
      <c r="E73" s="9"/>
      <c r="F73" s="9"/>
    </row>
    <row r="74" spans="3:6" ht="15">
      <c r="C74" s="9"/>
      <c r="D74" s="9"/>
      <c r="E74" s="9"/>
      <c r="F74" s="9"/>
    </row>
    <row r="75" spans="3:6" ht="15">
      <c r="C75" s="9"/>
      <c r="D75" s="9"/>
      <c r="E75" s="9"/>
      <c r="F75" s="9"/>
    </row>
    <row r="76" spans="3:6" ht="15">
      <c r="C76" s="9"/>
      <c r="D76" s="9"/>
      <c r="E76" s="9"/>
      <c r="F76" s="9"/>
    </row>
    <row r="77" spans="3:6" ht="15">
      <c r="C77" s="9"/>
      <c r="D77" s="9"/>
      <c r="E77" s="9"/>
      <c r="F77" s="9"/>
    </row>
    <row r="78" spans="3:6" ht="15">
      <c r="C78" s="9"/>
      <c r="D78" s="9"/>
      <c r="E78" s="9"/>
      <c r="F78" s="9"/>
    </row>
    <row r="79" spans="3:6" ht="15">
      <c r="C79" s="9"/>
      <c r="D79" s="9"/>
      <c r="E79" s="9"/>
      <c r="F79" s="9"/>
    </row>
    <row r="80" spans="3:6" ht="15">
      <c r="C80" s="9"/>
      <c r="D80" s="9"/>
      <c r="E80" s="9"/>
      <c r="F80" s="9"/>
    </row>
    <row r="81" spans="3:6" ht="15">
      <c r="C81" s="9"/>
      <c r="D81" s="9"/>
      <c r="E81" s="9"/>
      <c r="F81" s="9"/>
    </row>
    <row r="82" spans="3:6" ht="15">
      <c r="C82" s="9"/>
      <c r="D82" s="9"/>
      <c r="E82" s="9"/>
      <c r="F82" s="9"/>
    </row>
    <row r="83" spans="3:6" ht="15">
      <c r="C83" s="9"/>
      <c r="D83" s="9"/>
      <c r="E83" s="9"/>
      <c r="F83" s="9"/>
    </row>
    <row r="84" spans="3:6" ht="15">
      <c r="C84" s="9"/>
      <c r="D84" s="9"/>
      <c r="E84" s="9"/>
      <c r="F84" s="9"/>
    </row>
    <row r="85" spans="3:6" ht="15">
      <c r="C85" s="9"/>
      <c r="D85" s="9"/>
      <c r="E85" s="9"/>
      <c r="F85" s="9"/>
    </row>
    <row r="86" spans="3:6" ht="15">
      <c r="C86" s="9"/>
      <c r="D86" s="9"/>
      <c r="E86" s="9"/>
      <c r="F86" s="9"/>
    </row>
    <row r="87" spans="3:6" ht="15">
      <c r="C87" s="9"/>
      <c r="D87" s="9"/>
      <c r="E87" s="9"/>
      <c r="F87" s="9"/>
    </row>
    <row r="88" spans="3:6" ht="15">
      <c r="C88" s="9"/>
      <c r="D88" s="9"/>
      <c r="E88" s="9"/>
      <c r="F88" s="9"/>
    </row>
    <row r="89" spans="3:6" ht="15">
      <c r="C89" s="9"/>
      <c r="D89" s="9"/>
      <c r="E89" s="9"/>
      <c r="F89" s="9"/>
    </row>
    <row r="90" spans="3:6" ht="15">
      <c r="C90" s="9"/>
      <c r="D90" s="9"/>
      <c r="E90" s="9"/>
      <c r="F90" s="9"/>
    </row>
    <row r="91" spans="3:6" ht="15">
      <c r="C91" s="9"/>
      <c r="D91" s="9"/>
      <c r="E91" s="9"/>
      <c r="F91" s="9"/>
    </row>
    <row r="92" spans="3:6" ht="15">
      <c r="C92" s="9"/>
      <c r="D92" s="9"/>
      <c r="E92" s="9"/>
      <c r="F92" s="9"/>
    </row>
    <row r="93" spans="3:6" ht="15">
      <c r="C93" s="9"/>
      <c r="D93" s="9"/>
      <c r="E93" s="9"/>
      <c r="F93" s="9"/>
    </row>
    <row r="94" spans="3:6" ht="15">
      <c r="C94" s="9"/>
      <c r="D94" s="9"/>
      <c r="E94" s="9"/>
      <c r="F94" s="9"/>
    </row>
    <row r="95" spans="3:6" ht="15">
      <c r="C95" s="9"/>
      <c r="D95" s="9"/>
      <c r="E95" s="9"/>
      <c r="F95" s="9"/>
    </row>
    <row r="96" spans="3:6" ht="15">
      <c r="C96" s="9"/>
      <c r="D96" s="9"/>
      <c r="E96" s="9"/>
      <c r="F96" s="9"/>
    </row>
    <row r="97" spans="3:6" ht="15">
      <c r="C97" s="9"/>
      <c r="D97" s="9"/>
      <c r="E97" s="9"/>
      <c r="F97" s="9"/>
    </row>
    <row r="98" spans="3:6" ht="15">
      <c r="C98" s="9"/>
      <c r="D98" s="9"/>
      <c r="E98" s="9"/>
      <c r="F98" s="9"/>
    </row>
    <row r="99" spans="3:6" ht="15">
      <c r="C99" s="9"/>
      <c r="D99" s="9"/>
      <c r="E99" s="9"/>
      <c r="F99" s="9"/>
    </row>
    <row r="100" spans="3:6" ht="15">
      <c r="C100" s="9"/>
      <c r="D100" s="9"/>
      <c r="E100" s="9"/>
      <c r="F100" s="9"/>
    </row>
    <row r="101" spans="3:6" ht="15">
      <c r="C101" s="9"/>
      <c r="D101" s="9"/>
      <c r="E101" s="9"/>
      <c r="F101" s="9"/>
    </row>
    <row r="102" spans="3:6" ht="15">
      <c r="C102" s="9"/>
      <c r="D102" s="9"/>
      <c r="E102" s="9"/>
      <c r="F102" s="9"/>
    </row>
    <row r="103" spans="3:6" ht="15">
      <c r="C103" s="9"/>
      <c r="D103" s="9"/>
      <c r="E103" s="9"/>
      <c r="F103" s="9"/>
    </row>
    <row r="104" spans="3:6" ht="15">
      <c r="C104" s="9"/>
      <c r="D104" s="9"/>
      <c r="E104" s="9"/>
      <c r="F104" s="9"/>
    </row>
    <row r="105" spans="3:6" ht="15">
      <c r="C105" s="9"/>
      <c r="D105" s="9"/>
      <c r="E105" s="9"/>
      <c r="F105" s="9"/>
    </row>
    <row r="106" spans="3:6" ht="15">
      <c r="C106" s="9"/>
      <c r="D106" s="9"/>
      <c r="E106" s="9"/>
      <c r="F106" s="9"/>
    </row>
    <row r="107" spans="3:6" ht="15">
      <c r="C107" s="9"/>
      <c r="D107" s="9"/>
      <c r="E107" s="9"/>
      <c r="F107" s="9"/>
    </row>
    <row r="108" spans="3:6" ht="15">
      <c r="C108" s="9"/>
      <c r="D108" s="9"/>
      <c r="E108" s="9"/>
      <c r="F108" s="9"/>
    </row>
    <row r="109" spans="3:6" ht="15">
      <c r="C109" s="9"/>
      <c r="D109" s="9"/>
      <c r="E109" s="9"/>
      <c r="F109" s="9"/>
    </row>
    <row r="110" spans="3:6" ht="15">
      <c r="C110" s="9"/>
      <c r="D110" s="9"/>
      <c r="E110" s="9"/>
      <c r="F110" s="9"/>
    </row>
    <row r="111" spans="3:6" ht="15">
      <c r="C111" s="9"/>
      <c r="D111" s="9"/>
      <c r="E111" s="9"/>
      <c r="F111" s="9"/>
    </row>
    <row r="112" spans="3:6" ht="15">
      <c r="C112" s="9"/>
      <c r="D112" s="9"/>
      <c r="E112" s="9"/>
      <c r="F112" s="9"/>
    </row>
    <row r="113" spans="3:6" ht="15">
      <c r="C113" s="9"/>
      <c r="D113" s="9"/>
      <c r="E113" s="9"/>
      <c r="F113" s="9"/>
    </row>
    <row r="114" spans="3:6" ht="15">
      <c r="C114" s="9"/>
      <c r="D114" s="9"/>
      <c r="E114" s="9"/>
      <c r="F114" s="9"/>
    </row>
    <row r="115" spans="3:6" ht="15">
      <c r="C115" s="9"/>
      <c r="D115" s="9"/>
      <c r="E115" s="9"/>
      <c r="F115" s="9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5"/>
      <c r="D121" s="15"/>
      <c r="E121" s="15"/>
    </row>
    <row r="122" spans="3:5" ht="15">
      <c r="C122" s="15"/>
      <c r="D122" s="15"/>
      <c r="E122" s="15"/>
    </row>
    <row r="123" spans="3:5" ht="15">
      <c r="C123" s="15"/>
      <c r="D123" s="15"/>
      <c r="E123" s="15"/>
    </row>
    <row r="124" spans="3:5" ht="15">
      <c r="C124" s="15"/>
      <c r="D124" s="15"/>
      <c r="E124" s="15"/>
    </row>
    <row r="125" spans="3:5" ht="15">
      <c r="C125" s="15"/>
      <c r="D125" s="15"/>
      <c r="E125" s="15"/>
    </row>
    <row r="126" spans="3:5" ht="15">
      <c r="C126" s="15"/>
      <c r="D126" s="15"/>
      <c r="E126" s="15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05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5.7109375" style="35" customWidth="1"/>
    <col min="2" max="2" width="45.7109375" style="35" customWidth="1"/>
    <col min="3" max="3" width="1.7109375" style="35" customWidth="1"/>
    <col min="4" max="4" width="17.140625" style="35" customWidth="1"/>
    <col min="5" max="5" width="5.7109375" style="35" customWidth="1"/>
    <col min="6" max="6" width="17.140625" style="35" customWidth="1"/>
    <col min="7" max="7" width="14.28125" style="35" bestFit="1" customWidth="1"/>
    <col min="8" max="16384" width="9.140625" style="35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86" t="s">
        <v>248</v>
      </c>
      <c r="C4" s="87"/>
      <c r="D4" s="87"/>
      <c r="E4" s="87"/>
      <c r="F4" s="87"/>
      <c r="G4" s="2"/>
      <c r="H4" s="2"/>
      <c r="I4" s="2"/>
      <c r="J4" s="2"/>
      <c r="K4" s="2"/>
      <c r="L4" s="2"/>
      <c r="M4" s="2"/>
    </row>
    <row r="5" spans="1:13" ht="15">
      <c r="A5" s="2"/>
      <c r="B5" s="16" t="s">
        <v>249</v>
      </c>
      <c r="C5" s="20"/>
      <c r="D5" s="20"/>
      <c r="E5" s="20"/>
      <c r="F5" s="20"/>
      <c r="G5" s="2"/>
      <c r="H5" s="2"/>
      <c r="I5" s="2"/>
      <c r="J5" s="2"/>
      <c r="K5" s="2"/>
      <c r="L5" s="2"/>
      <c r="M5" s="2"/>
    </row>
    <row r="6" spans="1:13" ht="15">
      <c r="A6" s="2"/>
      <c r="B6" s="3"/>
      <c r="C6" s="7"/>
      <c r="D6" s="7"/>
      <c r="E6" s="7"/>
      <c r="F6" s="65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36" t="s">
        <v>174</v>
      </c>
      <c r="E7" s="36"/>
      <c r="F7" s="66" t="s">
        <v>150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36" t="s">
        <v>250</v>
      </c>
      <c r="E8" s="36"/>
      <c r="F8" s="66" t="s">
        <v>250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36" t="s">
        <v>251</v>
      </c>
      <c r="E9" s="36"/>
      <c r="F9" s="36" t="s">
        <v>251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3" t="s">
        <v>11</v>
      </c>
      <c r="E10" s="7"/>
      <c r="F10" s="67" t="s">
        <v>11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37"/>
      <c r="E11" s="2"/>
      <c r="F11" s="37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108</v>
      </c>
      <c r="C12" s="2"/>
      <c r="D12" s="37"/>
      <c r="E12" s="2"/>
      <c r="F12" s="37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152</v>
      </c>
      <c r="C13" s="39"/>
      <c r="D13" s="50">
        <v>587</v>
      </c>
      <c r="E13" s="51"/>
      <c r="F13" s="50">
        <v>5509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39"/>
      <c r="D14" s="51"/>
      <c r="E14" s="51"/>
      <c r="F14" s="51"/>
      <c r="G14"/>
      <c r="H14" s="2"/>
      <c r="I14" s="2"/>
      <c r="J14" s="2"/>
      <c r="K14" s="2"/>
      <c r="L14" s="2"/>
      <c r="M14" s="2"/>
    </row>
    <row r="15" spans="1:13" ht="15">
      <c r="A15" s="2"/>
      <c r="B15" s="1" t="s">
        <v>109</v>
      </c>
      <c r="C15" s="39"/>
      <c r="D15" s="51"/>
      <c r="E15" s="51"/>
      <c r="F15" s="51"/>
      <c r="G15"/>
      <c r="H15" s="2"/>
      <c r="I15" s="2"/>
      <c r="J15" s="2"/>
      <c r="K15" s="2"/>
      <c r="L15" s="2"/>
      <c r="M15" s="2"/>
    </row>
    <row r="16" spans="1:13" ht="15">
      <c r="A16" s="2"/>
      <c r="B16" s="2" t="s">
        <v>110</v>
      </c>
      <c r="C16" s="39"/>
      <c r="D16" s="50">
        <v>3600</v>
      </c>
      <c r="E16" s="50"/>
      <c r="F16" s="50">
        <v>3610</v>
      </c>
      <c r="G16"/>
      <c r="H16" s="2"/>
      <c r="I16" s="2"/>
      <c r="J16" s="2"/>
      <c r="K16" s="2"/>
      <c r="L16" s="2"/>
      <c r="M16" s="2"/>
    </row>
    <row r="17" spans="1:13" ht="15">
      <c r="A17" s="2"/>
      <c r="B17" s="2" t="s">
        <v>111</v>
      </c>
      <c r="C17" s="39"/>
      <c r="D17" s="50">
        <v>4500</v>
      </c>
      <c r="E17" s="50"/>
      <c r="F17" s="50">
        <v>0</v>
      </c>
      <c r="G17"/>
      <c r="H17" s="2"/>
      <c r="I17" s="2"/>
      <c r="J17" s="2"/>
      <c r="K17" s="2"/>
      <c r="L17" s="2"/>
      <c r="M17" s="2"/>
    </row>
    <row r="18" spans="1:13" ht="15">
      <c r="A18" s="2"/>
      <c r="B18" s="2"/>
      <c r="C18" s="39"/>
      <c r="D18" s="52"/>
      <c r="E18" s="50"/>
      <c r="F18" s="52"/>
      <c r="G18"/>
      <c r="H18" s="2"/>
      <c r="I18" s="2"/>
      <c r="J18" s="2"/>
      <c r="K18" s="2"/>
      <c r="L18" s="2"/>
      <c r="M18" s="2"/>
    </row>
    <row r="19" spans="1:13" ht="15">
      <c r="A19" s="2"/>
      <c r="B19" s="2" t="s">
        <v>112</v>
      </c>
      <c r="C19" s="39"/>
      <c r="D19" s="50">
        <f>D13+D16+D17</f>
        <v>8687</v>
      </c>
      <c r="E19" s="50"/>
      <c r="F19" s="50">
        <f>F13+F16+F17</f>
        <v>9119</v>
      </c>
      <c r="G19"/>
      <c r="H19" s="2"/>
      <c r="I19" s="2"/>
      <c r="J19" s="2"/>
      <c r="K19" s="2"/>
      <c r="L19" s="2"/>
      <c r="M19" s="2"/>
    </row>
    <row r="20" spans="1:13" ht="15">
      <c r="A20" s="2"/>
      <c r="B20" s="2" t="s">
        <v>113</v>
      </c>
      <c r="C20" s="39"/>
      <c r="D20" s="53"/>
      <c r="E20" s="50"/>
      <c r="F20" s="53"/>
      <c r="G20"/>
      <c r="H20" s="2"/>
      <c r="I20" s="2"/>
      <c r="J20" s="2"/>
      <c r="K20" s="2"/>
      <c r="L20" s="2"/>
      <c r="M20" s="2"/>
    </row>
    <row r="21" spans="1:13" ht="15">
      <c r="A21" s="2"/>
      <c r="B21" s="2"/>
      <c r="C21" s="39"/>
      <c r="D21" s="50"/>
      <c r="E21" s="50"/>
      <c r="F21" s="50"/>
      <c r="G21"/>
      <c r="H21" s="2"/>
      <c r="I21" s="2"/>
      <c r="J21" s="2"/>
      <c r="K21" s="2"/>
      <c r="L21" s="2"/>
      <c r="M21" s="2"/>
    </row>
    <row r="22" spans="1:13" ht="15">
      <c r="A22" s="2"/>
      <c r="B22" s="1" t="s">
        <v>114</v>
      </c>
      <c r="C22" s="39"/>
      <c r="D22" s="50"/>
      <c r="E22" s="50"/>
      <c r="F22" s="50"/>
      <c r="G22"/>
      <c r="H22" s="2"/>
      <c r="I22" s="2"/>
      <c r="J22" s="2"/>
      <c r="K22" s="2"/>
      <c r="L22" s="2"/>
      <c r="M22" s="2"/>
    </row>
    <row r="23" spans="1:13" ht="15">
      <c r="A23" s="2"/>
      <c r="B23" s="2" t="s">
        <v>115</v>
      </c>
      <c r="C23" s="39"/>
      <c r="D23" s="50">
        <v>-3539</v>
      </c>
      <c r="E23" s="50"/>
      <c r="F23" s="50">
        <v>-1826</v>
      </c>
      <c r="G23"/>
      <c r="H23" s="2"/>
      <c r="I23" s="2"/>
      <c r="J23" s="2"/>
      <c r="K23" s="2"/>
      <c r="L23" s="2"/>
      <c r="M23" s="2"/>
    </row>
    <row r="24" spans="1:13" ht="15">
      <c r="A24" s="2"/>
      <c r="B24" s="2" t="s">
        <v>116</v>
      </c>
      <c r="C24" s="39"/>
      <c r="D24" s="50">
        <v>2747</v>
      </c>
      <c r="E24" s="50"/>
      <c r="F24" s="50">
        <v>-1848</v>
      </c>
      <c r="G24"/>
      <c r="H24" s="2"/>
      <c r="I24" s="2"/>
      <c r="J24" s="2"/>
      <c r="K24" s="2"/>
      <c r="L24" s="2"/>
      <c r="M24" s="2"/>
    </row>
    <row r="25" spans="1:13" ht="15">
      <c r="A25" s="2"/>
      <c r="B25" s="2" t="s">
        <v>184</v>
      </c>
      <c r="C25" s="39"/>
      <c r="D25" s="52">
        <v>-4500</v>
      </c>
      <c r="E25" s="50"/>
      <c r="F25" s="52">
        <v>-862</v>
      </c>
      <c r="G25"/>
      <c r="H25" s="2"/>
      <c r="I25" s="2"/>
      <c r="J25" s="2"/>
      <c r="K25" s="2"/>
      <c r="L25" s="2"/>
      <c r="M25" s="2"/>
    </row>
    <row r="26" spans="1:13" ht="15">
      <c r="A26" s="2"/>
      <c r="B26" s="2" t="s">
        <v>117</v>
      </c>
      <c r="C26" s="39"/>
      <c r="D26" s="50">
        <f>D19+D23+D24+D25</f>
        <v>3395</v>
      </c>
      <c r="E26" s="50"/>
      <c r="F26" s="50">
        <f>F19+F23+F24+F25</f>
        <v>4583</v>
      </c>
      <c r="G26"/>
      <c r="H26" s="2"/>
      <c r="I26" s="2"/>
      <c r="J26" s="2"/>
      <c r="K26" s="2"/>
      <c r="L26" s="2"/>
      <c r="M26" s="2"/>
    </row>
    <row r="27" spans="1:13" ht="15">
      <c r="A27" s="2"/>
      <c r="B27" s="2"/>
      <c r="C27" s="39"/>
      <c r="D27" s="50"/>
      <c r="E27" s="50"/>
      <c r="F27" s="50"/>
      <c r="G27"/>
      <c r="H27" s="2"/>
      <c r="I27" s="2"/>
      <c r="J27" s="2"/>
      <c r="K27" s="2"/>
      <c r="L27" s="2"/>
      <c r="M27" s="2"/>
    </row>
    <row r="28" spans="1:13" ht="15">
      <c r="A28" s="2"/>
      <c r="B28" s="1" t="s">
        <v>133</v>
      </c>
      <c r="C28" s="39"/>
      <c r="D28" s="50"/>
      <c r="E28" s="50"/>
      <c r="F28" s="50"/>
      <c r="G28"/>
      <c r="H28" s="2"/>
      <c r="I28" s="2"/>
      <c r="J28" s="2"/>
      <c r="K28" s="2"/>
      <c r="L28" s="2"/>
      <c r="M28" s="2"/>
    </row>
    <row r="29" spans="1:13" ht="15">
      <c r="A29" s="2"/>
      <c r="B29" s="2" t="s">
        <v>134</v>
      </c>
      <c r="C29" s="39"/>
      <c r="D29" s="50">
        <v>0</v>
      </c>
      <c r="E29" s="50"/>
      <c r="F29" s="50">
        <v>0</v>
      </c>
      <c r="G29"/>
      <c r="H29" s="2"/>
      <c r="I29" s="2"/>
      <c r="J29" s="2"/>
      <c r="K29" s="2"/>
      <c r="L29" s="2"/>
      <c r="M29" s="2"/>
    </row>
    <row r="30" spans="1:13" ht="15">
      <c r="A30" s="2"/>
      <c r="B30" s="2" t="s">
        <v>135</v>
      </c>
      <c r="C30" s="39"/>
      <c r="D30" s="50">
        <v>-1903</v>
      </c>
      <c r="E30" s="50"/>
      <c r="F30" s="50">
        <v>-104</v>
      </c>
      <c r="G30"/>
      <c r="H30"/>
      <c r="I30" s="2"/>
      <c r="J30" s="2"/>
      <c r="K30" s="2"/>
      <c r="L30" s="2"/>
      <c r="M30" s="2"/>
    </row>
    <row r="31" spans="1:13" ht="15">
      <c r="A31" s="2"/>
      <c r="B31" s="2"/>
      <c r="C31" s="39"/>
      <c r="D31" s="50"/>
      <c r="E31" s="50"/>
      <c r="F31" s="50"/>
      <c r="G31"/>
      <c r="H31" s="2"/>
      <c r="I31" s="2"/>
      <c r="J31" s="2"/>
      <c r="K31" s="2"/>
      <c r="L31" s="2"/>
      <c r="M31" s="2"/>
    </row>
    <row r="32" spans="1:13" ht="15">
      <c r="A32" s="2"/>
      <c r="B32" s="1" t="s">
        <v>118</v>
      </c>
      <c r="C32" s="39"/>
      <c r="D32" s="50"/>
      <c r="E32" s="50"/>
      <c r="F32" s="50"/>
      <c r="G32"/>
      <c r="H32" s="2"/>
      <c r="I32" s="2"/>
      <c r="J32" s="2"/>
      <c r="K32" s="2"/>
      <c r="L32" s="2"/>
      <c r="M32" s="2"/>
    </row>
    <row r="33" spans="1:13" ht="15">
      <c r="A33" s="2"/>
      <c r="B33" s="2" t="s">
        <v>119</v>
      </c>
      <c r="C33" s="39"/>
      <c r="D33" s="50">
        <v>0</v>
      </c>
      <c r="E33" s="50"/>
      <c r="F33" s="50">
        <v>0</v>
      </c>
      <c r="G33"/>
      <c r="H33" s="2"/>
      <c r="I33" s="2"/>
      <c r="J33" s="2"/>
      <c r="K33" s="2"/>
      <c r="L33" s="2"/>
      <c r="M33" s="2"/>
    </row>
    <row r="34" spans="1:13" ht="15">
      <c r="A34" s="2"/>
      <c r="B34" s="2" t="s">
        <v>120</v>
      </c>
      <c r="C34" s="39"/>
      <c r="D34" s="50">
        <v>-1280</v>
      </c>
      <c r="E34" s="50"/>
      <c r="F34" s="50">
        <v>-841</v>
      </c>
      <c r="G34"/>
      <c r="H34" s="2"/>
      <c r="I34" s="2"/>
      <c r="J34" s="2"/>
      <c r="K34" s="2"/>
      <c r="L34" s="2"/>
      <c r="M34" s="2"/>
    </row>
    <row r="35" spans="1:13" ht="15">
      <c r="A35" s="2"/>
      <c r="B35" s="2" t="s">
        <v>132</v>
      </c>
      <c r="C35" s="39"/>
      <c r="D35" s="50">
        <v>0</v>
      </c>
      <c r="E35" s="50"/>
      <c r="F35" s="50">
        <v>0</v>
      </c>
      <c r="G35"/>
      <c r="H35" s="2"/>
      <c r="I35" s="2"/>
      <c r="J35" s="2"/>
      <c r="K35" s="2"/>
      <c r="L35" s="2"/>
      <c r="M35" s="2"/>
    </row>
    <row r="36" spans="1:13" ht="15">
      <c r="A36" s="2"/>
      <c r="B36" s="2"/>
      <c r="C36" s="39"/>
      <c r="D36" s="52"/>
      <c r="E36" s="50"/>
      <c r="F36" s="52"/>
      <c r="G36"/>
      <c r="H36" s="2"/>
      <c r="I36" s="2"/>
      <c r="J36" s="2"/>
      <c r="K36" s="2"/>
      <c r="L36" s="2"/>
      <c r="M36" s="2"/>
    </row>
    <row r="37" spans="1:13" ht="15">
      <c r="A37" s="2"/>
      <c r="B37" s="2" t="s">
        <v>121</v>
      </c>
      <c r="C37" s="39"/>
      <c r="D37" s="50">
        <f>D26+D29+D30+D33+D34+D35</f>
        <v>212</v>
      </c>
      <c r="E37" s="50"/>
      <c r="F37" s="50">
        <f>F26+F29+F30+F33+F34+F35</f>
        <v>3638</v>
      </c>
      <c r="H37" s="2"/>
      <c r="I37" s="2"/>
      <c r="J37" s="2"/>
      <c r="K37" s="2"/>
      <c r="L37" s="2"/>
      <c r="M37" s="2"/>
    </row>
    <row r="38" spans="1:13" ht="15">
      <c r="A38" s="2"/>
      <c r="C38" s="39"/>
      <c r="D38" s="50"/>
      <c r="E38" s="50"/>
      <c r="F38" s="50"/>
      <c r="G38"/>
      <c r="H38" s="2"/>
      <c r="I38" s="2"/>
      <c r="J38" s="2"/>
      <c r="K38" s="2"/>
      <c r="L38" s="2"/>
      <c r="M38" s="2"/>
    </row>
    <row r="39" spans="1:13" ht="15">
      <c r="A39" s="2"/>
      <c r="B39" s="2" t="s">
        <v>122</v>
      </c>
      <c r="C39" s="39"/>
      <c r="D39" s="54"/>
      <c r="E39" s="54"/>
      <c r="F39" s="54"/>
      <c r="G39"/>
      <c r="H39" s="2"/>
      <c r="I39" s="2"/>
      <c r="J39" s="2"/>
      <c r="K39" s="2"/>
      <c r="L39" s="2"/>
      <c r="M39" s="2"/>
    </row>
    <row r="40" spans="1:13" ht="15">
      <c r="A40" s="2"/>
      <c r="B40" s="2" t="s">
        <v>123</v>
      </c>
      <c r="C40" s="39"/>
      <c r="D40" s="68">
        <v>-35306</v>
      </c>
      <c r="E40" s="54"/>
      <c r="F40" s="68">
        <v>-45443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39"/>
      <c r="D41" s="54"/>
      <c r="E41" s="54"/>
      <c r="F41" s="54"/>
      <c r="G41"/>
      <c r="H41" s="2"/>
      <c r="I41" s="2"/>
      <c r="J41" s="2"/>
      <c r="K41" s="2"/>
      <c r="L41" s="2"/>
      <c r="M41" s="2"/>
    </row>
    <row r="42" spans="1:13" ht="15">
      <c r="A42" s="2"/>
      <c r="B42" s="2" t="s">
        <v>124</v>
      </c>
      <c r="C42" s="39"/>
      <c r="D42" s="54"/>
      <c r="E42" s="54"/>
      <c r="F42" s="54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125</v>
      </c>
      <c r="C43" s="39"/>
      <c r="D43" s="69">
        <f>D37+D40</f>
        <v>-35094</v>
      </c>
      <c r="E43" s="79"/>
      <c r="F43" s="69">
        <f>F37+F40</f>
        <v>-41805</v>
      </c>
      <c r="G43"/>
      <c r="H43" s="2"/>
      <c r="I43" s="2"/>
      <c r="J43" s="2"/>
      <c r="K43" s="2"/>
      <c r="L43" s="2"/>
      <c r="M43" s="2"/>
    </row>
    <row r="44" spans="1:13" ht="15.75" thickTop="1">
      <c r="A44" s="2"/>
      <c r="B44" s="2"/>
      <c r="C44" s="39"/>
      <c r="D44" s="54"/>
      <c r="E44" s="54"/>
      <c r="F44" s="54"/>
      <c r="G44"/>
      <c r="H44" s="2"/>
      <c r="I44" s="2"/>
      <c r="J44" s="2"/>
      <c r="K44" s="2"/>
      <c r="L44" s="2"/>
      <c r="M44" s="2"/>
    </row>
    <row r="45" spans="1:13" ht="15">
      <c r="A45" s="2"/>
      <c r="B45" s="2"/>
      <c r="C45" s="39"/>
      <c r="D45" s="54"/>
      <c r="E45" s="54"/>
      <c r="F45" s="54"/>
      <c r="G45"/>
      <c r="H45" s="2"/>
      <c r="I45" s="2"/>
      <c r="J45" s="2"/>
      <c r="K45" s="2"/>
      <c r="L45" s="2"/>
      <c r="M45" s="2"/>
    </row>
    <row r="46" spans="1:13" ht="15">
      <c r="A46" s="2"/>
      <c r="B46" s="2" t="s">
        <v>146</v>
      </c>
      <c r="C46" s="39"/>
      <c r="D46" s="54"/>
      <c r="E46" s="54"/>
      <c r="F46" s="54"/>
      <c r="G46"/>
      <c r="H46" s="2"/>
      <c r="I46" s="2"/>
      <c r="J46" s="2"/>
      <c r="K46" s="2"/>
      <c r="L46" s="2"/>
      <c r="M46" s="2"/>
    </row>
    <row r="47" spans="1:13" ht="15">
      <c r="A47" s="2"/>
      <c r="B47" s="2" t="s">
        <v>225</v>
      </c>
      <c r="C47" s="39"/>
      <c r="D47" s="54"/>
      <c r="E47" s="54"/>
      <c r="F47" s="54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39"/>
      <c r="D48" s="39"/>
      <c r="E48" s="39"/>
      <c r="F48" s="39"/>
      <c r="G48"/>
      <c r="H48" s="2"/>
      <c r="I48" s="2"/>
      <c r="J48" s="2"/>
      <c r="K48" s="2"/>
      <c r="L48" s="2"/>
      <c r="M48" s="2"/>
    </row>
    <row r="49" spans="1:13" ht="15">
      <c r="A49" s="2"/>
      <c r="B49" s="2"/>
      <c r="C49" s="39"/>
      <c r="D49" s="39"/>
      <c r="E49" s="39"/>
      <c r="F49" s="39"/>
      <c r="G49"/>
      <c r="H49" s="2"/>
      <c r="I49" s="2"/>
      <c r="J49" s="2"/>
      <c r="K49" s="2"/>
      <c r="L49" s="2"/>
      <c r="M49" s="2"/>
    </row>
    <row r="50" spans="1:13" ht="15">
      <c r="A50" s="2"/>
      <c r="B50"/>
      <c r="C50"/>
      <c r="D50"/>
      <c r="E50"/>
      <c r="F50"/>
      <c r="G50"/>
      <c r="H50"/>
      <c r="I50"/>
      <c r="J50"/>
      <c r="K50" s="2"/>
      <c r="L50" s="2"/>
      <c r="M50" s="2"/>
    </row>
    <row r="51" spans="1:13" ht="15">
      <c r="A51" s="2"/>
      <c r="B51"/>
      <c r="C51"/>
      <c r="D51"/>
      <c r="E51"/>
      <c r="F51"/>
      <c r="G51"/>
      <c r="H51"/>
      <c r="I51"/>
      <c r="J51"/>
      <c r="K51" s="2"/>
      <c r="L51" s="2"/>
      <c r="M51" s="2"/>
    </row>
    <row r="52" spans="1:13" ht="15">
      <c r="A52" s="2"/>
      <c r="B52"/>
      <c r="C52"/>
      <c r="D52"/>
      <c r="E52"/>
      <c r="F52"/>
      <c r="G52"/>
      <c r="H52"/>
      <c r="I52"/>
      <c r="J52"/>
      <c r="K52" s="2"/>
      <c r="L52" s="2"/>
      <c r="M52" s="2"/>
    </row>
    <row r="53" spans="1:13" ht="15">
      <c r="A53" s="2"/>
      <c r="B53"/>
      <c r="C53"/>
      <c r="D53"/>
      <c r="E53"/>
      <c r="F53"/>
      <c r="G53"/>
      <c r="H53"/>
      <c r="I53"/>
      <c r="J53"/>
      <c r="K53" s="2"/>
      <c r="L53" s="2"/>
      <c r="M53" s="2"/>
    </row>
    <row r="54" spans="1:13" ht="15">
      <c r="A54" s="2"/>
      <c r="B54"/>
      <c r="C54"/>
      <c r="D54"/>
      <c r="E54"/>
      <c r="F54"/>
      <c r="G54"/>
      <c r="H54"/>
      <c r="I54"/>
      <c r="J54"/>
      <c r="K54" s="2"/>
      <c r="L54" s="2"/>
      <c r="M54" s="2"/>
    </row>
    <row r="55" spans="1:13" ht="15">
      <c r="A55" s="2"/>
      <c r="B55"/>
      <c r="C55"/>
      <c r="D55"/>
      <c r="E55"/>
      <c r="F55"/>
      <c r="G55"/>
      <c r="H55"/>
      <c r="I55"/>
      <c r="J55"/>
      <c r="K55" s="2"/>
      <c r="L55" s="2"/>
      <c r="M55" s="2"/>
    </row>
    <row r="56" spans="1:13" ht="15">
      <c r="A56" s="2"/>
      <c r="B56"/>
      <c r="C56"/>
      <c r="D56"/>
      <c r="E56"/>
      <c r="F56"/>
      <c r="G56"/>
      <c r="H56"/>
      <c r="I56"/>
      <c r="J56"/>
      <c r="K56" s="2"/>
      <c r="L56" s="2"/>
      <c r="M56" s="2"/>
    </row>
    <row r="57" spans="1:13" ht="15">
      <c r="A57" s="2"/>
      <c r="B57"/>
      <c r="C57"/>
      <c r="D57"/>
      <c r="E57"/>
      <c r="F57"/>
      <c r="G57"/>
      <c r="H57"/>
      <c r="I57"/>
      <c r="J57"/>
      <c r="K57" s="2"/>
      <c r="L57" s="2"/>
      <c r="M57" s="2"/>
    </row>
    <row r="58" spans="1:13" ht="15">
      <c r="A58" s="2"/>
      <c r="B58"/>
      <c r="C58"/>
      <c r="D58"/>
      <c r="E58"/>
      <c r="F58"/>
      <c r="G58"/>
      <c r="H58"/>
      <c r="I58"/>
      <c r="J58"/>
      <c r="K58" s="2"/>
      <c r="L58" s="2"/>
      <c r="M58" s="2"/>
    </row>
    <row r="59" spans="1:13" ht="15">
      <c r="A59" s="2"/>
      <c r="B59"/>
      <c r="C59"/>
      <c r="D59"/>
      <c r="E59"/>
      <c r="F59"/>
      <c r="G59"/>
      <c r="H59"/>
      <c r="I59"/>
      <c r="J59"/>
      <c r="K59" s="2"/>
      <c r="L59" s="2"/>
      <c r="M59" s="2"/>
    </row>
    <row r="60" spans="1:13" ht="15">
      <c r="A60" s="2"/>
      <c r="B60"/>
      <c r="C60"/>
      <c r="D60"/>
      <c r="E60"/>
      <c r="F60"/>
      <c r="G60"/>
      <c r="H60"/>
      <c r="I60"/>
      <c r="J60"/>
      <c r="K60" s="2"/>
      <c r="L60" s="2"/>
      <c r="M60" s="2"/>
    </row>
    <row r="61" spans="1:13" ht="15">
      <c r="A61" s="2"/>
      <c r="B61"/>
      <c r="C61"/>
      <c r="D61"/>
      <c r="E61"/>
      <c r="F61"/>
      <c r="G61"/>
      <c r="H61"/>
      <c r="I61"/>
      <c r="J61"/>
      <c r="K61" s="2"/>
      <c r="L61" s="2"/>
      <c r="M61" s="2"/>
    </row>
    <row r="62" spans="1:13" ht="15">
      <c r="A62" s="2"/>
      <c r="B62"/>
      <c r="C62"/>
      <c r="D62"/>
      <c r="E62"/>
      <c r="F62"/>
      <c r="G62"/>
      <c r="H62"/>
      <c r="I62"/>
      <c r="J62"/>
      <c r="K62" s="2"/>
      <c r="L62" s="2"/>
      <c r="M62" s="2"/>
    </row>
    <row r="63" spans="1:13" ht="15">
      <c r="A63" s="2"/>
      <c r="B63"/>
      <c r="C63"/>
      <c r="D63"/>
      <c r="E63"/>
      <c r="F63"/>
      <c r="G63"/>
      <c r="H63"/>
      <c r="I63"/>
      <c r="J63"/>
      <c r="K63" s="2"/>
      <c r="L63" s="2"/>
      <c r="M63" s="2"/>
    </row>
    <row r="64" spans="1:13" ht="15">
      <c r="A64" s="2"/>
      <c r="B64"/>
      <c r="C64"/>
      <c r="D64"/>
      <c r="E64"/>
      <c r="F64"/>
      <c r="G64"/>
      <c r="H64"/>
      <c r="I64"/>
      <c r="J64"/>
      <c r="K64" s="2"/>
      <c r="L64" s="2"/>
      <c r="M64" s="2"/>
    </row>
    <row r="65" spans="1:13" ht="15">
      <c r="A65" s="2"/>
      <c r="B65"/>
      <c r="C65"/>
      <c r="D65"/>
      <c r="E65"/>
      <c r="F65"/>
      <c r="G65"/>
      <c r="H65"/>
      <c r="I65"/>
      <c r="J65"/>
      <c r="K65" s="2"/>
      <c r="L65" s="2"/>
      <c r="M65" s="2"/>
    </row>
    <row r="66" spans="1:13" ht="15">
      <c r="A66" s="2"/>
      <c r="B66"/>
      <c r="C66"/>
      <c r="D66"/>
      <c r="E66"/>
      <c r="F66"/>
      <c r="G66"/>
      <c r="H66"/>
      <c r="I66"/>
      <c r="J66"/>
      <c r="K66" s="2"/>
      <c r="L66" s="2"/>
      <c r="M66" s="2"/>
    </row>
    <row r="67" spans="1:13" ht="15">
      <c r="A67" s="2"/>
      <c r="B67"/>
      <c r="C67"/>
      <c r="D67"/>
      <c r="E67"/>
      <c r="F67"/>
      <c r="G67"/>
      <c r="H67"/>
      <c r="I67"/>
      <c r="J67"/>
      <c r="K67" s="2"/>
      <c r="L67" s="2"/>
      <c r="M67" s="2"/>
    </row>
    <row r="68" spans="1:13" ht="15">
      <c r="A68" s="2"/>
      <c r="B68"/>
      <c r="C68"/>
      <c r="D68"/>
      <c r="E68"/>
      <c r="F68"/>
      <c r="G68"/>
      <c r="H68"/>
      <c r="I68"/>
      <c r="J68"/>
      <c r="K68" s="2"/>
      <c r="L68" s="2"/>
      <c r="M68" s="2"/>
    </row>
    <row r="69" spans="1:13" ht="15">
      <c r="A69" s="2"/>
      <c r="B69"/>
      <c r="C69"/>
      <c r="D69"/>
      <c r="E69"/>
      <c r="F69"/>
      <c r="G69"/>
      <c r="H69"/>
      <c r="I69"/>
      <c r="J69"/>
      <c r="K69" s="2"/>
      <c r="L69" s="2"/>
      <c r="M69" s="2"/>
    </row>
    <row r="70" spans="1:13" ht="15">
      <c r="A70" s="2"/>
      <c r="B70"/>
      <c r="C70"/>
      <c r="D70"/>
      <c r="E70"/>
      <c r="F70"/>
      <c r="G70"/>
      <c r="H70"/>
      <c r="I70"/>
      <c r="J70"/>
      <c r="K70" s="2"/>
      <c r="L70" s="2"/>
      <c r="M70" s="2"/>
    </row>
    <row r="71" spans="1:13" ht="15">
      <c r="A71" s="2"/>
      <c r="B71"/>
      <c r="C71"/>
      <c r="D71"/>
      <c r="E71"/>
      <c r="F71"/>
      <c r="G71"/>
      <c r="H71"/>
      <c r="I71"/>
      <c r="J71"/>
      <c r="K71" s="2"/>
      <c r="L71" s="2"/>
      <c r="M71" s="2"/>
    </row>
    <row r="72" spans="1:13" ht="15">
      <c r="A72" s="2"/>
      <c r="B72"/>
      <c r="C72"/>
      <c r="D72"/>
      <c r="E72"/>
      <c r="F72"/>
      <c r="G72"/>
      <c r="H72"/>
      <c r="I72"/>
      <c r="J72"/>
      <c r="K72" s="2"/>
      <c r="L72" s="2"/>
      <c r="M72" s="2"/>
    </row>
    <row r="73" spans="1:13" ht="15">
      <c r="A73" s="2"/>
      <c r="B73"/>
      <c r="C73"/>
      <c r="D73"/>
      <c r="E73"/>
      <c r="F73"/>
      <c r="G73"/>
      <c r="H73"/>
      <c r="I73"/>
      <c r="J73"/>
      <c r="K73" s="2"/>
      <c r="L73" s="2"/>
      <c r="M73" s="2"/>
    </row>
    <row r="74" spans="1:13" ht="15">
      <c r="A74" s="2"/>
      <c r="B74"/>
      <c r="C74"/>
      <c r="D74"/>
      <c r="E74"/>
      <c r="F74"/>
      <c r="G74"/>
      <c r="H74"/>
      <c r="I74"/>
      <c r="J74"/>
      <c r="K74" s="2"/>
      <c r="L74" s="2"/>
      <c r="M74" s="2"/>
    </row>
    <row r="75" spans="1:13" ht="15">
      <c r="A75" s="2"/>
      <c r="B75"/>
      <c r="C75"/>
      <c r="D75"/>
      <c r="E75"/>
      <c r="F75"/>
      <c r="G75"/>
      <c r="H75"/>
      <c r="I75"/>
      <c r="J75"/>
      <c r="K75" s="2"/>
      <c r="L75" s="2"/>
      <c r="M75" s="2"/>
    </row>
    <row r="76" spans="1:13" ht="15">
      <c r="A76" s="2"/>
      <c r="B76"/>
      <c r="C76"/>
      <c r="D76"/>
      <c r="E76"/>
      <c r="F76"/>
      <c r="G76"/>
      <c r="H76"/>
      <c r="I76"/>
      <c r="J76"/>
      <c r="K76" s="2"/>
      <c r="L76" s="2"/>
      <c r="M76" s="2"/>
    </row>
    <row r="77" spans="1:13" ht="15">
      <c r="A77" s="2"/>
      <c r="B77"/>
      <c r="C77"/>
      <c r="D77"/>
      <c r="E77"/>
      <c r="F77"/>
      <c r="G77"/>
      <c r="H77"/>
      <c r="I77"/>
      <c r="J77"/>
      <c r="K77" s="2"/>
      <c r="L77" s="2"/>
      <c r="M77" s="2"/>
    </row>
    <row r="78" spans="1:13" ht="15">
      <c r="A78" s="2"/>
      <c r="B78"/>
      <c r="C78"/>
      <c r="D78"/>
      <c r="E78"/>
      <c r="F78"/>
      <c r="G78"/>
      <c r="H78"/>
      <c r="I78"/>
      <c r="J78"/>
      <c r="K78" s="2"/>
      <c r="L78" s="2"/>
      <c r="M78" s="2"/>
    </row>
    <row r="79" spans="1:13" ht="15">
      <c r="A79" s="2"/>
      <c r="B79"/>
      <c r="C79"/>
      <c r="D79"/>
      <c r="E79"/>
      <c r="F79"/>
      <c r="G79"/>
      <c r="H79"/>
      <c r="I79"/>
      <c r="J79"/>
      <c r="K79" s="2"/>
      <c r="L79" s="2"/>
      <c r="M79" s="2"/>
    </row>
    <row r="80" spans="1:13" ht="15">
      <c r="A80" s="2"/>
      <c r="B80"/>
      <c r="C80"/>
      <c r="D80"/>
      <c r="E80"/>
      <c r="F80"/>
      <c r="G80"/>
      <c r="H80"/>
      <c r="I80"/>
      <c r="J80"/>
      <c r="K80" s="2"/>
      <c r="L80" s="2"/>
      <c r="M80" s="2"/>
    </row>
    <row r="81" spans="1:13" ht="15">
      <c r="A81" s="2"/>
      <c r="B81"/>
      <c r="C81"/>
      <c r="D81"/>
      <c r="E81"/>
      <c r="F81"/>
      <c r="G81"/>
      <c r="H81"/>
      <c r="I81"/>
      <c r="J81"/>
      <c r="K81" s="2"/>
      <c r="L81" s="2"/>
      <c r="M81" s="2"/>
    </row>
    <row r="82" spans="1:13" ht="15">
      <c r="A82" s="2"/>
      <c r="B82"/>
      <c r="C82"/>
      <c r="D82"/>
      <c r="E82"/>
      <c r="F82"/>
      <c r="G82"/>
      <c r="H82"/>
      <c r="I82"/>
      <c r="J82"/>
      <c r="K82" s="2"/>
      <c r="L82" s="2"/>
      <c r="M82" s="2"/>
    </row>
    <row r="83" spans="1:13" ht="15">
      <c r="A83" s="2"/>
      <c r="B83"/>
      <c r="C83"/>
      <c r="D83"/>
      <c r="E83"/>
      <c r="F83"/>
      <c r="G83"/>
      <c r="H83"/>
      <c r="I83"/>
      <c r="J83"/>
      <c r="K83" s="2"/>
      <c r="L83" s="2"/>
      <c r="M83" s="2"/>
    </row>
    <row r="84" spans="1:13" ht="15">
      <c r="A84" s="2"/>
      <c r="B84"/>
      <c r="C84"/>
      <c r="D84"/>
      <c r="E84"/>
      <c r="F84"/>
      <c r="G84"/>
      <c r="H84"/>
      <c r="I84"/>
      <c r="J84"/>
      <c r="K84" s="2"/>
      <c r="L84" s="2"/>
      <c r="M84" s="2"/>
    </row>
    <row r="85" spans="1:13" ht="15">
      <c r="A85" s="2"/>
      <c r="B85"/>
      <c r="C85"/>
      <c r="D85"/>
      <c r="E85"/>
      <c r="F85"/>
      <c r="G85"/>
      <c r="H85"/>
      <c r="I85"/>
      <c r="J85"/>
      <c r="K85" s="2"/>
      <c r="L85" s="2"/>
      <c r="M85" s="2"/>
    </row>
    <row r="86" spans="1:13" ht="15">
      <c r="A86" s="2"/>
      <c r="B86"/>
      <c r="C86"/>
      <c r="D86"/>
      <c r="E86"/>
      <c r="F86"/>
      <c r="G86"/>
      <c r="H86"/>
      <c r="I86"/>
      <c r="J86"/>
      <c r="K86" s="2"/>
      <c r="L86" s="2"/>
      <c r="M86" s="2"/>
    </row>
    <row r="87" spans="1:13" ht="15">
      <c r="A87" s="2"/>
      <c r="B87"/>
      <c r="C87"/>
      <c r="D87"/>
      <c r="E87"/>
      <c r="F87"/>
      <c r="G87"/>
      <c r="H87"/>
      <c r="I87"/>
      <c r="J87"/>
      <c r="K87" s="2"/>
      <c r="L87" s="2"/>
      <c r="M87" s="2"/>
    </row>
    <row r="88" spans="1:13" ht="15">
      <c r="A88" s="2"/>
      <c r="B88"/>
      <c r="C88"/>
      <c r="D88"/>
      <c r="E88"/>
      <c r="F88"/>
      <c r="G88"/>
      <c r="H88"/>
      <c r="I88"/>
      <c r="J88"/>
      <c r="K88" s="2"/>
      <c r="L88" s="2"/>
      <c r="M88" s="2"/>
    </row>
    <row r="89" spans="1:13" ht="15">
      <c r="A89" s="2"/>
      <c r="B89"/>
      <c r="C89"/>
      <c r="D89"/>
      <c r="E89"/>
      <c r="F89"/>
      <c r="G89"/>
      <c r="H89"/>
      <c r="I89"/>
      <c r="J89"/>
      <c r="K89" s="2"/>
      <c r="L89" s="2"/>
      <c r="M89" s="2"/>
    </row>
    <row r="90" spans="1:13" ht="15">
      <c r="A90" s="2"/>
      <c r="B90"/>
      <c r="C90"/>
      <c r="D90"/>
      <c r="E90"/>
      <c r="F90"/>
      <c r="G90"/>
      <c r="H90"/>
      <c r="I90"/>
      <c r="J90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</sheetData>
  <mergeCells count="1">
    <mergeCell ref="B4:F4"/>
  </mergeCells>
  <printOptions/>
  <pageMargins left="0.35" right="0.34" top="0.42" bottom="0.37" header="0.32" footer="0.3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1">
      <selection activeCell="B33" sqref="B33"/>
    </sheetView>
  </sheetViews>
  <sheetFormatPr defaultColWidth="9.140625" defaultRowHeight="12.75"/>
  <cols>
    <col min="1" max="1" width="6.7109375" style="27" customWidth="1"/>
    <col min="2" max="2" width="45.7109375" style="27" customWidth="1"/>
    <col min="3" max="3" width="1.7109375" style="27" customWidth="1"/>
    <col min="4" max="4" width="15.7109375" style="27" customWidth="1"/>
    <col min="5" max="5" width="1.421875" style="27" customWidth="1"/>
    <col min="6" max="6" width="15.7109375" style="27" customWidth="1"/>
    <col min="7" max="7" width="1.7109375" style="27" customWidth="1"/>
    <col min="8" max="8" width="15.7109375" style="27" customWidth="1"/>
    <col min="9" max="9" width="1.7109375" style="27" customWidth="1"/>
    <col min="10" max="10" width="15.7109375" style="27" customWidth="1"/>
    <col min="11" max="11" width="1.7109375" style="27" customWidth="1"/>
    <col min="12" max="12" width="15.7109375" style="27" customWidth="1"/>
    <col min="13" max="13" width="1.7109375" style="27" customWidth="1"/>
    <col min="14" max="14" width="15.7109375" style="27" customWidth="1"/>
    <col min="15" max="15" width="1.7109375" style="27" customWidth="1"/>
    <col min="16" max="16384" width="9.140625" style="27" customWidth="1"/>
  </cols>
  <sheetData>
    <row r="1" spans="1:24" ht="14.25">
      <c r="A1" s="26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4.25">
      <c r="A2" s="26" t="s">
        <v>234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">
      <c r="A5" s="24"/>
      <c r="B5" s="28" t="s">
        <v>126</v>
      </c>
      <c r="C5" s="28"/>
      <c r="D5" s="28"/>
      <c r="E5" s="28"/>
      <c r="F5" s="28"/>
      <c r="G5" s="28"/>
      <c r="H5" s="28"/>
      <c r="I5" s="28"/>
      <c r="J5" s="28"/>
      <c r="K5" s="28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4.25">
      <c r="A6" s="24"/>
      <c r="B6" s="29" t="s">
        <v>252</v>
      </c>
      <c r="C6" s="30"/>
      <c r="D6" s="30"/>
      <c r="E6" s="30"/>
      <c r="F6" s="30"/>
      <c r="G6" s="30"/>
      <c r="H6" s="30"/>
      <c r="I6" s="30"/>
      <c r="J6" s="30"/>
      <c r="K6" s="3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4.25">
      <c r="A9" s="24"/>
      <c r="B9" s="24"/>
      <c r="C9" s="24"/>
      <c r="D9" s="34" t="s">
        <v>137</v>
      </c>
      <c r="F9" s="34" t="s">
        <v>137</v>
      </c>
      <c r="G9" s="31"/>
      <c r="H9" s="31" t="s">
        <v>136</v>
      </c>
      <c r="I9" s="31"/>
      <c r="J9" s="31" t="s">
        <v>127</v>
      </c>
      <c r="K9" s="31"/>
      <c r="L9" s="31" t="s">
        <v>128</v>
      </c>
      <c r="M9" s="31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4.25">
      <c r="A10" s="24"/>
      <c r="B10" s="24"/>
      <c r="C10" s="24"/>
      <c r="D10" s="31" t="s">
        <v>139</v>
      </c>
      <c r="E10" s="31"/>
      <c r="F10" s="31" t="s">
        <v>138</v>
      </c>
      <c r="G10" s="24"/>
      <c r="H10" s="31" t="s">
        <v>42</v>
      </c>
      <c r="I10" s="31"/>
      <c r="J10" s="31" t="s">
        <v>42</v>
      </c>
      <c r="K10" s="31"/>
      <c r="L10" s="31" t="s">
        <v>129</v>
      </c>
      <c r="M10" s="31"/>
      <c r="N10" s="31" t="s">
        <v>130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>
      <c r="A11" s="24"/>
      <c r="B11" s="24"/>
      <c r="C11" s="24"/>
      <c r="D11" s="23" t="s">
        <v>11</v>
      </c>
      <c r="E11" s="32"/>
      <c r="F11" s="23" t="s">
        <v>11</v>
      </c>
      <c r="G11" s="31"/>
      <c r="H11" s="23" t="s">
        <v>11</v>
      </c>
      <c r="I11" s="31"/>
      <c r="J11" s="23" t="s">
        <v>11</v>
      </c>
      <c r="K11" s="31"/>
      <c r="L11" s="23" t="s">
        <v>11</v>
      </c>
      <c r="M11" s="31"/>
      <c r="N11" s="23" t="s">
        <v>11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">
      <c r="A13" s="24"/>
      <c r="B13" s="2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4.25">
      <c r="A15" s="24"/>
      <c r="B15" s="24" t="s">
        <v>175</v>
      </c>
      <c r="C15" s="24"/>
      <c r="D15" s="46">
        <v>61919</v>
      </c>
      <c r="E15" s="46"/>
      <c r="F15" s="46">
        <v>16966</v>
      </c>
      <c r="G15" s="46"/>
      <c r="H15" s="46">
        <v>196</v>
      </c>
      <c r="I15" s="46"/>
      <c r="J15" s="46">
        <v>1118</v>
      </c>
      <c r="K15" s="46"/>
      <c r="L15" s="46">
        <v>-2852</v>
      </c>
      <c r="M15" s="46"/>
      <c r="N15" s="46">
        <f>SUM(D15:L15)</f>
        <v>77347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4.25">
      <c r="A16" s="24"/>
      <c r="B16" s="24"/>
      <c r="C16" s="2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4.25">
      <c r="A17" s="24"/>
      <c r="B17" s="24" t="s">
        <v>131</v>
      </c>
      <c r="C17" s="24"/>
      <c r="D17" s="46">
        <v>0</v>
      </c>
      <c r="E17" s="46"/>
      <c r="F17" s="46">
        <v>0</v>
      </c>
      <c r="G17" s="46"/>
      <c r="H17" s="46">
        <v>0</v>
      </c>
      <c r="I17" s="46"/>
      <c r="J17" s="49">
        <v>0</v>
      </c>
      <c r="K17" s="46"/>
      <c r="L17" s="49">
        <v>335</v>
      </c>
      <c r="M17" s="46"/>
      <c r="N17" s="46">
        <f>SUM(D17:L17)</f>
        <v>335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4.25">
      <c r="A18" s="24"/>
      <c r="B18" s="24"/>
      <c r="C18" s="24"/>
      <c r="D18" s="47"/>
      <c r="E18" s="48"/>
      <c r="F18" s="47"/>
      <c r="G18" s="46"/>
      <c r="H18" s="47"/>
      <c r="I18" s="46"/>
      <c r="J18" s="47"/>
      <c r="K18" s="46"/>
      <c r="L18" s="25"/>
      <c r="M18" s="24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4.25">
      <c r="A19" s="24"/>
      <c r="B19" s="24"/>
      <c r="C19" s="24"/>
      <c r="D19" s="46"/>
      <c r="E19" s="46"/>
      <c r="F19" s="46"/>
      <c r="G19" s="46"/>
      <c r="H19" s="46"/>
      <c r="I19" s="46"/>
      <c r="J19" s="46"/>
      <c r="K19" s="4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4.25">
      <c r="A20" s="24"/>
      <c r="B20" s="24" t="s">
        <v>253</v>
      </c>
      <c r="C20" s="24"/>
      <c r="D20" s="46">
        <f>SUM(D15:D17)</f>
        <v>61919</v>
      </c>
      <c r="E20" s="46"/>
      <c r="F20" s="46">
        <f>SUM(F15:F17)</f>
        <v>16966</v>
      </c>
      <c r="G20" s="46"/>
      <c r="H20" s="46">
        <f>SUM(H15:H17)</f>
        <v>196</v>
      </c>
      <c r="I20" s="46"/>
      <c r="J20" s="46">
        <f>SUM(J15:J17)</f>
        <v>1118</v>
      </c>
      <c r="K20" s="46"/>
      <c r="L20" s="46">
        <f>SUM(L15:L17)</f>
        <v>-2517</v>
      </c>
      <c r="M20" s="46"/>
      <c r="N20" s="46">
        <f>SUM(N15:N17)</f>
        <v>77682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4.25">
      <c r="A21" s="24"/>
      <c r="B21" s="24"/>
      <c r="C21" s="24"/>
      <c r="D21" s="25"/>
      <c r="E21" s="33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>
      <c r="A26" s="24"/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4.25">
      <c r="A28" s="24"/>
      <c r="B28" s="46" t="s">
        <v>151</v>
      </c>
      <c r="C28" s="24"/>
      <c r="D28" s="46">
        <v>61919</v>
      </c>
      <c r="E28" s="46"/>
      <c r="F28" s="46">
        <v>16966</v>
      </c>
      <c r="G28" s="46"/>
      <c r="H28" s="46">
        <v>196</v>
      </c>
      <c r="I28" s="46"/>
      <c r="J28" s="46">
        <v>1118</v>
      </c>
      <c r="K28" s="46"/>
      <c r="L28" s="46">
        <f>74284-80199</f>
        <v>-5915</v>
      </c>
      <c r="M28" s="46"/>
      <c r="N28" s="46">
        <f>SUM(D28:L28)</f>
        <v>74284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4.25">
      <c r="A29" s="24"/>
      <c r="B29" s="46"/>
      <c r="C29" s="2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4.25">
      <c r="A30" s="24"/>
      <c r="B30" s="46" t="s">
        <v>131</v>
      </c>
      <c r="C30" s="24"/>
      <c r="D30" s="46">
        <v>0</v>
      </c>
      <c r="E30" s="46"/>
      <c r="F30" s="46">
        <v>0</v>
      </c>
      <c r="G30" s="46"/>
      <c r="H30" s="46">
        <v>0</v>
      </c>
      <c r="I30" s="46"/>
      <c r="J30" s="49">
        <v>0</v>
      </c>
      <c r="K30" s="46"/>
      <c r="L30" s="49">
        <v>3823</v>
      </c>
      <c r="M30" s="46"/>
      <c r="N30" s="46">
        <f>SUM(D30:L30)</f>
        <v>3823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4.25">
      <c r="A31" s="24"/>
      <c r="B31" s="46"/>
      <c r="C31" s="24"/>
      <c r="D31" s="47"/>
      <c r="E31" s="48"/>
      <c r="F31" s="47"/>
      <c r="G31" s="46"/>
      <c r="H31" s="47"/>
      <c r="I31" s="46"/>
      <c r="J31" s="47"/>
      <c r="K31" s="46"/>
      <c r="L31" s="25"/>
      <c r="M31" s="24"/>
      <c r="N31" s="25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4.25">
      <c r="A32" s="24"/>
      <c r="B32" s="46"/>
      <c r="C32" s="24"/>
      <c r="D32" s="46"/>
      <c r="E32" s="46"/>
      <c r="F32" s="46"/>
      <c r="G32" s="46"/>
      <c r="H32" s="46"/>
      <c r="I32" s="46"/>
      <c r="J32" s="46"/>
      <c r="K32" s="4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4.25">
      <c r="A33" s="24"/>
      <c r="B33" s="80" t="s">
        <v>254</v>
      </c>
      <c r="C33" s="24"/>
      <c r="D33" s="46">
        <f>SUM(D28:D30)</f>
        <v>61919</v>
      </c>
      <c r="E33" s="46"/>
      <c r="F33" s="46">
        <f>SUM(F28:F30)</f>
        <v>16966</v>
      </c>
      <c r="G33" s="46"/>
      <c r="H33" s="46">
        <f>SUM(H28:H30)</f>
        <v>196</v>
      </c>
      <c r="I33" s="46"/>
      <c r="J33" s="46">
        <f>SUM(J28:J30)</f>
        <v>1118</v>
      </c>
      <c r="K33" s="46"/>
      <c r="L33" s="46">
        <f>SUM(L28:L30)</f>
        <v>-2092</v>
      </c>
      <c r="M33" s="46"/>
      <c r="N33" s="46">
        <f>SUM(N28:N30)</f>
        <v>78107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4.25">
      <c r="A34" s="24"/>
      <c r="B34" s="24"/>
      <c r="C34" s="24"/>
      <c r="D34" s="25"/>
      <c r="E34" s="33"/>
      <c r="F34" s="25"/>
      <c r="G34" s="24"/>
      <c r="H34" s="25"/>
      <c r="I34" s="24"/>
      <c r="J34" s="25"/>
      <c r="K34" s="24"/>
      <c r="L34" s="25"/>
      <c r="M34" s="24"/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5">
      <c r="A37" s="24"/>
      <c r="B37" s="2" t="s">
        <v>226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5">
      <c r="A38" s="24"/>
      <c r="B38" s="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  <c r="S41" s="24"/>
      <c r="T41" s="24"/>
      <c r="U41" s="24"/>
      <c r="V41" s="24"/>
      <c r="W41" s="24"/>
      <c r="X41" s="24"/>
    </row>
    <row r="42" spans="1:24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4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4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4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4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4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4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4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4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4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4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4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4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4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4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14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4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4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ht="14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ht="14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ht="14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ht="14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ht="14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ht="14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ht="14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ht="14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14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ht="14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ht="14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ht="14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ht="14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ht="14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ht="14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ht="14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ht="14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ht="14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ht="14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ht="14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ht="14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ht="14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ht="14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ht="14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ht="14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ht="14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ht="14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ht="14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ht="14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ht="14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ht="14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ht="14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ht="14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ht="14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ht="14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ht="14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ht="14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ht="14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ht="14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ht="14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ht="14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ht="14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ht="14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ht="14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ht="14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ht="14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ht="14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ht="14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ht="14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ht="14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ht="14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ht="14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ht="14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ht="14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ht="14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ht="14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ht="14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ht="14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ht="14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ht="14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ht="14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ht="14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ht="14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ht="14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ht="14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ht="14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ht="14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ht="14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ht="14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ht="14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ht="14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ht="14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ht="14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ht="14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ht="14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ht="14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ht="14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ht="14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ht="14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ht="14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ht="14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ht="14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ht="14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ht="14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ht="14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ht="14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ht="14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ht="14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ht="14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ht="14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ht="14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ht="14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ht="14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ht="14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ht="14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ht="14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ht="14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ht="14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ht="14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ht="14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ht="14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ht="14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ht="14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ht="14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ht="14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ht="14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ht="14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ht="14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ht="14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ht="14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ht="14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ht="14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ht="14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ht="14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ht="14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ht="14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ht="14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ht="14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ht="14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ht="14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ht="14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ht="14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ht="14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ht="14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ht="14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ht="14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ht="14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ht="14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ht="14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ht="14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ht="14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ht="14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ht="14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ht="14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ht="14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ht="14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ht="14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ht="14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ht="14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ht="14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ht="14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ht="14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ht="14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ht="14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ht="14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ht="14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ht="14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ht="14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ht="14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ht="14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ht="14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ht="14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ht="14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ht="14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ht="14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ht="14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ht="14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ht="14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ht="14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ht="14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ht="14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ht="14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ht="14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ht="14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ht="14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ht="14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ht="14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ht="14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ht="14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ht="14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ht="14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ht="14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ht="14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ht="14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ht="14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ht="14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ht="14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ht="14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ht="14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ht="14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ht="14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ht="14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ht="14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ht="14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ht="14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ht="14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ht="14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ht="14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ht="14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ht="14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ht="14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ht="14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ht="14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ht="14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ht="14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ht="14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ht="14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ht="14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ht="14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ht="14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ht="14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ht="14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ht="14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ht="14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ht="14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ht="14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ht="14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ht="14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ht="14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ht="14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ht="14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ht="14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ht="14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ht="14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ht="14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ht="14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ht="14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ht="14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ht="14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ht="14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ht="14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ht="14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ht="14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:24" ht="14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ht="14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ht="14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ht="14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ht="14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ht="14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ht="14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ht="14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ht="14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ht="14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ht="14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ht="14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ht="14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:24" ht="14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ht="14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ht="14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ht="14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ht="14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ht="14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ht="14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:24" ht="14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ht="14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ht="14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ht="14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ht="14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ht="14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ht="14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ht="14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ht="14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ht="14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ht="14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ht="14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ht="14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ht="14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ht="14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ht="14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ht="14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ht="14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ht="14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ht="14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ht="14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ht="14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ht="14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ht="14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ht="14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ht="14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ht="14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ht="14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ht="14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ht="14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ht="14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ht="14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ht="14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:24" ht="14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ht="14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ht="14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ht="14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ht="14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ht="14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ht="14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ht="14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ht="14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ht="14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ht="14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ht="14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ht="14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ht="14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ht="14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ht="14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ht="14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ht="14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ht="14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ht="14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ht="14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ht="14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ht="14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ht="14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:24" ht="14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ht="14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ht="14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ht="14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ht="14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ht="14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ht="14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ht="14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ht="14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ht="14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ht="14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ht="14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ht="14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:24" ht="14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:24" ht="14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:24" ht="14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:24" ht="14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ht="14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:24" ht="14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:24" ht="14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:24" ht="14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:24" ht="14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:24" ht="14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:24" ht="14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:24" ht="14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:24" ht="14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:24" ht="14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ht="14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:24" ht="14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:24" ht="14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1:24" ht="14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:24" ht="14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:24" ht="14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:24" ht="14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:24" ht="14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:24" ht="14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:24" ht="14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24" ht="14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:24" ht="14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:24" ht="14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:24" ht="14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:24" ht="14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:24" ht="14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:24" ht="14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:24" ht="14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:24" ht="14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:24" ht="14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:24" ht="14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:24" ht="14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ht="14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:24" ht="14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:24" ht="14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:24" ht="14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:24" ht="14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:24" ht="14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:24" ht="14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ht="14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24" ht="14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:24" ht="14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:24" ht="14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:24" ht="14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:24" ht="14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:24" ht="14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:24" ht="14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:24" ht="14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:24" ht="14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:24" ht="14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1:24" ht="14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:24" ht="14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:24" ht="14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:24" ht="14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ht="14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:24" ht="14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:24" ht="14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:24" ht="14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1:24" ht="14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:24" ht="14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:24" ht="14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:24" ht="14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:24" ht="14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24" ht="14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:24" ht="14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:24" ht="14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ht="14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:24" ht="14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:24" ht="14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ht="14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:24" ht="14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:24" ht="14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:24" ht="14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:24" ht="14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:24" ht="14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:24" ht="14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:24" ht="14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:24" ht="14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:24" ht="14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:24" ht="14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1:24" ht="14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:24" ht="14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:24" ht="14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:24" ht="14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:24" ht="14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:24" ht="14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:24" ht="14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:24" ht="14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:24" ht="14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:24" ht="14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ht="14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:24" ht="14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:24" ht="14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ht="14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:24" ht="14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:24" ht="14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:24" ht="14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:24" ht="14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:24" ht="14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:24" ht="14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:24" ht="14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:24" ht="14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:24" ht="14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:24" ht="14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:24" ht="14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:24" ht="14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:24" ht="14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ht="14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:24" ht="14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:24" ht="14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ht="14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 ht="14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 ht="14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 ht="14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 ht="14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:24" ht="14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:24" ht="14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:24" ht="14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:24" ht="14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ht="14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:24" ht="14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:24" ht="14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:24" ht="14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ht="14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:24" ht="14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:24" ht="14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ht="14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:24" ht="14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:24" ht="14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:24" ht="14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1:24" ht="14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:24" ht="14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:24" ht="14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:24" ht="14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:24" ht="14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1:24" ht="14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1:24" ht="14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:24" ht="14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:24" ht="14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ht="14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:24" ht="14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:24" ht="14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:24" ht="14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ht="14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:24" ht="14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1:24" ht="14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ht="14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:24" ht="14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:24" ht="14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:24" ht="14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:24" ht="14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:24" ht="14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:24" ht="14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:24" ht="14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1:24" ht="14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:24" ht="14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:24" ht="14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:24" ht="14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:24" ht="14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ht="14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:24" ht="14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:24" ht="14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:24" ht="14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:24" ht="14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:24" ht="14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:24" ht="14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:24" ht="14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24" ht="14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:24" ht="14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:24" ht="14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24" ht="14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24" ht="14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24" ht="14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24" ht="14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24" ht="14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24" ht="14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:24" ht="14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:24" ht="14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:24" ht="14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:24" ht="14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24" ht="14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:24" ht="14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24" ht="14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24" ht="14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24" ht="14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24" ht="14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ht="14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24" ht="14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24" ht="14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24" ht="14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:24" ht="14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:24" ht="14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:24" ht="14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24" ht="14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24" ht="14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24" ht="14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24" ht="14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24" ht="14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24" ht="14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24" ht="14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24" ht="14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ht="14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ht="14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:24" ht="14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ht="14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ht="14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:24" ht="14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ht="14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ht="14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ht="14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ht="14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ht="14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ht="14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ht="14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ht="14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ht="14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ht="14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ht="14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ht="14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ht="14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ht="14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:24" ht="14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ht="14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ht="14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ht="14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ht="14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ht="14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ht="14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ht="14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ht="14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ht="14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ht="14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ht="14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ht="14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ht="14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ht="14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ht="14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ht="14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ht="14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ht="14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ht="14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ht="14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ht="14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ht="14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ht="14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ht="14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ht="14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ht="14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ht="14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24" ht="14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24" ht="14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ht="14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24" ht="14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:24" ht="14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:24" ht="14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ht="14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24" ht="14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:24" ht="14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24" ht="14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24" ht="14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24" ht="14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24" ht="14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24" ht="14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24" ht="14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24" ht="14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24" ht="14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24" ht="14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:24" ht="14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24" ht="14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24" ht="14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24" ht="14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:24" ht="14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1:24" ht="14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:24" ht="14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ht="14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24" ht="14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24" ht="14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:24" ht="14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:24" ht="14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:24" ht="14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:24" ht="14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:24" ht="14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:24" ht="14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:24" ht="14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ht="14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:24" ht="14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:24" ht="14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:24" ht="14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:24" ht="14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:24" ht="14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:24" ht="14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:24" ht="14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:24" ht="14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:24" ht="14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:24" ht="14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:24" ht="14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:24" ht="14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:24" ht="14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:24" ht="14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:24" ht="14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:24" ht="14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:24" ht="14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:24" ht="14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1:24" ht="14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:24" ht="14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:24" ht="14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:24" ht="14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:24" ht="14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:24" ht="14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:24" ht="14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:24" ht="14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:24" ht="14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1:24" ht="14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:24" ht="14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:24" ht="14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:24" ht="14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:24" ht="14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ht="14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:24" ht="14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:24" ht="14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:24" ht="14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:24" ht="14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:24" ht="14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:24" ht="14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:24" ht="14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:24" ht="14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:24" ht="14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:24" ht="14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:24" ht="14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:24" ht="14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:24" ht="14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:24" ht="14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ht="14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:24" ht="14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:24" ht="14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:24" ht="14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:24" ht="14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:24" ht="14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:24" ht="14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:24" ht="14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:24" ht="14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:24" ht="14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:24" ht="14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:24" ht="14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:24" ht="14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:24" ht="14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:24" ht="14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:24" ht="14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:24" ht="14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:24" ht="14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:24" ht="14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:24" ht="14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ht="14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:24" ht="14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:24" ht="14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:24" ht="14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:24" ht="14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:24" ht="14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:24" ht="14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:24" ht="14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:24" ht="14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1:24" ht="14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1:24" ht="14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1:24" ht="14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1:24" ht="14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1:24" ht="14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1:24" ht="14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1:24" ht="14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1:24" ht="14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  <row r="905" spans="1:24" ht="14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</row>
    <row r="906" spans="1:24" ht="14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</row>
    <row r="907" spans="1:24" ht="14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1:24" ht="14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</row>
    <row r="909" spans="1:24" ht="14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</row>
    <row r="910" spans="1:24" ht="14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</row>
    <row r="911" spans="1:24" ht="14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</row>
    <row r="912" spans="1:24" ht="14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</row>
    <row r="913" spans="1:24" ht="14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</row>
    <row r="914" spans="1:24" ht="14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</row>
    <row r="915" spans="1:24" ht="14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</row>
    <row r="916" spans="1:24" ht="14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</row>
    <row r="917" spans="1:24" ht="14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</row>
    <row r="918" spans="1:24" ht="14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</row>
    <row r="919" spans="1:24" ht="14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</row>
    <row r="920" spans="1:24" ht="14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</row>
    <row r="921" spans="1:24" ht="14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</row>
    <row r="922" spans="1:24" ht="14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</row>
    <row r="923" spans="1:24" ht="14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1:24" ht="14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</row>
    <row r="925" spans="1:24" ht="14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</row>
    <row r="926" spans="1:24" ht="14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</row>
    <row r="927" spans="1:24" ht="14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</row>
    <row r="928" spans="1:24" ht="14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</row>
    <row r="929" spans="1:24" ht="14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</row>
    <row r="930" spans="1:24" ht="14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</row>
    <row r="931" spans="1:24" ht="14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1:24" ht="14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1:24" ht="14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1:24" ht="14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1:24" ht="14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1:24" ht="14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1:24" ht="14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1:24" ht="14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1:24" ht="14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1:24" ht="14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1:24" ht="14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1:24" ht="14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</row>
    <row r="943" spans="1:24" ht="14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1:24" ht="14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:24" ht="14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1:24" ht="14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1:24" ht="14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1:24" ht="14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1:24" ht="14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1:24" ht="14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1:24" ht="14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1:24" ht="14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1:24" ht="14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</row>
    <row r="954" spans="1:24" ht="14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1:24" ht="14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1:24" ht="14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1:24" ht="14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1:24" ht="14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  <row r="959" spans="1:24" ht="14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</row>
    <row r="960" spans="1:24" ht="14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</row>
    <row r="961" spans="1:24" ht="14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</row>
    <row r="962" spans="1:24" ht="14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</row>
    <row r="963" spans="1:24" ht="14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</row>
    <row r="964" spans="1:24" ht="14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1:24" ht="14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</row>
    <row r="966" spans="1:24" ht="14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</row>
    <row r="967" spans="1:24" ht="14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</row>
    <row r="968" spans="1:24" ht="14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</row>
    <row r="969" spans="1:24" ht="14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</row>
    <row r="970" spans="1:24" ht="14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</row>
    <row r="971" spans="1:24" ht="14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</row>
    <row r="972" spans="1:24" ht="14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</row>
    <row r="973" spans="1:24" ht="14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</row>
    <row r="974" spans="1:24" ht="14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</row>
    <row r="975" spans="1:24" ht="14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</row>
    <row r="976" spans="1:24" ht="14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</row>
    <row r="977" spans="1:24" ht="14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</row>
    <row r="978" spans="1:24" ht="14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</row>
    <row r="979" spans="1:24" ht="14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</row>
    <row r="980" spans="1:24" ht="14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</row>
    <row r="981" spans="1:24" ht="14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</row>
    <row r="982" spans="1:24" ht="14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</row>
    <row r="983" spans="1:24" ht="14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</row>
    <row r="984" spans="1:24" ht="14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1:24" ht="14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</row>
    <row r="986" spans="1:24" ht="14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</row>
    <row r="987" spans="1:24" ht="14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</row>
    <row r="988" spans="1:24" ht="14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</row>
    <row r="989" spans="1:24" ht="14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</row>
    <row r="990" spans="1:24" ht="14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</row>
    <row r="991" spans="1:24" ht="14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</row>
    <row r="992" spans="1:24" ht="14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</row>
    <row r="993" spans="1:24" ht="14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</row>
    <row r="994" spans="1:24" ht="14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</row>
    <row r="995" spans="1:24" ht="14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</row>
    <row r="996" spans="1:24" ht="14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</row>
    <row r="997" spans="1:24" ht="14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</row>
    <row r="998" spans="1:24" ht="14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</row>
    <row r="999" spans="1:24" ht="14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</row>
    <row r="1000" spans="1:24" ht="14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</row>
    <row r="1001" spans="1:24" ht="14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</row>
    <row r="1002" spans="1:24" ht="14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</row>
    <row r="1003" spans="1:24" ht="14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</row>
    <row r="1004" spans="1:24" ht="14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</row>
    <row r="1005" spans="1:24" ht="14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</row>
    <row r="1006" spans="1:24" ht="14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</row>
    <row r="1007" spans="1:24" ht="14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</row>
    <row r="1008" spans="1:24" ht="14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</row>
    <row r="1009" spans="1:24" ht="14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</row>
    <row r="1010" spans="1:24" ht="14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</row>
    <row r="1011" spans="1:24" ht="14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</row>
    <row r="1012" spans="1:24" ht="14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</row>
    <row r="1013" spans="1:24" ht="14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</row>
    <row r="1014" spans="1:24" ht="14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</row>
    <row r="1015" spans="1:24" ht="14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</row>
    <row r="1016" spans="1:24" ht="14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</row>
    <row r="1017" spans="1:24" ht="14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</row>
    <row r="1018" spans="1:24" ht="14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</row>
    <row r="1019" spans="1:24" ht="14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</row>
    <row r="1020" spans="1:24" ht="14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</row>
    <row r="1021" spans="1:24" ht="14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</row>
    <row r="1022" spans="1:24" ht="14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</row>
    <row r="1023" spans="1:24" ht="14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</row>
    <row r="1024" spans="1:24" ht="14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</row>
    <row r="1025" spans="1:24" ht="14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</row>
    <row r="1026" spans="1:24" ht="14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</row>
    <row r="1027" spans="1:24" ht="14.2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</row>
    <row r="1028" spans="1:24" ht="14.2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</row>
    <row r="1029" spans="1:24" ht="14.2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</row>
    <row r="1030" spans="1:24" ht="14.2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</row>
    <row r="1031" spans="1:24" ht="14.2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</row>
    <row r="1032" spans="1:24" ht="14.2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</row>
    <row r="1033" spans="1:24" ht="14.2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</row>
    <row r="1034" spans="1:24" ht="14.2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</row>
    <row r="1035" spans="1:24" ht="14.2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</row>
    <row r="1036" spans="1:24" ht="14.2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</row>
    <row r="1037" spans="1:24" ht="14.2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</row>
    <row r="1038" spans="1:24" ht="14.2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</row>
    <row r="1039" spans="1:24" ht="14.2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</row>
    <row r="1040" spans="1:24" ht="14.2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</row>
    <row r="1041" spans="1:24" ht="14.2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</row>
    <row r="1042" spans="1:24" ht="14.2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</row>
    <row r="1043" spans="1:24" ht="14.2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</row>
    <row r="1044" spans="1:24" ht="14.2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</row>
    <row r="1045" spans="1:24" ht="14.2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</row>
    <row r="1046" spans="1:24" ht="14.2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</row>
    <row r="1047" spans="1:24" ht="14.2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</row>
    <row r="1048" spans="1:24" ht="14.2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</row>
    <row r="1049" spans="1:24" ht="14.2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</row>
    <row r="1050" spans="1:24" ht="14.2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</row>
    <row r="1051" spans="1:24" ht="14.2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</row>
    <row r="1052" spans="1:24" ht="14.2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</row>
    <row r="1053" spans="1:24" ht="14.2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</row>
    <row r="1054" spans="1:24" ht="14.2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</row>
    <row r="1055" spans="1:24" ht="14.2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</row>
    <row r="1056" spans="1:24" ht="14.2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</row>
    <row r="1057" spans="1:24" ht="14.2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</row>
    <row r="1058" spans="1:24" ht="14.2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</row>
    <row r="1059" spans="1:24" ht="14.2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</row>
    <row r="1060" spans="1:24" ht="14.2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</row>
    <row r="1061" spans="1:24" ht="14.2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</row>
    <row r="1062" spans="1:24" ht="14.2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</row>
    <row r="1063" spans="1:24" ht="14.2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</row>
    <row r="1064" spans="1:24" ht="14.2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</row>
    <row r="1065" spans="1:24" ht="14.2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</row>
    <row r="1066" spans="1:24" ht="14.2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</row>
    <row r="1067" spans="1:24" ht="14.2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</row>
    <row r="1068" spans="1:24" ht="14.2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</row>
    <row r="1069" spans="1:24" ht="14.2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</row>
    <row r="1070" spans="1:24" ht="14.2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</row>
    <row r="1071" spans="1:24" ht="14.2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</row>
    <row r="1072" spans="1:24" ht="14.2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</row>
    <row r="1073" spans="1:24" ht="14.2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</row>
    <row r="1074" spans="1:24" ht="14.2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</row>
    <row r="1075" spans="1:24" ht="14.2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</row>
    <row r="1076" spans="1:24" ht="14.2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</row>
    <row r="1077" spans="1:24" ht="14.2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</row>
    <row r="1078" spans="1:24" ht="14.2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</row>
    <row r="1079" spans="1:24" ht="14.2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</row>
    <row r="1080" spans="1:24" ht="14.2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</row>
    <row r="1081" spans="1:24" ht="14.2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</row>
    <row r="1082" spans="1:24" ht="14.2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</row>
    <row r="1083" spans="1:24" ht="14.2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</row>
    <row r="1084" spans="1:24" ht="14.2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</row>
    <row r="1085" spans="1:24" ht="14.2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</row>
    <row r="1086" spans="1:24" ht="14.2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</row>
    <row r="1087" spans="1:24" ht="14.2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</row>
    <row r="1088" spans="1:24" ht="14.2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</row>
    <row r="1089" spans="1:24" ht="14.2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</row>
    <row r="1090" spans="1:24" ht="14.2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</row>
    <row r="1091" spans="1:24" ht="14.2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</row>
    <row r="1092" spans="1:24" ht="14.2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</row>
    <row r="1093" spans="1:24" ht="14.2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</row>
    <row r="1094" spans="1:24" ht="14.2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</row>
    <row r="1095" spans="1:24" ht="14.2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</row>
    <row r="1096" spans="1:24" ht="14.2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</row>
    <row r="1097" spans="1:24" ht="14.2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</row>
    <row r="1098" spans="1:24" ht="14.2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</row>
    <row r="1099" spans="1:24" ht="14.2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</row>
    <row r="1100" spans="1:24" ht="14.2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</row>
    <row r="1101" spans="1:24" ht="14.2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</row>
    <row r="1102" spans="1:24" ht="14.2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</row>
    <row r="1103" spans="1:24" ht="14.2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</row>
    <row r="1104" spans="1:24" ht="14.2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</row>
    <row r="1105" spans="1:24" ht="14.2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</row>
    <row r="1106" spans="1:24" ht="14.2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</row>
    <row r="1107" spans="1:24" ht="14.2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</row>
    <row r="1108" spans="1:24" ht="14.2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</row>
    <row r="1109" spans="1:24" ht="14.2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</row>
    <row r="1110" spans="1:24" ht="14.2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</row>
    <row r="1111" spans="1:24" ht="14.2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</row>
    <row r="1112" spans="1:24" ht="14.2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</row>
    <row r="1113" spans="1:24" ht="14.2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</row>
    <row r="1114" spans="1:24" ht="14.2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</row>
    <row r="1115" spans="1:24" ht="14.2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</row>
    <row r="1116" spans="1:24" ht="14.2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</row>
    <row r="1117" spans="1:24" ht="14.2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</row>
    <row r="1118" spans="1:24" ht="14.2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</row>
    <row r="1119" spans="1:24" ht="14.2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</row>
    <row r="1120" spans="1:24" ht="14.2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</row>
    <row r="1121" spans="1:24" ht="14.2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</row>
    <row r="1122" spans="1:24" ht="14.2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</row>
    <row r="1123" spans="1:24" ht="14.2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</row>
    <row r="1124" spans="1:24" ht="14.2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</row>
    <row r="1125" spans="1:24" ht="14.2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</row>
    <row r="1126" spans="1:24" ht="14.2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</row>
    <row r="1127" spans="1:24" ht="14.2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</row>
    <row r="1128" spans="1:24" ht="14.2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</row>
    <row r="1129" spans="1:24" ht="14.2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</row>
    <row r="1130" spans="1:24" ht="14.2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</row>
    <row r="1131" spans="1:24" ht="14.2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</row>
    <row r="1132" spans="1:24" ht="14.2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</row>
    <row r="1133" spans="1:24" ht="14.2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</row>
    <row r="1134" spans="1:24" ht="14.2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</row>
    <row r="1135" spans="1:24" ht="14.2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</row>
    <row r="1136" spans="1:24" ht="14.2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</row>
    <row r="1137" spans="1:24" ht="14.2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</row>
    <row r="1138" spans="1:24" ht="14.2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</row>
    <row r="1139" spans="1:24" ht="14.2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</row>
    <row r="1140" spans="1:24" ht="14.2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</row>
    <row r="1141" spans="1:24" ht="14.2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</row>
    <row r="1142" spans="1:24" ht="14.2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</row>
    <row r="1143" spans="1:24" ht="14.2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</row>
    <row r="1144" spans="1:24" ht="14.2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</row>
    <row r="1145" spans="1:24" ht="14.2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</row>
    <row r="1146" spans="1:24" ht="14.2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</row>
    <row r="1147" spans="1:24" ht="14.2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</row>
    <row r="1148" spans="1:24" ht="14.2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</row>
    <row r="1149" spans="1:24" ht="14.2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</row>
    <row r="1150" spans="1:24" ht="14.2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</row>
    <row r="1151" spans="1:24" ht="14.2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</row>
    <row r="1152" spans="1:24" ht="14.2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</row>
    <row r="1153" spans="1:24" ht="14.2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</row>
    <row r="1154" spans="1:24" ht="14.2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</row>
    <row r="1155" spans="1:24" ht="14.2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</row>
    <row r="1156" spans="1:24" ht="14.2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</row>
    <row r="1157" spans="1:24" ht="14.2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</row>
    <row r="1158" spans="1:24" ht="14.2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</row>
    <row r="1159" spans="1:24" ht="14.2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</row>
    <row r="1160" spans="1:24" ht="14.2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</row>
    <row r="1161" spans="1:24" ht="14.2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</row>
    <row r="1162" spans="1:24" ht="14.2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</row>
    <row r="1163" spans="1:24" ht="14.2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</row>
    <row r="1164" spans="1:24" ht="14.2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</row>
    <row r="1165" spans="1:24" ht="14.2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</row>
    <row r="1166" spans="1:24" ht="14.2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</row>
    <row r="1167" spans="1:24" ht="14.2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</row>
    <row r="1168" spans="1:24" ht="14.2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</row>
    <row r="1169" spans="1:24" ht="14.2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</row>
    <row r="1170" spans="1:24" ht="14.2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</row>
    <row r="1171" spans="1:24" ht="14.2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</row>
    <row r="1172" spans="1:24" ht="14.2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</row>
    <row r="1173" spans="1:24" ht="14.2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</row>
    <row r="1174" spans="1:24" ht="14.2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</row>
    <row r="1175" spans="1:24" ht="14.2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</row>
    <row r="1176" spans="1:24" ht="14.2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</row>
    <row r="1177" spans="1:24" ht="14.2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</row>
    <row r="1178" spans="1:24" ht="14.2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</row>
    <row r="1179" spans="1:24" ht="14.2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</row>
    <row r="1180" spans="1:24" ht="14.2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</row>
    <row r="1181" spans="1:24" ht="14.2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</row>
    <row r="1182" spans="1:24" ht="14.2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</row>
    <row r="1183" spans="1:24" ht="14.2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</row>
    <row r="1184" spans="1:24" ht="14.2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</row>
    <row r="1185" spans="1:24" ht="14.2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</row>
    <row r="1186" spans="1:24" ht="14.2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</row>
    <row r="1187" spans="1:24" ht="14.2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</row>
    <row r="1188" spans="1:24" ht="14.2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</row>
    <row r="1189" spans="1:24" ht="14.2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</row>
    <row r="1190" spans="1:24" ht="14.2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</row>
    <row r="1191" spans="1:24" ht="14.2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</row>
    <row r="1192" spans="1:24" ht="14.2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</row>
    <row r="1193" spans="1:24" ht="14.2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</row>
    <row r="1194" spans="1:24" ht="14.2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</row>
    <row r="1195" spans="1:24" ht="14.2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</row>
    <row r="1196" spans="1:24" ht="14.2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</row>
    <row r="1197" spans="1:24" ht="14.2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</row>
    <row r="1198" spans="1:24" ht="14.2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</row>
    <row r="1199" spans="1:24" ht="14.2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</row>
    <row r="1200" spans="1:24" ht="14.2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</row>
    <row r="1201" spans="1:24" ht="14.2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</row>
    <row r="1202" spans="1:24" ht="14.2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</row>
    <row r="1203" spans="1:24" ht="14.2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</row>
    <row r="1204" spans="1:24" ht="14.2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</row>
    <row r="1205" spans="1:24" ht="14.2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</row>
    <row r="1206" spans="1:24" ht="14.2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</row>
    <row r="1207" spans="1:24" ht="14.2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</row>
    <row r="1208" spans="1:24" ht="14.2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</row>
    <row r="1209" spans="1:24" ht="14.2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</row>
    <row r="1210" spans="1:24" ht="14.2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</row>
    <row r="1211" spans="1:24" ht="14.2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</row>
    <row r="1212" spans="1:24" ht="14.2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</row>
    <row r="1213" spans="1:24" ht="14.2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</row>
    <row r="1214" spans="1:24" ht="14.2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</row>
    <row r="1215" spans="1:24" ht="14.2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</row>
    <row r="1216" spans="1:24" ht="14.2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</row>
    <row r="1217" spans="1:24" ht="14.2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</row>
    <row r="1218" spans="1:24" ht="14.2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</row>
    <row r="1219" spans="1:24" ht="14.2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</row>
    <row r="1220" spans="1:24" ht="14.2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</row>
    <row r="1221" spans="1:24" ht="14.2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</row>
    <row r="1222" spans="1:24" ht="14.2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</row>
    <row r="1223" spans="1:24" ht="14.2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</row>
    <row r="1224" spans="1:24" ht="14.2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</row>
    <row r="1225" spans="1:24" ht="14.2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</row>
    <row r="1226" spans="1:24" ht="14.2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</row>
    <row r="1227" spans="1:24" ht="14.2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</row>
    <row r="1228" spans="1:24" ht="14.2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</row>
    <row r="1229" spans="1:24" ht="14.2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</row>
    <row r="1230" spans="1:24" ht="14.2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</row>
    <row r="1231" spans="1:24" ht="14.2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</row>
    <row r="1232" spans="1:24" ht="14.2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</row>
    <row r="1233" spans="1:24" ht="14.2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</row>
    <row r="1234" spans="1:24" ht="14.2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</row>
    <row r="1235" spans="1:24" ht="14.2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</row>
    <row r="1236" spans="1:24" ht="14.2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</row>
    <row r="1237" spans="1:24" ht="14.2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</row>
    <row r="1238" spans="1:24" ht="14.2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</row>
    <row r="1239" spans="1:24" ht="14.2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</row>
    <row r="1240" spans="1:24" ht="14.2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</row>
    <row r="1241" spans="1:24" ht="14.2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</row>
    <row r="1242" spans="1:24" ht="14.2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</row>
    <row r="1243" spans="1:24" ht="14.2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</row>
    <row r="1244" spans="1:24" ht="14.2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</row>
    <row r="1245" spans="1:24" ht="14.2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</row>
    <row r="1246" spans="1:24" ht="14.2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</row>
    <row r="1247" spans="1:24" ht="14.2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</row>
    <row r="1248" spans="1:24" ht="14.2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</row>
    <row r="1249" spans="1:24" ht="14.2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</row>
    <row r="1250" spans="1:24" ht="14.2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</row>
    <row r="1251" spans="1:24" ht="14.2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</row>
    <row r="1252" spans="1:24" ht="14.2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</row>
    <row r="1253" spans="1:24" ht="14.2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</row>
    <row r="1254" spans="1:24" ht="14.2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</row>
    <row r="1255" spans="1:24" ht="14.2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</row>
    <row r="1256" spans="1:24" ht="14.2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</row>
    <row r="1257" spans="1:24" ht="14.2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</row>
    <row r="1258" spans="1:24" ht="14.2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</row>
    <row r="1259" spans="1:24" ht="14.2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</row>
    <row r="1260" spans="1:24" ht="14.2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</row>
    <row r="1261" spans="1:24" ht="14.2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</row>
    <row r="1262" spans="1:24" ht="14.2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</row>
    <row r="1263" spans="1:24" ht="14.2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</row>
    <row r="1264" spans="1:24" ht="14.2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</row>
    <row r="1265" spans="1:24" ht="14.2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</row>
    <row r="1266" spans="1:24" ht="14.2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</row>
    <row r="1267" spans="1:24" ht="14.2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</row>
    <row r="1268" spans="1:24" ht="14.2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</row>
    <row r="1269" spans="1:24" ht="14.2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</row>
    <row r="1270" spans="1:24" ht="14.2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</row>
    <row r="1271" spans="1:24" ht="14.2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</row>
    <row r="1272" spans="1:24" ht="14.2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</row>
    <row r="1273" spans="1:24" ht="14.2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</row>
    <row r="1274" spans="1:24" ht="14.2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</row>
    <row r="1275" spans="1:24" ht="14.2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</row>
    <row r="1276" spans="1:24" ht="14.2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</row>
    <row r="1277" spans="1:24" ht="14.2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</row>
    <row r="1278" spans="1:24" ht="14.2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</row>
    <row r="1279" spans="1:24" ht="14.2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</row>
    <row r="1280" spans="1:24" ht="14.2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</row>
    <row r="1281" spans="1:24" ht="14.2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</row>
    <row r="1282" spans="1:24" ht="14.2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</row>
    <row r="1283" spans="1:24" ht="14.2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</row>
    <row r="1284" spans="1:24" ht="14.2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</row>
    <row r="1285" spans="1:24" ht="14.2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</row>
    <row r="1286" spans="1:24" ht="14.2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</row>
    <row r="1287" spans="1:24" ht="14.2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</row>
    <row r="1288" spans="1:24" ht="14.2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</row>
    <row r="1289" spans="1:24" ht="14.2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</row>
    <row r="1290" spans="1:24" ht="14.2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</row>
    <row r="1291" spans="1:24" ht="14.2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</row>
    <row r="1292" spans="1:24" ht="14.2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</row>
    <row r="1293" spans="1:24" ht="14.2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</row>
    <row r="1294" spans="1:24" ht="14.2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</row>
    <row r="1295" spans="1:24" ht="14.2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</row>
    <row r="1296" spans="1:24" ht="14.2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</row>
    <row r="1297" spans="1:24" ht="14.2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</row>
    <row r="1298" spans="1:24" ht="14.2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</row>
    <row r="1299" spans="1:24" ht="14.2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</row>
    <row r="1300" spans="1:24" ht="14.2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</row>
    <row r="1301" spans="1:24" ht="14.2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</row>
    <row r="1302" spans="1:24" ht="14.2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</row>
    <row r="1303" spans="1:24" ht="14.2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</row>
    <row r="1304" spans="1:24" ht="14.2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</row>
    <row r="1305" spans="1:24" ht="14.2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</row>
    <row r="1306" spans="1:24" ht="14.2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</row>
    <row r="1307" spans="1:24" ht="14.2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</row>
    <row r="1308" spans="1:24" ht="14.2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</row>
    <row r="1309" spans="1:24" ht="14.2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</row>
    <row r="1310" spans="1:24" ht="14.2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</row>
    <row r="1311" spans="1:24" ht="14.2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</row>
    <row r="1312" spans="1:24" ht="14.2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</row>
    <row r="1313" spans="1:24" ht="14.2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</row>
    <row r="1314" spans="1:24" ht="14.2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</row>
    <row r="1315" spans="1:24" ht="14.2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</row>
    <row r="1316" spans="1:24" ht="14.2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</row>
    <row r="1317" spans="1:24" ht="14.2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</row>
    <row r="1318" spans="1:24" ht="14.2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</row>
    <row r="1319" spans="1:24" ht="14.2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</row>
    <row r="1320" spans="1:24" ht="14.2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</row>
    <row r="1321" spans="1:24" ht="14.2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</row>
    <row r="1322" spans="1:24" ht="14.2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</row>
    <row r="1323" spans="1:24" ht="14.2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</row>
    <row r="1324" spans="1:24" ht="14.2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</row>
    <row r="1325" spans="1:24" ht="14.2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</row>
    <row r="1326" spans="1:24" ht="14.2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</row>
    <row r="1327" spans="1:24" ht="14.2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</row>
    <row r="1328" spans="1:24" ht="14.2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</row>
    <row r="1329" spans="1:24" ht="14.2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</row>
    <row r="1330" spans="1:24" ht="14.2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</row>
    <row r="1331" spans="1:24" ht="14.2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</row>
    <row r="1332" spans="1:24" ht="14.2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</row>
    <row r="1333" spans="1:24" ht="14.2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</row>
    <row r="1334" spans="1:24" ht="14.2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</row>
    <row r="1335" spans="1:24" ht="14.2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</row>
    <row r="1336" spans="1:24" ht="14.2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</row>
    <row r="1337" spans="1:24" ht="14.2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</row>
    <row r="1338" spans="1:24" ht="14.2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</row>
    <row r="1339" spans="1:24" ht="14.2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</row>
    <row r="1340" spans="1:24" ht="14.2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</row>
    <row r="1341" spans="1:24" ht="14.2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</row>
    <row r="1342" spans="1:24" ht="14.2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</row>
    <row r="1343" spans="1:24" ht="14.2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</row>
    <row r="1344" spans="1:24" ht="14.2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</row>
    <row r="1345" spans="1:24" ht="14.2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</row>
    <row r="1346" spans="1:24" ht="14.2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</row>
    <row r="1347" spans="1:24" ht="14.2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</row>
    <row r="1348" spans="1:24" ht="14.2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</row>
    <row r="1349" spans="1:24" ht="14.2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</row>
    <row r="1350" spans="1:24" ht="14.2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</row>
    <row r="1351" spans="1:24" ht="14.2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</row>
    <row r="1352" spans="1:24" ht="14.2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</row>
    <row r="1353" spans="1:24" ht="14.2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</row>
    <row r="1354" spans="1:24" ht="14.2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</row>
    <row r="1355" spans="1:24" ht="14.2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</row>
    <row r="1356" spans="1:24" ht="14.2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</row>
    <row r="1357" spans="1:24" ht="14.2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</row>
    <row r="1358" spans="1:24" ht="14.2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</row>
    <row r="1359" spans="1:24" ht="14.2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</row>
    <row r="1360" spans="1:24" ht="14.2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</row>
    <row r="1361" spans="1:24" ht="14.2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</row>
    <row r="1362" spans="1:24" ht="14.2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</row>
    <row r="1363" spans="1:24" ht="14.2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</row>
    <row r="1364" spans="1:24" ht="14.2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</row>
    <row r="1365" spans="1:24" ht="14.2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</row>
    <row r="1366" spans="1:24" ht="14.2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</row>
    <row r="1367" spans="1:24" ht="14.2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</row>
    <row r="1368" spans="1:24" ht="14.2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</row>
    <row r="1369" spans="1:24" ht="14.2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</row>
    <row r="1370" spans="1:24" ht="14.2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</row>
    <row r="1371" spans="1:24" ht="14.2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</row>
    <row r="1372" spans="1:24" ht="14.2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</row>
    <row r="1373" spans="1:24" ht="14.2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</row>
    <row r="1374" spans="1:24" ht="14.2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</row>
    <row r="1375" spans="1:24" ht="14.2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</row>
    <row r="1376" spans="1:24" ht="14.2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</row>
    <row r="1377" spans="1:24" ht="14.2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</row>
    <row r="1378" spans="1:24" ht="14.2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</row>
    <row r="1379" spans="1:24" ht="14.2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</row>
    <row r="1380" spans="1:24" ht="14.2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</row>
    <row r="1381" spans="1:24" ht="14.2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</row>
    <row r="1382" spans="1:24" ht="14.2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</row>
    <row r="1383" spans="1:24" ht="14.2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</row>
    <row r="1384" spans="1:24" ht="14.2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</row>
    <row r="1385" spans="1:24" ht="14.2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</row>
    <row r="1386" spans="1:24" ht="14.2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</row>
    <row r="1387" spans="1:24" ht="14.2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</row>
    <row r="1388" spans="1:24" ht="14.2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</row>
    <row r="1389" spans="1:24" ht="14.2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</row>
    <row r="1390" spans="1:24" ht="14.2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</row>
    <row r="1391" spans="1:24" ht="14.2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</row>
    <row r="1392" spans="1:24" ht="14.2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</row>
    <row r="1393" spans="1:24" ht="14.2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</row>
    <row r="1394" spans="1:24" ht="14.2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</row>
    <row r="1395" spans="1:24" ht="14.2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</row>
    <row r="1396" spans="1:24" ht="14.2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</row>
    <row r="1397" spans="1:24" ht="14.2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</row>
    <row r="1398" spans="1:24" ht="14.2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</row>
    <row r="1399" spans="1:24" ht="14.2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</row>
    <row r="1400" spans="1:24" ht="14.2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</row>
    <row r="1401" spans="1:24" ht="14.2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</row>
    <row r="1402" spans="1:24" ht="14.2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</row>
    <row r="1403" spans="1:24" ht="14.2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</row>
    <row r="1404" spans="1:24" ht="14.2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</row>
    <row r="1405" spans="1:24" ht="14.2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</row>
    <row r="1406" spans="1:24" ht="14.2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</row>
    <row r="1407" spans="1:24" ht="14.2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</row>
    <row r="1408" spans="1:24" ht="14.2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</row>
    <row r="1409" spans="1:24" ht="14.2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</row>
    <row r="1410" spans="1:24" ht="14.2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</row>
    <row r="1411" spans="1:24" ht="14.2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</row>
    <row r="1412" spans="1:24" ht="14.2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</row>
    <row r="1413" spans="1:24" ht="14.2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</row>
    <row r="1414" spans="1:24" ht="14.2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</row>
    <row r="1415" spans="1:24" ht="14.2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</row>
    <row r="1416" spans="1:24" ht="14.2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</row>
    <row r="1417" spans="1:24" ht="14.2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</row>
    <row r="1418" spans="1:24" ht="14.2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</row>
    <row r="1419" spans="1:24" ht="14.2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</row>
    <row r="1420" spans="1:24" ht="14.2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</row>
    <row r="1421" spans="1:24" ht="14.2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</row>
    <row r="1422" spans="1:24" ht="14.2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</row>
    <row r="1423" spans="1:24" ht="14.2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</row>
    <row r="1424" spans="1:24" ht="14.2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</row>
    <row r="1425" spans="1:24" ht="14.2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</row>
    <row r="1426" spans="1:24" ht="14.2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</row>
    <row r="1427" spans="1:24" ht="14.2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</row>
    <row r="1428" spans="1:24" ht="14.2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</row>
    <row r="1429" spans="1:24" ht="14.2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</row>
    <row r="1430" spans="1:24" ht="14.2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</row>
    <row r="1431" spans="1:24" ht="14.2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</row>
    <row r="1432" spans="1:24" ht="14.2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</row>
    <row r="1433" spans="1:24" ht="14.2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</row>
    <row r="1434" spans="1:24" ht="14.2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</row>
    <row r="1435" spans="1:24" ht="14.2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</row>
    <row r="1436" spans="1:24" ht="14.2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</row>
    <row r="1437" spans="1:24" ht="14.2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</row>
    <row r="1438" spans="1:24" ht="14.2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</row>
    <row r="1439" spans="1:24" ht="14.2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</row>
    <row r="1440" spans="1:24" ht="14.2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</row>
    <row r="1441" spans="1:24" ht="14.2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</row>
    <row r="1442" spans="1:24" ht="14.2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</row>
    <row r="1443" spans="1:24" ht="14.2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</row>
    <row r="1444" spans="1:24" ht="14.2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</row>
    <row r="1445" spans="1:24" ht="14.2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</row>
    <row r="1446" spans="1:24" ht="14.2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</row>
    <row r="1447" spans="1:24" ht="14.2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</row>
    <row r="1448" spans="1:24" ht="14.2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</row>
    <row r="1449" spans="1:24" ht="14.2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</row>
    <row r="1450" spans="1:24" ht="14.2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</row>
    <row r="1451" spans="1:24" ht="14.2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</row>
    <row r="1452" spans="1:24" ht="14.2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</row>
    <row r="1453" spans="1:24" ht="14.2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</row>
    <row r="1454" spans="1:24" ht="14.2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</row>
    <row r="1455" spans="1:24" ht="14.2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</row>
    <row r="1456" spans="1:24" ht="14.2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</row>
    <row r="1457" spans="1:24" ht="14.2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</row>
    <row r="1458" spans="1:24" ht="14.2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</row>
    <row r="1459" spans="1:24" ht="14.2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</row>
    <row r="1460" spans="1:24" ht="14.2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</row>
    <row r="1461" spans="1:24" ht="14.2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</row>
    <row r="1462" spans="1:24" ht="14.2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</row>
    <row r="1463" spans="1:24" ht="14.2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</row>
    <row r="1464" spans="1:24" ht="14.2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</row>
    <row r="1465" spans="1:24" ht="14.2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</row>
    <row r="1466" spans="1:24" ht="14.2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</row>
    <row r="1467" spans="1:24" ht="14.2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</row>
    <row r="1468" spans="1:24" ht="14.2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</row>
    <row r="1469" spans="1:24" ht="14.2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</row>
    <row r="1470" spans="1:24" ht="14.2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</row>
    <row r="1471" spans="1:24" ht="14.2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</row>
    <row r="1472" spans="1:24" ht="14.2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</row>
    <row r="1473" spans="1:24" ht="14.2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</row>
    <row r="1474" spans="1:24" ht="14.2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</row>
    <row r="1475" spans="1:24" ht="14.2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</row>
    <row r="1476" spans="1:24" ht="14.2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</row>
    <row r="1477" spans="1:24" ht="14.2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</row>
    <row r="1478" spans="1:24" ht="14.2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</row>
    <row r="1479" spans="1:24" ht="14.2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</row>
    <row r="1480" spans="1:24" ht="14.2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</row>
    <row r="1481" spans="1:24" ht="14.2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</row>
    <row r="1482" spans="1:24" ht="14.2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</row>
    <row r="1483" spans="1:24" ht="14.2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</row>
    <row r="1484" spans="1:24" ht="14.2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</row>
    <row r="1485" spans="1:24" ht="14.2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</row>
    <row r="1486" spans="1:24" ht="14.2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</row>
    <row r="1487" spans="1:24" ht="14.2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</row>
    <row r="1488" spans="1:24" ht="14.2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</row>
    <row r="1489" spans="1:24" ht="14.2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</row>
    <row r="1490" spans="1:24" ht="14.2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</row>
    <row r="1491" spans="1:24" ht="14.2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</row>
    <row r="1492" spans="1:24" ht="14.2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</row>
    <row r="1493" spans="1:24" ht="14.2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</row>
    <row r="1494" spans="1:24" ht="14.2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</row>
    <row r="1495" spans="1:24" ht="14.2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</row>
    <row r="1496" spans="1:24" ht="14.2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</row>
    <row r="1497" spans="1:24" ht="14.2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</row>
    <row r="1498" spans="1:24" ht="14.2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</row>
    <row r="1499" spans="1:24" ht="14.2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</row>
    <row r="1500" spans="1:24" ht="14.2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</row>
    <row r="1501" spans="1:24" ht="14.2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</row>
    <row r="1502" spans="1:24" ht="14.2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</row>
    <row r="1503" spans="1:24" ht="14.2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</row>
    <row r="1504" spans="1:24" ht="14.2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</row>
    <row r="1505" spans="1:24" ht="14.2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</row>
    <row r="1506" spans="1:24" ht="14.2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</row>
    <row r="1507" spans="1:24" ht="14.2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</row>
    <row r="1508" spans="1:24" ht="14.2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</row>
    <row r="1509" spans="1:24" ht="14.2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</row>
    <row r="1510" spans="1:24" ht="14.2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</row>
    <row r="1511" spans="1:24" ht="14.2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</row>
    <row r="1512" spans="1:24" ht="14.2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</row>
    <row r="1513" spans="1:24" ht="14.2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</row>
    <row r="1514" spans="1:24" ht="14.2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</row>
    <row r="1515" spans="1:24" ht="14.2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</row>
    <row r="1516" spans="1:24" ht="14.2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</row>
    <row r="1517" spans="1:24" ht="14.2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</row>
    <row r="1518" spans="1:24" ht="14.2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</row>
    <row r="1519" spans="1:24" ht="14.2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</row>
    <row r="1520" spans="1:24" ht="14.2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</row>
    <row r="1521" spans="1:24" ht="14.2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</row>
    <row r="1522" spans="1:24" ht="14.2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</row>
    <row r="1523" spans="1:24" ht="14.2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</row>
    <row r="1524" spans="1:24" ht="14.2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</row>
    <row r="1525" spans="1:24" ht="14.2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</row>
    <row r="1526" spans="1:24" ht="14.2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</row>
    <row r="1527" spans="1:24" ht="14.2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</row>
    <row r="1528" spans="1:24" ht="14.2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</row>
    <row r="1529" spans="1:24" ht="14.2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</row>
    <row r="1530" spans="1:24" ht="14.2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</row>
    <row r="1531" spans="1:24" ht="14.2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</row>
    <row r="1532" spans="1:24" ht="14.2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</row>
    <row r="1533" spans="1:24" ht="14.2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</row>
    <row r="1534" spans="1:24" ht="14.2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</row>
    <row r="1535" spans="1:24" ht="14.2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</row>
    <row r="1536" spans="1:24" ht="14.2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</row>
    <row r="1537" spans="1:24" ht="14.2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</row>
    <row r="1538" spans="1:24" ht="14.2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</row>
    <row r="1539" spans="1:24" ht="14.2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</row>
    <row r="1540" spans="1:24" ht="14.2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</row>
    <row r="1541" spans="1:24" ht="14.2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</row>
    <row r="1542" spans="1:24" ht="14.2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</row>
    <row r="1543" spans="1:24" ht="14.2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</row>
    <row r="1544" spans="1:24" ht="14.2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</row>
    <row r="1545" spans="1:24" ht="14.2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</row>
    <row r="1546" spans="1:24" ht="14.2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</row>
    <row r="1547" spans="1:24" ht="14.2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</row>
    <row r="1548" spans="1:24" ht="14.2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</row>
    <row r="1549" spans="1:24" ht="14.2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</row>
    <row r="1550" spans="1:24" ht="14.2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</row>
    <row r="1551" spans="1:24" ht="14.2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</row>
    <row r="1552" spans="1:24" ht="14.2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</row>
    <row r="1553" spans="1:24" ht="14.2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</row>
    <row r="1554" spans="1:24" ht="14.2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</row>
    <row r="1555" spans="1:24" ht="14.2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</row>
    <row r="1556" spans="1:24" ht="14.2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</row>
    <row r="1557" spans="1:24" ht="14.2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</row>
    <row r="1558" spans="1:24" ht="14.2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</row>
    <row r="1559" spans="1:24" ht="14.2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</row>
    <row r="1560" spans="1:24" ht="14.2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</row>
    <row r="1561" spans="1:24" ht="14.2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</row>
    <row r="1562" spans="1:24" ht="14.2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</row>
    <row r="1563" spans="1:24" ht="14.2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</row>
    <row r="1564" spans="1:24" ht="14.2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</row>
    <row r="1565" spans="1:24" ht="14.2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</row>
    <row r="1566" spans="1:24" ht="14.2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</row>
    <row r="1567" spans="1:24" ht="14.2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</row>
    <row r="1568" spans="1:24" ht="14.2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</row>
    <row r="1569" spans="1:24" ht="14.2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</row>
    <row r="1570" spans="1:24" ht="14.2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</row>
    <row r="1571" spans="1:24" ht="14.2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</row>
    <row r="1572" spans="1:24" ht="14.2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</row>
    <row r="1573" spans="1:24" ht="14.2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</row>
    <row r="1574" spans="1:24" ht="14.2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</row>
    <row r="1575" spans="1:24" ht="14.2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</row>
    <row r="1576" spans="1:24" ht="14.2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</row>
    <row r="1577" spans="1:24" ht="14.2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</row>
    <row r="1578" spans="1:24" ht="14.2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</row>
    <row r="1579" spans="1:24" ht="14.2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</row>
    <row r="1580" spans="1:24" ht="14.2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</row>
    <row r="1581" spans="1:24" ht="14.2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</row>
    <row r="1582" spans="1:24" ht="14.2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</row>
    <row r="1583" spans="1:24" ht="14.2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</row>
    <row r="1584" spans="1:24" ht="14.2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</row>
    <row r="1585" spans="1:24" ht="14.2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</row>
    <row r="1586" spans="1:24" ht="14.2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</row>
    <row r="1587" spans="1:24" ht="14.2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</row>
    <row r="1588" spans="1:24" ht="14.2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</row>
    <row r="1589" spans="1:24" ht="14.2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</row>
    <row r="1590" spans="1:24" ht="14.2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</row>
    <row r="1591" spans="1:24" ht="14.2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</row>
    <row r="1592" spans="1:24" ht="14.2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</row>
    <row r="1593" spans="1:24" ht="14.2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</row>
    <row r="1594" spans="1:24" ht="14.2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</row>
    <row r="1595" spans="1:24" ht="14.2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</row>
    <row r="1596" spans="1:24" ht="14.2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</row>
    <row r="1597" spans="1:24" ht="14.2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</row>
    <row r="1598" spans="1:24" ht="14.2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</row>
    <row r="1599" spans="1:24" ht="14.2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</row>
    <row r="1600" spans="1:24" ht="14.2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</row>
    <row r="1601" spans="1:24" ht="14.2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</row>
    <row r="1602" spans="1:24" ht="14.2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</row>
    <row r="1603" spans="1:24" ht="14.2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</row>
    <row r="1604" spans="1:24" ht="14.2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</row>
    <row r="1605" spans="1:24" ht="14.2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</row>
    <row r="1606" spans="1:24" ht="14.2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</row>
    <row r="1607" spans="1:24" ht="14.2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</row>
    <row r="1608" spans="1:24" ht="14.2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</row>
    <row r="1609" spans="1:24" ht="14.2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</row>
    <row r="1610" spans="1:24" ht="14.2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</row>
    <row r="1611" spans="1:24" ht="14.2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</row>
    <row r="1612" spans="1:24" ht="14.2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</row>
    <row r="1613" spans="1:24" ht="14.2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</row>
    <row r="1614" spans="1:24" ht="14.2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</row>
    <row r="1615" spans="1:24" ht="14.2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</row>
    <row r="1616" spans="1:24" ht="14.2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</row>
    <row r="1617" spans="1:24" ht="14.2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</row>
    <row r="1618" spans="1:24" ht="14.2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</row>
    <row r="1619" spans="1:24" ht="14.2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</row>
    <row r="1620" spans="1:24" ht="14.2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</row>
    <row r="1621" spans="1:24" ht="14.2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</row>
    <row r="1622" spans="1:24" ht="14.2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</row>
    <row r="1623" spans="1:24" ht="14.2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</row>
    <row r="1624" spans="1:24" ht="14.2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</row>
    <row r="1625" spans="1:24" ht="14.2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</row>
    <row r="1626" spans="1:24" ht="14.2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</row>
    <row r="1627" spans="1:24" ht="14.2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</row>
    <row r="1628" spans="1:24" ht="14.2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</row>
    <row r="1629" spans="1:24" ht="14.25">
      <c r="A1629" s="24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</row>
    <row r="1630" spans="1:24" ht="14.25">
      <c r="A1630" s="24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</row>
    <row r="1631" spans="1:24" ht="14.25">
      <c r="A1631" s="24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</row>
    <row r="1632" spans="1:24" ht="14.25">
      <c r="A1632" s="24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</row>
    <row r="1633" spans="1:24" ht="14.25">
      <c r="A1633" s="24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</row>
    <row r="1634" spans="1:24" ht="14.25">
      <c r="A1634" s="24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</row>
    <row r="1635" spans="1:24" ht="14.25">
      <c r="A1635" s="24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</row>
    <row r="1636" spans="1:24" ht="14.25">
      <c r="A1636" s="24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</row>
    <row r="1637" spans="1:24" ht="14.25">
      <c r="A1637" s="24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</row>
    <row r="1638" spans="1:24" ht="14.25">
      <c r="A1638" s="24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</row>
    <row r="1639" spans="1:24" ht="14.25">
      <c r="A1639" s="24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</row>
    <row r="1640" spans="1:24" ht="14.25">
      <c r="A1640" s="24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</row>
    <row r="1641" spans="1:24" ht="14.2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</row>
    <row r="1642" spans="1:24" ht="14.2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</row>
    <row r="1643" spans="1:24" ht="14.2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</row>
    <row r="1644" spans="1:24" ht="14.25">
      <c r="A1644" s="24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</row>
    <row r="1645" spans="1:24" ht="14.25">
      <c r="A1645" s="24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</row>
    <row r="1646" spans="1:24" ht="14.2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</row>
    <row r="1647" spans="1:24" ht="14.25">
      <c r="A1647" s="24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</row>
    <row r="1648" spans="1:24" ht="14.25">
      <c r="A1648" s="24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</row>
    <row r="1649" spans="1:24" ht="14.25">
      <c r="A1649" s="24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</row>
    <row r="1650" spans="1:24" ht="14.25">
      <c r="A1650" s="24"/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</row>
    <row r="1651" spans="1:24" ht="14.25">
      <c r="A1651" s="24"/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</row>
    <row r="1652" spans="1:24" ht="14.25">
      <c r="A1652" s="24"/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</row>
    <row r="1653" spans="1:24" ht="14.25">
      <c r="A1653" s="24"/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</row>
    <row r="1654" spans="1:24" ht="14.25">
      <c r="A1654" s="24"/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</row>
    <row r="1655" spans="1:24" ht="14.25">
      <c r="A1655" s="24"/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</row>
    <row r="1656" spans="1:24" ht="14.25">
      <c r="A1656" s="24"/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</row>
    <row r="1657" spans="1:24" ht="14.25">
      <c r="A1657" s="24"/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</row>
    <row r="1658" spans="1:24" ht="14.25">
      <c r="A1658" s="24"/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</row>
    <row r="1659" spans="1:24" ht="14.25">
      <c r="A1659" s="24"/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</row>
    <row r="1660" spans="1:24" ht="14.25">
      <c r="A1660" s="24"/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</row>
    <row r="1661" spans="1:24" ht="14.25">
      <c r="A1661" s="24"/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</row>
    <row r="1662" spans="1:24" ht="14.25">
      <c r="A1662" s="24"/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</row>
    <row r="1663" spans="1:24" ht="14.25">
      <c r="A1663" s="24"/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</row>
    <row r="1664" spans="1:24" ht="14.25">
      <c r="A1664" s="24"/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</row>
    <row r="1665" spans="1:24" ht="14.25">
      <c r="A1665" s="24"/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</row>
    <row r="1666" spans="1:24" ht="14.25">
      <c r="A1666" s="24"/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</row>
    <row r="1667" spans="1:24" ht="14.25">
      <c r="A1667" s="24"/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</row>
    <row r="1668" spans="1:24" ht="14.25">
      <c r="A1668" s="24"/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</row>
    <row r="1669" spans="1:24" ht="14.25">
      <c r="A1669" s="24"/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</row>
    <row r="1670" spans="1:24" ht="14.25">
      <c r="A1670" s="24"/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</row>
    <row r="1671" spans="1:24" ht="14.25">
      <c r="A1671" s="24"/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</row>
    <row r="1672" spans="1:24" ht="14.25">
      <c r="A1672" s="24"/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</row>
    <row r="1673" spans="1:24" ht="14.25">
      <c r="A1673" s="24"/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</row>
    <row r="1674" spans="1:24" ht="14.25">
      <c r="A1674" s="24"/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</row>
    <row r="1675" spans="1:24" ht="14.25">
      <c r="A1675" s="24"/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</row>
    <row r="1676" spans="1:24" ht="14.25">
      <c r="A1676" s="24"/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</row>
    <row r="1677" spans="1:24" ht="14.25">
      <c r="A1677" s="24"/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</row>
    <row r="1678" spans="1:24" ht="14.25">
      <c r="A1678" s="24"/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</row>
    <row r="1679" spans="1:24" ht="14.25">
      <c r="A1679" s="24"/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</row>
    <row r="1680" spans="1:24" ht="14.25">
      <c r="A1680" s="24"/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</row>
    <row r="1681" spans="1:24" ht="14.25">
      <c r="A1681" s="24"/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</row>
    <row r="1682" spans="1:24" ht="14.25">
      <c r="A1682" s="24"/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</row>
    <row r="1683" spans="1:24" ht="14.25">
      <c r="A1683" s="24"/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</row>
    <row r="1684" spans="1:24" ht="14.25">
      <c r="A1684" s="24"/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</row>
    <row r="1685" spans="1:24" ht="14.25">
      <c r="A1685" s="24"/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</row>
    <row r="1686" spans="1:24" ht="14.25">
      <c r="A1686" s="24"/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</row>
    <row r="1687" spans="1:24" ht="14.25">
      <c r="A1687" s="24"/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</row>
    <row r="1688" spans="1:24" ht="14.25">
      <c r="A1688" s="24"/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</row>
    <row r="1689" spans="1:24" ht="14.25">
      <c r="A1689" s="24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</row>
    <row r="1690" spans="1:24" ht="14.25">
      <c r="A1690" s="24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</row>
    <row r="1691" spans="1:24" ht="14.25">
      <c r="A1691" s="24"/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</row>
    <row r="1692" spans="1:24" ht="14.25">
      <c r="A1692" s="24"/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</row>
    <row r="1693" spans="1:24" ht="14.25">
      <c r="A1693" s="24"/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</row>
    <row r="1694" spans="1:24" ht="14.25">
      <c r="A1694" s="24"/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</row>
    <row r="1695" spans="1:24" ht="14.25">
      <c r="A1695" s="24"/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</row>
    <row r="1696" spans="1:24" ht="14.25">
      <c r="A1696" s="24"/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</row>
    <row r="1697" spans="1:24" ht="14.25">
      <c r="A1697" s="24"/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</row>
    <row r="1698" spans="1:24" ht="14.25">
      <c r="A1698" s="24"/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</row>
    <row r="1699" spans="1:24" ht="14.25">
      <c r="A1699" s="24"/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</row>
    <row r="1700" spans="1:24" ht="14.25">
      <c r="A1700" s="24"/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</row>
    <row r="1701" spans="1:24" ht="14.25">
      <c r="A1701" s="24"/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</row>
    <row r="1702" spans="1:24" ht="14.25">
      <c r="A1702" s="24"/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</row>
    <row r="1703" spans="1:24" ht="14.25">
      <c r="A1703" s="24"/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</row>
    <row r="1704" spans="1:24" ht="14.25">
      <c r="A1704" s="24"/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</row>
    <row r="1705" spans="1:24" ht="14.25">
      <c r="A1705" s="24"/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</row>
    <row r="1706" spans="1:24" ht="14.25">
      <c r="A1706" s="24"/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</row>
    <row r="1707" spans="1:24" ht="14.25">
      <c r="A1707" s="24"/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</row>
    <row r="1708" spans="1:24" ht="14.25">
      <c r="A1708" s="24"/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</row>
    <row r="1709" spans="1:24" ht="14.25">
      <c r="A1709" s="24"/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</row>
    <row r="1710" spans="1:24" ht="14.25">
      <c r="A1710" s="24"/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</row>
    <row r="1711" spans="1:24" ht="14.25">
      <c r="A1711" s="24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</row>
    <row r="1712" spans="1:24" ht="14.25">
      <c r="A1712" s="24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</row>
    <row r="1713" spans="1:24" ht="14.25">
      <c r="A1713" s="24"/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</row>
    <row r="1714" spans="1:24" ht="14.25">
      <c r="A1714" s="24"/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</row>
    <row r="1715" spans="1:24" ht="14.25">
      <c r="A1715" s="24"/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</row>
    <row r="1716" spans="1:24" ht="14.25">
      <c r="A1716" s="24"/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</row>
    <row r="1717" spans="1:24" ht="14.25">
      <c r="A1717" s="24"/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</row>
    <row r="1718" spans="1:24" ht="14.25">
      <c r="A1718" s="24"/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</row>
    <row r="1719" spans="1:24" ht="14.25">
      <c r="A1719" s="24"/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</row>
    <row r="1720" spans="1:24" ht="14.25">
      <c r="A1720" s="24"/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</row>
    <row r="1721" spans="1:24" ht="14.25">
      <c r="A1721" s="24"/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</row>
    <row r="1722" spans="1:24" ht="14.25">
      <c r="A1722" s="24"/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</row>
    <row r="1723" spans="1:24" ht="14.25">
      <c r="A1723" s="24"/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</row>
    <row r="1724" spans="1:24" ht="14.25">
      <c r="A1724" s="24"/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</row>
    <row r="1725" spans="1:24" ht="14.25">
      <c r="A1725" s="24"/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</row>
    <row r="1726" spans="1:24" ht="14.25">
      <c r="A1726" s="24"/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</row>
    <row r="1727" spans="1:24" ht="14.25">
      <c r="A1727" s="24"/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</row>
    <row r="1728" spans="1:24" ht="14.25">
      <c r="A1728" s="24"/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</row>
    <row r="1729" spans="1:24" ht="14.25">
      <c r="A1729" s="24"/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</row>
    <row r="1730" spans="1:24" ht="14.25">
      <c r="A1730" s="24"/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</row>
    <row r="1731" spans="1:24" ht="14.25">
      <c r="A1731" s="24"/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</row>
    <row r="1732" spans="1:24" ht="14.25">
      <c r="A1732" s="24"/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</row>
    <row r="1733" spans="1:24" ht="14.25">
      <c r="A1733" s="24"/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</row>
    <row r="1734" spans="1:24" ht="14.25">
      <c r="A1734" s="24"/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</row>
    <row r="1735" spans="1:24" ht="14.25">
      <c r="A1735" s="24"/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</row>
    <row r="1736" spans="1:24" ht="14.25">
      <c r="A1736" s="24"/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</row>
    <row r="1737" spans="1:24" ht="14.25">
      <c r="A1737" s="24"/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</row>
    <row r="1738" spans="1:24" ht="14.25">
      <c r="A1738" s="24"/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</row>
    <row r="1739" spans="1:24" ht="14.25">
      <c r="A1739" s="24"/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</row>
    <row r="1740" spans="1:24" ht="14.25">
      <c r="A1740" s="24"/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</row>
    <row r="1741" spans="1:24" ht="14.25">
      <c r="A1741" s="24"/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</row>
    <row r="1742" spans="1:24" ht="14.25">
      <c r="A1742" s="24"/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</row>
    <row r="1743" spans="1:24" ht="14.25">
      <c r="A1743" s="24"/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</row>
    <row r="1744" spans="1:24" ht="14.25">
      <c r="A1744" s="24"/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</row>
    <row r="1745" spans="1:24" ht="14.25">
      <c r="A1745" s="24"/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</row>
    <row r="1746" spans="1:24" ht="14.25">
      <c r="A1746" s="24"/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</row>
    <row r="1747" spans="1:24" ht="14.25">
      <c r="A1747" s="24"/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</row>
    <row r="1748" spans="1:24" ht="14.25">
      <c r="A1748" s="24"/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</row>
    <row r="1749" spans="1:24" ht="14.25">
      <c r="A1749" s="24"/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</row>
    <row r="1750" spans="1:24" ht="14.25">
      <c r="A1750" s="24"/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</row>
    <row r="1751" spans="1:24" ht="14.25">
      <c r="A1751" s="24"/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</row>
    <row r="1752" spans="1:24" ht="14.25">
      <c r="A1752" s="24"/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</row>
    <row r="1753" spans="1:24" ht="14.25">
      <c r="A1753" s="24"/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</row>
    <row r="1754" spans="1:24" ht="14.25">
      <c r="A1754" s="24"/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</row>
    <row r="1755" spans="1:24" ht="14.25">
      <c r="A1755" s="24"/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</row>
    <row r="1756" spans="1:24" ht="14.25">
      <c r="A1756" s="24"/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</row>
    <row r="1757" spans="1:24" ht="14.25">
      <c r="A1757" s="24"/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</row>
    <row r="1758" spans="1:24" ht="14.25">
      <c r="A1758" s="24"/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</row>
    <row r="1759" spans="1:24" ht="14.25">
      <c r="A1759" s="24"/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</row>
    <row r="1760" spans="1:24" ht="14.25">
      <c r="A1760" s="24"/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</row>
    <row r="1761" spans="1:24" ht="14.25">
      <c r="A1761" s="24"/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</row>
    <row r="1762" spans="1:24" ht="14.25">
      <c r="A1762" s="24"/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</row>
    <row r="1763" spans="1:24" ht="14.25">
      <c r="A1763" s="24"/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</row>
    <row r="1764" spans="1:24" ht="14.25">
      <c r="A1764" s="24"/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</row>
    <row r="1765" spans="1:24" ht="14.25">
      <c r="A1765" s="24"/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</row>
    <row r="1766" spans="1:24" ht="14.25">
      <c r="A1766" s="24"/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</row>
    <row r="1767" spans="1:24" ht="14.25">
      <c r="A1767" s="24"/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</row>
    <row r="1768" spans="1:24" ht="14.25">
      <c r="A1768" s="24"/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</row>
    <row r="1769" spans="1:24" ht="14.25">
      <c r="A1769" s="24"/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</row>
    <row r="1770" spans="1:24" ht="14.25">
      <c r="A1770" s="24"/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</row>
    <row r="1771" spans="1:24" ht="14.25">
      <c r="A1771" s="24"/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</row>
    <row r="1772" spans="1:24" ht="14.25">
      <c r="A1772" s="24"/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</row>
    <row r="1773" spans="1:24" ht="14.25">
      <c r="A1773" s="24"/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</row>
    <row r="1774" spans="1:24" ht="14.25">
      <c r="A1774" s="24"/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</row>
    <row r="1775" spans="1:24" ht="14.25">
      <c r="A1775" s="24"/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</row>
    <row r="1776" spans="1:24" ht="14.25">
      <c r="A1776" s="24"/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</row>
    <row r="1777" spans="1:24" ht="14.25">
      <c r="A1777" s="24"/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</row>
    <row r="1778" spans="1:24" ht="14.25">
      <c r="A1778" s="24"/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</row>
    <row r="1779" spans="1:24" ht="14.25">
      <c r="A1779" s="24"/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</row>
    <row r="1780" spans="1:24" ht="14.25">
      <c r="A1780" s="24"/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</row>
    <row r="1781" spans="1:24" ht="14.25">
      <c r="A1781" s="24"/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</row>
    <row r="1782" spans="1:24" ht="14.25">
      <c r="A1782" s="24"/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</row>
    <row r="1783" spans="1:24" ht="14.25">
      <c r="A1783" s="24"/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</row>
    <row r="1784" spans="1:24" ht="14.25">
      <c r="A1784" s="24"/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</row>
    <row r="1785" spans="1:24" ht="14.25">
      <c r="A1785" s="24"/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</row>
    <row r="1786" spans="1:24" ht="14.25">
      <c r="A1786" s="24"/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</row>
    <row r="1787" spans="1:24" ht="14.25">
      <c r="A1787" s="24"/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</row>
    <row r="1788" spans="1:24" ht="14.25">
      <c r="A1788" s="24"/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</row>
    <row r="1789" spans="1:24" ht="14.25">
      <c r="A1789" s="24"/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</row>
    <row r="1790" spans="1:24" ht="14.25">
      <c r="A1790" s="24"/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</row>
    <row r="1791" spans="1:24" ht="14.25">
      <c r="A1791" s="24"/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</row>
    <row r="1792" spans="1:24" ht="14.25">
      <c r="A1792" s="24"/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</row>
    <row r="1793" spans="1:24" ht="14.25">
      <c r="A1793" s="24"/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</row>
    <row r="1794" spans="1:24" ht="14.25">
      <c r="A1794" s="24"/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</row>
    <row r="1795" spans="1:24" ht="14.25">
      <c r="A1795" s="24"/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</row>
    <row r="1796" spans="1:24" ht="14.25">
      <c r="A1796" s="24"/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</row>
    <row r="1797" spans="1:24" ht="14.25">
      <c r="A1797" s="24"/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</row>
    <row r="1798" spans="1:24" ht="14.25">
      <c r="A1798" s="24"/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</row>
    <row r="1799" spans="1:24" ht="14.25">
      <c r="A1799" s="24"/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</row>
    <row r="1800" spans="1:24" ht="14.25">
      <c r="A1800" s="24"/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</row>
    <row r="1801" spans="1:24" ht="14.25">
      <c r="A1801" s="24"/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</row>
    <row r="1802" spans="1:24" ht="14.25">
      <c r="A1802" s="24"/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</row>
    <row r="1803" spans="1:24" ht="14.25">
      <c r="A1803" s="24"/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</row>
    <row r="1804" spans="1:24" ht="14.25">
      <c r="A1804" s="24"/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</row>
    <row r="1805" spans="1:24" ht="14.25">
      <c r="A1805" s="24"/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</row>
    <row r="1806" spans="1:24" ht="14.25">
      <c r="A1806" s="24"/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</row>
    <row r="1807" spans="1:24" ht="14.25">
      <c r="A1807" s="24"/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</row>
    <row r="1808" spans="1:24" ht="14.25">
      <c r="A1808" s="24"/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</row>
    <row r="1809" spans="1:24" ht="14.25">
      <c r="A1809" s="24"/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</row>
    <row r="1810" spans="1:24" ht="14.25">
      <c r="A1810" s="24"/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</row>
    <row r="1811" spans="1:24" ht="14.25">
      <c r="A1811" s="24"/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</row>
    <row r="1812" spans="1:24" ht="14.25">
      <c r="A1812" s="24"/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</row>
    <row r="1813" spans="1:24" ht="14.25">
      <c r="A1813" s="24"/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</row>
    <row r="1814" spans="1:24" ht="14.25">
      <c r="A1814" s="24"/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</row>
    <row r="1815" spans="1:24" ht="14.25">
      <c r="A1815" s="24"/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</row>
    <row r="1816" spans="1:24" ht="14.25">
      <c r="A1816" s="24"/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</row>
    <row r="1817" spans="1:24" ht="14.25">
      <c r="A1817" s="24"/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</row>
    <row r="1818" spans="1:24" ht="14.25">
      <c r="A1818" s="24"/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</row>
    <row r="1819" spans="1:24" ht="14.25">
      <c r="A1819" s="24"/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</row>
    <row r="1820" spans="1:24" ht="14.25">
      <c r="A1820" s="24"/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</row>
    <row r="1821" spans="1:24" ht="14.25">
      <c r="A1821" s="24"/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</row>
    <row r="1822" spans="1:24" ht="14.25">
      <c r="A1822" s="24"/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</row>
    <row r="1823" spans="1:24" ht="14.25">
      <c r="A1823" s="24"/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</row>
    <row r="1824" spans="1:24" ht="14.25">
      <c r="A1824" s="24"/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</row>
    <row r="1825" spans="1:24" ht="14.25">
      <c r="A1825" s="24"/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</row>
    <row r="1826" spans="1:24" ht="14.25">
      <c r="A1826" s="24"/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</row>
    <row r="1827" spans="1:24" ht="14.25">
      <c r="A1827" s="24"/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</row>
    <row r="1828" spans="1:24" ht="14.25">
      <c r="A1828" s="24"/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</row>
    <row r="1829" spans="1:24" ht="14.25">
      <c r="A1829" s="24"/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</row>
    <row r="1830" spans="1:24" ht="14.25">
      <c r="A1830" s="24"/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</row>
    <row r="1831" spans="1:24" ht="14.25">
      <c r="A1831" s="24"/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</row>
    <row r="1832" spans="1:24" ht="14.25">
      <c r="A1832" s="24"/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</row>
    <row r="1833" spans="1:24" ht="14.25">
      <c r="A1833" s="24"/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</row>
    <row r="1834" spans="1:24" ht="14.25">
      <c r="A1834" s="24"/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</row>
    <row r="1835" spans="1:24" ht="14.25">
      <c r="A1835" s="24"/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</row>
    <row r="1836" spans="1:24" ht="14.25">
      <c r="A1836" s="24"/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</row>
    <row r="1837" spans="1:24" ht="14.25">
      <c r="A1837" s="24"/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</row>
    <row r="1838" spans="1:24" ht="14.25">
      <c r="A1838" s="24"/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</row>
    <row r="1839" spans="1:24" ht="14.25">
      <c r="A1839" s="24"/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</row>
    <row r="1840" spans="1:24" ht="14.25">
      <c r="A1840" s="24"/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</row>
    <row r="1841" spans="1:24" ht="14.25">
      <c r="A1841" s="24"/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</row>
    <row r="1842" spans="1:24" ht="14.25">
      <c r="A1842" s="24"/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</row>
    <row r="1843" spans="1:24" ht="14.25">
      <c r="A1843" s="24"/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</row>
    <row r="1844" spans="1:24" ht="14.25">
      <c r="A1844" s="24"/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</row>
    <row r="1845" spans="1:24" ht="14.25">
      <c r="A1845" s="24"/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</row>
    <row r="1846" spans="1:24" ht="14.25">
      <c r="A1846" s="24"/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</row>
    <row r="1847" spans="1:24" ht="14.25">
      <c r="A1847" s="24"/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</row>
    <row r="1848" spans="1:24" ht="14.25">
      <c r="A1848" s="24"/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</row>
    <row r="1849" spans="1:24" ht="14.25">
      <c r="A1849" s="24"/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</row>
    <row r="1850" spans="1:24" ht="14.25">
      <c r="A1850" s="24"/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</row>
    <row r="1851" spans="1:24" ht="14.25">
      <c r="A1851" s="24"/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</row>
    <row r="1852" spans="1:24" ht="14.25">
      <c r="A1852" s="24"/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</row>
    <row r="1853" spans="1:24" ht="14.25">
      <c r="A1853" s="24"/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</row>
    <row r="1854" spans="1:24" ht="14.25">
      <c r="A1854" s="24"/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</row>
    <row r="1855" spans="1:24" ht="14.25">
      <c r="A1855" s="24"/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</row>
    <row r="1856" spans="1:24" ht="14.25">
      <c r="A1856" s="24"/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</row>
    <row r="1857" spans="1:24" ht="14.25">
      <c r="A1857" s="24"/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</row>
    <row r="1858" spans="1:24" ht="14.25">
      <c r="A1858" s="24"/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</row>
    <row r="1859" spans="1:24" ht="14.25">
      <c r="A1859" s="24"/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</row>
    <row r="1860" spans="1:24" ht="14.25">
      <c r="A1860" s="24"/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</row>
    <row r="1861" spans="1:24" ht="14.25">
      <c r="A1861" s="24"/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</row>
    <row r="1862" spans="1:24" ht="14.25">
      <c r="A1862" s="24"/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</row>
    <row r="1863" spans="1:24" ht="14.25">
      <c r="A1863" s="24"/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</row>
    <row r="1864" spans="1:24" ht="14.25">
      <c r="A1864" s="24"/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</row>
    <row r="1865" spans="1:24" ht="14.25">
      <c r="A1865" s="24"/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</row>
    <row r="1866" spans="1:24" ht="14.25">
      <c r="A1866" s="24"/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</row>
    <row r="1867" spans="1:24" ht="14.25">
      <c r="A1867" s="24"/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</row>
    <row r="1868" spans="1:24" ht="14.25">
      <c r="A1868" s="24"/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</row>
    <row r="1869" spans="1:24" ht="14.25">
      <c r="A1869" s="24"/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</row>
    <row r="1870" spans="1:24" ht="14.25">
      <c r="A1870" s="24"/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</row>
    <row r="1871" spans="1:24" ht="14.25">
      <c r="A1871" s="24"/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</row>
    <row r="1872" spans="1:24" ht="14.25">
      <c r="A1872" s="24"/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</row>
    <row r="1873" spans="1:24" ht="14.25">
      <c r="A1873" s="24"/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</row>
    <row r="1874" spans="1:24" ht="14.25">
      <c r="A1874" s="24"/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</row>
    <row r="1875" spans="1:24" ht="14.25">
      <c r="A1875" s="24"/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</row>
    <row r="1876" spans="1:24" ht="14.25">
      <c r="A1876" s="24"/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</row>
    <row r="1877" spans="1:24" ht="14.25">
      <c r="A1877" s="24"/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</row>
    <row r="1878" spans="1:24" ht="14.25">
      <c r="A1878" s="24"/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</row>
    <row r="1879" spans="1:24" ht="14.25">
      <c r="A1879" s="24"/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</row>
    <row r="1880" spans="1:24" ht="14.25">
      <c r="A1880" s="24"/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</row>
    <row r="1881" spans="1:24" ht="14.25">
      <c r="A1881" s="24"/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</row>
    <row r="1882" spans="1:24" ht="14.25">
      <c r="A1882" s="24"/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</row>
    <row r="1883" spans="1:24" ht="14.25">
      <c r="A1883" s="24"/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</row>
    <row r="1884" spans="1:24" ht="14.25">
      <c r="A1884" s="24"/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</row>
    <row r="1885" spans="1:24" ht="14.25">
      <c r="A1885" s="24"/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</row>
    <row r="1886" spans="1:24" ht="14.25">
      <c r="A1886" s="24"/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</row>
    <row r="1887" spans="1:24" ht="14.25">
      <c r="A1887" s="24"/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</row>
    <row r="1888" spans="1:24" ht="14.25">
      <c r="A1888" s="24"/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</row>
    <row r="1889" spans="1:24" ht="14.25">
      <c r="A1889" s="24"/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</row>
    <row r="1890" spans="1:24" ht="14.25">
      <c r="A1890" s="24"/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</row>
    <row r="1891" spans="1:24" ht="14.25">
      <c r="A1891" s="24"/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</row>
    <row r="1892" spans="1:24" ht="14.25">
      <c r="A1892" s="24"/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</row>
    <row r="1893" spans="1:24" ht="14.25">
      <c r="A1893" s="24"/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</row>
    <row r="1894" spans="1:24" ht="14.25">
      <c r="A1894" s="24"/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</row>
    <row r="1895" spans="1:24" ht="14.25">
      <c r="A1895" s="24"/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</row>
    <row r="1896" spans="1:24" ht="14.25">
      <c r="A1896" s="24"/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</row>
    <row r="1897" spans="1:24" ht="14.25">
      <c r="A1897" s="24"/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</row>
    <row r="1898" spans="1:24" ht="14.25">
      <c r="A1898" s="24"/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</row>
    <row r="1899" spans="1:24" ht="14.25">
      <c r="A1899" s="24"/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</row>
    <row r="1900" spans="1:24" ht="14.25">
      <c r="A1900" s="24"/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</row>
    <row r="1901" spans="1:24" ht="14.25">
      <c r="A1901" s="24"/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</row>
    <row r="1902" spans="1:24" ht="14.25">
      <c r="A1902" s="24"/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</row>
    <row r="1903" spans="1:24" ht="14.25">
      <c r="A1903" s="24"/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</row>
    <row r="1904" spans="1:24" ht="14.25">
      <c r="A1904" s="24"/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</row>
    <row r="1905" spans="1:24" ht="14.25">
      <c r="A1905" s="24"/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</row>
    <row r="1906" spans="1:24" ht="14.25">
      <c r="A1906" s="24"/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</row>
    <row r="1907" spans="1:24" ht="14.25">
      <c r="A1907" s="24"/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</row>
    <row r="1908" spans="1:24" ht="14.25">
      <c r="A1908" s="24"/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</row>
    <row r="1909" spans="1:24" ht="14.25">
      <c r="A1909" s="24"/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</row>
    <row r="1910" spans="1:24" ht="14.25">
      <c r="A1910" s="24"/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</row>
    <row r="1911" spans="1:24" ht="14.25">
      <c r="A1911" s="24"/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</row>
    <row r="1912" spans="1:24" ht="14.25">
      <c r="A1912" s="24"/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</row>
    <row r="1913" spans="1:24" ht="14.25">
      <c r="A1913" s="24"/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</row>
    <row r="1914" spans="1:24" ht="14.25">
      <c r="A1914" s="24"/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</row>
    <row r="1915" spans="1:24" ht="14.25">
      <c r="A1915" s="24"/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</row>
    <row r="1916" spans="1:24" ht="14.25">
      <c r="A1916" s="24"/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</row>
    <row r="1917" spans="1:24" ht="14.25">
      <c r="A1917" s="24"/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</row>
    <row r="1918" spans="1:24" ht="14.25">
      <c r="A1918" s="24"/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</row>
    <row r="1919" spans="1:24" ht="14.25">
      <c r="A1919" s="24"/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</row>
    <row r="1920" spans="1:24" ht="14.25">
      <c r="A1920" s="24"/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</row>
    <row r="1921" spans="1:24" ht="14.25">
      <c r="A1921" s="24"/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</row>
    <row r="1922" spans="1:24" ht="14.25">
      <c r="A1922" s="24"/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</row>
    <row r="1923" spans="1:24" ht="14.25">
      <c r="A1923" s="24"/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</row>
    <row r="1924" spans="1:24" ht="14.25">
      <c r="A1924" s="24"/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</row>
    <row r="1925" spans="1:24" ht="14.25">
      <c r="A1925" s="24"/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</row>
    <row r="1926" spans="1:24" ht="14.25">
      <c r="A1926" s="24"/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</row>
    <row r="1927" spans="1:24" ht="14.25">
      <c r="A1927" s="24"/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</row>
    <row r="1928" spans="1:24" ht="14.25">
      <c r="A1928" s="24"/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</row>
    <row r="1929" spans="1:24" ht="14.25">
      <c r="A1929" s="24"/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</row>
    <row r="1930" spans="1:24" ht="14.25">
      <c r="A1930" s="24"/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</row>
    <row r="1931" spans="1:24" ht="14.25">
      <c r="A1931" s="24"/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</row>
    <row r="1932" spans="1:24" ht="14.25">
      <c r="A1932" s="24"/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</row>
    <row r="1933" spans="1:24" ht="14.25">
      <c r="A1933" s="24"/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</row>
    <row r="1934" spans="1:24" ht="14.25">
      <c r="A1934" s="24"/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</row>
    <row r="1935" spans="1:24" ht="14.25">
      <c r="A1935" s="24"/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</row>
    <row r="1936" spans="1:24" ht="14.25">
      <c r="A1936" s="24"/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</row>
    <row r="1937" spans="1:24" ht="14.25">
      <c r="A1937" s="24"/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</row>
    <row r="1938" spans="1:24" ht="14.25">
      <c r="A1938" s="24"/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</row>
    <row r="1939" spans="1:24" ht="14.25">
      <c r="A1939" s="24"/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</row>
    <row r="1940" spans="1:24" ht="14.25">
      <c r="A1940" s="24"/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</row>
    <row r="1941" spans="1:24" ht="14.25">
      <c r="A1941" s="24"/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</row>
    <row r="1942" spans="1:24" ht="14.25">
      <c r="A1942" s="24"/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</row>
    <row r="1943" spans="1:24" ht="14.25">
      <c r="A1943" s="24"/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</row>
    <row r="1944" spans="1:24" ht="14.25">
      <c r="A1944" s="24"/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</row>
    <row r="1945" spans="1:24" ht="14.25">
      <c r="A1945" s="24"/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</row>
    <row r="1946" spans="1:24" ht="14.25">
      <c r="A1946" s="24"/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</row>
    <row r="1947" spans="1:24" ht="14.25">
      <c r="A1947" s="24"/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</row>
    <row r="1948" spans="1:24" ht="14.25">
      <c r="A1948" s="24"/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</row>
    <row r="1949" spans="1:24" ht="14.25">
      <c r="A1949" s="24"/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</row>
    <row r="1950" spans="1:24" ht="14.25">
      <c r="A1950" s="24"/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</row>
    <row r="1951" spans="1:24" ht="14.25">
      <c r="A1951" s="24"/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</row>
    <row r="1952" spans="1:24" ht="14.25">
      <c r="A1952" s="24"/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</row>
    <row r="1953" spans="1:24" ht="14.25">
      <c r="A1953" s="24"/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</row>
    <row r="1954" spans="1:24" ht="14.25">
      <c r="A1954" s="24"/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</row>
    <row r="1955" spans="1:24" ht="14.25">
      <c r="A1955" s="24"/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</row>
    <row r="1956" spans="1:24" ht="14.25">
      <c r="A1956" s="24"/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</row>
    <row r="1957" spans="1:24" ht="14.25">
      <c r="A1957" s="24"/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</row>
    <row r="1958" spans="1:24" ht="14.25">
      <c r="A1958" s="24"/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</row>
    <row r="1959" spans="1:24" ht="14.25">
      <c r="A1959" s="24"/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</row>
    <row r="1960" spans="1:24" ht="14.25">
      <c r="A1960" s="24"/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</row>
    <row r="1961" spans="1:24" ht="14.2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</row>
    <row r="1962" spans="1:24" ht="14.2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</row>
    <row r="1963" spans="1:24" ht="14.25">
      <c r="A1963" s="24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</row>
    <row r="1964" spans="1:24" ht="14.25">
      <c r="A1964" s="24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</row>
    <row r="1965" spans="1:24" ht="14.25">
      <c r="A1965" s="24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</row>
    <row r="1966" spans="1:24" ht="14.25">
      <c r="A1966" s="24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</row>
    <row r="1967" spans="1:24" ht="14.25">
      <c r="A1967" s="24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</row>
    <row r="1968" spans="1:24" ht="14.25">
      <c r="A1968" s="24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</row>
    <row r="1969" spans="1:24" ht="14.25">
      <c r="A1969" s="24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</row>
    <row r="1970" spans="1:24" ht="14.25">
      <c r="A1970" s="24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</row>
    <row r="1971" spans="1:24" ht="14.25">
      <c r="A1971" s="24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</row>
    <row r="1972" spans="1:24" ht="14.25">
      <c r="A1972" s="24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</row>
    <row r="1973" spans="1:24" ht="14.25">
      <c r="A1973" s="24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</row>
    <row r="1974" spans="1:24" ht="14.25">
      <c r="A1974" s="24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</row>
    <row r="1975" spans="1:24" ht="14.25">
      <c r="A1975" s="24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</row>
    <row r="1976" spans="1:24" ht="14.25">
      <c r="A1976" s="24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</row>
    <row r="1977" spans="1:24" ht="14.25">
      <c r="A1977" s="24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</row>
    <row r="1978" spans="1:24" ht="14.25">
      <c r="A1978" s="24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</row>
    <row r="1979" spans="1:24" ht="14.25">
      <c r="A1979" s="24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</row>
    <row r="1980" spans="1:24" ht="14.25">
      <c r="A1980" s="24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</row>
    <row r="1981" spans="1:24" ht="14.25">
      <c r="A1981" s="24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</row>
    <row r="1982" spans="1:24" ht="14.25">
      <c r="A1982" s="24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</row>
    <row r="1983" spans="1:24" ht="14.25">
      <c r="A1983" s="24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</row>
    <row r="1984" spans="1:24" ht="14.25">
      <c r="A1984" s="24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</row>
    <row r="1985" spans="1:24" ht="14.25">
      <c r="A1985" s="24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</row>
    <row r="1986" spans="1:24" ht="14.25">
      <c r="A1986" s="24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</row>
    <row r="1987" spans="1:24" ht="14.25">
      <c r="A1987" s="24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</row>
    <row r="1988" spans="1:24" ht="14.25">
      <c r="A1988" s="24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</row>
    <row r="1989" spans="1:24" ht="14.25">
      <c r="A1989" s="24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</row>
    <row r="1990" spans="1:24" ht="14.25">
      <c r="A1990" s="24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</row>
    <row r="1991" spans="1:24" ht="14.25">
      <c r="A1991" s="24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</row>
    <row r="1992" spans="1:24" ht="14.25">
      <c r="A1992" s="24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</row>
    <row r="1993" spans="1:24" ht="14.25">
      <c r="A1993" s="24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</row>
    <row r="1994" spans="1:24" ht="14.25">
      <c r="A1994" s="24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</row>
    <row r="1995" spans="1:24" ht="14.25">
      <c r="A1995" s="24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</row>
    <row r="1996" spans="1:24" ht="14.2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</row>
    <row r="1997" spans="1:24" ht="14.25">
      <c r="A1997" s="24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</row>
    <row r="1998" spans="1:24" ht="14.25">
      <c r="A1998" s="24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</row>
    <row r="1999" spans="1:24" ht="14.25">
      <c r="A1999" s="24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</row>
    <row r="2000" spans="1:24" ht="14.25">
      <c r="A2000" s="24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</row>
    <row r="2001" spans="1:24" ht="14.25">
      <c r="A2001" s="24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</row>
    <row r="2002" spans="1:24" ht="14.25">
      <c r="A2002" s="24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</row>
    <row r="2003" spans="1:24" ht="14.25">
      <c r="A2003" s="24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</row>
    <row r="2004" spans="1:24" ht="14.25">
      <c r="A2004" s="24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</row>
    <row r="2005" spans="1:24" ht="14.25">
      <c r="A2005" s="24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</row>
    <row r="2006" spans="1:24" ht="14.25">
      <c r="A2006" s="24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</row>
    <row r="2007" spans="1:24" ht="14.25">
      <c r="A2007" s="24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</row>
    <row r="2008" spans="1:24" ht="14.25">
      <c r="A2008" s="24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</row>
    <row r="2009" spans="1:24" ht="14.25">
      <c r="A2009" s="24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</row>
    <row r="2010" spans="1:24" ht="14.25">
      <c r="A2010" s="24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</row>
    <row r="2011" spans="1:24" ht="14.25">
      <c r="A2011" s="24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</row>
    <row r="2012" spans="1:24" ht="14.25">
      <c r="A2012" s="24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</row>
    <row r="2013" spans="1:24" ht="14.25">
      <c r="A2013" s="24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</row>
    <row r="2014" spans="1:24" ht="14.25">
      <c r="A2014" s="24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</row>
    <row r="2015" spans="1:24" ht="14.25">
      <c r="A2015" s="24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</row>
    <row r="2016" spans="1:24" ht="14.25">
      <c r="A2016" s="24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</row>
    <row r="2017" spans="1:24" ht="14.25">
      <c r="A2017" s="24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</row>
    <row r="2018" spans="1:24" ht="14.25">
      <c r="A2018" s="24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</row>
    <row r="2019" spans="1:24" ht="14.25">
      <c r="A2019" s="24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</row>
    <row r="2020" spans="1:24" ht="14.25">
      <c r="A2020" s="24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</row>
    <row r="2021" spans="1:24" ht="14.25">
      <c r="A2021" s="24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</row>
    <row r="2022" spans="1:24" ht="14.25">
      <c r="A2022" s="24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</row>
    <row r="2023" spans="1:24" ht="14.25">
      <c r="A2023" s="24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</row>
    <row r="2024" spans="1:24" ht="14.25">
      <c r="A2024" s="24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</row>
    <row r="2025" spans="1:24" ht="14.25">
      <c r="A2025" s="24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</row>
    <row r="2026" spans="1:24" ht="14.25">
      <c r="A2026" s="24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</row>
    <row r="2027" spans="1:24" ht="14.25">
      <c r="A2027" s="24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</row>
    <row r="2028" spans="1:24" ht="14.25">
      <c r="A2028" s="24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</row>
    <row r="2029" spans="1:24" ht="14.25">
      <c r="A2029" s="24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</row>
    <row r="2030" spans="1:24" ht="14.25">
      <c r="A2030" s="24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</row>
    <row r="2031" spans="1:24" ht="14.2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</row>
    <row r="2032" spans="1:24" ht="14.2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</row>
    <row r="2033" spans="1:24" ht="14.25">
      <c r="A2033" s="24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</row>
    <row r="2034" spans="1:24" ht="14.25">
      <c r="A2034" s="24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</row>
    <row r="2035" spans="1:24" ht="14.25">
      <c r="A2035" s="24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</row>
    <row r="2036" spans="1:24" ht="14.25">
      <c r="A2036" s="24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</row>
    <row r="2037" spans="1:24" ht="14.25">
      <c r="A2037" s="24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</row>
    <row r="2038" spans="1:24" ht="14.25">
      <c r="A2038" s="24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</row>
    <row r="2039" spans="1:24" ht="14.25">
      <c r="A2039" s="24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</row>
    <row r="2040" spans="1:24" ht="14.25">
      <c r="A2040" s="24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</row>
    <row r="2041" spans="1:24" ht="14.25">
      <c r="A2041" s="24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</row>
    <row r="2042" spans="1:24" ht="14.25">
      <c r="A2042" s="24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</row>
    <row r="2043" spans="1:24" ht="14.25">
      <c r="A2043" s="24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</row>
    <row r="2044" spans="1:24" ht="14.25">
      <c r="A2044" s="24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</row>
    <row r="2045" spans="1:24" ht="14.25">
      <c r="A2045" s="24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</row>
    <row r="2046" spans="1:24" ht="14.25">
      <c r="A2046" s="24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</row>
    <row r="2047" spans="1:24" ht="14.25">
      <c r="A2047" s="24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</row>
    <row r="2048" spans="1:24" ht="14.25">
      <c r="A2048" s="24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</row>
    <row r="2049" spans="1:24" ht="14.25">
      <c r="A2049" s="24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</row>
    <row r="2050" spans="1:24" ht="14.25">
      <c r="A2050" s="24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</row>
    <row r="2051" spans="1:24" ht="14.25">
      <c r="A2051" s="24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</row>
    <row r="2052" spans="1:24" ht="14.25">
      <c r="A2052" s="24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</row>
    <row r="2053" spans="1:24" ht="14.25">
      <c r="A2053" s="24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</row>
    <row r="2054" spans="1:24" ht="14.25">
      <c r="A2054" s="24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</row>
    <row r="2055" spans="1:24" ht="14.25">
      <c r="A2055" s="24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</row>
    <row r="2056" spans="1:24" ht="14.25">
      <c r="A2056" s="24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</row>
    <row r="2057" spans="1:24" ht="14.25">
      <c r="A2057" s="24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</row>
    <row r="2058" spans="1:24" ht="14.25">
      <c r="A2058" s="24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</row>
    <row r="2059" spans="1:24" ht="14.25">
      <c r="A2059" s="24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</row>
    <row r="2060" spans="1:24" ht="14.25">
      <c r="A2060" s="24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</row>
    <row r="2061" spans="1:24" ht="14.25">
      <c r="A2061" s="24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</row>
    <row r="2062" spans="1:24" ht="14.25">
      <c r="A2062" s="24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</row>
    <row r="2063" spans="1:24" ht="14.25">
      <c r="A2063" s="24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</row>
    <row r="2064" spans="1:24" ht="14.25">
      <c r="A2064" s="24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</row>
    <row r="2065" spans="1:24" ht="14.25">
      <c r="A2065" s="24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</row>
    <row r="2066" spans="1:24" ht="14.2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</row>
    <row r="2067" spans="1:24" ht="14.25">
      <c r="A2067" s="24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</row>
    <row r="2068" spans="1:24" ht="14.25">
      <c r="A2068" s="24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</row>
    <row r="2069" spans="1:24" ht="14.25">
      <c r="A2069" s="24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</row>
    <row r="2070" spans="1:24" ht="14.25">
      <c r="A2070" s="24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</row>
    <row r="2071" spans="1:24" ht="14.25">
      <c r="A2071" s="24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</row>
    <row r="2072" spans="1:24" ht="14.25">
      <c r="A2072" s="24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</row>
    <row r="2073" spans="1:24" ht="14.25">
      <c r="A2073" s="24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</row>
    <row r="2074" spans="1:24" ht="14.25">
      <c r="A2074" s="24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</row>
    <row r="2075" spans="1:24" ht="14.25">
      <c r="A2075" s="24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</row>
    <row r="2076" spans="1:24" ht="14.25">
      <c r="A2076" s="24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</row>
    <row r="2077" spans="1:24" ht="14.25">
      <c r="A2077" s="24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</row>
    <row r="2078" spans="1:24" ht="14.25">
      <c r="A2078" s="24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</row>
    <row r="2079" spans="1:24" ht="14.25">
      <c r="A2079" s="24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</row>
    <row r="2080" spans="1:24" ht="14.25">
      <c r="A2080" s="24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</row>
    <row r="2081" spans="1:24" ht="14.25">
      <c r="A2081" s="24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</row>
    <row r="2082" spans="1:24" ht="14.25">
      <c r="A2082" s="24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</row>
    <row r="2083" spans="1:24" ht="14.25">
      <c r="A2083" s="24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</row>
    <row r="2084" spans="1:24" ht="14.25">
      <c r="A2084" s="24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</row>
    <row r="2085" spans="1:24" ht="14.25">
      <c r="A2085" s="24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</row>
    <row r="2086" spans="1:24" ht="14.25">
      <c r="A2086" s="24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</row>
    <row r="2087" spans="1:24" ht="14.25">
      <c r="A2087" s="24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</row>
    <row r="2088" spans="1:24" ht="14.25">
      <c r="A2088" s="24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</row>
    <row r="2089" spans="1:24" ht="14.25">
      <c r="A2089" s="24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</row>
    <row r="2090" spans="1:24" ht="14.25">
      <c r="A2090" s="24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</row>
    <row r="2091" spans="1:24" ht="14.25">
      <c r="A2091" s="24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</row>
    <row r="2092" spans="1:24" ht="14.25">
      <c r="A2092" s="24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</row>
    <row r="2093" spans="1:24" ht="14.25">
      <c r="A2093" s="24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</row>
    <row r="2094" spans="1:24" ht="14.25">
      <c r="A2094" s="24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</row>
    <row r="2095" spans="1:24" ht="14.25">
      <c r="A2095" s="24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</row>
    <row r="2096" spans="1:24" ht="14.25">
      <c r="A2096" s="24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</row>
    <row r="2097" spans="1:24" ht="14.25">
      <c r="A2097" s="24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</row>
    <row r="2098" spans="1:24" ht="14.25">
      <c r="A2098" s="24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</row>
    <row r="2099" spans="1:24" ht="14.25">
      <c r="A2099" s="24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</row>
    <row r="2100" spans="1:24" ht="14.25">
      <c r="A2100" s="24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</row>
    <row r="2101" spans="1:24" ht="14.2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</row>
    <row r="2102" spans="1:24" ht="14.2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</row>
    <row r="2103" spans="1:24" ht="14.25">
      <c r="A2103" s="24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</row>
    <row r="2104" spans="1:24" ht="14.25">
      <c r="A2104" s="24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</row>
    <row r="2105" spans="1:24" ht="14.25">
      <c r="A2105" s="24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</row>
    <row r="2106" spans="1:24" ht="14.25">
      <c r="A2106" s="24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</row>
    <row r="2107" spans="1:24" ht="14.25">
      <c r="A2107" s="24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</row>
    <row r="2108" spans="1:24" ht="14.25">
      <c r="A2108" s="24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</row>
    <row r="2109" spans="1:24" ht="14.25">
      <c r="A2109" s="24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</row>
    <row r="2110" spans="1:24" ht="14.25">
      <c r="A2110" s="24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</row>
    <row r="2111" spans="1:24" ht="14.25">
      <c r="A2111" s="24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</row>
    <row r="2112" spans="1:24" ht="14.25">
      <c r="A2112" s="24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</row>
    <row r="2113" spans="1:24" ht="14.25">
      <c r="A2113" s="24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</row>
    <row r="2114" spans="1:24" ht="14.25">
      <c r="A2114" s="24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</row>
    <row r="2115" spans="1:24" ht="14.25">
      <c r="A2115" s="24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</row>
    <row r="2116" spans="1:24" ht="14.25">
      <c r="A2116" s="24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</row>
    <row r="2117" spans="1:24" ht="14.25">
      <c r="A2117" s="24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</row>
    <row r="2118" spans="1:24" ht="14.25">
      <c r="A2118" s="24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</row>
    <row r="2119" spans="1:24" ht="14.25">
      <c r="A2119" s="24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</row>
    <row r="2120" spans="1:24" ht="14.25">
      <c r="A2120" s="24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</row>
    <row r="2121" spans="1:24" ht="14.25">
      <c r="A2121" s="24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</row>
    <row r="2122" spans="1:24" ht="14.25">
      <c r="A2122" s="24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</row>
    <row r="2123" spans="1:24" ht="14.25">
      <c r="A2123" s="24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</row>
    <row r="2124" spans="1:24" ht="14.25">
      <c r="A2124" s="24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</row>
    <row r="2125" spans="1:24" ht="14.25">
      <c r="A2125" s="24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</row>
    <row r="2126" spans="1:24" ht="14.25">
      <c r="A2126" s="24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</row>
    <row r="2127" spans="1:24" ht="14.25">
      <c r="A2127" s="24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</row>
    <row r="2128" spans="1:24" ht="14.25">
      <c r="A2128" s="24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</row>
    <row r="2129" spans="1:24" ht="14.25">
      <c r="A2129" s="24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</row>
    <row r="2130" spans="1:24" ht="14.25">
      <c r="A2130" s="24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</row>
    <row r="2131" spans="1:24" ht="14.25">
      <c r="A2131" s="24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</row>
    <row r="2132" spans="1:24" ht="14.25">
      <c r="A2132" s="24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</row>
    <row r="2133" spans="1:24" ht="14.25">
      <c r="A2133" s="24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</row>
    <row r="2134" spans="1:24" ht="14.25">
      <c r="A2134" s="24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</row>
    <row r="2135" spans="1:24" ht="14.25">
      <c r="A2135" s="24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</row>
    <row r="2136" spans="1:24" ht="14.25">
      <c r="A2136" s="24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</row>
    <row r="2137" spans="1:24" ht="14.25">
      <c r="A2137" s="24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</row>
    <row r="2138" spans="1:24" ht="14.25">
      <c r="A2138" s="24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</row>
    <row r="2139" spans="1:24" ht="14.25">
      <c r="A2139" s="24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</row>
    <row r="2140" spans="1:24" ht="14.25">
      <c r="A2140" s="24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</row>
    <row r="2141" spans="1:24" ht="14.25">
      <c r="A2141" s="24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</row>
    <row r="2142" spans="1:24" ht="14.25">
      <c r="A2142" s="24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</row>
    <row r="2143" spans="1:24" ht="14.25">
      <c r="A2143" s="24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</row>
    <row r="2144" spans="1:24" ht="14.25">
      <c r="A2144" s="24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</row>
    <row r="2145" spans="1:24" ht="14.25">
      <c r="A2145" s="24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</row>
    <row r="2146" spans="1:24" ht="14.25">
      <c r="A2146" s="24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</row>
    <row r="2147" spans="1:24" ht="14.25">
      <c r="A2147" s="24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</row>
    <row r="2148" spans="1:24" ht="14.25">
      <c r="A2148" s="24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</row>
    <row r="2149" spans="1:24" ht="14.25">
      <c r="A2149" s="24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</row>
    <row r="2150" spans="1:24" ht="14.25">
      <c r="A2150" s="24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</row>
    <row r="2151" spans="1:24" ht="14.25">
      <c r="A2151" s="24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</row>
    <row r="2152" spans="1:24" ht="14.25">
      <c r="A2152" s="24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</row>
    <row r="2153" spans="1:24" ht="14.25">
      <c r="A2153" s="24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</row>
    <row r="2154" spans="1:24" ht="14.25">
      <c r="A2154" s="24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</row>
    <row r="2155" spans="1:24" ht="14.25">
      <c r="A2155" s="24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</row>
    <row r="2156" spans="1:24" ht="14.25">
      <c r="A2156" s="24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</row>
    <row r="2157" spans="1:24" ht="14.25">
      <c r="A2157" s="24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</row>
    <row r="2158" spans="1:24" ht="14.25">
      <c r="A2158" s="24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</row>
    <row r="2159" spans="1:24" ht="14.25">
      <c r="A2159" s="24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</row>
    <row r="2160" spans="1:24" ht="14.25">
      <c r="A2160" s="24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</row>
    <row r="2161" spans="1:24" ht="14.25">
      <c r="A2161" s="24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</row>
    <row r="2162" spans="1:24" ht="14.25">
      <c r="A2162" s="24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</row>
    <row r="2163" spans="1:24" ht="14.25">
      <c r="A2163" s="24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</row>
    <row r="2164" spans="1:24" ht="14.25">
      <c r="A2164" s="24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</row>
    <row r="2165" spans="1:24" ht="14.25">
      <c r="A2165" s="24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</row>
    <row r="2166" spans="1:24" ht="14.25">
      <c r="A2166" s="24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</row>
    <row r="2167" spans="1:24" ht="14.25">
      <c r="A2167" s="24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</row>
    <row r="2168" spans="1:24" ht="14.25">
      <c r="A2168" s="24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</row>
    <row r="2169" spans="1:24" ht="14.25">
      <c r="A2169" s="24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</row>
    <row r="2170" spans="1:24" ht="14.25">
      <c r="A2170" s="24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</row>
    <row r="2171" spans="1:24" ht="14.25">
      <c r="A2171" s="24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</row>
    <row r="2172" spans="1:24" ht="14.25">
      <c r="A2172" s="24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</row>
    <row r="2173" spans="1:24" ht="14.25">
      <c r="A2173" s="24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</row>
    <row r="2174" spans="1:24" ht="14.25">
      <c r="A2174" s="24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</row>
    <row r="2175" spans="1:24" ht="14.25">
      <c r="A2175" s="24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</row>
    <row r="2176" spans="1:24" ht="14.25">
      <c r="A2176" s="24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</row>
    <row r="2177" spans="1:24" ht="14.25">
      <c r="A2177" s="24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</row>
    <row r="2178" spans="1:24" ht="14.25">
      <c r="A2178" s="24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</row>
    <row r="2179" spans="1:24" ht="14.25">
      <c r="A2179" s="24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</row>
    <row r="2180" spans="1:24" ht="14.25">
      <c r="A2180" s="24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</row>
    <row r="2181" spans="1:24" ht="14.25">
      <c r="A2181" s="24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</row>
    <row r="2182" spans="1:24" ht="14.25">
      <c r="A2182" s="24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</row>
    <row r="2183" spans="1:24" ht="14.25">
      <c r="A2183" s="24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</row>
    <row r="2184" spans="1:24" ht="14.25">
      <c r="A2184" s="24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</row>
    <row r="2185" spans="1:24" ht="14.25">
      <c r="A2185" s="24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</row>
    <row r="2186" spans="1:24" ht="14.25">
      <c r="A2186" s="24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</row>
    <row r="2187" spans="1:24" ht="14.25">
      <c r="A2187" s="24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</row>
    <row r="2188" spans="1:24" ht="14.25">
      <c r="A2188" s="24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</row>
    <row r="2189" spans="1:24" ht="14.25">
      <c r="A2189" s="24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</row>
    <row r="2190" spans="1:24" ht="14.25">
      <c r="A2190" s="24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</row>
    <row r="2191" spans="1:24" ht="14.25">
      <c r="A2191" s="24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</row>
    <row r="2192" spans="1:24" ht="14.25">
      <c r="A2192" s="24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</row>
    <row r="2193" spans="1:24" ht="14.25">
      <c r="A2193" s="24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</row>
    <row r="2194" spans="1:24" ht="14.25">
      <c r="A2194" s="24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</row>
    <row r="2195" spans="1:24" ht="14.25">
      <c r="A2195" s="24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</row>
    <row r="2196" spans="1:24" ht="14.25">
      <c r="A2196" s="24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</row>
    <row r="2197" spans="1:24" ht="14.25">
      <c r="A2197" s="24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</row>
    <row r="2198" spans="1:24" ht="14.25">
      <c r="A2198" s="24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</row>
    <row r="2199" spans="1:24" ht="14.25">
      <c r="A2199" s="24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</row>
    <row r="2200" spans="1:24" ht="14.25">
      <c r="A2200" s="24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</row>
    <row r="2201" spans="1:24" ht="14.25">
      <c r="A2201" s="24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</row>
    <row r="2202" spans="1:24" ht="14.25">
      <c r="A2202" s="24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</row>
    <row r="2203" spans="1:24" ht="14.25">
      <c r="A2203" s="24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</row>
    <row r="2204" spans="1:24" ht="14.25">
      <c r="A2204" s="24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</row>
    <row r="2205" spans="1:24" ht="14.25">
      <c r="A2205" s="24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</row>
    <row r="2206" spans="1:24" ht="14.25">
      <c r="A2206" s="24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</row>
    <row r="2207" spans="1:24" ht="14.25">
      <c r="A2207" s="24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</row>
    <row r="2208" spans="1:24" ht="14.25">
      <c r="A2208" s="24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</row>
    <row r="2209" spans="1:24" ht="14.25">
      <c r="A2209" s="24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</row>
    <row r="2210" spans="1:24" ht="14.25">
      <c r="A2210" s="24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</row>
    <row r="2211" spans="1:24" ht="14.25">
      <c r="A2211" s="24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</row>
    <row r="2212" spans="1:24" ht="14.25">
      <c r="A2212" s="24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</row>
    <row r="2213" spans="1:24" ht="14.25">
      <c r="A2213" s="24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</row>
    <row r="2214" spans="1:24" ht="14.25">
      <c r="A2214" s="24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</row>
    <row r="2215" spans="1:24" ht="14.25">
      <c r="A2215" s="24"/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</row>
    <row r="2216" spans="1:24" ht="14.25">
      <c r="A2216" s="24"/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</row>
    <row r="2217" spans="1:24" ht="14.25">
      <c r="A2217" s="24"/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</row>
    <row r="2218" spans="1:24" ht="14.25">
      <c r="A2218" s="24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</row>
    <row r="2219" spans="1:24" ht="14.25">
      <c r="A2219" s="24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</row>
    <row r="2220" spans="1:24" ht="14.25">
      <c r="A2220" s="24"/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</row>
    <row r="2221" spans="1:24" ht="14.25">
      <c r="A2221" s="24"/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</row>
    <row r="2222" spans="1:24" ht="14.25">
      <c r="A2222" s="24"/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</row>
    <row r="2223" spans="1:24" ht="14.25">
      <c r="A2223" s="24"/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</row>
    <row r="2224" spans="1:24" ht="14.25">
      <c r="A2224" s="24"/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</row>
    <row r="2225" spans="1:24" ht="14.25">
      <c r="A2225" s="24"/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</row>
    <row r="2226" spans="1:24" ht="14.25">
      <c r="A2226" s="24"/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</row>
    <row r="2227" spans="1:24" ht="14.25">
      <c r="A2227" s="24"/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</row>
    <row r="2228" spans="1:24" ht="14.25">
      <c r="A2228" s="24"/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</row>
    <row r="2229" spans="1:24" ht="14.25">
      <c r="A2229" s="24"/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</row>
    <row r="2230" spans="1:24" ht="14.25">
      <c r="A2230" s="24"/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</row>
    <row r="2231" spans="1:24" ht="14.25">
      <c r="A2231" s="24"/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</row>
    <row r="2232" spans="1:24" ht="14.25">
      <c r="A2232" s="24"/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</row>
    <row r="2233" spans="1:24" ht="14.25">
      <c r="A2233" s="24"/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</row>
    <row r="2234" spans="1:24" ht="14.25">
      <c r="A2234" s="24"/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</row>
    <row r="2235" spans="1:24" ht="14.25">
      <c r="A2235" s="24"/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</row>
    <row r="2236" spans="1:24" ht="14.25">
      <c r="A2236" s="24"/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</row>
    <row r="2237" spans="1:24" ht="14.25">
      <c r="A2237" s="24"/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</row>
    <row r="2238" spans="1:24" ht="14.25">
      <c r="A2238" s="24"/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</row>
    <row r="2239" spans="1:24" ht="14.25">
      <c r="A2239" s="24"/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</row>
    <row r="2240" spans="1:24" ht="14.25">
      <c r="A2240" s="24"/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</row>
    <row r="2241" spans="1:24" ht="14.25">
      <c r="A2241" s="24"/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</row>
    <row r="2242" spans="1:24" ht="14.25">
      <c r="A2242" s="24"/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</row>
    <row r="2243" spans="1:24" ht="14.25">
      <c r="A2243" s="24"/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</row>
    <row r="2244" spans="1:24" ht="14.25">
      <c r="A2244" s="24"/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</row>
    <row r="2245" spans="1:24" ht="14.25">
      <c r="A2245" s="24"/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</row>
    <row r="2246" spans="1:24" ht="14.25">
      <c r="A2246" s="24"/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</row>
    <row r="2247" spans="1:24" ht="14.25">
      <c r="A2247" s="24"/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</row>
    <row r="2248" spans="1:24" ht="14.25">
      <c r="A2248" s="24"/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</row>
    <row r="2249" spans="1:24" ht="14.25">
      <c r="A2249" s="24"/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</row>
    <row r="2250" spans="1:24" ht="14.25">
      <c r="A2250" s="24"/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</row>
    <row r="2251" spans="1:24" ht="14.25">
      <c r="A2251" s="24"/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</row>
    <row r="2252" spans="1:24" ht="14.25">
      <c r="A2252" s="24"/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</row>
    <row r="2253" spans="1:24" ht="14.25">
      <c r="A2253" s="24"/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</row>
    <row r="2254" spans="1:24" ht="14.25">
      <c r="A2254" s="24"/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</row>
    <row r="2255" spans="1:24" ht="14.25">
      <c r="A2255" s="24"/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</row>
    <row r="2256" spans="1:24" ht="14.25">
      <c r="A2256" s="24"/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</row>
    <row r="2257" spans="1:24" ht="14.25">
      <c r="A2257" s="24"/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</row>
    <row r="2258" spans="1:24" ht="14.25">
      <c r="A2258" s="24"/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</row>
    <row r="2259" spans="1:24" ht="14.25">
      <c r="A2259" s="24"/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</row>
    <row r="2260" spans="1:24" ht="14.25">
      <c r="A2260" s="24"/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</row>
    <row r="2261" spans="1:24" ht="14.25">
      <c r="A2261" s="24"/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</row>
    <row r="2262" spans="1:24" ht="14.25">
      <c r="A2262" s="24"/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</row>
    <row r="2263" spans="1:24" ht="14.25">
      <c r="A2263" s="24"/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</row>
    <row r="2264" spans="1:24" ht="14.25">
      <c r="A2264" s="24"/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</row>
    <row r="2265" spans="1:24" ht="14.25">
      <c r="A2265" s="24"/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</row>
    <row r="2266" spans="1:24" ht="14.25">
      <c r="A2266" s="24"/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</row>
    <row r="2267" spans="1:24" ht="14.25">
      <c r="A2267" s="24"/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</row>
    <row r="2268" spans="1:24" ht="14.25">
      <c r="A2268" s="24"/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</row>
    <row r="2269" spans="1:24" ht="14.25">
      <c r="A2269" s="24"/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</row>
    <row r="2270" spans="1:24" ht="14.25">
      <c r="A2270" s="24"/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</row>
    <row r="2271" spans="1:24" ht="14.25">
      <c r="A2271" s="24"/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</row>
    <row r="2272" spans="1:24" ht="14.25">
      <c r="A2272" s="24"/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</row>
    <row r="2273" spans="1:24" ht="14.25">
      <c r="A2273" s="24"/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</row>
    <row r="2274" spans="1:24" ht="14.25">
      <c r="A2274" s="24"/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</row>
    <row r="2275" spans="1:24" ht="14.25">
      <c r="A2275" s="24"/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</row>
    <row r="2276" spans="1:24" ht="14.25">
      <c r="A2276" s="24"/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</row>
    <row r="2277" spans="1:24" ht="14.25">
      <c r="A2277" s="24"/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</row>
    <row r="2278" spans="1:24" ht="14.25">
      <c r="A2278" s="24"/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</row>
    <row r="2279" spans="1:24" ht="14.25">
      <c r="A2279" s="24"/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</row>
    <row r="2280" spans="1:24" ht="14.25">
      <c r="A2280" s="24"/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</row>
    <row r="2281" spans="1:24" ht="14.25">
      <c r="A2281" s="24"/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</row>
    <row r="2282" spans="1:24" ht="14.25">
      <c r="A2282" s="24"/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</row>
    <row r="2283" spans="1:24" ht="14.25">
      <c r="A2283" s="24"/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</row>
    <row r="2284" spans="1:24" ht="14.25">
      <c r="A2284" s="24"/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</row>
    <row r="2285" spans="1:24" ht="14.25">
      <c r="A2285" s="24"/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</row>
    <row r="2286" spans="1:24" ht="14.25">
      <c r="A2286" s="24"/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</row>
    <row r="2287" spans="1:24" ht="14.25">
      <c r="A2287" s="24"/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</row>
    <row r="2288" spans="1:24" ht="14.25">
      <c r="A2288" s="24"/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</row>
    <row r="2289" spans="1:24" ht="14.25">
      <c r="A2289" s="24"/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  <c r="V2289" s="24"/>
      <c r="W2289" s="24"/>
      <c r="X2289" s="24"/>
    </row>
    <row r="2290" spans="1:24" ht="14.25">
      <c r="A2290" s="24"/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  <c r="V2290" s="24"/>
      <c r="W2290" s="24"/>
      <c r="X2290" s="24"/>
    </row>
    <row r="2291" spans="1:24" ht="14.25">
      <c r="A2291" s="24"/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  <c r="V2291" s="24"/>
      <c r="W2291" s="24"/>
      <c r="X2291" s="24"/>
    </row>
    <row r="2292" spans="1:24" ht="14.25">
      <c r="A2292" s="24"/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</row>
    <row r="2293" spans="1:24" ht="14.25">
      <c r="A2293" s="24"/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  <c r="V2293" s="24"/>
      <c r="W2293" s="24"/>
      <c r="X2293" s="24"/>
    </row>
    <row r="2294" spans="1:24" ht="14.25">
      <c r="A2294" s="24"/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  <c r="V2294" s="24"/>
      <c r="W2294" s="24"/>
      <c r="X2294" s="24"/>
    </row>
    <row r="2295" spans="1:24" ht="14.25">
      <c r="A2295" s="24"/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  <c r="V2295" s="24"/>
      <c r="W2295" s="24"/>
      <c r="X2295" s="24"/>
    </row>
    <row r="2296" spans="1:24" ht="14.25">
      <c r="A2296" s="24"/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  <c r="V2296" s="24"/>
      <c r="W2296" s="24"/>
      <c r="X2296" s="24"/>
    </row>
    <row r="2297" spans="1:24" ht="14.25">
      <c r="A2297" s="24"/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  <c r="V2297" s="24"/>
      <c r="W2297" s="24"/>
      <c r="X2297" s="24"/>
    </row>
    <row r="2298" spans="1:24" ht="14.25">
      <c r="A2298" s="24"/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/>
      <c r="W2298" s="24"/>
      <c r="X2298" s="24"/>
    </row>
    <row r="2299" spans="1:24" ht="14.25">
      <c r="A2299" s="24"/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  <c r="V2299" s="24"/>
      <c r="W2299" s="24"/>
      <c r="X2299" s="24"/>
    </row>
    <row r="2300" spans="1:24" ht="14.25">
      <c r="A2300" s="24"/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  <c r="V2300" s="24"/>
      <c r="W2300" s="24"/>
      <c r="X2300" s="24"/>
    </row>
    <row r="2301" spans="1:24" ht="14.25">
      <c r="A2301" s="24"/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/>
      <c r="W2301" s="24"/>
      <c r="X2301" s="24"/>
    </row>
    <row r="2302" spans="1:24" ht="14.25">
      <c r="A2302" s="24"/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</row>
    <row r="2303" spans="1:24" ht="14.25">
      <c r="A2303" s="24"/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</row>
    <row r="2304" spans="1:24" ht="14.25">
      <c r="A2304" s="24"/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</row>
    <row r="2305" spans="1:24" ht="14.25">
      <c r="A2305" s="24"/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  <c r="V2305" s="24"/>
      <c r="W2305" s="24"/>
      <c r="X2305" s="24"/>
    </row>
    <row r="2306" spans="1:24" ht="14.25">
      <c r="A2306" s="24"/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</row>
    <row r="2307" spans="1:24" ht="14.25">
      <c r="A2307" s="24"/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  <c r="V2307" s="24"/>
      <c r="W2307" s="24"/>
      <c r="X2307" s="24"/>
    </row>
    <row r="2308" spans="1:24" ht="14.25">
      <c r="A2308" s="24"/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</row>
    <row r="2309" spans="1:24" ht="14.25">
      <c r="A2309" s="24"/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  <c r="V2309" s="24"/>
      <c r="W2309" s="24"/>
      <c r="X2309" s="24"/>
    </row>
    <row r="2310" spans="1:24" ht="14.25">
      <c r="A2310" s="24"/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  <c r="V2310" s="24"/>
      <c r="W2310" s="24"/>
      <c r="X2310" s="24"/>
    </row>
    <row r="2311" spans="1:24" ht="14.25">
      <c r="A2311" s="24"/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  <c r="V2311" s="24"/>
      <c r="W2311" s="24"/>
      <c r="X2311" s="24"/>
    </row>
    <row r="2312" spans="1:24" ht="14.25">
      <c r="A2312" s="24"/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</row>
    <row r="2313" spans="1:24" ht="14.25">
      <c r="A2313" s="24"/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</row>
    <row r="2314" spans="1:24" ht="14.25">
      <c r="A2314" s="24"/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  <c r="V2314" s="24"/>
      <c r="W2314" s="24"/>
      <c r="X2314" s="24"/>
    </row>
    <row r="2315" spans="1:24" ht="14.25">
      <c r="A2315" s="24"/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  <c r="V2315" s="24"/>
      <c r="W2315" s="24"/>
      <c r="X2315" s="24"/>
    </row>
    <row r="2316" spans="1:24" ht="14.25">
      <c r="A2316" s="24"/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</row>
    <row r="2317" spans="1:24" ht="14.25">
      <c r="A2317" s="24"/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  <c r="V2317" s="24"/>
      <c r="W2317" s="24"/>
      <c r="X2317" s="24"/>
    </row>
    <row r="2318" spans="1:24" ht="14.25">
      <c r="A2318" s="24"/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  <c r="V2318" s="24"/>
      <c r="W2318" s="24"/>
      <c r="X2318" s="24"/>
    </row>
    <row r="2319" spans="1:24" ht="14.25">
      <c r="A2319" s="24"/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  <c r="V2319" s="24"/>
      <c r="W2319" s="24"/>
      <c r="X2319" s="24"/>
    </row>
    <row r="2320" spans="1:24" ht="14.25">
      <c r="A2320" s="24"/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</row>
    <row r="2321" spans="1:24" ht="14.25">
      <c r="A2321" s="24"/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  <c r="V2321" s="24"/>
      <c r="W2321" s="24"/>
      <c r="X2321" s="24"/>
    </row>
    <row r="2322" spans="1:24" ht="14.25">
      <c r="A2322" s="24"/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  <c r="V2322" s="24"/>
      <c r="W2322" s="24"/>
      <c r="X2322" s="24"/>
    </row>
    <row r="2323" spans="1:24" ht="14.25">
      <c r="A2323" s="24"/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  <c r="V2323" s="24"/>
      <c r="W2323" s="24"/>
      <c r="X2323" s="24"/>
    </row>
    <row r="2324" spans="1:24" ht="14.25">
      <c r="A2324" s="24"/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</row>
    <row r="2325" spans="1:24" ht="14.25">
      <c r="A2325" s="24"/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  <c r="V2325" s="24"/>
      <c r="W2325" s="24"/>
      <c r="X2325" s="24"/>
    </row>
    <row r="2326" spans="1:24" ht="14.25">
      <c r="A2326" s="24"/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  <c r="V2326" s="24"/>
      <c r="W2326" s="24"/>
      <c r="X2326" s="24"/>
    </row>
    <row r="2327" spans="1:24" ht="14.25">
      <c r="A2327" s="24"/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  <c r="V2327" s="24"/>
      <c r="W2327" s="24"/>
      <c r="X2327" s="24"/>
    </row>
    <row r="2328" spans="1:24" ht="14.25">
      <c r="A2328" s="24"/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</row>
    <row r="2329" spans="1:24" ht="14.25">
      <c r="A2329" s="24"/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  <c r="V2329" s="24"/>
      <c r="W2329" s="24"/>
      <c r="X2329" s="24"/>
    </row>
    <row r="2330" spans="1:24" ht="14.25">
      <c r="A2330" s="24"/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  <c r="V2330" s="24"/>
      <c r="W2330" s="24"/>
      <c r="X2330" s="24"/>
    </row>
    <row r="2331" spans="1:24" ht="14.25">
      <c r="A2331" s="24"/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  <c r="V2331" s="24"/>
      <c r="W2331" s="24"/>
      <c r="X2331" s="24"/>
    </row>
    <row r="2332" spans="1:24" ht="14.25">
      <c r="A2332" s="24"/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</row>
    <row r="2333" spans="1:24" ht="14.25">
      <c r="A2333" s="24"/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</row>
    <row r="2334" spans="1:24" ht="14.25">
      <c r="A2334" s="24"/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  <c r="V2334" s="24"/>
      <c r="W2334" s="24"/>
      <c r="X2334" s="24"/>
    </row>
    <row r="2335" spans="1:24" ht="14.25">
      <c r="A2335" s="24"/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  <c r="V2335" s="24"/>
      <c r="W2335" s="24"/>
      <c r="X2335" s="24"/>
    </row>
    <row r="2336" spans="1:24" ht="14.25">
      <c r="A2336" s="24"/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</row>
    <row r="2337" spans="1:24" ht="14.25">
      <c r="A2337" s="24"/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  <c r="V2337" s="24"/>
      <c r="W2337" s="24"/>
      <c r="X2337" s="24"/>
    </row>
    <row r="2338" spans="1:24" ht="14.25">
      <c r="A2338" s="24"/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  <c r="V2338" s="24"/>
      <c r="W2338" s="24"/>
      <c r="X2338" s="24"/>
    </row>
    <row r="2339" spans="1:24" ht="14.25">
      <c r="A2339" s="24"/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  <c r="V2339" s="24"/>
      <c r="W2339" s="24"/>
      <c r="X2339" s="24"/>
    </row>
    <row r="2340" spans="1:24" ht="14.25">
      <c r="A2340" s="24"/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  <c r="V2340" s="24"/>
      <c r="W2340" s="24"/>
      <c r="X2340" s="24"/>
    </row>
    <row r="2341" spans="1:24" ht="14.25">
      <c r="A2341" s="24"/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</row>
    <row r="2342" spans="1:24" ht="14.25">
      <c r="A2342" s="24"/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  <c r="V2342" s="24"/>
      <c r="W2342" s="24"/>
      <c r="X2342" s="24"/>
    </row>
    <row r="2343" spans="1:24" ht="14.25">
      <c r="A2343" s="24"/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  <c r="V2343" s="24"/>
      <c r="W2343" s="24"/>
      <c r="X2343" s="24"/>
    </row>
    <row r="2344" spans="1:24" ht="14.25">
      <c r="A2344" s="24"/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  <c r="V2344" s="24"/>
      <c r="W2344" s="24"/>
      <c r="X2344" s="24"/>
    </row>
    <row r="2345" spans="1:24" ht="14.25">
      <c r="A2345" s="24"/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  <c r="V2345" s="24"/>
      <c r="W2345" s="24"/>
      <c r="X2345" s="24"/>
    </row>
    <row r="2346" spans="1:24" ht="14.25">
      <c r="A2346" s="24"/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  <c r="V2346" s="24"/>
      <c r="W2346" s="24"/>
      <c r="X2346" s="24"/>
    </row>
    <row r="2347" spans="1:24" ht="14.25">
      <c r="A2347" s="24"/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  <c r="V2347" s="24"/>
      <c r="W2347" s="24"/>
      <c r="X2347" s="24"/>
    </row>
    <row r="2348" spans="1:24" ht="14.25">
      <c r="A2348" s="24"/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  <c r="V2348" s="24"/>
      <c r="W2348" s="24"/>
      <c r="X2348" s="24"/>
    </row>
    <row r="2349" spans="1:24" ht="14.25">
      <c r="A2349" s="24"/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</row>
    <row r="2350" spans="1:24" ht="14.25">
      <c r="A2350" s="24"/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</row>
    <row r="2351" spans="1:24" ht="14.25">
      <c r="A2351" s="24"/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  <c r="V2351" s="24"/>
      <c r="W2351" s="24"/>
      <c r="X2351" s="24"/>
    </row>
    <row r="2352" spans="1:24" ht="14.25">
      <c r="A2352" s="24"/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  <c r="V2352" s="24"/>
      <c r="W2352" s="24"/>
      <c r="X2352" s="24"/>
    </row>
    <row r="2353" spans="1:24" ht="14.25">
      <c r="A2353" s="24"/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  <c r="V2353" s="24"/>
      <c r="W2353" s="24"/>
      <c r="X2353" s="24"/>
    </row>
    <row r="2354" spans="1:24" ht="14.25">
      <c r="A2354" s="24"/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  <c r="V2354" s="24"/>
      <c r="W2354" s="24"/>
      <c r="X2354" s="24"/>
    </row>
    <row r="2355" spans="1:24" ht="14.25">
      <c r="A2355" s="24"/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  <c r="V2355" s="24"/>
      <c r="W2355" s="24"/>
      <c r="X2355" s="24"/>
    </row>
    <row r="2356" spans="1:24" ht="14.25">
      <c r="A2356" s="24"/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  <c r="V2356" s="24"/>
      <c r="W2356" s="24"/>
      <c r="X2356" s="24"/>
    </row>
    <row r="2357" spans="1:24" ht="14.25">
      <c r="A2357" s="24"/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  <c r="V2357" s="24"/>
      <c r="W2357" s="24"/>
      <c r="X2357" s="24"/>
    </row>
    <row r="2358" spans="1:24" ht="14.25">
      <c r="A2358" s="24"/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  <c r="V2358" s="24"/>
      <c r="W2358" s="24"/>
      <c r="X2358" s="24"/>
    </row>
    <row r="2359" spans="1:24" ht="14.25">
      <c r="A2359" s="24"/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  <c r="V2359" s="24"/>
      <c r="W2359" s="24"/>
      <c r="X2359" s="24"/>
    </row>
    <row r="2360" spans="1:24" ht="14.25">
      <c r="A2360" s="24"/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  <c r="V2360" s="24"/>
      <c r="W2360" s="24"/>
      <c r="X2360" s="24"/>
    </row>
    <row r="2361" spans="1:24" ht="14.25">
      <c r="A2361" s="24"/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  <c r="V2361" s="24"/>
      <c r="W2361" s="24"/>
      <c r="X2361" s="24"/>
    </row>
    <row r="2362" spans="1:24" ht="14.25">
      <c r="A2362" s="24"/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  <c r="V2362" s="24"/>
      <c r="W2362" s="24"/>
      <c r="X2362" s="24"/>
    </row>
    <row r="2363" spans="1:24" ht="14.25">
      <c r="A2363" s="24"/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  <c r="V2363" s="24"/>
      <c r="W2363" s="24"/>
      <c r="X2363" s="24"/>
    </row>
    <row r="2364" spans="1:24" ht="14.25">
      <c r="A2364" s="24"/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  <c r="V2364" s="24"/>
      <c r="W2364" s="24"/>
      <c r="X2364" s="24"/>
    </row>
    <row r="2365" spans="1:24" ht="14.25">
      <c r="A2365" s="24"/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  <c r="V2365" s="24"/>
      <c r="W2365" s="24"/>
      <c r="X2365" s="24"/>
    </row>
    <row r="2366" spans="1:24" ht="14.25">
      <c r="A2366" s="24"/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  <c r="V2366" s="24"/>
      <c r="W2366" s="24"/>
      <c r="X2366" s="24"/>
    </row>
    <row r="2367" spans="1:24" ht="14.25">
      <c r="A2367" s="24"/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  <c r="V2367" s="24"/>
      <c r="W2367" s="24"/>
      <c r="X2367" s="24"/>
    </row>
    <row r="2368" spans="1:24" ht="14.25">
      <c r="A2368" s="24"/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  <c r="V2368" s="24"/>
      <c r="W2368" s="24"/>
      <c r="X2368" s="24"/>
    </row>
    <row r="2369" spans="1:24" ht="14.25">
      <c r="A2369" s="24"/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  <c r="V2369" s="24"/>
      <c r="W2369" s="24"/>
      <c r="X2369" s="24"/>
    </row>
    <row r="2370" spans="1:24" ht="14.25">
      <c r="A2370" s="24"/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  <c r="V2370" s="24"/>
      <c r="W2370" s="24"/>
      <c r="X2370" s="24"/>
    </row>
    <row r="2371" spans="1:24" ht="14.25">
      <c r="A2371" s="24"/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  <c r="V2371" s="24"/>
      <c r="W2371" s="24"/>
      <c r="X2371" s="24"/>
    </row>
    <row r="2372" spans="1:24" ht="14.25">
      <c r="A2372" s="24"/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  <c r="V2372" s="24"/>
      <c r="W2372" s="24"/>
      <c r="X2372" s="24"/>
    </row>
    <row r="2373" spans="1:24" ht="14.25">
      <c r="A2373" s="24"/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  <c r="V2373" s="24"/>
      <c r="W2373" s="24"/>
      <c r="X2373" s="24"/>
    </row>
    <row r="2374" spans="1:24" ht="14.25">
      <c r="A2374" s="24"/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  <c r="V2374" s="24"/>
      <c r="W2374" s="24"/>
      <c r="X2374" s="24"/>
    </row>
    <row r="2375" spans="1:24" ht="14.25">
      <c r="A2375" s="24"/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  <c r="V2375" s="24"/>
      <c r="W2375" s="24"/>
      <c r="X2375" s="24"/>
    </row>
    <row r="2376" spans="1:24" ht="14.25">
      <c r="A2376" s="24"/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  <c r="V2376" s="24"/>
      <c r="W2376" s="24"/>
      <c r="X2376" s="24"/>
    </row>
    <row r="2377" spans="1:24" ht="14.25">
      <c r="A2377" s="24"/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</row>
    <row r="2378" spans="1:24" ht="14.25">
      <c r="A2378" s="24"/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</row>
    <row r="2379" spans="1:24" ht="14.25">
      <c r="A2379" s="24"/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  <c r="V2379" s="24"/>
      <c r="W2379" s="24"/>
      <c r="X2379" s="24"/>
    </row>
    <row r="2380" spans="1:24" ht="14.25">
      <c r="A2380" s="24"/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  <c r="V2380" s="24"/>
      <c r="W2380" s="24"/>
      <c r="X2380" s="24"/>
    </row>
    <row r="2381" spans="1:24" ht="14.25">
      <c r="A2381" s="24"/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  <c r="V2381" s="24"/>
      <c r="W2381" s="24"/>
      <c r="X2381" s="24"/>
    </row>
    <row r="2382" spans="1:24" ht="14.25">
      <c r="A2382" s="24"/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  <c r="V2382" s="24"/>
      <c r="W2382" s="24"/>
      <c r="X2382" s="24"/>
    </row>
    <row r="2383" spans="1:24" ht="14.25">
      <c r="A2383" s="24"/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  <c r="V2383" s="24"/>
      <c r="W2383" s="24"/>
      <c r="X2383" s="24"/>
    </row>
    <row r="2384" spans="1:24" ht="14.25">
      <c r="A2384" s="24"/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  <c r="V2384" s="24"/>
      <c r="W2384" s="24"/>
      <c r="X2384" s="24"/>
    </row>
    <row r="2385" spans="1:24" ht="14.25">
      <c r="A2385" s="24"/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  <c r="V2385" s="24"/>
      <c r="W2385" s="24"/>
      <c r="X2385" s="24"/>
    </row>
    <row r="2386" spans="1:24" ht="14.25">
      <c r="A2386" s="24"/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  <c r="V2386" s="24"/>
      <c r="W2386" s="24"/>
      <c r="X2386" s="24"/>
    </row>
    <row r="2387" spans="1:24" ht="14.25">
      <c r="A2387" s="24"/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  <c r="V2387" s="24"/>
      <c r="W2387" s="24"/>
      <c r="X2387" s="24"/>
    </row>
    <row r="2388" spans="1:24" ht="14.25">
      <c r="A2388" s="24"/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</row>
    <row r="2389" spans="1:24" ht="14.25">
      <c r="A2389" s="24"/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  <c r="V2389" s="24"/>
      <c r="W2389" s="24"/>
      <c r="X2389" s="24"/>
    </row>
    <row r="2390" spans="1:24" ht="14.25">
      <c r="A2390" s="24"/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  <c r="V2390" s="24"/>
      <c r="W2390" s="24"/>
      <c r="X2390" s="24"/>
    </row>
    <row r="2391" spans="1:24" ht="14.25">
      <c r="A2391" s="24"/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  <c r="V2391" s="24"/>
      <c r="W2391" s="24"/>
      <c r="X2391" s="24"/>
    </row>
    <row r="2392" spans="1:24" ht="14.25">
      <c r="A2392" s="24"/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  <c r="V2392" s="24"/>
      <c r="W2392" s="24"/>
      <c r="X2392" s="24"/>
    </row>
    <row r="2393" spans="1:24" ht="14.25">
      <c r="A2393" s="24"/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  <c r="V2393" s="24"/>
      <c r="W2393" s="24"/>
      <c r="X2393" s="24"/>
    </row>
    <row r="2394" spans="1:24" ht="14.25">
      <c r="A2394" s="24"/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  <c r="V2394" s="24"/>
      <c r="W2394" s="24"/>
      <c r="X2394" s="24"/>
    </row>
    <row r="2395" spans="1:24" ht="14.25">
      <c r="A2395" s="24"/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  <c r="V2395" s="24"/>
      <c r="W2395" s="24"/>
      <c r="X2395" s="24"/>
    </row>
    <row r="2396" spans="1:24" ht="14.25">
      <c r="A2396" s="24"/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  <c r="V2396" s="24"/>
      <c r="W2396" s="24"/>
      <c r="X2396" s="24"/>
    </row>
    <row r="2397" spans="1:24" ht="14.25">
      <c r="A2397" s="24"/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  <c r="V2397" s="24"/>
      <c r="W2397" s="24"/>
      <c r="X2397" s="24"/>
    </row>
    <row r="2398" spans="1:24" ht="14.25">
      <c r="A2398" s="24"/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  <c r="V2398" s="24"/>
      <c r="W2398" s="24"/>
      <c r="X2398" s="24"/>
    </row>
    <row r="2399" spans="1:24" ht="14.25">
      <c r="A2399" s="24"/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  <c r="V2399" s="24"/>
      <c r="W2399" s="24"/>
      <c r="X2399" s="24"/>
    </row>
    <row r="2400" spans="1:24" ht="14.25">
      <c r="A2400" s="24"/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</row>
    <row r="2401" spans="1:24" ht="14.25">
      <c r="A2401" s="24"/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</row>
    <row r="2402" spans="1:24" ht="14.25">
      <c r="A2402" s="24"/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</row>
    <row r="2403" spans="1:24" ht="14.25">
      <c r="A2403" s="24"/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</row>
    <row r="2404" spans="1:24" ht="14.25">
      <c r="A2404" s="24"/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</row>
    <row r="2405" spans="1:24" ht="14.25">
      <c r="A2405" s="24"/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</row>
    <row r="2406" spans="1:24" ht="14.25">
      <c r="A2406" s="24"/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</row>
    <row r="2407" spans="1:24" ht="14.25">
      <c r="A2407" s="24"/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</row>
    <row r="2408" spans="1:24" ht="14.25">
      <c r="A2408" s="24"/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</row>
    <row r="2409" spans="1:24" ht="14.25">
      <c r="A2409" s="24"/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</row>
    <row r="2410" spans="1:24" ht="14.25">
      <c r="A2410" s="24"/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</row>
    <row r="2411" spans="1:24" ht="14.25">
      <c r="A2411" s="24"/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</row>
    <row r="2412" spans="1:24" ht="14.25">
      <c r="A2412" s="24"/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</row>
    <row r="2413" spans="1:24" ht="14.25">
      <c r="A2413" s="24"/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</row>
    <row r="2414" spans="1:24" ht="14.25">
      <c r="A2414" s="24"/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</row>
    <row r="2415" spans="1:24" ht="14.25">
      <c r="A2415" s="24"/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</row>
    <row r="2416" spans="1:24" ht="14.25">
      <c r="A2416" s="24"/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</row>
    <row r="2417" spans="1:24" ht="14.25">
      <c r="A2417" s="24"/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</row>
    <row r="2418" spans="1:24" ht="14.25">
      <c r="A2418" s="24"/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</row>
    <row r="2419" spans="1:24" ht="14.25">
      <c r="A2419" s="24"/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</row>
    <row r="2420" spans="1:24" ht="14.25">
      <c r="A2420" s="24"/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</row>
    <row r="2421" spans="1:24" ht="14.25">
      <c r="A2421" s="24"/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</row>
    <row r="2422" spans="1:24" ht="14.25">
      <c r="A2422" s="24"/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</row>
    <row r="2423" spans="1:24" ht="14.25">
      <c r="A2423" s="24"/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</row>
    <row r="2424" spans="1:24" ht="14.25">
      <c r="A2424" s="24"/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</row>
    <row r="2425" spans="1:24" ht="14.25">
      <c r="A2425" s="24"/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</row>
    <row r="2426" spans="1:24" ht="14.25">
      <c r="A2426" s="24"/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</row>
    <row r="2427" spans="1:24" ht="14.25">
      <c r="A2427" s="24"/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</row>
    <row r="2428" spans="1:24" ht="14.25">
      <c r="A2428" s="24"/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</row>
    <row r="2429" spans="1:24" ht="14.25">
      <c r="A2429" s="24"/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</row>
    <row r="2430" spans="1:24" ht="14.25">
      <c r="A2430" s="24"/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</row>
    <row r="2431" spans="1:24" ht="14.25">
      <c r="A2431" s="24"/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</row>
    <row r="2432" spans="1:24" ht="14.25">
      <c r="A2432" s="24"/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</row>
    <row r="2433" spans="1:24" ht="14.25">
      <c r="A2433" s="24"/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</row>
    <row r="2434" spans="1:24" ht="14.25">
      <c r="A2434" s="24"/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</row>
    <row r="2435" spans="1:24" ht="14.25">
      <c r="A2435" s="24"/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</row>
    <row r="2436" spans="1:24" ht="14.25">
      <c r="A2436" s="24"/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</row>
    <row r="2437" spans="1:24" ht="14.25">
      <c r="A2437" s="24"/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</row>
    <row r="2438" spans="1:24" ht="14.25">
      <c r="A2438" s="24"/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</row>
    <row r="2439" spans="1:24" ht="14.25">
      <c r="A2439" s="24"/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</row>
    <row r="2440" spans="1:24" ht="14.25">
      <c r="A2440" s="24"/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</row>
    <row r="2441" spans="1:24" ht="14.25">
      <c r="A2441" s="24"/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</row>
    <row r="2442" spans="1:24" ht="14.25">
      <c r="A2442" s="24"/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</row>
    <row r="2443" spans="1:24" ht="14.25">
      <c r="A2443" s="24"/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</row>
    <row r="2444" spans="1:24" ht="14.25">
      <c r="A2444" s="24"/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</row>
    <row r="2445" spans="1:24" ht="14.25">
      <c r="A2445" s="24"/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</row>
    <row r="2446" spans="1:24" ht="14.25">
      <c r="A2446" s="24"/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</row>
    <row r="2447" spans="1:24" ht="14.25">
      <c r="A2447" s="24"/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</row>
    <row r="2448" spans="1:24" ht="14.25">
      <c r="A2448" s="24"/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</row>
    <row r="2449" spans="1:24" ht="14.25">
      <c r="A2449" s="24"/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</row>
    <row r="2450" spans="1:24" ht="14.25">
      <c r="A2450" s="24"/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</row>
    <row r="2451" spans="1:24" ht="14.25">
      <c r="A2451" s="24"/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</row>
    <row r="2452" spans="1:24" ht="14.25">
      <c r="A2452" s="24"/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  <c r="V2452" s="24"/>
      <c r="W2452" s="24"/>
      <c r="X2452" s="24"/>
    </row>
    <row r="2453" spans="1:24" ht="14.25">
      <c r="A2453" s="24"/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  <c r="V2453" s="24"/>
      <c r="W2453" s="24"/>
      <c r="X2453" s="24"/>
    </row>
    <row r="2454" spans="1:24" ht="14.25">
      <c r="A2454" s="24"/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  <c r="V2454" s="24"/>
      <c r="W2454" s="24"/>
      <c r="X2454" s="24"/>
    </row>
    <row r="2455" spans="1:24" ht="14.25">
      <c r="A2455" s="24"/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  <c r="V2455" s="24"/>
      <c r="W2455" s="24"/>
      <c r="X2455" s="24"/>
    </row>
    <row r="2456" spans="1:24" ht="14.25">
      <c r="A2456" s="24"/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  <c r="V2456" s="24"/>
      <c r="W2456" s="24"/>
      <c r="X2456" s="24"/>
    </row>
    <row r="2457" spans="1:24" ht="14.25">
      <c r="A2457" s="24"/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  <c r="V2457" s="24"/>
      <c r="W2457" s="24"/>
      <c r="X2457" s="24"/>
    </row>
    <row r="2458" spans="1:24" ht="14.25">
      <c r="A2458" s="24"/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  <c r="V2458" s="24"/>
      <c r="W2458" s="24"/>
      <c r="X2458" s="24"/>
    </row>
    <row r="2459" spans="1:24" ht="14.25">
      <c r="A2459" s="24"/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  <c r="V2459" s="24"/>
      <c r="W2459" s="24"/>
      <c r="X2459" s="24"/>
    </row>
    <row r="2460" spans="1:24" ht="14.25">
      <c r="A2460" s="24"/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  <c r="V2460" s="24"/>
      <c r="W2460" s="24"/>
      <c r="X2460" s="24"/>
    </row>
    <row r="2461" spans="1:24" ht="14.25">
      <c r="A2461" s="24"/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  <c r="V2461" s="24"/>
      <c r="W2461" s="24"/>
      <c r="X2461" s="24"/>
    </row>
    <row r="2462" spans="1:24" ht="14.25">
      <c r="A2462" s="24"/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  <c r="V2462" s="24"/>
      <c r="W2462" s="24"/>
      <c r="X2462" s="24"/>
    </row>
    <row r="2463" spans="1:24" ht="14.25">
      <c r="A2463" s="24"/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</row>
    <row r="2464" spans="1:24" ht="14.25">
      <c r="A2464" s="24"/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</row>
    <row r="2465" spans="1:24" ht="14.25">
      <c r="A2465" s="24"/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  <c r="V2465" s="24"/>
      <c r="W2465" s="24"/>
      <c r="X2465" s="24"/>
    </row>
    <row r="2466" spans="1:24" ht="14.25">
      <c r="A2466" s="24"/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  <c r="V2466" s="24"/>
      <c r="W2466" s="24"/>
      <c r="X2466" s="24"/>
    </row>
    <row r="2467" spans="1:24" ht="14.25">
      <c r="A2467" s="24"/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  <c r="V2467" s="24"/>
      <c r="W2467" s="24"/>
      <c r="X2467" s="24"/>
    </row>
    <row r="2468" spans="1:24" ht="14.25">
      <c r="A2468" s="24"/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  <c r="V2468" s="24"/>
      <c r="W2468" s="24"/>
      <c r="X2468" s="24"/>
    </row>
    <row r="2469" spans="1:24" ht="14.25">
      <c r="A2469" s="24"/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  <c r="V2469" s="24"/>
      <c r="W2469" s="24"/>
      <c r="X2469" s="24"/>
    </row>
    <row r="2470" spans="1:24" ht="14.25">
      <c r="A2470" s="24"/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</row>
    <row r="2471" spans="1:24" ht="14.25">
      <c r="A2471" s="24"/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  <c r="V2471" s="24"/>
      <c r="W2471" s="24"/>
      <c r="X2471" s="24"/>
    </row>
    <row r="2472" spans="1:24" ht="14.25">
      <c r="A2472" s="24"/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  <c r="V2472" s="24"/>
      <c r="W2472" s="24"/>
      <c r="X2472" s="24"/>
    </row>
    <row r="2473" spans="1:24" ht="14.25">
      <c r="A2473" s="24"/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  <c r="V2473" s="24"/>
      <c r="W2473" s="24"/>
      <c r="X2473" s="24"/>
    </row>
    <row r="2474" spans="1:24" ht="14.25">
      <c r="A2474" s="24"/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  <c r="V2474" s="24"/>
      <c r="W2474" s="24"/>
      <c r="X2474" s="24"/>
    </row>
    <row r="2475" spans="1:24" ht="14.25">
      <c r="A2475" s="24"/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  <c r="V2475" s="24"/>
      <c r="W2475" s="24"/>
      <c r="X2475" s="24"/>
    </row>
    <row r="2476" spans="1:24" ht="14.25">
      <c r="A2476" s="24"/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  <c r="V2476" s="24"/>
      <c r="W2476" s="24"/>
      <c r="X2476" s="24"/>
    </row>
    <row r="2477" spans="1:24" ht="14.25">
      <c r="A2477" s="24"/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  <c r="V2477" s="24"/>
      <c r="W2477" s="24"/>
      <c r="X2477" s="24"/>
    </row>
    <row r="2478" spans="1:24" ht="14.25">
      <c r="A2478" s="24"/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  <c r="V2478" s="24"/>
      <c r="W2478" s="24"/>
      <c r="X2478" s="24"/>
    </row>
    <row r="2479" spans="1:24" ht="14.25">
      <c r="A2479" s="24"/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  <c r="V2479" s="24"/>
      <c r="W2479" s="24"/>
      <c r="X2479" s="24"/>
    </row>
    <row r="2480" spans="1:24" ht="14.25">
      <c r="A2480" s="24"/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  <c r="V2480" s="24"/>
      <c r="W2480" s="24"/>
      <c r="X2480" s="24"/>
    </row>
    <row r="2481" spans="1:24" ht="14.25">
      <c r="A2481" s="24"/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  <c r="V2481" s="24"/>
      <c r="W2481" s="24"/>
      <c r="X2481" s="24"/>
    </row>
    <row r="2482" spans="1:24" ht="14.25">
      <c r="A2482" s="24"/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  <c r="V2482" s="24"/>
      <c r="W2482" s="24"/>
      <c r="X2482" s="24"/>
    </row>
    <row r="2483" spans="1:24" ht="14.25">
      <c r="A2483" s="24"/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  <c r="V2483" s="24"/>
      <c r="W2483" s="24"/>
      <c r="X2483" s="24"/>
    </row>
    <row r="2484" spans="1:24" ht="14.25">
      <c r="A2484" s="24"/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</row>
    <row r="2485" spans="1:24" ht="14.25">
      <c r="A2485" s="24"/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  <c r="V2485" s="24"/>
      <c r="W2485" s="24"/>
      <c r="X2485" s="24"/>
    </row>
    <row r="2486" spans="1:24" ht="14.25">
      <c r="A2486" s="24"/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  <c r="V2486" s="24"/>
      <c r="W2486" s="24"/>
      <c r="X2486" s="24"/>
    </row>
    <row r="2487" spans="1:24" ht="14.25">
      <c r="A2487" s="24"/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  <c r="V2487" s="24"/>
      <c r="W2487" s="24"/>
      <c r="X2487" s="24"/>
    </row>
    <row r="2488" spans="1:24" ht="14.25">
      <c r="A2488" s="24"/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  <c r="V2488" s="24"/>
      <c r="W2488" s="24"/>
      <c r="X2488" s="24"/>
    </row>
    <row r="2489" spans="1:24" ht="14.25">
      <c r="A2489" s="24"/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  <c r="V2489" s="24"/>
      <c r="W2489" s="24"/>
      <c r="X2489" s="24"/>
    </row>
    <row r="2490" spans="1:24" ht="14.25">
      <c r="A2490" s="24"/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  <c r="V2490" s="24"/>
      <c r="W2490" s="24"/>
      <c r="X2490" s="24"/>
    </row>
    <row r="2491" spans="1:24" ht="14.25">
      <c r="A2491" s="24"/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  <c r="V2491" s="24"/>
      <c r="W2491" s="24"/>
      <c r="X2491" s="24"/>
    </row>
    <row r="2492" spans="1:24" ht="14.25">
      <c r="A2492" s="24"/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  <c r="V2492" s="24"/>
      <c r="W2492" s="24"/>
      <c r="X2492" s="24"/>
    </row>
    <row r="2493" spans="1:24" ht="14.25">
      <c r="A2493" s="24"/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  <c r="V2493" s="24"/>
      <c r="W2493" s="24"/>
      <c r="X2493" s="24"/>
    </row>
    <row r="2494" spans="1:24" ht="14.25">
      <c r="A2494" s="24"/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  <c r="V2494" s="24"/>
      <c r="W2494" s="24"/>
      <c r="X2494" s="24"/>
    </row>
    <row r="2495" spans="1:24" ht="14.25">
      <c r="A2495" s="24"/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</row>
    <row r="2496" spans="1:24" ht="14.25">
      <c r="A2496" s="24"/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  <c r="V2496" s="24"/>
      <c r="W2496" s="24"/>
      <c r="X2496" s="24"/>
    </row>
    <row r="2497" spans="1:24" ht="14.25">
      <c r="A2497" s="24"/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  <c r="W2497" s="24"/>
      <c r="X2497" s="24"/>
    </row>
    <row r="2498" spans="1:24" ht="14.25">
      <c r="A2498" s="24"/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  <c r="W2498" s="24"/>
      <c r="X2498" s="24"/>
    </row>
    <row r="2499" spans="1:24" ht="14.25">
      <c r="A2499" s="24"/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  <c r="W2499" s="24"/>
      <c r="X2499" s="24"/>
    </row>
    <row r="2500" spans="1:24" ht="14.25">
      <c r="A2500" s="24"/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  <c r="V2500" s="24"/>
      <c r="W2500" s="24"/>
      <c r="X2500" s="24"/>
    </row>
    <row r="2501" spans="1:24" ht="14.25">
      <c r="A2501" s="24"/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  <c r="V2501" s="24"/>
      <c r="W2501" s="24"/>
      <c r="X2501" s="24"/>
    </row>
    <row r="2502" spans="1:24" ht="14.25">
      <c r="A2502" s="24"/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  <c r="V2502" s="24"/>
      <c r="W2502" s="24"/>
      <c r="X2502" s="24"/>
    </row>
    <row r="2503" spans="1:24" ht="14.25">
      <c r="A2503" s="24"/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  <c r="W2503" s="24"/>
      <c r="X2503" s="24"/>
    </row>
    <row r="2504" spans="1:24" ht="14.25">
      <c r="A2504" s="24"/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  <c r="V2504" s="24"/>
      <c r="W2504" s="24"/>
      <c r="X2504" s="24"/>
    </row>
    <row r="2505" spans="1:24" ht="14.25">
      <c r="A2505" s="24"/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  <c r="V2505" s="24"/>
      <c r="W2505" s="24"/>
      <c r="X2505" s="24"/>
    </row>
    <row r="2506" spans="1:24" ht="14.25">
      <c r="A2506" s="24"/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  <c r="V2506" s="24"/>
      <c r="W2506" s="24"/>
      <c r="X2506" s="24"/>
    </row>
    <row r="2507" spans="1:24" ht="14.25">
      <c r="A2507" s="24"/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  <c r="V2507" s="24"/>
      <c r="W2507" s="24"/>
      <c r="X2507" s="24"/>
    </row>
    <row r="2508" spans="1:24" ht="14.25">
      <c r="A2508" s="24"/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  <c r="V2508" s="24"/>
      <c r="W2508" s="24"/>
      <c r="X2508" s="24"/>
    </row>
    <row r="2509" spans="1:24" ht="14.25">
      <c r="A2509" s="24"/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  <c r="V2509" s="24"/>
      <c r="W2509" s="24"/>
      <c r="X2509" s="24"/>
    </row>
    <row r="2510" spans="1:24" ht="14.25">
      <c r="A2510" s="24"/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  <c r="V2510" s="24"/>
      <c r="W2510" s="24"/>
      <c r="X2510" s="24"/>
    </row>
    <row r="2511" spans="1:24" ht="14.25">
      <c r="A2511" s="24"/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  <c r="V2511" s="24"/>
      <c r="W2511" s="24"/>
      <c r="X2511" s="24"/>
    </row>
    <row r="2512" spans="1:24" ht="14.25">
      <c r="A2512" s="24"/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  <c r="V2512" s="24"/>
      <c r="W2512" s="24"/>
      <c r="X2512" s="24"/>
    </row>
    <row r="2513" spans="1:24" ht="14.25">
      <c r="A2513" s="24"/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  <c r="V2513" s="24"/>
      <c r="W2513" s="24"/>
      <c r="X2513" s="24"/>
    </row>
    <row r="2514" spans="1:24" ht="14.25">
      <c r="A2514" s="24"/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  <c r="W2514" s="24"/>
      <c r="X2514" s="24"/>
    </row>
    <row r="2515" spans="1:24" ht="14.25">
      <c r="A2515" s="24"/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  <c r="W2515" s="24"/>
      <c r="X2515" s="24"/>
    </row>
    <row r="2516" spans="1:24" ht="14.25">
      <c r="A2516" s="24"/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  <c r="V2516" s="24"/>
      <c r="W2516" s="24"/>
      <c r="X2516" s="24"/>
    </row>
    <row r="2517" spans="1:24" ht="14.25">
      <c r="A2517" s="24"/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  <c r="V2517" s="24"/>
      <c r="W2517" s="24"/>
      <c r="X2517" s="24"/>
    </row>
    <row r="2518" spans="1:24" ht="14.25">
      <c r="A2518" s="24"/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  <c r="V2518" s="24"/>
      <c r="W2518" s="24"/>
      <c r="X2518" s="24"/>
    </row>
    <row r="2519" spans="1:24" ht="14.25">
      <c r="A2519" s="24"/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  <c r="V2519" s="24"/>
      <c r="W2519" s="24"/>
      <c r="X2519" s="24"/>
    </row>
    <row r="2520" spans="1:24" ht="14.25">
      <c r="A2520" s="24"/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  <c r="V2520" s="24"/>
      <c r="W2520" s="24"/>
      <c r="X2520" s="24"/>
    </row>
    <row r="2521" spans="1:24" ht="14.25">
      <c r="A2521" s="24"/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  <c r="V2521" s="24"/>
      <c r="W2521" s="24"/>
      <c r="X2521" s="24"/>
    </row>
    <row r="2522" spans="1:24" ht="14.25">
      <c r="A2522" s="24"/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  <c r="V2522" s="24"/>
      <c r="W2522" s="24"/>
      <c r="X2522" s="24"/>
    </row>
    <row r="2523" spans="1:24" ht="14.25">
      <c r="A2523" s="24"/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  <c r="V2523" s="24"/>
      <c r="W2523" s="24"/>
      <c r="X2523" s="24"/>
    </row>
    <row r="2524" spans="1:24" ht="14.25">
      <c r="A2524" s="24"/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  <c r="V2524" s="24"/>
      <c r="W2524" s="24"/>
      <c r="X2524" s="24"/>
    </row>
    <row r="2525" spans="1:24" ht="14.25">
      <c r="A2525" s="24"/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  <c r="W2525" s="24"/>
      <c r="X2525" s="24"/>
    </row>
    <row r="2526" spans="1:24" ht="14.25">
      <c r="A2526" s="24"/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  <c r="W2526" s="24"/>
      <c r="X2526" s="24"/>
    </row>
    <row r="2527" spans="1:24" ht="14.25">
      <c r="A2527" s="24"/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  <c r="W2527" s="24"/>
      <c r="X2527" s="24"/>
    </row>
    <row r="2528" spans="1:24" ht="14.25">
      <c r="A2528" s="24"/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</row>
    <row r="2529" spans="1:24" ht="14.25">
      <c r="A2529" s="24"/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  <c r="W2529" s="24"/>
      <c r="X2529" s="24"/>
    </row>
    <row r="2530" spans="1:24" ht="14.25">
      <c r="A2530" s="24"/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  <c r="W2530" s="24"/>
      <c r="X2530" s="24"/>
    </row>
    <row r="2531" spans="1:24" ht="14.25">
      <c r="A2531" s="24"/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  <c r="V2531" s="24"/>
      <c r="W2531" s="24"/>
      <c r="X2531" s="24"/>
    </row>
    <row r="2532" spans="1:24" ht="14.25">
      <c r="A2532" s="24"/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  <c r="V2532" s="24"/>
      <c r="W2532" s="24"/>
      <c r="X2532" s="24"/>
    </row>
    <row r="2533" spans="1:24" ht="14.25">
      <c r="A2533" s="24"/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  <c r="V2533" s="24"/>
      <c r="W2533" s="24"/>
      <c r="X2533" s="24"/>
    </row>
    <row r="2534" spans="1:24" ht="14.25">
      <c r="A2534" s="24"/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  <c r="V2534" s="24"/>
      <c r="W2534" s="24"/>
      <c r="X2534" s="24"/>
    </row>
    <row r="2535" spans="1:24" ht="14.25">
      <c r="A2535" s="24"/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  <c r="V2535" s="24"/>
      <c r="W2535" s="24"/>
      <c r="X2535" s="24"/>
    </row>
    <row r="2536" spans="1:24" ht="14.25">
      <c r="A2536" s="24"/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  <c r="V2536" s="24"/>
      <c r="W2536" s="24"/>
      <c r="X2536" s="24"/>
    </row>
    <row r="2537" spans="1:24" ht="14.25">
      <c r="A2537" s="24"/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  <c r="V2537" s="24"/>
      <c r="W2537" s="24"/>
      <c r="X2537" s="24"/>
    </row>
    <row r="2538" spans="1:24" ht="14.25">
      <c r="A2538" s="24"/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  <c r="V2538" s="24"/>
      <c r="W2538" s="24"/>
      <c r="X2538" s="24"/>
    </row>
    <row r="2539" spans="1:24" ht="14.25">
      <c r="A2539" s="24"/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  <c r="V2539" s="24"/>
      <c r="W2539" s="24"/>
      <c r="X2539" s="24"/>
    </row>
    <row r="2540" spans="1:24" ht="14.25">
      <c r="A2540" s="24"/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  <c r="V2540" s="24"/>
      <c r="W2540" s="24"/>
      <c r="X2540" s="24"/>
    </row>
    <row r="2541" spans="1:24" ht="14.25">
      <c r="A2541" s="24"/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  <c r="W2541" s="24"/>
      <c r="X2541" s="24"/>
    </row>
    <row r="2542" spans="1:24" ht="14.25">
      <c r="A2542" s="24"/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  <c r="V2542" s="24"/>
      <c r="W2542" s="24"/>
      <c r="X2542" s="24"/>
    </row>
    <row r="2543" spans="1:24" ht="14.25">
      <c r="A2543" s="24"/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  <c r="V2543" s="24"/>
      <c r="W2543" s="24"/>
      <c r="X2543" s="24"/>
    </row>
    <row r="2544" spans="1:24" ht="14.25">
      <c r="A2544" s="24"/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  <c r="V2544" s="24"/>
      <c r="W2544" s="24"/>
      <c r="X2544" s="24"/>
    </row>
    <row r="2545" spans="1:24" ht="14.25">
      <c r="A2545" s="24"/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  <c r="W2545" s="24"/>
      <c r="X2545" s="24"/>
    </row>
    <row r="2546" spans="1:24" ht="14.25">
      <c r="A2546" s="24"/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4"/>
      <c r="W2546" s="24"/>
      <c r="X2546" s="24"/>
    </row>
    <row r="2547" spans="1:24" ht="14.25">
      <c r="A2547" s="24"/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4"/>
      <c r="W2547" s="24"/>
      <c r="X2547" s="24"/>
    </row>
    <row r="2548" spans="1:24" ht="14.25">
      <c r="A2548" s="24"/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4"/>
      <c r="W2548" s="24"/>
      <c r="X2548" s="24"/>
    </row>
    <row r="2549" spans="1:24" ht="14.25">
      <c r="A2549" s="24"/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4"/>
      <c r="W2549" s="24"/>
      <c r="X2549" s="24"/>
    </row>
    <row r="2550" spans="1:24" ht="14.25">
      <c r="A2550" s="24"/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4"/>
      <c r="W2550" s="24"/>
      <c r="X2550" s="24"/>
    </row>
    <row r="2551" spans="1:24" ht="14.25">
      <c r="A2551" s="24"/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4"/>
      <c r="W2551" s="24"/>
      <c r="X2551" s="24"/>
    </row>
    <row r="2552" spans="1:24" ht="14.25">
      <c r="A2552" s="24"/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  <c r="W2552" s="24"/>
      <c r="X2552" s="24"/>
    </row>
    <row r="2553" spans="1:24" ht="14.25">
      <c r="A2553" s="24"/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4"/>
      <c r="W2553" s="24"/>
      <c r="X2553" s="24"/>
    </row>
    <row r="2554" spans="1:24" ht="14.25">
      <c r="A2554" s="24"/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4"/>
      <c r="W2554" s="24"/>
      <c r="X2554" s="24"/>
    </row>
    <row r="2555" spans="1:24" ht="14.25">
      <c r="A2555" s="24"/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4"/>
      <c r="W2555" s="24"/>
      <c r="X2555" s="24"/>
    </row>
    <row r="2556" spans="1:24" ht="14.25">
      <c r="A2556" s="24"/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</row>
    <row r="2557" spans="1:24" ht="14.25">
      <c r="A2557" s="24"/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  <c r="W2557" s="24"/>
      <c r="X2557" s="24"/>
    </row>
    <row r="2558" spans="1:24" ht="14.25">
      <c r="A2558" s="24"/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  <c r="W2558" s="24"/>
      <c r="X2558" s="24"/>
    </row>
    <row r="2559" spans="1:24" ht="14.25">
      <c r="A2559" s="24"/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  <c r="W2559" s="24"/>
      <c r="X2559" s="24"/>
    </row>
    <row r="2560" spans="1:24" ht="14.25">
      <c r="A2560" s="24"/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  <c r="W2560" s="24"/>
      <c r="X2560" s="24"/>
    </row>
    <row r="2561" spans="1:24" ht="14.25">
      <c r="A2561" s="24"/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  <c r="W2561" s="24"/>
      <c r="X2561" s="24"/>
    </row>
    <row r="2562" spans="1:24" ht="14.25">
      <c r="A2562" s="24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  <c r="W2562" s="24"/>
      <c r="X2562" s="24"/>
    </row>
    <row r="2563" spans="1:24" ht="14.25">
      <c r="A2563" s="24"/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  <c r="V2563" s="24"/>
      <c r="W2563" s="24"/>
      <c r="X2563" s="24"/>
    </row>
    <row r="2564" spans="1:24" ht="14.25">
      <c r="A2564" s="24"/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4"/>
      <c r="W2564" s="24"/>
      <c r="X2564" s="24"/>
    </row>
    <row r="2565" spans="1:24" ht="14.25">
      <c r="A2565" s="24"/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4"/>
      <c r="W2565" s="24"/>
      <c r="X2565" s="24"/>
    </row>
    <row r="2566" spans="1:24" ht="14.25">
      <c r="A2566" s="24"/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4"/>
      <c r="W2566" s="24"/>
      <c r="X2566" s="24"/>
    </row>
    <row r="2567" spans="1:24" ht="14.25">
      <c r="A2567" s="24"/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  <c r="W2567" s="24"/>
      <c r="X2567" s="24"/>
    </row>
    <row r="2568" spans="1:24" ht="14.25">
      <c r="A2568" s="24"/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  <c r="W2568" s="24"/>
      <c r="X2568" s="24"/>
    </row>
    <row r="2569" spans="1:24" ht="14.25">
      <c r="A2569" s="24"/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  <c r="W2569" s="24"/>
      <c r="X2569" s="24"/>
    </row>
    <row r="2570" spans="1:24" ht="14.25">
      <c r="A2570" s="24"/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  <c r="W2570" s="24"/>
      <c r="X2570" s="24"/>
    </row>
    <row r="2571" spans="1:24" ht="14.25">
      <c r="A2571" s="24"/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  <c r="V2571" s="24"/>
      <c r="W2571" s="24"/>
      <c r="X2571" s="24"/>
    </row>
    <row r="2572" spans="1:24" ht="14.25">
      <c r="A2572" s="24"/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  <c r="W2572" s="24"/>
      <c r="X2572" s="24"/>
    </row>
    <row r="2573" spans="1:24" ht="14.25">
      <c r="A2573" s="24"/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  <c r="W2573" s="24"/>
      <c r="X2573" s="24"/>
    </row>
    <row r="2574" spans="1:24" ht="14.25">
      <c r="A2574" s="24"/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  <c r="W2574" s="24"/>
      <c r="X2574" s="24"/>
    </row>
    <row r="2575" spans="1:24" ht="14.25">
      <c r="A2575" s="24"/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  <c r="W2575" s="24"/>
      <c r="X2575" s="24"/>
    </row>
    <row r="2576" spans="1:24" ht="14.25">
      <c r="A2576" s="24"/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  <c r="W2576" s="24"/>
      <c r="X2576" s="24"/>
    </row>
    <row r="2577" spans="1:24" ht="14.25">
      <c r="A2577" s="24"/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  <c r="W2577" s="24"/>
      <c r="X2577" s="24"/>
    </row>
    <row r="2578" spans="1:24" ht="14.25">
      <c r="A2578" s="24"/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  <c r="V2578" s="24"/>
      <c r="W2578" s="24"/>
      <c r="X2578" s="24"/>
    </row>
    <row r="2579" spans="1:24" ht="14.25">
      <c r="A2579" s="24"/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  <c r="V2579" s="24"/>
      <c r="W2579" s="24"/>
      <c r="X2579" s="24"/>
    </row>
    <row r="2580" spans="1:24" ht="14.25">
      <c r="A2580" s="24"/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  <c r="V2580" s="24"/>
      <c r="W2580" s="24"/>
      <c r="X2580" s="24"/>
    </row>
    <row r="2581" spans="1:24" ht="14.25">
      <c r="A2581" s="24"/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  <c r="V2581" s="24"/>
      <c r="W2581" s="24"/>
      <c r="X2581" s="24"/>
    </row>
    <row r="2582" spans="1:24" ht="14.25">
      <c r="A2582" s="24"/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  <c r="V2582" s="24"/>
      <c r="W2582" s="24"/>
      <c r="X2582" s="24"/>
    </row>
    <row r="2583" spans="1:24" ht="14.25">
      <c r="A2583" s="24"/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  <c r="V2583" s="24"/>
      <c r="W2583" s="24"/>
      <c r="X2583" s="24"/>
    </row>
    <row r="2584" spans="1:24" ht="14.25">
      <c r="A2584" s="24"/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  <c r="V2584" s="24"/>
      <c r="W2584" s="24"/>
      <c r="X2584" s="24"/>
    </row>
    <row r="2585" spans="1:24" ht="14.25">
      <c r="A2585" s="24"/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  <c r="V2585" s="24"/>
      <c r="W2585" s="24"/>
      <c r="X2585" s="24"/>
    </row>
    <row r="2586" spans="1:24" ht="14.25">
      <c r="A2586" s="24"/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  <c r="V2586" s="24"/>
      <c r="W2586" s="24"/>
      <c r="X2586" s="24"/>
    </row>
    <row r="2587" spans="1:24" ht="14.25">
      <c r="A2587" s="24"/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  <c r="W2587" s="24"/>
      <c r="X2587" s="24"/>
    </row>
    <row r="2588" spans="1:24" ht="14.25">
      <c r="A2588" s="24"/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  <c r="W2588" s="24"/>
      <c r="X2588" s="24"/>
    </row>
    <row r="2589" spans="1:24" ht="14.25">
      <c r="A2589" s="24"/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  <c r="V2589" s="24"/>
      <c r="W2589" s="24"/>
      <c r="X2589" s="24"/>
    </row>
    <row r="2590" spans="1:24" ht="14.25">
      <c r="A2590" s="24"/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  <c r="V2590" s="24"/>
      <c r="W2590" s="24"/>
      <c r="X2590" s="24"/>
    </row>
    <row r="2591" spans="1:24" ht="14.25">
      <c r="A2591" s="24"/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  <c r="V2591" s="24"/>
      <c r="W2591" s="24"/>
      <c r="X2591" s="24"/>
    </row>
    <row r="2592" spans="1:24" ht="14.25">
      <c r="A2592" s="24"/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  <c r="W2592" s="24"/>
      <c r="X2592" s="24"/>
    </row>
    <row r="2593" spans="1:24" ht="14.25">
      <c r="A2593" s="24"/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  <c r="W2593" s="24"/>
      <c r="X2593" s="24"/>
    </row>
    <row r="2594" spans="1:24" ht="14.25">
      <c r="A2594" s="24"/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  <c r="W2594" s="24"/>
      <c r="X2594" s="24"/>
    </row>
    <row r="2595" spans="1:24" ht="14.25">
      <c r="A2595" s="24"/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  <c r="W2595" s="24"/>
      <c r="X2595" s="24"/>
    </row>
    <row r="2596" spans="1:24" ht="14.25">
      <c r="A2596" s="24"/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  <c r="V2596" s="24"/>
      <c r="W2596" s="24"/>
      <c r="X2596" s="24"/>
    </row>
    <row r="2597" spans="1:24" ht="14.25">
      <c r="A2597" s="24"/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  <c r="V2597" s="24"/>
      <c r="W2597" s="24"/>
      <c r="X2597" s="24"/>
    </row>
    <row r="2598" spans="1:24" ht="14.25">
      <c r="A2598" s="24"/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  <c r="V2598" s="24"/>
      <c r="W2598" s="24"/>
      <c r="X2598" s="24"/>
    </row>
    <row r="2599" spans="1:24" ht="14.25">
      <c r="A2599" s="24"/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  <c r="W2599" s="24"/>
      <c r="X2599" s="24"/>
    </row>
    <row r="2600" spans="1:24" ht="14.25">
      <c r="A2600" s="24"/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  <c r="W2600" s="24"/>
      <c r="X2600" s="24"/>
    </row>
    <row r="2601" spans="1:24" ht="14.25">
      <c r="A2601" s="24"/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  <c r="W2601" s="24"/>
      <c r="X2601" s="24"/>
    </row>
    <row r="2602" spans="1:24" ht="14.25">
      <c r="A2602" s="24"/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  <c r="W2602" s="24"/>
      <c r="X2602" s="24"/>
    </row>
    <row r="2603" spans="1:24" ht="14.25">
      <c r="A2603" s="24"/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  <c r="V2603" s="24"/>
      <c r="W2603" s="24"/>
      <c r="X2603" s="24"/>
    </row>
    <row r="2604" spans="1:24" ht="14.25">
      <c r="A2604" s="24"/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  <c r="V2604" s="24"/>
      <c r="W2604" s="24"/>
      <c r="X2604" s="24"/>
    </row>
    <row r="2605" spans="1:24" ht="14.25">
      <c r="A2605" s="24"/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  <c r="W2605" s="24"/>
      <c r="X2605" s="24"/>
    </row>
    <row r="2606" spans="1:24" ht="14.25">
      <c r="A2606" s="24"/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  <c r="W2606" s="24"/>
      <c r="X2606" s="24"/>
    </row>
    <row r="2607" spans="1:24" ht="14.25">
      <c r="A2607" s="24"/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  <c r="W2607" s="24"/>
      <c r="X2607" s="24"/>
    </row>
    <row r="2608" spans="1:24" ht="14.25">
      <c r="A2608" s="24"/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  <c r="W2608" s="24"/>
      <c r="X2608" s="24"/>
    </row>
    <row r="2609" spans="1:24" ht="14.25">
      <c r="A2609" s="24"/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  <c r="W2609" s="24"/>
      <c r="X2609" s="24"/>
    </row>
    <row r="2610" spans="1:24" ht="14.25">
      <c r="A2610" s="24"/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  <c r="W2610" s="24"/>
      <c r="X2610" s="24"/>
    </row>
    <row r="2611" spans="1:24" ht="14.25">
      <c r="A2611" s="24"/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  <c r="V2611" s="24"/>
      <c r="W2611" s="24"/>
      <c r="X2611" s="24"/>
    </row>
    <row r="2612" spans="1:24" ht="14.25">
      <c r="A2612" s="24"/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  <c r="W2612" s="24"/>
      <c r="X2612" s="24"/>
    </row>
    <row r="2613" spans="1:24" ht="14.25">
      <c r="A2613" s="24"/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  <c r="V2613" s="24"/>
      <c r="W2613" s="24"/>
      <c r="X2613" s="24"/>
    </row>
    <row r="2614" spans="1:24" ht="14.25">
      <c r="A2614" s="24"/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  <c r="V2614" s="24"/>
      <c r="W2614" s="24"/>
      <c r="X2614" s="24"/>
    </row>
    <row r="2615" spans="1:24" ht="14.25">
      <c r="A2615" s="24"/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  <c r="W2615" s="24"/>
      <c r="X2615" s="24"/>
    </row>
    <row r="2616" spans="1:24" ht="14.25">
      <c r="A2616" s="24"/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  <c r="V2616" s="24"/>
      <c r="W2616" s="24"/>
      <c r="X2616" s="24"/>
    </row>
    <row r="2617" spans="1:24" ht="14.25">
      <c r="A2617" s="24"/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  <c r="W2617" s="24"/>
      <c r="X2617" s="24"/>
    </row>
    <row r="2618" spans="1:24" ht="14.25">
      <c r="A2618" s="24"/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  <c r="W2618" s="24"/>
      <c r="X2618" s="24"/>
    </row>
    <row r="2619" spans="1:24" ht="14.25">
      <c r="A2619" s="24"/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  <c r="W2619" s="24"/>
      <c r="X2619" s="24"/>
    </row>
    <row r="2620" spans="1:24" ht="14.25">
      <c r="A2620" s="24"/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  <c r="W2620" s="24"/>
      <c r="X2620" s="24"/>
    </row>
    <row r="2621" spans="1:24" ht="14.25">
      <c r="A2621" s="24"/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  <c r="V2621" s="24"/>
      <c r="W2621" s="24"/>
      <c r="X2621" s="24"/>
    </row>
    <row r="2622" spans="1:24" ht="14.25">
      <c r="A2622" s="24"/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  <c r="V2622" s="24"/>
      <c r="W2622" s="24"/>
      <c r="X2622" s="24"/>
    </row>
    <row r="2623" spans="1:24" ht="14.25">
      <c r="A2623" s="24"/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  <c r="V2623" s="24"/>
      <c r="W2623" s="24"/>
      <c r="X2623" s="24"/>
    </row>
    <row r="2624" spans="1:24" ht="14.25">
      <c r="A2624" s="24"/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  <c r="W2624" s="24"/>
      <c r="X2624" s="24"/>
    </row>
    <row r="2625" spans="1:24" ht="14.25">
      <c r="A2625" s="24"/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  <c r="W2625" s="24"/>
      <c r="X2625" s="24"/>
    </row>
    <row r="2626" spans="1:24" ht="14.25">
      <c r="A2626" s="24"/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  <c r="W2626" s="24"/>
      <c r="X2626" s="24"/>
    </row>
    <row r="2627" spans="1:24" ht="14.25">
      <c r="A2627" s="24"/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  <c r="W2627" s="24"/>
      <c r="X2627" s="24"/>
    </row>
    <row r="2628" spans="1:24" ht="14.25">
      <c r="A2628" s="24"/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  <c r="W2628" s="24"/>
      <c r="X2628" s="24"/>
    </row>
    <row r="2629" spans="1:24" ht="14.25">
      <c r="A2629" s="24"/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  <c r="V2629" s="24"/>
      <c r="W2629" s="24"/>
      <c r="X2629" s="24"/>
    </row>
    <row r="2630" spans="1:24" ht="14.25">
      <c r="A2630" s="24"/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  <c r="V2630" s="24"/>
      <c r="W2630" s="24"/>
      <c r="X2630" s="24"/>
    </row>
    <row r="2631" spans="1:24" ht="14.25">
      <c r="A2631" s="24"/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  <c r="V2631" s="24"/>
      <c r="W2631" s="24"/>
      <c r="X2631" s="24"/>
    </row>
    <row r="2632" spans="1:24" ht="14.25">
      <c r="A2632" s="24"/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  <c r="V2632" s="24"/>
      <c r="W2632" s="24"/>
      <c r="X2632" s="24"/>
    </row>
    <row r="2633" spans="1:24" ht="14.25">
      <c r="A2633" s="24"/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  <c r="V2633" s="24"/>
      <c r="W2633" s="24"/>
      <c r="X2633" s="24"/>
    </row>
    <row r="2634" spans="1:24" ht="14.25">
      <c r="A2634" s="24"/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  <c r="W2634" s="24"/>
      <c r="X2634" s="24"/>
    </row>
    <row r="2635" spans="1:24" ht="14.25">
      <c r="A2635" s="24"/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  <c r="W2635" s="24"/>
      <c r="X2635" s="24"/>
    </row>
    <row r="2636" spans="1:24" ht="14.25">
      <c r="A2636" s="24"/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  <c r="V2636" s="24"/>
      <c r="W2636" s="24"/>
      <c r="X2636" s="24"/>
    </row>
    <row r="2637" spans="1:24" ht="14.25">
      <c r="A2637" s="24"/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  <c r="V2637" s="24"/>
      <c r="W2637" s="24"/>
      <c r="X2637" s="24"/>
    </row>
    <row r="2638" spans="1:24" ht="14.25">
      <c r="A2638" s="24"/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  <c r="V2638" s="24"/>
      <c r="W2638" s="24"/>
      <c r="X2638" s="24"/>
    </row>
    <row r="2639" spans="1:24" ht="14.25">
      <c r="A2639" s="24"/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  <c r="V2639" s="24"/>
      <c r="W2639" s="24"/>
      <c r="X2639" s="24"/>
    </row>
    <row r="2640" spans="1:24" ht="14.25">
      <c r="A2640" s="24"/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  <c r="V2640" s="24"/>
      <c r="W2640" s="24"/>
      <c r="X2640" s="24"/>
    </row>
    <row r="2641" spans="1:24" ht="14.25">
      <c r="A2641" s="24"/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  <c r="V2641" s="24"/>
      <c r="W2641" s="24"/>
      <c r="X2641" s="24"/>
    </row>
    <row r="2642" spans="1:24" ht="14.25">
      <c r="A2642" s="24"/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  <c r="V2642" s="24"/>
      <c r="W2642" s="24"/>
      <c r="X2642" s="24"/>
    </row>
    <row r="2643" spans="1:24" ht="14.25">
      <c r="A2643" s="24"/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  <c r="V2643" s="24"/>
      <c r="W2643" s="24"/>
      <c r="X2643" s="24"/>
    </row>
    <row r="2644" spans="1:24" ht="14.25">
      <c r="A2644" s="24"/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  <c r="V2644" s="24"/>
      <c r="W2644" s="24"/>
      <c r="X2644" s="24"/>
    </row>
    <row r="2645" spans="1:24" ht="14.25">
      <c r="A2645" s="24"/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  <c r="V2645" s="24"/>
      <c r="W2645" s="24"/>
      <c r="X2645" s="24"/>
    </row>
    <row r="2646" spans="1:24" ht="14.25">
      <c r="A2646" s="24"/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  <c r="V2646" s="24"/>
      <c r="W2646" s="24"/>
      <c r="X2646" s="24"/>
    </row>
    <row r="2647" spans="1:24" ht="14.25">
      <c r="A2647" s="24"/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  <c r="V2647" s="24"/>
      <c r="W2647" s="24"/>
      <c r="X2647" s="24"/>
    </row>
    <row r="2648" spans="1:24" ht="14.25">
      <c r="A2648" s="24"/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  <c r="V2648" s="24"/>
      <c r="W2648" s="24"/>
      <c r="X2648" s="24"/>
    </row>
    <row r="2649" spans="1:24" ht="14.25">
      <c r="A2649" s="24"/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  <c r="W2649" s="24"/>
      <c r="X2649" s="24"/>
    </row>
    <row r="2650" spans="1:24" ht="14.25">
      <c r="A2650" s="24"/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  <c r="V2650" s="24"/>
      <c r="W2650" s="24"/>
      <c r="X2650" s="24"/>
    </row>
    <row r="2651" spans="1:24" ht="14.25">
      <c r="A2651" s="24"/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  <c r="W2651" s="24"/>
      <c r="X2651" s="24"/>
    </row>
    <row r="2652" spans="1:24" ht="14.25">
      <c r="A2652" s="24"/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  <c r="W2652" s="24"/>
      <c r="X2652" s="24"/>
    </row>
    <row r="2653" spans="1:24" ht="14.25">
      <c r="A2653" s="24"/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  <c r="W2653" s="24"/>
      <c r="X2653" s="24"/>
    </row>
    <row r="2654" spans="1:24" ht="14.25">
      <c r="A2654" s="24"/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  <c r="V2654" s="24"/>
      <c r="W2654" s="24"/>
      <c r="X2654" s="24"/>
    </row>
    <row r="2655" spans="1:24" ht="14.25">
      <c r="A2655" s="24"/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  <c r="V2655" s="24"/>
      <c r="W2655" s="24"/>
      <c r="X2655" s="24"/>
    </row>
    <row r="2656" spans="1:24" ht="14.25">
      <c r="A2656" s="24"/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  <c r="V2656" s="24"/>
      <c r="W2656" s="24"/>
      <c r="X2656" s="24"/>
    </row>
    <row r="2657" spans="1:24" ht="14.25">
      <c r="A2657" s="24"/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  <c r="V2657" s="24"/>
      <c r="W2657" s="24"/>
      <c r="X2657" s="24"/>
    </row>
    <row r="2658" spans="1:24" ht="14.25">
      <c r="A2658" s="24"/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  <c r="W2658" s="24"/>
      <c r="X2658" s="24"/>
    </row>
    <row r="2659" spans="1:24" ht="14.25">
      <c r="A2659" s="24"/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  <c r="V2659" s="24"/>
      <c r="W2659" s="24"/>
      <c r="X2659" s="24"/>
    </row>
    <row r="2660" spans="1:24" ht="14.25">
      <c r="A2660" s="24"/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  <c r="V2660" s="24"/>
      <c r="W2660" s="24"/>
      <c r="X2660" s="24"/>
    </row>
    <row r="2661" spans="1:24" ht="14.25">
      <c r="A2661" s="24"/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  <c r="V2661" s="24"/>
      <c r="W2661" s="24"/>
      <c r="X2661" s="24"/>
    </row>
    <row r="2662" spans="1:24" ht="14.25">
      <c r="A2662" s="24"/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  <c r="V2662" s="24"/>
      <c r="W2662" s="24"/>
      <c r="X2662" s="24"/>
    </row>
    <row r="2663" spans="1:24" ht="14.25">
      <c r="A2663" s="24"/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  <c r="V2663" s="24"/>
      <c r="W2663" s="24"/>
      <c r="X2663" s="24"/>
    </row>
    <row r="2664" spans="1:24" ht="14.25">
      <c r="A2664" s="24"/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  <c r="V2664" s="24"/>
      <c r="W2664" s="24"/>
      <c r="X2664" s="24"/>
    </row>
    <row r="2665" spans="1:24" ht="14.25">
      <c r="A2665" s="24"/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  <c r="V2665" s="24"/>
      <c r="W2665" s="24"/>
      <c r="X2665" s="24"/>
    </row>
    <row r="2666" spans="1:24" ht="14.25">
      <c r="A2666" s="24"/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  <c r="V2666" s="24"/>
      <c r="W2666" s="24"/>
      <c r="X2666" s="24"/>
    </row>
    <row r="2667" spans="1:24" ht="14.25">
      <c r="A2667" s="24"/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  <c r="V2667" s="24"/>
      <c r="W2667" s="24"/>
      <c r="X2667" s="24"/>
    </row>
    <row r="2668" spans="1:24" ht="14.25">
      <c r="A2668" s="24"/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  <c r="V2668" s="24"/>
      <c r="W2668" s="24"/>
      <c r="X2668" s="24"/>
    </row>
    <row r="2669" spans="1:24" ht="14.25">
      <c r="A2669" s="24"/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  <c r="V2669" s="24"/>
      <c r="W2669" s="24"/>
      <c r="X2669" s="24"/>
    </row>
    <row r="2670" spans="1:24" ht="14.25">
      <c r="A2670" s="24"/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  <c r="V2670" s="24"/>
      <c r="W2670" s="24"/>
      <c r="X2670" s="24"/>
    </row>
    <row r="2671" spans="1:24" ht="14.25">
      <c r="A2671" s="24"/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  <c r="V2671" s="24"/>
      <c r="W2671" s="24"/>
      <c r="X2671" s="24"/>
    </row>
    <row r="2672" spans="1:24" ht="14.25">
      <c r="A2672" s="24"/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  <c r="V2672" s="24"/>
      <c r="W2672" s="24"/>
      <c r="X2672" s="24"/>
    </row>
    <row r="2673" spans="1:24" ht="14.25">
      <c r="A2673" s="24"/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  <c r="V2673" s="24"/>
      <c r="W2673" s="24"/>
      <c r="X2673" s="24"/>
    </row>
    <row r="2674" spans="1:24" ht="14.25">
      <c r="A2674" s="24"/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  <c r="V2674" s="24"/>
      <c r="W2674" s="24"/>
      <c r="X2674" s="24"/>
    </row>
    <row r="2675" spans="1:24" ht="14.25">
      <c r="A2675" s="24"/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  <c r="V2675" s="24"/>
      <c r="W2675" s="24"/>
      <c r="X2675" s="24"/>
    </row>
    <row r="2676" spans="1:24" ht="14.25">
      <c r="A2676" s="24"/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  <c r="V2676" s="24"/>
      <c r="W2676" s="24"/>
      <c r="X2676" s="24"/>
    </row>
    <row r="2677" spans="1:24" ht="14.25">
      <c r="A2677" s="24"/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  <c r="V2677" s="24"/>
      <c r="W2677" s="24"/>
      <c r="X2677" s="24"/>
    </row>
    <row r="2678" spans="1:24" ht="14.25">
      <c r="A2678" s="24"/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  <c r="V2678" s="24"/>
      <c r="W2678" s="24"/>
      <c r="X2678" s="24"/>
    </row>
    <row r="2679" spans="1:24" ht="14.25">
      <c r="A2679" s="24"/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  <c r="V2679" s="24"/>
      <c r="W2679" s="24"/>
      <c r="X2679" s="24"/>
    </row>
    <row r="2680" spans="1:24" ht="14.25">
      <c r="A2680" s="24"/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  <c r="V2680" s="24"/>
      <c r="W2680" s="24"/>
      <c r="X2680" s="24"/>
    </row>
    <row r="2681" spans="1:24" ht="14.25">
      <c r="A2681" s="24"/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  <c r="V2681" s="24"/>
      <c r="W2681" s="24"/>
      <c r="X2681" s="24"/>
    </row>
    <row r="2682" spans="1:24" ht="14.25">
      <c r="A2682" s="24"/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  <c r="V2682" s="24"/>
      <c r="W2682" s="24"/>
      <c r="X2682" s="24"/>
    </row>
    <row r="2683" spans="1:24" ht="14.25">
      <c r="A2683" s="24"/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  <c r="V2683" s="24"/>
      <c r="W2683" s="24"/>
      <c r="X2683" s="24"/>
    </row>
    <row r="2684" spans="1:24" ht="14.25">
      <c r="A2684" s="24"/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  <c r="V2684" s="24"/>
      <c r="W2684" s="24"/>
      <c r="X2684" s="24"/>
    </row>
    <row r="2685" spans="1:24" ht="14.25">
      <c r="A2685" s="24"/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  <c r="V2685" s="24"/>
      <c r="W2685" s="24"/>
      <c r="X2685" s="24"/>
    </row>
    <row r="2686" spans="1:24" ht="14.25">
      <c r="A2686" s="24"/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  <c r="V2686" s="24"/>
      <c r="W2686" s="24"/>
      <c r="X2686" s="24"/>
    </row>
    <row r="2687" spans="1:24" ht="14.25">
      <c r="A2687" s="24"/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  <c r="V2687" s="24"/>
      <c r="W2687" s="24"/>
      <c r="X2687" s="24"/>
    </row>
    <row r="2688" spans="1:24" ht="14.25">
      <c r="A2688" s="24"/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  <c r="V2688" s="24"/>
      <c r="W2688" s="24"/>
      <c r="X2688" s="24"/>
    </row>
    <row r="2689" spans="1:24" ht="14.25">
      <c r="A2689" s="24"/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  <c r="V2689" s="24"/>
      <c r="W2689" s="24"/>
      <c r="X2689" s="24"/>
    </row>
    <row r="2690" spans="1:24" ht="14.25">
      <c r="A2690" s="24"/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  <c r="V2690" s="24"/>
      <c r="W2690" s="24"/>
      <c r="X2690" s="24"/>
    </row>
    <row r="2691" spans="1:24" ht="14.25">
      <c r="A2691" s="24"/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  <c r="V2691" s="24"/>
      <c r="W2691" s="24"/>
      <c r="X2691" s="24"/>
    </row>
    <row r="2692" spans="1:24" ht="14.25">
      <c r="A2692" s="24"/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  <c r="V2692" s="24"/>
      <c r="W2692" s="24"/>
      <c r="X2692" s="24"/>
    </row>
    <row r="2693" spans="1:24" ht="14.25">
      <c r="A2693" s="24"/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  <c r="V2693" s="24"/>
      <c r="W2693" s="24"/>
      <c r="X2693" s="24"/>
    </row>
    <row r="2694" spans="1:24" ht="14.25">
      <c r="A2694" s="24"/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  <c r="V2694" s="24"/>
      <c r="W2694" s="24"/>
      <c r="X2694" s="24"/>
    </row>
    <row r="2695" spans="1:24" ht="14.25">
      <c r="A2695" s="24"/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  <c r="V2695" s="24"/>
      <c r="W2695" s="24"/>
      <c r="X2695" s="24"/>
    </row>
    <row r="2696" spans="1:24" ht="14.25">
      <c r="A2696" s="24"/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  <c r="V2696" s="24"/>
      <c r="W2696" s="24"/>
      <c r="X2696" s="24"/>
    </row>
    <row r="2697" spans="1:24" ht="14.25">
      <c r="A2697" s="24"/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  <c r="V2697" s="24"/>
      <c r="W2697" s="24"/>
      <c r="X2697" s="24"/>
    </row>
    <row r="2698" spans="1:24" ht="14.25">
      <c r="A2698" s="24"/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  <c r="V2698" s="24"/>
      <c r="W2698" s="24"/>
      <c r="X2698" s="24"/>
    </row>
    <row r="2699" spans="1:24" ht="14.25">
      <c r="A2699" s="24"/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  <c r="V2699" s="24"/>
      <c r="W2699" s="24"/>
      <c r="X2699" s="24"/>
    </row>
    <row r="2700" spans="1:24" ht="14.25">
      <c r="A2700" s="24"/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  <c r="W2700" s="24"/>
      <c r="X2700" s="24"/>
    </row>
    <row r="2701" spans="1:24" ht="14.25">
      <c r="A2701" s="24"/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  <c r="V2701" s="24"/>
      <c r="W2701" s="24"/>
      <c r="X2701" s="24"/>
    </row>
    <row r="2702" spans="1:24" ht="14.25">
      <c r="A2702" s="24"/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  <c r="V2702" s="24"/>
      <c r="W2702" s="24"/>
      <c r="X2702" s="24"/>
    </row>
    <row r="2703" spans="1:24" ht="14.25">
      <c r="A2703" s="24"/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  <c r="V2703" s="24"/>
      <c r="W2703" s="24"/>
      <c r="X2703" s="24"/>
    </row>
    <row r="2704" spans="1:24" ht="14.25">
      <c r="A2704" s="24"/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  <c r="V2704" s="24"/>
      <c r="W2704" s="24"/>
      <c r="X2704" s="24"/>
    </row>
    <row r="2705" spans="1:24" ht="14.25">
      <c r="A2705" s="24"/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  <c r="V2705" s="24"/>
      <c r="W2705" s="24"/>
      <c r="X2705" s="24"/>
    </row>
    <row r="2706" spans="1:24" ht="14.25">
      <c r="A2706" s="24"/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  <c r="V2706" s="24"/>
      <c r="W2706" s="24"/>
      <c r="X2706" s="24"/>
    </row>
    <row r="2707" spans="1:24" ht="14.25">
      <c r="A2707" s="24"/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  <c r="V2707" s="24"/>
      <c r="W2707" s="24"/>
      <c r="X2707" s="24"/>
    </row>
    <row r="2708" spans="1:24" ht="14.25">
      <c r="A2708" s="24"/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  <c r="V2708" s="24"/>
      <c r="W2708" s="24"/>
      <c r="X2708" s="24"/>
    </row>
    <row r="2709" spans="1:24" ht="14.25">
      <c r="A2709" s="24"/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  <c r="V2709" s="24"/>
      <c r="W2709" s="24"/>
      <c r="X2709" s="24"/>
    </row>
    <row r="2710" spans="1:24" ht="14.25">
      <c r="A2710" s="24"/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  <c r="V2710" s="24"/>
      <c r="W2710" s="24"/>
      <c r="X2710" s="24"/>
    </row>
    <row r="2711" spans="1:24" ht="14.25">
      <c r="A2711" s="24"/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  <c r="V2711" s="24"/>
      <c r="W2711" s="24"/>
      <c r="X2711" s="24"/>
    </row>
    <row r="2712" spans="1:24" ht="14.25">
      <c r="A2712" s="24"/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  <c r="V2712" s="24"/>
      <c r="W2712" s="24"/>
      <c r="X2712" s="24"/>
    </row>
    <row r="2713" spans="1:24" ht="14.25">
      <c r="A2713" s="24"/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  <c r="V2713" s="24"/>
      <c r="W2713" s="24"/>
      <c r="X2713" s="24"/>
    </row>
    <row r="2714" spans="1:24" ht="14.25">
      <c r="A2714" s="24"/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  <c r="V2714" s="24"/>
      <c r="W2714" s="24"/>
      <c r="X2714" s="24"/>
    </row>
    <row r="2715" spans="1:24" ht="14.25">
      <c r="A2715" s="24"/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  <c r="V2715" s="24"/>
      <c r="W2715" s="24"/>
      <c r="X2715" s="24"/>
    </row>
    <row r="2716" spans="1:24" ht="14.25">
      <c r="A2716" s="24"/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  <c r="W2716" s="24"/>
      <c r="X2716" s="24"/>
    </row>
    <row r="2717" spans="1:24" ht="14.25">
      <c r="A2717" s="24"/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  <c r="W2717" s="24"/>
      <c r="X2717" s="24"/>
    </row>
    <row r="2718" spans="1:24" ht="14.25">
      <c r="A2718" s="24"/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  <c r="V2718" s="24"/>
      <c r="W2718" s="24"/>
      <c r="X2718" s="24"/>
    </row>
    <row r="2719" spans="1:24" ht="14.25">
      <c r="A2719" s="24"/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  <c r="V2719" s="24"/>
      <c r="W2719" s="24"/>
      <c r="X2719" s="24"/>
    </row>
    <row r="2720" spans="1:24" ht="14.25">
      <c r="A2720" s="24"/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  <c r="V2720" s="24"/>
      <c r="W2720" s="24"/>
      <c r="X2720" s="24"/>
    </row>
    <row r="2721" spans="1:24" ht="14.25">
      <c r="A2721" s="24"/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  <c r="V2721" s="24"/>
      <c r="W2721" s="24"/>
      <c r="X2721" s="24"/>
    </row>
    <row r="2722" spans="1:24" ht="14.25">
      <c r="A2722" s="24"/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  <c r="V2722" s="24"/>
      <c r="W2722" s="24"/>
      <c r="X2722" s="24"/>
    </row>
    <row r="2723" spans="1:24" ht="14.25">
      <c r="A2723" s="24"/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  <c r="V2723" s="24"/>
      <c r="W2723" s="24"/>
      <c r="X2723" s="24"/>
    </row>
    <row r="2724" spans="1:24" ht="14.25">
      <c r="A2724" s="24"/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  <c r="V2724" s="24"/>
      <c r="W2724" s="24"/>
      <c r="X2724" s="24"/>
    </row>
    <row r="2725" spans="1:24" ht="14.25">
      <c r="A2725" s="24"/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  <c r="V2725" s="24"/>
      <c r="W2725" s="24"/>
      <c r="X2725" s="24"/>
    </row>
    <row r="2726" spans="1:24" ht="14.25">
      <c r="A2726" s="24"/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  <c r="V2726" s="24"/>
      <c r="W2726" s="24"/>
      <c r="X2726" s="24"/>
    </row>
    <row r="2727" spans="1:24" ht="14.25">
      <c r="A2727" s="24"/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  <c r="W2727" s="24"/>
      <c r="X2727" s="24"/>
    </row>
    <row r="2728" spans="1:24" ht="14.25">
      <c r="A2728" s="24"/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  <c r="V2728" s="24"/>
      <c r="W2728" s="24"/>
      <c r="X2728" s="24"/>
    </row>
    <row r="2729" spans="1:24" ht="14.25">
      <c r="A2729" s="24"/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  <c r="V2729" s="24"/>
      <c r="W2729" s="24"/>
      <c r="X2729" s="24"/>
    </row>
    <row r="2730" spans="1:24" ht="14.25">
      <c r="A2730" s="24"/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  <c r="V2730" s="24"/>
      <c r="W2730" s="24"/>
      <c r="X2730" s="24"/>
    </row>
    <row r="2731" spans="1:24" ht="14.25">
      <c r="A2731" s="24"/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  <c r="V2731" s="24"/>
      <c r="W2731" s="24"/>
      <c r="X2731" s="24"/>
    </row>
    <row r="2732" spans="1:24" ht="14.25">
      <c r="A2732" s="24"/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  <c r="V2732" s="24"/>
      <c r="W2732" s="24"/>
      <c r="X2732" s="24"/>
    </row>
    <row r="2733" spans="1:24" ht="14.25">
      <c r="A2733" s="24"/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  <c r="V2733" s="24"/>
      <c r="W2733" s="24"/>
      <c r="X2733" s="24"/>
    </row>
    <row r="2734" spans="1:24" ht="14.25">
      <c r="A2734" s="24"/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  <c r="V2734" s="24"/>
      <c r="W2734" s="24"/>
      <c r="X2734" s="24"/>
    </row>
    <row r="2735" spans="1:24" ht="14.25">
      <c r="A2735" s="24"/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  <c r="V2735" s="24"/>
      <c r="W2735" s="24"/>
      <c r="X2735" s="24"/>
    </row>
    <row r="2736" spans="1:24" ht="14.25">
      <c r="A2736" s="24"/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  <c r="V2736" s="24"/>
      <c r="W2736" s="24"/>
      <c r="X2736" s="24"/>
    </row>
    <row r="2737" spans="1:24" ht="14.25">
      <c r="A2737" s="24"/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  <c r="V2737" s="24"/>
      <c r="W2737" s="24"/>
      <c r="X2737" s="24"/>
    </row>
    <row r="2738" spans="1:24" ht="14.25">
      <c r="A2738" s="24"/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  <c r="V2738" s="24"/>
      <c r="W2738" s="24"/>
      <c r="X2738" s="24"/>
    </row>
    <row r="2739" spans="1:24" ht="14.25">
      <c r="A2739" s="24"/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  <c r="W2739" s="24"/>
      <c r="X2739" s="24"/>
    </row>
    <row r="2740" spans="1:24" ht="14.25">
      <c r="A2740" s="24"/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  <c r="V2740" s="24"/>
      <c r="W2740" s="24"/>
      <c r="X2740" s="24"/>
    </row>
    <row r="2741" spans="1:24" ht="14.25">
      <c r="A2741" s="24"/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  <c r="V2741" s="24"/>
      <c r="W2741" s="24"/>
      <c r="X2741" s="24"/>
    </row>
    <row r="2742" spans="1:24" ht="14.25">
      <c r="A2742" s="24"/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  <c r="V2742" s="24"/>
      <c r="W2742" s="24"/>
      <c r="X2742" s="24"/>
    </row>
    <row r="2743" spans="1:24" ht="14.25">
      <c r="A2743" s="24"/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  <c r="V2743" s="24"/>
      <c r="W2743" s="24"/>
      <c r="X2743" s="24"/>
    </row>
    <row r="2744" spans="1:24" ht="14.25">
      <c r="A2744" s="24"/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  <c r="V2744" s="24"/>
      <c r="W2744" s="24"/>
      <c r="X2744" s="24"/>
    </row>
    <row r="2745" spans="1:24" ht="14.25">
      <c r="A2745" s="24"/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  <c r="V2745" s="24"/>
      <c r="W2745" s="24"/>
      <c r="X2745" s="24"/>
    </row>
    <row r="2746" spans="1:24" ht="14.25">
      <c r="A2746" s="24"/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  <c r="V2746" s="24"/>
      <c r="W2746" s="24"/>
      <c r="X2746" s="24"/>
    </row>
    <row r="2747" spans="1:24" ht="14.25">
      <c r="A2747" s="24"/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  <c r="V2747" s="24"/>
      <c r="W2747" s="24"/>
      <c r="X2747" s="24"/>
    </row>
    <row r="2748" spans="1:24" ht="14.25">
      <c r="A2748" s="24"/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  <c r="V2748" s="24"/>
      <c r="W2748" s="24"/>
      <c r="X2748" s="24"/>
    </row>
    <row r="2749" spans="1:24" ht="14.25">
      <c r="A2749" s="24"/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  <c r="V2749" s="24"/>
      <c r="W2749" s="24"/>
      <c r="X2749" s="24"/>
    </row>
    <row r="2750" spans="1:24" ht="14.25">
      <c r="A2750" s="24"/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  <c r="V2750" s="24"/>
      <c r="W2750" s="24"/>
      <c r="X2750" s="24"/>
    </row>
    <row r="2751" spans="1:24" ht="14.25">
      <c r="A2751" s="24"/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  <c r="V2751" s="24"/>
      <c r="W2751" s="24"/>
      <c r="X2751" s="24"/>
    </row>
    <row r="2752" spans="1:24" ht="14.25">
      <c r="A2752" s="24"/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  <c r="V2752" s="24"/>
      <c r="W2752" s="24"/>
      <c r="X2752" s="24"/>
    </row>
    <row r="2753" spans="1:24" ht="14.25">
      <c r="A2753" s="24"/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  <c r="V2753" s="24"/>
      <c r="W2753" s="24"/>
      <c r="X2753" s="24"/>
    </row>
    <row r="2754" spans="1:24" ht="14.25">
      <c r="A2754" s="24"/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  <c r="V2754" s="24"/>
      <c r="W2754" s="24"/>
      <c r="X2754" s="24"/>
    </row>
    <row r="2755" spans="1:24" ht="14.25">
      <c r="A2755" s="24"/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  <c r="V2755" s="24"/>
      <c r="W2755" s="24"/>
      <c r="X2755" s="24"/>
    </row>
    <row r="2756" spans="1:24" ht="14.25">
      <c r="A2756" s="24"/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  <c r="V2756" s="24"/>
      <c r="W2756" s="24"/>
      <c r="X2756" s="24"/>
    </row>
    <row r="2757" spans="1:24" ht="14.25">
      <c r="A2757" s="24"/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  <c r="V2757" s="24"/>
      <c r="W2757" s="24"/>
      <c r="X2757" s="24"/>
    </row>
    <row r="2758" spans="1:24" ht="14.25">
      <c r="A2758" s="24"/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  <c r="V2758" s="24"/>
      <c r="W2758" s="24"/>
      <c r="X2758" s="24"/>
    </row>
    <row r="2759" spans="1:24" ht="14.25">
      <c r="A2759" s="24"/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  <c r="V2759" s="24"/>
      <c r="W2759" s="24"/>
      <c r="X2759" s="24"/>
    </row>
    <row r="2760" spans="1:24" ht="14.25">
      <c r="A2760" s="24"/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  <c r="V2760" s="24"/>
      <c r="W2760" s="24"/>
      <c r="X2760" s="24"/>
    </row>
    <row r="2761" spans="1:24" ht="14.25">
      <c r="A2761" s="24"/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  <c r="V2761" s="24"/>
      <c r="W2761" s="24"/>
      <c r="X2761" s="24"/>
    </row>
    <row r="2762" spans="1:24" ht="14.25">
      <c r="A2762" s="24"/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  <c r="V2762" s="24"/>
      <c r="W2762" s="24"/>
      <c r="X2762" s="24"/>
    </row>
    <row r="2763" spans="1:24" ht="14.25">
      <c r="A2763" s="24"/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  <c r="V2763" s="24"/>
      <c r="W2763" s="24"/>
      <c r="X2763" s="24"/>
    </row>
    <row r="2764" spans="1:24" ht="14.25">
      <c r="A2764" s="24"/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  <c r="V2764" s="24"/>
      <c r="W2764" s="24"/>
      <c r="X2764" s="24"/>
    </row>
    <row r="2765" spans="1:24" ht="14.25">
      <c r="A2765" s="24"/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  <c r="V2765" s="24"/>
      <c r="W2765" s="24"/>
      <c r="X2765" s="24"/>
    </row>
    <row r="2766" spans="1:24" ht="14.25">
      <c r="A2766" s="24"/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  <c r="V2766" s="24"/>
      <c r="W2766" s="24"/>
      <c r="X2766" s="24"/>
    </row>
    <row r="2767" spans="1:24" ht="14.25">
      <c r="A2767" s="24"/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  <c r="V2767" s="24"/>
      <c r="W2767" s="24"/>
      <c r="X2767" s="24"/>
    </row>
    <row r="2768" spans="1:24" ht="14.25">
      <c r="A2768" s="24"/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  <c r="V2768" s="24"/>
      <c r="W2768" s="24"/>
      <c r="X2768" s="24"/>
    </row>
    <row r="2769" spans="1:24" ht="14.25">
      <c r="A2769" s="24"/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  <c r="V2769" s="24"/>
      <c r="W2769" s="24"/>
      <c r="X2769" s="24"/>
    </row>
    <row r="2770" spans="1:24" ht="14.25">
      <c r="A2770" s="24"/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  <c r="V2770" s="24"/>
      <c r="W2770" s="24"/>
      <c r="X2770" s="24"/>
    </row>
    <row r="2771" spans="1:24" ht="14.25">
      <c r="A2771" s="24"/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  <c r="V2771" s="24"/>
      <c r="W2771" s="24"/>
      <c r="X2771" s="24"/>
    </row>
    <row r="2772" spans="1:24" ht="14.25">
      <c r="A2772" s="24"/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  <c r="V2772" s="24"/>
      <c r="W2772" s="24"/>
      <c r="X2772" s="24"/>
    </row>
    <row r="2773" spans="1:24" ht="14.25">
      <c r="A2773" s="24"/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  <c r="V2773" s="24"/>
      <c r="W2773" s="24"/>
      <c r="X2773" s="24"/>
    </row>
    <row r="2774" spans="1:24" ht="14.25">
      <c r="A2774" s="24"/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  <c r="V2774" s="24"/>
      <c r="W2774" s="24"/>
      <c r="X2774" s="24"/>
    </row>
    <row r="2775" spans="1:24" ht="14.25">
      <c r="A2775" s="24"/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  <c r="V2775" s="24"/>
      <c r="W2775" s="24"/>
      <c r="X2775" s="24"/>
    </row>
    <row r="2776" spans="1:24" ht="14.25">
      <c r="A2776" s="24"/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  <c r="V2776" s="24"/>
      <c r="W2776" s="24"/>
      <c r="X2776" s="24"/>
    </row>
    <row r="2777" spans="1:24" ht="14.25">
      <c r="A2777" s="24"/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  <c r="V2777" s="24"/>
      <c r="W2777" s="24"/>
      <c r="X2777" s="24"/>
    </row>
    <row r="2778" spans="1:24" ht="14.25">
      <c r="A2778" s="24"/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  <c r="V2778" s="24"/>
      <c r="W2778" s="24"/>
      <c r="X2778" s="24"/>
    </row>
    <row r="2779" spans="1:24" ht="14.25">
      <c r="A2779" s="24"/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  <c r="V2779" s="24"/>
      <c r="W2779" s="24"/>
      <c r="X2779" s="24"/>
    </row>
    <row r="2780" spans="1:24" ht="14.25">
      <c r="A2780" s="24"/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  <c r="V2780" s="24"/>
      <c r="W2780" s="24"/>
      <c r="X2780" s="24"/>
    </row>
    <row r="2781" spans="1:24" ht="14.25">
      <c r="A2781" s="24"/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  <c r="V2781" s="24"/>
      <c r="W2781" s="24"/>
      <c r="X2781" s="24"/>
    </row>
    <row r="2782" spans="1:24" ht="14.25">
      <c r="A2782" s="24"/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  <c r="V2782" s="24"/>
      <c r="W2782" s="24"/>
      <c r="X2782" s="24"/>
    </row>
    <row r="2783" spans="1:24" ht="14.25">
      <c r="A2783" s="24"/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  <c r="V2783" s="24"/>
      <c r="W2783" s="24"/>
      <c r="X2783" s="24"/>
    </row>
    <row r="2784" spans="1:24" ht="14.25">
      <c r="A2784" s="24"/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  <c r="V2784" s="24"/>
      <c r="W2784" s="24"/>
      <c r="X2784" s="24"/>
    </row>
    <row r="2785" spans="1:24" ht="14.25">
      <c r="A2785" s="24"/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  <c r="V2785" s="24"/>
      <c r="W2785" s="24"/>
      <c r="X2785" s="24"/>
    </row>
    <row r="2786" spans="1:24" ht="14.25">
      <c r="A2786" s="24"/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  <c r="V2786" s="24"/>
      <c r="W2786" s="24"/>
      <c r="X2786" s="24"/>
    </row>
    <row r="2787" spans="1:24" ht="14.25">
      <c r="A2787" s="24"/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  <c r="V2787" s="24"/>
      <c r="W2787" s="24"/>
      <c r="X2787" s="24"/>
    </row>
    <row r="2788" spans="1:24" ht="14.25">
      <c r="A2788" s="24"/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  <c r="V2788" s="24"/>
      <c r="W2788" s="24"/>
      <c r="X2788" s="24"/>
    </row>
    <row r="2789" spans="1:24" ht="14.25">
      <c r="A2789" s="24"/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  <c r="V2789" s="24"/>
      <c r="W2789" s="24"/>
      <c r="X2789" s="24"/>
    </row>
    <row r="2790" spans="1:24" ht="14.25">
      <c r="A2790" s="24"/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  <c r="V2790" s="24"/>
      <c r="W2790" s="24"/>
      <c r="X2790" s="24"/>
    </row>
    <row r="2791" spans="1:24" ht="14.25">
      <c r="A2791" s="24"/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  <c r="V2791" s="24"/>
      <c r="W2791" s="24"/>
      <c r="X2791" s="24"/>
    </row>
    <row r="2792" spans="1:24" ht="14.25">
      <c r="A2792" s="24"/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  <c r="V2792" s="24"/>
      <c r="W2792" s="24"/>
      <c r="X2792" s="24"/>
    </row>
    <row r="2793" spans="1:24" ht="14.25">
      <c r="A2793" s="24"/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  <c r="V2793" s="24"/>
      <c r="W2793" s="24"/>
      <c r="X2793" s="24"/>
    </row>
    <row r="2794" spans="1:24" ht="14.25">
      <c r="A2794" s="24"/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  <c r="W2794" s="24"/>
      <c r="X2794" s="24"/>
    </row>
    <row r="2795" spans="1:24" ht="14.25">
      <c r="A2795" s="24"/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  <c r="V2795" s="24"/>
      <c r="W2795" s="24"/>
      <c r="X2795" s="24"/>
    </row>
    <row r="2796" spans="1:24" ht="14.25">
      <c r="A2796" s="24"/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  <c r="V2796" s="24"/>
      <c r="W2796" s="24"/>
      <c r="X2796" s="24"/>
    </row>
    <row r="2797" spans="1:24" ht="14.25">
      <c r="A2797" s="24"/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  <c r="V2797" s="24"/>
      <c r="W2797" s="24"/>
      <c r="X2797" s="24"/>
    </row>
    <row r="2798" spans="1:24" ht="14.25">
      <c r="A2798" s="24"/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  <c r="W2798" s="24"/>
      <c r="X2798" s="24"/>
    </row>
    <row r="2799" spans="1:24" ht="14.25">
      <c r="A2799" s="24"/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  <c r="V2799" s="24"/>
      <c r="W2799" s="24"/>
      <c r="X2799" s="24"/>
    </row>
    <row r="2800" spans="1:24" ht="14.25">
      <c r="A2800" s="24"/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  <c r="V2800" s="24"/>
      <c r="W2800" s="24"/>
      <c r="X2800" s="24"/>
    </row>
    <row r="2801" spans="1:24" ht="14.25">
      <c r="A2801" s="24"/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  <c r="V2801" s="24"/>
      <c r="W2801" s="24"/>
      <c r="X2801" s="24"/>
    </row>
    <row r="2802" spans="1:24" ht="14.25">
      <c r="A2802" s="24"/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  <c r="V2802" s="24"/>
      <c r="W2802" s="24"/>
      <c r="X2802" s="24"/>
    </row>
    <row r="2803" spans="1:24" ht="14.25">
      <c r="A2803" s="24"/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  <c r="V2803" s="24"/>
      <c r="W2803" s="24"/>
      <c r="X2803" s="24"/>
    </row>
    <row r="2804" spans="1:24" ht="14.25">
      <c r="A2804" s="24"/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  <c r="V2804" s="24"/>
      <c r="W2804" s="24"/>
      <c r="X2804" s="24"/>
    </row>
    <row r="2805" spans="1:24" ht="14.25">
      <c r="A2805" s="24"/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  <c r="V2805" s="24"/>
      <c r="W2805" s="24"/>
      <c r="X2805" s="24"/>
    </row>
    <row r="2806" spans="1:24" ht="14.25">
      <c r="A2806" s="24"/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  <c r="V2806" s="24"/>
      <c r="W2806" s="24"/>
      <c r="X2806" s="24"/>
    </row>
    <row r="2807" spans="1:24" ht="14.25">
      <c r="A2807" s="24"/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  <c r="V2807" s="24"/>
      <c r="W2807" s="24"/>
      <c r="X2807" s="24"/>
    </row>
    <row r="2808" spans="1:24" ht="14.25">
      <c r="A2808" s="24"/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  <c r="V2808" s="24"/>
      <c r="W2808" s="24"/>
      <c r="X2808" s="24"/>
    </row>
    <row r="2809" spans="1:24" ht="14.25">
      <c r="A2809" s="24"/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  <c r="V2809" s="24"/>
      <c r="W2809" s="24"/>
      <c r="X2809" s="24"/>
    </row>
    <row r="2810" spans="1:24" ht="14.25">
      <c r="A2810" s="24"/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  <c r="V2810" s="24"/>
      <c r="W2810" s="24"/>
      <c r="X2810" s="24"/>
    </row>
    <row r="2811" spans="1:24" ht="14.25">
      <c r="A2811" s="24"/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  <c r="V2811" s="24"/>
      <c r="W2811" s="24"/>
      <c r="X2811" s="24"/>
    </row>
    <row r="2812" spans="1:24" ht="14.25">
      <c r="A2812" s="24"/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  <c r="V2812" s="24"/>
      <c r="W2812" s="24"/>
      <c r="X2812" s="24"/>
    </row>
    <row r="2813" spans="1:24" ht="14.25">
      <c r="A2813" s="24"/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  <c r="V2813" s="24"/>
      <c r="W2813" s="24"/>
      <c r="X2813" s="24"/>
    </row>
    <row r="2814" spans="1:24" ht="14.25">
      <c r="A2814" s="24"/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  <c r="V2814" s="24"/>
      <c r="W2814" s="24"/>
      <c r="X2814" s="24"/>
    </row>
    <row r="2815" spans="1:24" ht="14.25">
      <c r="A2815" s="24"/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  <c r="V2815" s="24"/>
      <c r="W2815" s="24"/>
      <c r="X2815" s="24"/>
    </row>
    <row r="2816" spans="1:24" ht="14.25">
      <c r="A2816" s="24"/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  <c r="V2816" s="24"/>
      <c r="W2816" s="24"/>
      <c r="X2816" s="24"/>
    </row>
    <row r="2817" spans="1:24" ht="14.25">
      <c r="A2817" s="24"/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  <c r="V2817" s="24"/>
      <c r="W2817" s="24"/>
      <c r="X2817" s="24"/>
    </row>
    <row r="2818" spans="1:24" ht="14.25">
      <c r="A2818" s="24"/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  <c r="V2818" s="24"/>
      <c r="W2818" s="24"/>
      <c r="X2818" s="24"/>
    </row>
    <row r="2819" spans="1:24" ht="14.25">
      <c r="A2819" s="24"/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  <c r="V2819" s="24"/>
      <c r="W2819" s="24"/>
      <c r="X2819" s="24"/>
    </row>
    <row r="2820" spans="1:24" ht="14.25">
      <c r="A2820" s="24"/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  <c r="V2820" s="24"/>
      <c r="W2820" s="24"/>
      <c r="X2820" s="24"/>
    </row>
    <row r="2821" spans="1:24" ht="14.25">
      <c r="A2821" s="24"/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  <c r="V2821" s="24"/>
      <c r="W2821" s="24"/>
      <c r="X2821" s="24"/>
    </row>
    <row r="2822" spans="1:24" ht="14.25">
      <c r="A2822" s="24"/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  <c r="V2822" s="24"/>
      <c r="W2822" s="24"/>
      <c r="X2822" s="24"/>
    </row>
    <row r="2823" spans="1:24" ht="14.25">
      <c r="A2823" s="24"/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  <c r="W2823" s="24"/>
      <c r="X2823" s="24"/>
    </row>
    <row r="2824" spans="1:24" ht="14.25">
      <c r="A2824" s="24"/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  <c r="V2824" s="24"/>
      <c r="W2824" s="24"/>
      <c r="X2824" s="24"/>
    </row>
    <row r="2825" spans="1:24" ht="14.25">
      <c r="A2825" s="24"/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  <c r="V2825" s="24"/>
      <c r="W2825" s="24"/>
      <c r="X2825" s="24"/>
    </row>
    <row r="2826" spans="1:24" ht="14.25">
      <c r="A2826" s="24"/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  <c r="V2826" s="24"/>
      <c r="W2826" s="24"/>
      <c r="X2826" s="24"/>
    </row>
    <row r="2827" spans="1:24" ht="14.25">
      <c r="A2827" s="24"/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  <c r="V2827" s="24"/>
      <c r="W2827" s="24"/>
      <c r="X2827" s="24"/>
    </row>
    <row r="2828" spans="1:24" ht="14.25">
      <c r="A2828" s="24"/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  <c r="V2828" s="24"/>
      <c r="W2828" s="24"/>
      <c r="X2828" s="24"/>
    </row>
    <row r="2829" spans="1:24" ht="14.25">
      <c r="A2829" s="24"/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  <c r="V2829" s="24"/>
      <c r="W2829" s="24"/>
      <c r="X2829" s="24"/>
    </row>
    <row r="2830" spans="1:24" ht="14.25">
      <c r="A2830" s="24"/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  <c r="V2830" s="24"/>
      <c r="W2830" s="24"/>
      <c r="X2830" s="24"/>
    </row>
    <row r="2831" spans="1:24" ht="14.25">
      <c r="A2831" s="24"/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  <c r="V2831" s="24"/>
      <c r="W2831" s="24"/>
      <c r="X2831" s="24"/>
    </row>
    <row r="2832" spans="1:24" ht="14.25">
      <c r="A2832" s="24"/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  <c r="V2832" s="24"/>
      <c r="W2832" s="24"/>
      <c r="X2832" s="24"/>
    </row>
    <row r="2833" spans="1:24" ht="14.25">
      <c r="A2833" s="24"/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  <c r="V2833" s="24"/>
      <c r="W2833" s="24"/>
      <c r="X2833" s="24"/>
    </row>
    <row r="2834" spans="1:24" ht="14.25">
      <c r="A2834" s="24"/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  <c r="V2834" s="24"/>
      <c r="W2834" s="24"/>
      <c r="X2834" s="24"/>
    </row>
    <row r="2835" spans="1:24" ht="14.25">
      <c r="A2835" s="24"/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  <c r="V2835" s="24"/>
      <c r="W2835" s="24"/>
      <c r="X2835" s="24"/>
    </row>
    <row r="2836" spans="1:24" ht="14.25">
      <c r="A2836" s="24"/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  <c r="V2836" s="24"/>
      <c r="W2836" s="24"/>
      <c r="X2836" s="24"/>
    </row>
    <row r="2837" spans="1:24" ht="14.25">
      <c r="A2837" s="24"/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  <c r="V2837" s="24"/>
      <c r="W2837" s="24"/>
      <c r="X2837" s="24"/>
    </row>
    <row r="2838" spans="1:24" ht="14.25">
      <c r="A2838" s="24"/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  <c r="V2838" s="24"/>
      <c r="W2838" s="24"/>
      <c r="X2838" s="24"/>
    </row>
    <row r="2839" spans="1:24" ht="14.25">
      <c r="A2839" s="24"/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  <c r="V2839" s="24"/>
      <c r="W2839" s="24"/>
      <c r="X2839" s="24"/>
    </row>
    <row r="2840" spans="1:24" ht="14.25">
      <c r="A2840" s="24"/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  <c r="V2840" s="24"/>
      <c r="W2840" s="24"/>
      <c r="X2840" s="24"/>
    </row>
    <row r="2841" spans="1:24" ht="14.25">
      <c r="A2841" s="24"/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  <c r="V2841" s="24"/>
      <c r="W2841" s="24"/>
      <c r="X2841" s="24"/>
    </row>
    <row r="2842" spans="1:24" ht="14.25">
      <c r="A2842" s="24"/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  <c r="V2842" s="24"/>
      <c r="W2842" s="24"/>
      <c r="X2842" s="24"/>
    </row>
    <row r="2843" spans="1:24" ht="14.25">
      <c r="A2843" s="24"/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  <c r="V2843" s="24"/>
      <c r="W2843" s="24"/>
      <c r="X2843" s="24"/>
    </row>
    <row r="2844" spans="1:24" ht="14.25">
      <c r="A2844" s="24"/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  <c r="V2844" s="24"/>
      <c r="W2844" s="24"/>
      <c r="X2844" s="24"/>
    </row>
    <row r="2845" spans="1:24" ht="14.25">
      <c r="A2845" s="24"/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  <c r="V2845" s="24"/>
      <c r="W2845" s="24"/>
      <c r="X2845" s="24"/>
    </row>
    <row r="2846" spans="1:24" ht="14.25">
      <c r="A2846" s="24"/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  <c r="V2846" s="24"/>
      <c r="W2846" s="24"/>
      <c r="X2846" s="24"/>
    </row>
    <row r="2847" spans="1:24" ht="14.25">
      <c r="A2847" s="24"/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  <c r="V2847" s="24"/>
      <c r="W2847" s="24"/>
      <c r="X2847" s="24"/>
    </row>
    <row r="2848" spans="1:24" ht="14.25">
      <c r="A2848" s="24"/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  <c r="V2848" s="24"/>
      <c r="W2848" s="24"/>
      <c r="X2848" s="24"/>
    </row>
    <row r="2849" spans="1:24" ht="14.25">
      <c r="A2849" s="24"/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  <c r="V2849" s="24"/>
      <c r="W2849" s="24"/>
      <c r="X2849" s="24"/>
    </row>
    <row r="2850" spans="1:24" ht="14.25">
      <c r="A2850" s="24"/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  <c r="V2850" s="24"/>
      <c r="W2850" s="24"/>
      <c r="X2850" s="24"/>
    </row>
    <row r="2851" spans="1:24" ht="14.25">
      <c r="A2851" s="24"/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  <c r="V2851" s="24"/>
      <c r="W2851" s="24"/>
      <c r="X2851" s="24"/>
    </row>
    <row r="2852" spans="1:24" ht="14.25">
      <c r="A2852" s="24"/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  <c r="V2852" s="24"/>
      <c r="W2852" s="24"/>
      <c r="X2852" s="24"/>
    </row>
    <row r="2853" spans="1:24" ht="14.25">
      <c r="A2853" s="24"/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  <c r="V2853" s="24"/>
      <c r="W2853" s="24"/>
      <c r="X2853" s="24"/>
    </row>
    <row r="2854" spans="1:24" ht="14.25">
      <c r="A2854" s="24"/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  <c r="V2854" s="24"/>
      <c r="W2854" s="24"/>
      <c r="X2854" s="24"/>
    </row>
    <row r="2855" spans="1:24" ht="14.25">
      <c r="A2855" s="24"/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  <c r="V2855" s="24"/>
      <c r="W2855" s="24"/>
      <c r="X2855" s="24"/>
    </row>
    <row r="2856" spans="1:24" ht="14.25">
      <c r="A2856" s="24"/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  <c r="V2856" s="24"/>
      <c r="W2856" s="24"/>
      <c r="X2856" s="24"/>
    </row>
    <row r="2857" spans="1:24" ht="14.25">
      <c r="A2857" s="24"/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  <c r="V2857" s="24"/>
      <c r="W2857" s="24"/>
      <c r="X2857" s="24"/>
    </row>
    <row r="2858" spans="1:24" ht="14.25">
      <c r="A2858" s="24"/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  <c r="V2858" s="24"/>
      <c r="W2858" s="24"/>
      <c r="X2858" s="24"/>
    </row>
    <row r="2859" spans="1:24" ht="14.25">
      <c r="A2859" s="24"/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  <c r="V2859" s="24"/>
      <c r="W2859" s="24"/>
      <c r="X2859" s="24"/>
    </row>
    <row r="2860" spans="1:24" ht="14.25">
      <c r="A2860" s="24"/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  <c r="V2860" s="24"/>
      <c r="W2860" s="24"/>
      <c r="X2860" s="24"/>
    </row>
    <row r="2861" spans="1:24" ht="14.25">
      <c r="A2861" s="24"/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  <c r="V2861" s="24"/>
      <c r="W2861" s="24"/>
      <c r="X2861" s="24"/>
    </row>
    <row r="2862" spans="1:24" ht="14.25">
      <c r="A2862" s="24"/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  <c r="V2862" s="24"/>
      <c r="W2862" s="24"/>
      <c r="X2862" s="24"/>
    </row>
    <row r="2863" spans="1:24" ht="14.25">
      <c r="A2863" s="24"/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  <c r="V2863" s="24"/>
      <c r="W2863" s="24"/>
      <c r="X2863" s="24"/>
    </row>
    <row r="2864" spans="1:24" ht="14.25">
      <c r="A2864" s="24"/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  <c r="V2864" s="24"/>
      <c r="W2864" s="24"/>
      <c r="X2864" s="24"/>
    </row>
    <row r="2865" spans="1:24" ht="14.25">
      <c r="A2865" s="24"/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  <c r="V2865" s="24"/>
      <c r="W2865" s="24"/>
      <c r="X2865" s="24"/>
    </row>
    <row r="2866" spans="1:24" ht="14.25">
      <c r="A2866" s="24"/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  <c r="V2866" s="24"/>
      <c r="W2866" s="24"/>
      <c r="X2866" s="24"/>
    </row>
    <row r="2867" spans="1:24" ht="14.25">
      <c r="A2867" s="24"/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  <c r="W2867" s="24"/>
      <c r="X2867" s="24"/>
    </row>
    <row r="2868" spans="1:24" ht="14.25">
      <c r="A2868" s="24"/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  <c r="V2868" s="24"/>
      <c r="W2868" s="24"/>
      <c r="X2868" s="24"/>
    </row>
    <row r="2869" spans="1:24" ht="14.25">
      <c r="A2869" s="24"/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  <c r="V2869" s="24"/>
      <c r="W2869" s="24"/>
      <c r="X2869" s="24"/>
    </row>
    <row r="2870" spans="1:24" ht="14.25">
      <c r="A2870" s="24"/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  <c r="V2870" s="24"/>
      <c r="W2870" s="24"/>
      <c r="X2870" s="24"/>
    </row>
    <row r="2871" spans="1:24" ht="14.25">
      <c r="A2871" s="24"/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  <c r="V2871" s="24"/>
      <c r="W2871" s="24"/>
      <c r="X2871" s="24"/>
    </row>
    <row r="2872" spans="1:24" ht="14.25">
      <c r="A2872" s="24"/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  <c r="V2872" s="24"/>
      <c r="W2872" s="24"/>
      <c r="X2872" s="24"/>
    </row>
    <row r="2873" spans="1:24" ht="14.25">
      <c r="A2873" s="24"/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  <c r="V2873" s="24"/>
      <c r="W2873" s="24"/>
      <c r="X2873" s="24"/>
    </row>
    <row r="2874" spans="1:24" ht="14.25">
      <c r="A2874" s="24"/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  <c r="V2874" s="24"/>
      <c r="W2874" s="24"/>
      <c r="X2874" s="24"/>
    </row>
    <row r="2875" spans="1:24" ht="14.25">
      <c r="A2875" s="24"/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  <c r="V2875" s="24"/>
      <c r="W2875" s="24"/>
      <c r="X2875" s="24"/>
    </row>
    <row r="2876" spans="1:24" ht="14.25">
      <c r="A2876" s="24"/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  <c r="V2876" s="24"/>
      <c r="W2876" s="24"/>
      <c r="X2876" s="24"/>
    </row>
    <row r="2877" spans="1:24" ht="14.25">
      <c r="A2877" s="24"/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  <c r="V2877" s="24"/>
      <c r="W2877" s="24"/>
      <c r="X2877" s="24"/>
    </row>
    <row r="2878" spans="1:24" ht="14.25">
      <c r="A2878" s="24"/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  <c r="V2878" s="24"/>
      <c r="W2878" s="24"/>
      <c r="X2878" s="24"/>
    </row>
    <row r="2879" spans="1:24" ht="14.25">
      <c r="A2879" s="24"/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  <c r="V2879" s="24"/>
      <c r="W2879" s="24"/>
      <c r="X2879" s="24"/>
    </row>
    <row r="2880" spans="1:24" ht="14.25">
      <c r="A2880" s="24"/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  <c r="W2880" s="24"/>
      <c r="X2880" s="24"/>
    </row>
    <row r="2881" spans="1:24" ht="14.25">
      <c r="A2881" s="24"/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  <c r="V2881" s="24"/>
      <c r="W2881" s="24"/>
      <c r="X2881" s="24"/>
    </row>
    <row r="2882" spans="1:24" ht="14.25">
      <c r="A2882" s="24"/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  <c r="V2882" s="24"/>
      <c r="W2882" s="24"/>
      <c r="X2882" s="24"/>
    </row>
    <row r="2883" spans="1:24" ht="14.25">
      <c r="A2883" s="24"/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  <c r="V2883" s="24"/>
      <c r="W2883" s="24"/>
      <c r="X2883" s="24"/>
    </row>
    <row r="2884" spans="1:24" ht="14.25">
      <c r="A2884" s="24"/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  <c r="V2884" s="24"/>
      <c r="W2884" s="24"/>
      <c r="X2884" s="24"/>
    </row>
    <row r="2885" spans="1:24" ht="14.25">
      <c r="A2885" s="24"/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  <c r="V2885" s="24"/>
      <c r="W2885" s="24"/>
      <c r="X2885" s="24"/>
    </row>
    <row r="2886" spans="1:24" ht="14.25">
      <c r="A2886" s="24"/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  <c r="V2886" s="24"/>
      <c r="W2886" s="24"/>
      <c r="X2886" s="24"/>
    </row>
    <row r="2887" spans="1:24" ht="14.25">
      <c r="A2887" s="24"/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  <c r="V2887" s="24"/>
      <c r="W2887" s="24"/>
      <c r="X2887" s="24"/>
    </row>
    <row r="2888" spans="1:24" ht="14.25">
      <c r="A2888" s="24"/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  <c r="V2888" s="24"/>
      <c r="W2888" s="24"/>
      <c r="X2888" s="24"/>
    </row>
    <row r="2889" spans="1:24" ht="14.25">
      <c r="A2889" s="24"/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  <c r="V2889" s="24"/>
      <c r="W2889" s="24"/>
      <c r="X2889" s="24"/>
    </row>
    <row r="2890" spans="1:24" ht="14.25">
      <c r="A2890" s="24"/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  <c r="W2890" s="24"/>
      <c r="X2890" s="24"/>
    </row>
    <row r="2891" spans="1:24" ht="14.25">
      <c r="A2891" s="24"/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  <c r="V2891" s="24"/>
      <c r="W2891" s="24"/>
      <c r="X2891" s="24"/>
    </row>
    <row r="2892" spans="1:24" ht="14.25">
      <c r="A2892" s="24"/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  <c r="V2892" s="24"/>
      <c r="W2892" s="24"/>
      <c r="X2892" s="24"/>
    </row>
    <row r="2893" spans="1:24" ht="14.25">
      <c r="A2893" s="24"/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  <c r="V2893" s="24"/>
      <c r="W2893" s="24"/>
      <c r="X2893" s="24"/>
    </row>
    <row r="2894" spans="1:24" ht="14.25">
      <c r="A2894" s="24"/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  <c r="V2894" s="24"/>
      <c r="W2894" s="24"/>
      <c r="X2894" s="24"/>
    </row>
    <row r="2895" spans="1:24" ht="14.25">
      <c r="A2895" s="24"/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  <c r="V2895" s="24"/>
      <c r="W2895" s="24"/>
      <c r="X2895" s="24"/>
    </row>
    <row r="2896" spans="1:24" ht="14.25">
      <c r="A2896" s="24"/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  <c r="V2896" s="24"/>
      <c r="W2896" s="24"/>
      <c r="X2896" s="24"/>
    </row>
    <row r="2897" spans="1:24" ht="14.25">
      <c r="A2897" s="24"/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  <c r="V2897" s="24"/>
      <c r="W2897" s="24"/>
      <c r="X2897" s="24"/>
    </row>
    <row r="2898" spans="1:24" ht="14.25">
      <c r="A2898" s="24"/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  <c r="V2898" s="24"/>
      <c r="W2898" s="24"/>
      <c r="X2898" s="24"/>
    </row>
    <row r="2899" spans="1:24" ht="14.25">
      <c r="A2899" s="24"/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  <c r="V2899" s="24"/>
      <c r="W2899" s="24"/>
      <c r="X2899" s="24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B158" sqref="B158"/>
    </sheetView>
  </sheetViews>
  <sheetFormatPr defaultColWidth="9.140625" defaultRowHeight="12.75"/>
  <cols>
    <col min="1" max="1" width="5.00390625" style="7" customWidth="1"/>
    <col min="2" max="2" width="10.7109375" style="2" customWidth="1"/>
    <col min="3" max="3" width="9.140625" style="2" customWidth="1"/>
    <col min="4" max="5" width="13.28125" style="2" bestFit="1" customWidth="1"/>
    <col min="6" max="6" width="17.28125" style="2" bestFit="1" customWidth="1"/>
    <col min="7" max="7" width="2.140625" style="2" customWidth="1"/>
    <col min="8" max="8" width="13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6" t="s">
        <v>0</v>
      </c>
      <c r="B1" s="1"/>
      <c r="C1" s="1"/>
      <c r="D1" s="1"/>
      <c r="E1" s="1"/>
    </row>
    <row r="2" spans="1:4" ht="15">
      <c r="A2" s="16" t="s">
        <v>234</v>
      </c>
      <c r="B2" s="1"/>
      <c r="C2" s="1"/>
      <c r="D2" s="1"/>
    </row>
    <row r="3" spans="1:4" ht="15">
      <c r="A3" s="16"/>
      <c r="B3" s="1"/>
      <c r="C3" s="1"/>
      <c r="D3" s="1"/>
    </row>
    <row r="4" spans="1:9" ht="15">
      <c r="A4" s="83" t="s">
        <v>48</v>
      </c>
      <c r="B4" s="85"/>
      <c r="C4" s="85"/>
      <c r="D4" s="85"/>
      <c r="E4" s="85"/>
      <c r="F4" s="85"/>
      <c r="G4" s="85"/>
      <c r="H4" s="85"/>
      <c r="I4" s="85"/>
    </row>
    <row r="5" spans="1:9" ht="15">
      <c r="A5" s="83" t="s">
        <v>255</v>
      </c>
      <c r="B5" s="85"/>
      <c r="C5" s="85"/>
      <c r="D5" s="85"/>
      <c r="E5" s="85"/>
      <c r="F5" s="85"/>
      <c r="G5" s="85"/>
      <c r="H5" s="85"/>
      <c r="I5" s="85"/>
    </row>
    <row r="7" spans="1:4" ht="15">
      <c r="A7" s="11" t="s">
        <v>22</v>
      </c>
      <c r="B7" s="1" t="s">
        <v>186</v>
      </c>
      <c r="C7" s="1"/>
      <c r="D7" s="1"/>
    </row>
    <row r="8" ht="15">
      <c r="B8" s="2" t="s">
        <v>49</v>
      </c>
    </row>
    <row r="9" ht="15">
      <c r="B9" s="17" t="s">
        <v>177</v>
      </c>
    </row>
    <row r="10" ht="15">
      <c r="B10" s="2" t="s">
        <v>50</v>
      </c>
    </row>
    <row r="12" spans="1:2" ht="15">
      <c r="A12" s="11" t="s">
        <v>24</v>
      </c>
      <c r="B12" s="1" t="s">
        <v>214</v>
      </c>
    </row>
    <row r="13" ht="15">
      <c r="B13" s="2" t="s">
        <v>185</v>
      </c>
    </row>
    <row r="15" spans="1:2" ht="15">
      <c r="A15" s="11" t="s">
        <v>26</v>
      </c>
      <c r="B15" s="1" t="s">
        <v>83</v>
      </c>
    </row>
    <row r="16" ht="15">
      <c r="B16" s="2" t="s">
        <v>192</v>
      </c>
    </row>
    <row r="17" ht="15">
      <c r="B17" s="2" t="s">
        <v>173</v>
      </c>
    </row>
    <row r="19" spans="1:9" ht="15">
      <c r="A19" s="11" t="s">
        <v>27</v>
      </c>
      <c r="B19" s="61" t="s">
        <v>182</v>
      </c>
      <c r="C19" s="39"/>
      <c r="D19" s="39"/>
      <c r="E19" s="39"/>
      <c r="F19" s="39"/>
      <c r="G19" s="39"/>
      <c r="H19" s="39"/>
      <c r="I19" s="39"/>
    </row>
    <row r="20" spans="2:9" ht="15">
      <c r="B20" s="39" t="s">
        <v>193</v>
      </c>
      <c r="C20" s="39"/>
      <c r="D20" s="39"/>
      <c r="E20" s="39"/>
      <c r="F20" s="39"/>
      <c r="G20" s="39"/>
      <c r="H20" s="39"/>
      <c r="I20" s="39"/>
    </row>
    <row r="21" spans="2:9" ht="15">
      <c r="B21" s="39" t="s">
        <v>181</v>
      </c>
      <c r="C21" s="39"/>
      <c r="D21" s="39"/>
      <c r="E21" s="39"/>
      <c r="F21" s="39"/>
      <c r="G21" s="39"/>
      <c r="H21" s="39"/>
      <c r="I21" s="39"/>
    </row>
    <row r="23" spans="1:2" ht="15">
      <c r="A23" s="11" t="s">
        <v>28</v>
      </c>
      <c r="B23" s="1" t="s">
        <v>187</v>
      </c>
    </row>
    <row r="24" ht="15">
      <c r="B24" s="2" t="s">
        <v>188</v>
      </c>
    </row>
    <row r="25" ht="15">
      <c r="B25" s="2" t="s">
        <v>189</v>
      </c>
    </row>
    <row r="27" spans="1:2" ht="15">
      <c r="A27" s="11" t="s">
        <v>29</v>
      </c>
      <c r="B27" s="1" t="s">
        <v>190</v>
      </c>
    </row>
    <row r="28" ht="15">
      <c r="B28" s="2" t="s">
        <v>194</v>
      </c>
    </row>
    <row r="29" ht="15">
      <c r="B29" s="20" t="s">
        <v>195</v>
      </c>
    </row>
    <row r="31" spans="1:2" ht="15">
      <c r="A31" s="11" t="s">
        <v>31</v>
      </c>
      <c r="B31" s="1" t="s">
        <v>191</v>
      </c>
    </row>
    <row r="32" ht="15">
      <c r="B32" s="2" t="s">
        <v>196</v>
      </c>
    </row>
    <row r="34" spans="1:4" ht="15">
      <c r="A34" s="11" t="s">
        <v>34</v>
      </c>
      <c r="B34" s="1" t="s">
        <v>67</v>
      </c>
      <c r="C34" s="1"/>
      <c r="D34" s="1"/>
    </row>
    <row r="35" ht="15">
      <c r="B35" s="2" t="s">
        <v>197</v>
      </c>
    </row>
    <row r="37" ht="15">
      <c r="B37" s="2" t="s">
        <v>272</v>
      </c>
    </row>
    <row r="38" ht="15">
      <c r="B38" s="2" t="s">
        <v>14</v>
      </c>
    </row>
    <row r="39" spans="2:9" ht="15">
      <c r="B39" s="1"/>
      <c r="C39" s="1"/>
      <c r="D39" s="3"/>
      <c r="E39" s="3" t="s">
        <v>68</v>
      </c>
      <c r="F39" s="3"/>
      <c r="H39" s="3"/>
      <c r="I39" s="1"/>
    </row>
    <row r="40" spans="2:8" ht="15">
      <c r="B40" s="1"/>
      <c r="C40" s="1"/>
      <c r="D40" s="1"/>
      <c r="E40" s="3" t="s">
        <v>69</v>
      </c>
      <c r="F40" s="3" t="s">
        <v>70</v>
      </c>
      <c r="H40" s="3"/>
    </row>
    <row r="41" spans="2:8" ht="15">
      <c r="B41" s="1" t="s">
        <v>71</v>
      </c>
      <c r="C41" s="1"/>
      <c r="D41" s="3" t="s">
        <v>72</v>
      </c>
      <c r="E41" s="3" t="s">
        <v>73</v>
      </c>
      <c r="F41" s="3" t="s">
        <v>74</v>
      </c>
      <c r="H41" s="3"/>
    </row>
    <row r="42" spans="4:8" ht="15">
      <c r="D42" s="7" t="s">
        <v>11</v>
      </c>
      <c r="E42" s="7" t="s">
        <v>11</v>
      </c>
      <c r="F42" s="7" t="s">
        <v>11</v>
      </c>
      <c r="H42" s="9"/>
    </row>
    <row r="43" spans="4:8" ht="15">
      <c r="D43" s="7"/>
      <c r="E43" s="7"/>
      <c r="F43" s="7"/>
      <c r="H43" s="9"/>
    </row>
    <row r="44" spans="2:8" ht="15">
      <c r="B44" s="1" t="s">
        <v>75</v>
      </c>
      <c r="C44" s="1"/>
      <c r="D44" s="40">
        <f>35684-105-1707</f>
        <v>33872</v>
      </c>
      <c r="E44" s="40">
        <f>-131+21-464+718</f>
        <v>144</v>
      </c>
      <c r="F44" s="40">
        <f>182742-965-38192+718</f>
        <v>144303</v>
      </c>
      <c r="H44" s="9"/>
    </row>
    <row r="45" spans="2:8" ht="15">
      <c r="B45" s="1" t="s">
        <v>76</v>
      </c>
      <c r="C45" s="1"/>
      <c r="D45" s="40">
        <v>105</v>
      </c>
      <c r="E45" s="40">
        <v>-21</v>
      </c>
      <c r="F45" s="40">
        <v>965</v>
      </c>
      <c r="H45" s="9"/>
    </row>
    <row r="46" spans="1:8" ht="15">
      <c r="A46" s="11"/>
      <c r="B46" s="1" t="s">
        <v>77</v>
      </c>
      <c r="C46" s="1"/>
      <c r="D46" s="40">
        <v>1707</v>
      </c>
      <c r="E46" s="42">
        <v>464</v>
      </c>
      <c r="F46" s="42">
        <v>38192</v>
      </c>
      <c r="H46" s="8"/>
    </row>
    <row r="47" spans="2:8" ht="15.75" thickBot="1">
      <c r="B47" s="1"/>
      <c r="C47" s="1"/>
      <c r="D47" s="41">
        <f>SUM(D44:D46)</f>
        <v>35684</v>
      </c>
      <c r="E47" s="41">
        <f>SUM(E44:E46)</f>
        <v>587</v>
      </c>
      <c r="F47" s="41">
        <f>SUM(F44:F46)</f>
        <v>183460</v>
      </c>
      <c r="H47" s="8"/>
    </row>
    <row r="49" spans="1:2" ht="15">
      <c r="A49" s="2"/>
      <c r="B49" s="2" t="s">
        <v>78</v>
      </c>
    </row>
    <row r="50" ht="15">
      <c r="B50" s="2" t="s">
        <v>79</v>
      </c>
    </row>
    <row r="51" spans="1:3" ht="15">
      <c r="A51" s="3"/>
      <c r="B51" s="1"/>
      <c r="C51" s="1"/>
    </row>
    <row r="52" spans="1:3" ht="15">
      <c r="A52" s="11" t="s">
        <v>37</v>
      </c>
      <c r="B52" s="1" t="s">
        <v>277</v>
      </c>
      <c r="C52" s="1"/>
    </row>
    <row r="53" spans="1:3" ht="15">
      <c r="A53" s="3"/>
      <c r="B53" s="2" t="s">
        <v>180</v>
      </c>
      <c r="C53" s="1"/>
    </row>
    <row r="54" spans="1:3" ht="15">
      <c r="A54" s="3"/>
      <c r="B54" s="1"/>
      <c r="C54" s="1"/>
    </row>
    <row r="55" spans="1:3" ht="15">
      <c r="A55" s="11" t="s">
        <v>39</v>
      </c>
      <c r="B55" s="1" t="s">
        <v>204</v>
      </c>
      <c r="C55" s="1"/>
    </row>
    <row r="56" spans="1:3" ht="15">
      <c r="A56" s="3"/>
      <c r="B56" s="2" t="s">
        <v>198</v>
      </c>
      <c r="C56" s="1"/>
    </row>
    <row r="57" spans="1:3" ht="15">
      <c r="A57" s="3"/>
      <c r="B57" s="2" t="s">
        <v>199</v>
      </c>
      <c r="C57" s="1"/>
    </row>
    <row r="58" spans="1:3" ht="15">
      <c r="A58" s="3"/>
      <c r="B58" s="1"/>
      <c r="C58" s="1"/>
    </row>
    <row r="59" spans="1:3" ht="15">
      <c r="A59" s="11" t="s">
        <v>43</v>
      </c>
      <c r="B59" s="1" t="s">
        <v>57</v>
      </c>
      <c r="C59" s="1"/>
    </row>
    <row r="60" spans="1:9" ht="15">
      <c r="A60" s="3"/>
      <c r="B60" s="39" t="s">
        <v>227</v>
      </c>
      <c r="C60" s="61"/>
      <c r="D60" s="39"/>
      <c r="E60" s="39"/>
      <c r="F60" s="39"/>
      <c r="G60" s="39"/>
      <c r="H60" s="39"/>
      <c r="I60" s="39"/>
    </row>
    <row r="61" spans="1:9" ht="15">
      <c r="A61" s="3"/>
      <c r="B61" s="61"/>
      <c r="C61" s="61"/>
      <c r="D61" s="39"/>
      <c r="E61" s="39"/>
      <c r="F61" s="39"/>
      <c r="G61" s="39"/>
      <c r="H61" s="39"/>
      <c r="I61" s="39"/>
    </row>
    <row r="62" spans="1:9" ht="15">
      <c r="A62" s="3"/>
      <c r="B62" s="61"/>
      <c r="C62" s="61"/>
      <c r="D62" s="39"/>
      <c r="E62" s="39"/>
      <c r="F62" s="39"/>
      <c r="G62" s="39"/>
      <c r="H62" s="39"/>
      <c r="I62" s="39"/>
    </row>
    <row r="63" spans="1:9" ht="15">
      <c r="A63" s="3"/>
      <c r="B63" s="61"/>
      <c r="C63" s="61"/>
      <c r="D63" s="39"/>
      <c r="E63" s="39"/>
      <c r="F63" s="39"/>
      <c r="G63" s="39"/>
      <c r="H63" s="39"/>
      <c r="I63" s="39"/>
    </row>
    <row r="64" spans="1:9" ht="15">
      <c r="A64" s="3"/>
      <c r="B64" s="61"/>
      <c r="C64" s="61"/>
      <c r="D64" s="39"/>
      <c r="E64" s="39"/>
      <c r="F64" s="39"/>
      <c r="G64" s="39"/>
      <c r="H64" s="39"/>
      <c r="I64" s="39"/>
    </row>
    <row r="65" spans="1:9" ht="15">
      <c r="A65" s="3"/>
      <c r="B65" s="61"/>
      <c r="C65" s="61"/>
      <c r="D65" s="39"/>
      <c r="E65" s="39"/>
      <c r="F65" s="39"/>
      <c r="G65" s="39"/>
      <c r="H65" s="39"/>
      <c r="I65" s="39"/>
    </row>
    <row r="66" spans="1:6" ht="15">
      <c r="A66" s="11" t="s">
        <v>44</v>
      </c>
      <c r="B66" s="1" t="s">
        <v>201</v>
      </c>
      <c r="C66" s="1"/>
      <c r="D66" s="1"/>
      <c r="E66" s="1"/>
      <c r="F66" s="38"/>
    </row>
    <row r="67" spans="1:2" ht="15">
      <c r="A67" s="3"/>
      <c r="B67" s="2" t="s">
        <v>200</v>
      </c>
    </row>
    <row r="68" spans="1:8" ht="15">
      <c r="A68" s="11"/>
      <c r="F68" s="11" t="s">
        <v>174</v>
      </c>
      <c r="H68" s="11" t="s">
        <v>150</v>
      </c>
    </row>
    <row r="69" spans="1:8" ht="15">
      <c r="A69" s="3"/>
      <c r="F69" s="3" t="s">
        <v>11</v>
      </c>
      <c r="H69" s="3" t="s">
        <v>11</v>
      </c>
    </row>
    <row r="70" spans="1:2" ht="15">
      <c r="A70" s="3"/>
      <c r="B70" s="2" t="s">
        <v>64</v>
      </c>
    </row>
    <row r="71" spans="1:8" ht="15.75" thickBot="1">
      <c r="A71" s="3"/>
      <c r="B71" s="2" t="s">
        <v>65</v>
      </c>
      <c r="F71" s="21">
        <v>10000</v>
      </c>
      <c r="H71" s="21">
        <v>10000</v>
      </c>
    </row>
    <row r="72" spans="1:3" ht="15">
      <c r="A72" s="3"/>
      <c r="B72" s="1"/>
      <c r="C72" s="1"/>
    </row>
    <row r="73" spans="1:3" ht="15">
      <c r="A73" s="3"/>
      <c r="B73" s="2" t="s">
        <v>202</v>
      </c>
      <c r="C73" s="1"/>
    </row>
    <row r="74" spans="1:3" ht="15">
      <c r="A74" s="3"/>
      <c r="B74" s="2" t="s">
        <v>203</v>
      </c>
      <c r="C74" s="1"/>
    </row>
    <row r="75" spans="1:3" ht="15">
      <c r="A75" s="3"/>
      <c r="B75" s="1"/>
      <c r="C75" s="1"/>
    </row>
    <row r="76" spans="1:3" ht="15">
      <c r="A76" s="11" t="s">
        <v>45</v>
      </c>
      <c r="B76" s="1" t="s">
        <v>51</v>
      </c>
      <c r="C76" s="1"/>
    </row>
    <row r="77" spans="1:3" ht="15">
      <c r="A77" s="3"/>
      <c r="B77" s="2" t="s">
        <v>52</v>
      </c>
      <c r="C77" s="1"/>
    </row>
    <row r="78" spans="1:6" ht="15">
      <c r="A78" s="3"/>
      <c r="C78" s="1"/>
      <c r="E78" s="3" t="s">
        <v>4</v>
      </c>
      <c r="F78" s="3" t="s">
        <v>53</v>
      </c>
    </row>
    <row r="79" spans="1:6" ht="15">
      <c r="A79" s="3"/>
      <c r="C79" s="1"/>
      <c r="E79" s="3" t="s">
        <v>6</v>
      </c>
      <c r="F79" s="3" t="s">
        <v>4</v>
      </c>
    </row>
    <row r="80" spans="1:6" ht="15">
      <c r="A80" s="3"/>
      <c r="C80" s="1"/>
      <c r="E80" s="3" t="s">
        <v>8</v>
      </c>
      <c r="F80" s="3" t="s">
        <v>54</v>
      </c>
    </row>
    <row r="81" spans="1:6" ht="15">
      <c r="A81" s="3"/>
      <c r="C81" s="1"/>
      <c r="E81" s="18" t="s">
        <v>236</v>
      </c>
      <c r="F81" s="18" t="s">
        <v>236</v>
      </c>
    </row>
    <row r="82" spans="1:6" ht="15">
      <c r="A82" s="3"/>
      <c r="C82" s="1"/>
      <c r="E82" s="3" t="s">
        <v>11</v>
      </c>
      <c r="F82" s="3" t="s">
        <v>11</v>
      </c>
    </row>
    <row r="83" spans="1:7" ht="15">
      <c r="A83" s="3"/>
      <c r="B83" s="2" t="s">
        <v>55</v>
      </c>
      <c r="C83" s="1"/>
      <c r="E83" s="40">
        <v>32</v>
      </c>
      <c r="F83" s="40">
        <v>252</v>
      </c>
      <c r="G83" s="9"/>
    </row>
    <row r="84" spans="1:7" ht="15">
      <c r="A84" s="3"/>
      <c r="B84" s="2" t="s">
        <v>154</v>
      </c>
      <c r="C84" s="1"/>
      <c r="E84" s="40">
        <v>0</v>
      </c>
      <c r="F84" s="40">
        <v>0</v>
      </c>
      <c r="G84" s="9"/>
    </row>
    <row r="85" spans="1:7" ht="15">
      <c r="A85" s="3"/>
      <c r="B85" s="2" t="s">
        <v>14</v>
      </c>
      <c r="C85" s="1"/>
      <c r="E85" s="9"/>
      <c r="F85" s="9"/>
      <c r="G85" s="9"/>
    </row>
    <row r="86" spans="1:11" ht="15.75" thickBot="1">
      <c r="A86" s="3"/>
      <c r="C86" s="1"/>
      <c r="E86" s="13">
        <f>+E83+E84</f>
        <v>32</v>
      </c>
      <c r="F86" s="13">
        <f>+F83+F84</f>
        <v>252</v>
      </c>
      <c r="G86" s="9"/>
      <c r="K86" s="9"/>
    </row>
    <row r="87" spans="1:7" ht="15.75" thickTop="1">
      <c r="A87" s="3"/>
      <c r="B87" s="2" t="s">
        <v>14</v>
      </c>
      <c r="C87" s="1"/>
      <c r="E87" s="9"/>
      <c r="F87" s="8"/>
      <c r="G87" s="9"/>
    </row>
    <row r="88" spans="1:5" ht="15">
      <c r="A88" s="11" t="s">
        <v>46</v>
      </c>
      <c r="B88" s="1" t="s">
        <v>206</v>
      </c>
      <c r="C88" s="1"/>
      <c r="D88" s="1"/>
      <c r="E88" s="1"/>
    </row>
    <row r="89" ht="15">
      <c r="B89" s="2" t="s">
        <v>205</v>
      </c>
    </row>
    <row r="90" ht="15">
      <c r="B90" s="17"/>
    </row>
    <row r="91" spans="1:2" ht="15">
      <c r="A91" s="11" t="s">
        <v>47</v>
      </c>
      <c r="B91" s="1" t="s">
        <v>56</v>
      </c>
    </row>
    <row r="92" ht="15">
      <c r="B92" s="2" t="s">
        <v>207</v>
      </c>
    </row>
    <row r="93" ht="15">
      <c r="B93" s="17"/>
    </row>
    <row r="94" spans="1:6" ht="15">
      <c r="A94" s="11" t="s">
        <v>80</v>
      </c>
      <c r="B94" s="1" t="s">
        <v>58</v>
      </c>
      <c r="C94" s="1"/>
      <c r="D94" s="1"/>
      <c r="E94" s="1"/>
      <c r="F94" s="1"/>
    </row>
    <row r="95" spans="1:12" ht="15">
      <c r="A95" s="11"/>
      <c r="B95" s="60" t="s">
        <v>155</v>
      </c>
      <c r="C95" s="1"/>
      <c r="D95" s="1"/>
      <c r="E95" s="1"/>
      <c r="F95" s="1"/>
      <c r="L95" s="60"/>
    </row>
    <row r="96" spans="1:6" ht="15">
      <c r="A96" s="3"/>
      <c r="B96" s="2" t="s">
        <v>156</v>
      </c>
      <c r="C96" s="1"/>
      <c r="D96" s="1"/>
      <c r="E96" s="1"/>
      <c r="F96" s="1"/>
    </row>
    <row r="97" spans="1:6" ht="15">
      <c r="A97" s="3"/>
      <c r="B97" s="2" t="s">
        <v>157</v>
      </c>
      <c r="C97" s="1"/>
      <c r="D97" s="1"/>
      <c r="E97" s="1"/>
      <c r="F97" s="1"/>
    </row>
    <row r="98" spans="1:6" ht="15">
      <c r="A98" s="3"/>
      <c r="B98" s="2" t="s">
        <v>158</v>
      </c>
      <c r="C98" s="1"/>
      <c r="D98" s="1"/>
      <c r="E98" s="1"/>
      <c r="F98" s="1"/>
    </row>
    <row r="99" spans="1:6" ht="15">
      <c r="A99" s="3"/>
      <c r="B99" s="2" t="s">
        <v>228</v>
      </c>
      <c r="C99" s="1"/>
      <c r="D99" s="1"/>
      <c r="E99" s="1"/>
      <c r="F99" s="1"/>
    </row>
    <row r="100" spans="1:6" ht="15">
      <c r="A100" s="3"/>
      <c r="B100" s="2" t="s">
        <v>159</v>
      </c>
      <c r="C100" s="1"/>
      <c r="D100" s="1"/>
      <c r="E100" s="1"/>
      <c r="F100" s="1"/>
    </row>
    <row r="101" spans="1:6" ht="15">
      <c r="A101" s="3"/>
      <c r="B101" s="2" t="s">
        <v>160</v>
      </c>
      <c r="C101" s="1"/>
      <c r="D101" s="1"/>
      <c r="E101" s="1"/>
      <c r="F101" s="1"/>
    </row>
    <row r="102" spans="1:6" ht="15">
      <c r="A102" s="3"/>
      <c r="C102" s="1"/>
      <c r="D102" s="1"/>
      <c r="E102" s="1"/>
      <c r="F102" s="1"/>
    </row>
    <row r="103" spans="1:6" ht="15">
      <c r="A103" s="3"/>
      <c r="B103" s="2" t="s">
        <v>161</v>
      </c>
      <c r="C103" s="1"/>
      <c r="D103" s="1"/>
      <c r="E103" s="1"/>
      <c r="F103" s="1"/>
    </row>
    <row r="104" spans="1:6" ht="15">
      <c r="A104" s="3"/>
      <c r="B104" s="2" t="s">
        <v>162</v>
      </c>
      <c r="C104" s="1"/>
      <c r="D104" s="1"/>
      <c r="E104" s="1"/>
      <c r="F104" s="1"/>
    </row>
    <row r="105" spans="1:6" ht="15">
      <c r="A105" s="3"/>
      <c r="B105" s="19" t="s">
        <v>163</v>
      </c>
      <c r="C105" s="1"/>
      <c r="D105" s="1"/>
      <c r="E105" s="1"/>
      <c r="F105" s="1"/>
    </row>
    <row r="106" spans="1:6" ht="15">
      <c r="A106" s="3"/>
      <c r="B106" s="19"/>
      <c r="C106" s="1"/>
      <c r="D106" s="1"/>
      <c r="E106" s="1"/>
      <c r="F106" s="1"/>
    </row>
    <row r="107" spans="1:6" ht="15">
      <c r="A107" s="3"/>
      <c r="B107" s="2" t="s">
        <v>168</v>
      </c>
      <c r="C107" s="1"/>
      <c r="D107" s="1"/>
      <c r="E107" s="1"/>
      <c r="F107" s="1"/>
    </row>
    <row r="108" spans="1:6" ht="15">
      <c r="A108" s="3"/>
      <c r="B108" s="2" t="s">
        <v>169</v>
      </c>
      <c r="C108" s="1"/>
      <c r="D108" s="1"/>
      <c r="E108" s="1"/>
      <c r="F108" s="1"/>
    </row>
    <row r="109" spans="1:6" ht="15">
      <c r="A109" s="3"/>
      <c r="B109" s="2" t="s">
        <v>166</v>
      </c>
      <c r="C109" s="1"/>
      <c r="D109" s="1"/>
      <c r="E109" s="1"/>
      <c r="F109" s="1"/>
    </row>
    <row r="110" spans="1:6" ht="15">
      <c r="A110" s="3"/>
      <c r="B110" s="19" t="s">
        <v>167</v>
      </c>
      <c r="C110" s="1"/>
      <c r="D110" s="1"/>
      <c r="E110" s="1"/>
      <c r="F110" s="1"/>
    </row>
    <row r="111" spans="1:6" ht="15">
      <c r="A111" s="3"/>
      <c r="B111" s="62"/>
      <c r="C111" s="1"/>
      <c r="D111" s="1"/>
      <c r="E111" s="1"/>
      <c r="F111" s="1"/>
    </row>
    <row r="112" spans="1:6" ht="15">
      <c r="A112" s="3"/>
      <c r="B112" s="2" t="s">
        <v>278</v>
      </c>
      <c r="C112" s="1"/>
      <c r="D112" s="1"/>
      <c r="E112" s="1"/>
      <c r="F112" s="1"/>
    </row>
    <row r="113" spans="1:6" ht="15">
      <c r="A113" s="3"/>
      <c r="B113" s="2" t="s">
        <v>170</v>
      </c>
      <c r="C113" s="1"/>
      <c r="D113" s="1"/>
      <c r="E113" s="1"/>
      <c r="F113" s="1"/>
    </row>
    <row r="114" spans="1:6" ht="15">
      <c r="A114" s="3"/>
      <c r="B114" s="2" t="s">
        <v>171</v>
      </c>
      <c r="C114" s="1"/>
      <c r="D114" s="1"/>
      <c r="E114" s="1"/>
      <c r="F114" s="1"/>
    </row>
    <row r="115" spans="1:6" ht="15">
      <c r="A115" s="3"/>
      <c r="B115" s="19" t="s">
        <v>172</v>
      </c>
      <c r="C115" s="1"/>
      <c r="D115" s="1"/>
      <c r="E115" s="1"/>
      <c r="F115" s="1"/>
    </row>
    <row r="116" spans="1:6" ht="15">
      <c r="A116" s="3"/>
      <c r="B116" s="19"/>
      <c r="C116" s="1"/>
      <c r="D116" s="1"/>
      <c r="E116" s="1"/>
      <c r="F116" s="1"/>
    </row>
    <row r="117" spans="1:6" ht="15">
      <c r="A117" s="3"/>
      <c r="B117" s="2" t="s">
        <v>164</v>
      </c>
      <c r="C117" s="1"/>
      <c r="D117" s="1"/>
      <c r="E117" s="1"/>
      <c r="F117" s="1"/>
    </row>
    <row r="118" spans="1:6" ht="15">
      <c r="A118" s="3"/>
      <c r="B118" s="19"/>
      <c r="C118" s="1"/>
      <c r="D118" s="1"/>
      <c r="E118" s="1"/>
      <c r="F118" s="1"/>
    </row>
    <row r="119" spans="1:6" ht="15">
      <c r="A119" s="3"/>
      <c r="B119" s="19"/>
      <c r="C119" s="1"/>
      <c r="D119" s="1"/>
      <c r="E119" s="1"/>
      <c r="F119" s="1"/>
    </row>
    <row r="120" spans="1:6" ht="15">
      <c r="A120" s="3"/>
      <c r="B120" s="19"/>
      <c r="C120" s="1"/>
      <c r="D120" s="1"/>
      <c r="E120" s="1"/>
      <c r="F120" s="1"/>
    </row>
    <row r="121" spans="1:6" ht="15">
      <c r="A121" s="3"/>
      <c r="B121" s="19"/>
      <c r="C121" s="1"/>
      <c r="D121" s="1"/>
      <c r="E121" s="1"/>
      <c r="F121" s="1"/>
    </row>
    <row r="122" spans="1:6" ht="15">
      <c r="A122" s="3"/>
      <c r="B122" s="19"/>
      <c r="C122" s="1"/>
      <c r="D122" s="1"/>
      <c r="E122" s="1"/>
      <c r="F122" s="1"/>
    </row>
    <row r="123" spans="1:6" ht="15">
      <c r="A123" s="3"/>
      <c r="B123" s="19"/>
      <c r="C123" s="1"/>
      <c r="D123" s="1"/>
      <c r="E123" s="1"/>
      <c r="F123" s="1"/>
    </row>
    <row r="124" spans="1:6" ht="15">
      <c r="A124" s="3"/>
      <c r="B124" s="19"/>
      <c r="C124" s="1"/>
      <c r="D124" s="1"/>
      <c r="E124" s="1"/>
      <c r="F124" s="1"/>
    </row>
    <row r="125" spans="1:5" ht="15">
      <c r="A125" s="11" t="s">
        <v>81</v>
      </c>
      <c r="B125" s="1" t="s">
        <v>59</v>
      </c>
      <c r="C125" s="1"/>
      <c r="D125" s="1"/>
      <c r="E125" s="1"/>
    </row>
    <row r="126" ht="15">
      <c r="B126" s="2" t="s">
        <v>60</v>
      </c>
    </row>
    <row r="128" spans="6:8" ht="15">
      <c r="F128" s="3">
        <v>2004</v>
      </c>
      <c r="H128" s="3">
        <v>2003</v>
      </c>
    </row>
    <row r="129" spans="2:8" ht="15">
      <c r="B129" s="2" t="s">
        <v>14</v>
      </c>
      <c r="D129" s="1"/>
      <c r="F129" s="3" t="s">
        <v>11</v>
      </c>
      <c r="H129" s="3" t="s">
        <v>11</v>
      </c>
    </row>
    <row r="130" spans="2:8" ht="15">
      <c r="B130" s="2" t="s">
        <v>61</v>
      </c>
      <c r="F130" s="40">
        <f>49007-1200</f>
        <v>47807</v>
      </c>
      <c r="G130" s="39"/>
      <c r="H130" s="40">
        <v>47977</v>
      </c>
    </row>
    <row r="131" spans="2:8" ht="15">
      <c r="B131" s="2" t="s">
        <v>62</v>
      </c>
      <c r="F131" s="40">
        <v>1200</v>
      </c>
      <c r="G131" s="39"/>
      <c r="H131" s="40">
        <v>2790</v>
      </c>
    </row>
    <row r="132" spans="6:8" ht="15">
      <c r="F132" s="40"/>
      <c r="G132" s="39"/>
      <c r="H132" s="40"/>
    </row>
    <row r="133" spans="2:8" ht="15">
      <c r="B133" s="2" t="s">
        <v>63</v>
      </c>
      <c r="F133" s="40">
        <v>22988</v>
      </c>
      <c r="G133" s="39"/>
      <c r="H133" s="40">
        <v>24192</v>
      </c>
    </row>
    <row r="134" spans="2:8" ht="15">
      <c r="B134" s="2" t="s">
        <v>62</v>
      </c>
      <c r="F134" s="40">
        <v>0</v>
      </c>
      <c r="H134" s="40">
        <v>0</v>
      </c>
    </row>
    <row r="135" spans="6:8" ht="15.75" thickBot="1">
      <c r="F135" s="41">
        <f>SUM(F130:F134)</f>
        <v>71995</v>
      </c>
      <c r="H135" s="14">
        <f>SUM(H130:H134)</f>
        <v>74959</v>
      </c>
    </row>
    <row r="136" spans="6:9" ht="15">
      <c r="F136" s="74"/>
      <c r="G136" s="9"/>
      <c r="H136" s="9"/>
      <c r="I136" s="9"/>
    </row>
    <row r="137" spans="1:7" ht="15">
      <c r="A137" s="11" t="s">
        <v>82</v>
      </c>
      <c r="B137" s="1" t="s">
        <v>209</v>
      </c>
      <c r="C137" s="1"/>
      <c r="D137" s="1"/>
      <c r="E137" s="1"/>
      <c r="F137" s="1"/>
      <c r="G137" s="1"/>
    </row>
    <row r="138" ht="15">
      <c r="B138" s="2" t="s">
        <v>66</v>
      </c>
    </row>
    <row r="140" spans="1:6" ht="15">
      <c r="A140" s="11" t="s">
        <v>84</v>
      </c>
      <c r="B140" s="1" t="s">
        <v>210</v>
      </c>
      <c r="C140" s="1"/>
      <c r="D140" s="1"/>
      <c r="E140" s="1"/>
      <c r="F140" s="1"/>
    </row>
    <row r="141" ht="15">
      <c r="B141" s="2" t="s">
        <v>208</v>
      </c>
    </row>
    <row r="142" ht="15">
      <c r="B142" s="17" t="s">
        <v>176</v>
      </c>
    </row>
    <row r="144" spans="1:2" ht="15">
      <c r="A144" s="81" t="s">
        <v>213</v>
      </c>
      <c r="B144" s="1" t="s">
        <v>211</v>
      </c>
    </row>
    <row r="145" spans="2:9" ht="15">
      <c r="B145" s="39" t="s">
        <v>257</v>
      </c>
      <c r="C145" s="39"/>
      <c r="D145" s="39"/>
      <c r="E145" s="39"/>
      <c r="F145" s="39"/>
      <c r="G145" s="39"/>
      <c r="H145" s="39"/>
      <c r="I145" s="39"/>
    </row>
    <row r="146" spans="2:9" ht="15">
      <c r="B146" s="39" t="s">
        <v>261</v>
      </c>
      <c r="C146" s="39"/>
      <c r="D146" s="39"/>
      <c r="E146" s="39"/>
      <c r="F146" s="39"/>
      <c r="G146" s="39"/>
      <c r="H146" s="39"/>
      <c r="I146" s="39"/>
    </row>
    <row r="147" spans="2:11" ht="15">
      <c r="B147" s="39" t="s">
        <v>258</v>
      </c>
      <c r="C147" s="39"/>
      <c r="D147" s="39"/>
      <c r="E147" s="39"/>
      <c r="F147" s="39"/>
      <c r="G147" s="39"/>
      <c r="H147" s="39"/>
      <c r="I147" s="39"/>
      <c r="K147"/>
    </row>
    <row r="148" spans="2:11" ht="15">
      <c r="B148" s="39" t="s">
        <v>280</v>
      </c>
      <c r="C148" s="39"/>
      <c r="D148" s="39"/>
      <c r="E148" s="39"/>
      <c r="F148" s="39"/>
      <c r="G148" s="39"/>
      <c r="H148" s="39"/>
      <c r="I148" s="39"/>
      <c r="J148" s="39"/>
      <c r="K148"/>
    </row>
    <row r="149" ht="15">
      <c r="K149"/>
    </row>
    <row r="150" spans="1:11" ht="15">
      <c r="A150" s="81" t="s">
        <v>178</v>
      </c>
      <c r="B150" s="1" t="s">
        <v>279</v>
      </c>
      <c r="K150"/>
    </row>
    <row r="151" spans="1:11" ht="15">
      <c r="A151" s="3"/>
      <c r="B151" s="39" t="s">
        <v>259</v>
      </c>
      <c r="C151" s="39"/>
      <c r="D151" s="39"/>
      <c r="E151" s="39"/>
      <c r="F151" s="39"/>
      <c r="G151" s="39"/>
      <c r="H151" s="39"/>
      <c r="I151" s="39"/>
      <c r="K151"/>
    </row>
    <row r="152" spans="1:11" ht="15">
      <c r="A152" s="3"/>
      <c r="B152" s="39" t="s">
        <v>262</v>
      </c>
      <c r="C152" s="39"/>
      <c r="D152" s="39"/>
      <c r="E152" s="39"/>
      <c r="F152" s="39"/>
      <c r="G152" s="39"/>
      <c r="H152" s="39"/>
      <c r="I152" s="39"/>
      <c r="K152"/>
    </row>
    <row r="153" spans="1:11" ht="15">
      <c r="A153" s="3"/>
      <c r="B153" s="39" t="s">
        <v>263</v>
      </c>
      <c r="C153" s="39"/>
      <c r="D153" s="39"/>
      <c r="E153" s="39"/>
      <c r="F153" s="39"/>
      <c r="G153" s="39"/>
      <c r="H153" s="39"/>
      <c r="I153" s="39"/>
      <c r="K153"/>
    </row>
    <row r="154" spans="1:11" ht="15">
      <c r="A154" s="3"/>
      <c r="B154" s="39" t="s">
        <v>260</v>
      </c>
      <c r="C154" s="39"/>
      <c r="D154" s="39"/>
      <c r="E154" s="39"/>
      <c r="F154" s="39"/>
      <c r="G154" s="39"/>
      <c r="H154" s="39"/>
      <c r="I154" s="39"/>
      <c r="K154"/>
    </row>
    <row r="155" spans="1:9" ht="15">
      <c r="A155" s="3"/>
      <c r="B155" s="39" t="s">
        <v>220</v>
      </c>
      <c r="C155" s="39"/>
      <c r="D155" s="39"/>
      <c r="E155" s="39"/>
      <c r="F155" s="39"/>
      <c r="G155" s="39"/>
      <c r="H155" s="39"/>
      <c r="I155" s="39"/>
    </row>
    <row r="156" spans="1:9" ht="15">
      <c r="A156" s="3"/>
      <c r="B156" s="39" t="s">
        <v>273</v>
      </c>
      <c r="C156" s="39"/>
      <c r="D156" s="39"/>
      <c r="E156" s="39"/>
      <c r="F156" s="39"/>
      <c r="G156" s="39"/>
      <c r="H156" s="39"/>
      <c r="I156" s="39"/>
    </row>
    <row r="157" spans="1:9" ht="15">
      <c r="A157" s="3"/>
      <c r="B157" s="39" t="s">
        <v>276</v>
      </c>
      <c r="C157" s="39"/>
      <c r="D157" s="39"/>
      <c r="E157" s="39"/>
      <c r="F157" s="39"/>
      <c r="G157" s="39"/>
      <c r="H157" s="39"/>
      <c r="I157" s="39"/>
    </row>
    <row r="158" spans="1:9" ht="15">
      <c r="A158" s="3"/>
      <c r="B158" s="39" t="s">
        <v>281</v>
      </c>
      <c r="C158" s="39"/>
      <c r="D158" s="39"/>
      <c r="E158" s="39"/>
      <c r="F158" s="39"/>
      <c r="G158" s="39"/>
      <c r="H158" s="39"/>
      <c r="I158" s="39"/>
    </row>
    <row r="159" spans="1:9" ht="15">
      <c r="A159" s="3"/>
      <c r="B159" s="39" t="s">
        <v>274</v>
      </c>
      <c r="C159" s="39"/>
      <c r="D159" s="39"/>
      <c r="E159" s="39"/>
      <c r="F159" s="39"/>
      <c r="G159" s="39"/>
      <c r="H159" s="39"/>
      <c r="I159" s="39"/>
    </row>
    <row r="160" spans="1:9" ht="15">
      <c r="A160" s="3"/>
      <c r="B160" s="39" t="s">
        <v>275</v>
      </c>
      <c r="C160" s="39"/>
      <c r="D160" s="39"/>
      <c r="E160" s="39"/>
      <c r="F160" s="39"/>
      <c r="G160" s="39"/>
      <c r="H160" s="39"/>
      <c r="I160" s="39"/>
    </row>
    <row r="161" spans="1:9" ht="15">
      <c r="A161" s="3"/>
      <c r="B161" s="39"/>
      <c r="C161" s="39"/>
      <c r="D161" s="39"/>
      <c r="E161" s="39"/>
      <c r="F161" s="39"/>
      <c r="G161" s="39"/>
      <c r="H161" s="39"/>
      <c r="I161" s="39"/>
    </row>
    <row r="162" spans="1:9" ht="15">
      <c r="A162" s="11" t="s">
        <v>179</v>
      </c>
      <c r="B162" s="1" t="s">
        <v>85</v>
      </c>
      <c r="C162" s="39"/>
      <c r="D162" s="39"/>
      <c r="E162" s="39"/>
      <c r="F162" s="39"/>
      <c r="G162" s="39"/>
      <c r="H162" s="39"/>
      <c r="I162" s="39"/>
    </row>
    <row r="163" spans="1:9" ht="15">
      <c r="A163" s="3"/>
      <c r="B163" s="2" t="s">
        <v>212</v>
      </c>
      <c r="C163" s="39"/>
      <c r="D163" s="39"/>
      <c r="E163" s="39"/>
      <c r="F163" s="39"/>
      <c r="G163" s="39"/>
      <c r="H163" s="39"/>
      <c r="I163" s="39"/>
    </row>
    <row r="164" spans="1:9" ht="15">
      <c r="A164" s="3"/>
      <c r="C164" s="39"/>
      <c r="D164" s="39"/>
      <c r="E164" s="39"/>
      <c r="F164" s="39"/>
      <c r="G164" s="39"/>
      <c r="H164" s="39"/>
      <c r="I164" s="39"/>
    </row>
    <row r="165" spans="1:9" ht="15">
      <c r="A165" s="11" t="s">
        <v>229</v>
      </c>
      <c r="B165" s="1" t="s">
        <v>233</v>
      </c>
      <c r="C165" s="39"/>
      <c r="D165" s="39"/>
      <c r="E165" s="39"/>
      <c r="F165" s="39"/>
      <c r="G165" s="39"/>
      <c r="H165" s="39"/>
      <c r="I165" s="39"/>
    </row>
    <row r="166" spans="1:9" ht="15">
      <c r="A166" s="3"/>
      <c r="B166" s="2" t="s">
        <v>86</v>
      </c>
      <c r="C166" s="39"/>
      <c r="D166" s="39"/>
      <c r="E166" s="39"/>
      <c r="F166" s="39"/>
      <c r="G166" s="39"/>
      <c r="H166" s="39"/>
      <c r="I166" s="39"/>
    </row>
    <row r="167" spans="1:9" ht="15">
      <c r="A167" s="3"/>
      <c r="C167" s="39"/>
      <c r="D167" s="39"/>
      <c r="E167" s="39"/>
      <c r="F167" s="39"/>
      <c r="G167" s="39"/>
      <c r="H167" s="39"/>
      <c r="I167" s="39"/>
    </row>
    <row r="168" spans="1:9" ht="15">
      <c r="A168" s="11" t="s">
        <v>230</v>
      </c>
      <c r="B168" s="1" t="s">
        <v>87</v>
      </c>
      <c r="C168" s="39"/>
      <c r="D168" s="39"/>
      <c r="E168" s="39"/>
      <c r="F168" s="39"/>
      <c r="G168" s="39"/>
      <c r="H168" s="39"/>
      <c r="I168" s="39"/>
    </row>
    <row r="169" spans="1:9" ht="15">
      <c r="A169" s="3"/>
      <c r="B169" s="2" t="s">
        <v>88</v>
      </c>
      <c r="C169" s="39"/>
      <c r="D169" s="39"/>
      <c r="E169" s="39"/>
      <c r="F169" s="39"/>
      <c r="G169" s="39"/>
      <c r="H169" s="39"/>
      <c r="I169" s="39"/>
    </row>
    <row r="170" spans="1:9" ht="15">
      <c r="A170" s="3"/>
      <c r="C170" s="39"/>
      <c r="D170" s="39"/>
      <c r="E170" s="39"/>
      <c r="F170" s="39"/>
      <c r="G170" s="39"/>
      <c r="H170" s="39"/>
      <c r="I170" s="39"/>
    </row>
    <row r="171" spans="1:5" ht="15">
      <c r="A171" s="11" t="s">
        <v>231</v>
      </c>
      <c r="B171" s="1" t="s">
        <v>215</v>
      </c>
      <c r="C171" s="1"/>
      <c r="D171" s="1"/>
      <c r="E171" s="1"/>
    </row>
    <row r="172" spans="2:9" ht="15">
      <c r="B172" s="39" t="s">
        <v>221</v>
      </c>
      <c r="C172" s="39"/>
      <c r="D172" s="39"/>
      <c r="E172" s="39"/>
      <c r="F172" s="39"/>
      <c r="G172" s="39"/>
      <c r="H172" s="39"/>
      <c r="I172" s="39"/>
    </row>
    <row r="173" spans="2:9" ht="15">
      <c r="B173" s="39" t="s">
        <v>222</v>
      </c>
      <c r="C173" s="39"/>
      <c r="D173" s="39"/>
      <c r="E173" s="39"/>
      <c r="F173" s="39"/>
      <c r="G173" s="39"/>
      <c r="H173" s="39"/>
      <c r="I173" s="39"/>
    </row>
    <row r="174" spans="2:9" ht="15">
      <c r="B174" s="39" t="s">
        <v>232</v>
      </c>
      <c r="C174" s="39"/>
      <c r="D174" s="39"/>
      <c r="E174" s="39"/>
      <c r="F174" s="39"/>
      <c r="G174" s="39"/>
      <c r="H174" s="39"/>
      <c r="I174" s="39"/>
    </row>
    <row r="175" spans="1:9" ht="15">
      <c r="A175" s="3"/>
      <c r="B175" s="39"/>
      <c r="C175" s="61"/>
      <c r="D175" s="39"/>
      <c r="E175" s="39"/>
      <c r="F175" s="39"/>
      <c r="G175" s="39"/>
      <c r="H175" s="39"/>
      <c r="I175" s="39"/>
    </row>
    <row r="176" spans="1:3" ht="15">
      <c r="A176" s="3"/>
      <c r="C176" s="1"/>
    </row>
    <row r="177" ht="4.5" customHeight="1"/>
    <row r="178" spans="1:4" ht="15">
      <c r="A178" s="16" t="s">
        <v>89</v>
      </c>
      <c r="B178" s="1"/>
      <c r="C178" s="1"/>
      <c r="D178" s="1"/>
    </row>
    <row r="179" spans="1:4" ht="15">
      <c r="A179" s="16" t="s">
        <v>90</v>
      </c>
      <c r="B179" s="1"/>
      <c r="C179" s="1"/>
      <c r="D179" s="1"/>
    </row>
    <row r="180" spans="1:4" ht="15">
      <c r="A180" s="3"/>
      <c r="B180" s="1"/>
      <c r="C180" s="1"/>
      <c r="D180" s="1"/>
    </row>
    <row r="181" spans="1:4" ht="15">
      <c r="A181" s="3"/>
      <c r="B181" s="1"/>
      <c r="C181" s="1"/>
      <c r="D181" s="1"/>
    </row>
    <row r="182" spans="1:4" ht="15">
      <c r="A182" s="16" t="s">
        <v>91</v>
      </c>
      <c r="B182" s="1"/>
      <c r="C182" s="1"/>
      <c r="D182" s="1"/>
    </row>
    <row r="183" spans="1:4" ht="15">
      <c r="A183" s="16" t="s">
        <v>216</v>
      </c>
      <c r="B183" s="1"/>
      <c r="C183" s="1"/>
      <c r="D183" s="1"/>
    </row>
    <row r="184" spans="1:4" ht="15">
      <c r="A184" s="16" t="s">
        <v>217</v>
      </c>
      <c r="B184" s="1"/>
      <c r="C184" s="1"/>
      <c r="D184" s="1"/>
    </row>
    <row r="185" spans="1:4" ht="15">
      <c r="A185" s="16"/>
      <c r="B185" s="1"/>
      <c r="C185" s="1"/>
      <c r="D185" s="1"/>
    </row>
    <row r="186" ht="15">
      <c r="A186" s="16" t="s">
        <v>92</v>
      </c>
    </row>
    <row r="187" spans="1:3" ht="15">
      <c r="A187" s="82" t="s">
        <v>256</v>
      </c>
      <c r="B187" s="39"/>
      <c r="C187" s="39"/>
    </row>
    <row r="195" ht="15">
      <c r="A195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77" r:id="rId1"/>
  <rowBreaks count="1" manualBreakCount="1"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 </cp:lastModifiedBy>
  <cp:lastPrinted>2004-11-29T08:51:50Z</cp:lastPrinted>
  <dcterms:created xsi:type="dcterms:W3CDTF">2002-05-27T08:16:55Z</dcterms:created>
  <dcterms:modified xsi:type="dcterms:W3CDTF">2004-11-29T10:05:26Z</dcterms:modified>
  <cp:category/>
  <cp:version/>
  <cp:contentType/>
  <cp:contentStatus/>
</cp:coreProperties>
</file>