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<sst xmlns="http://schemas.openxmlformats.org/spreadsheetml/2006/main" count="457" uniqueCount="304">
  <si>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</si>
  <si>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</si>
  <si>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</si>
  <si>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</si>
  <si>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</si>
  <si>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</si>
  <si>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</si>
  <si>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</si>
  <si>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</si>
  <si>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</si>
  <si>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</si>
  <si>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</si>
  <si>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</si>
  <si>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</si>
  <si>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</si>
  <si>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</si>
  <si>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</si>
  <si>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</si>
  <si>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Fixed deposits</t>
  </si>
  <si>
    <t>Payables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</si>
  <si>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</si>
  <si>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</si>
  <si>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</si>
  <si>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</si>
  <si>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</si>
  <si>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</si>
  <si>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</si>
  <si>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</si>
  <si>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</si>
  <si>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</si>
  <si>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</si>
  <si>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</si>
  <si>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</si>
  <si>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</si>
  <si>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</si>
  <si>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</si>
  <si>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</si>
  <si>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</si>
  <si>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</si>
  <si>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</si>
  <si>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</si>
  <si>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</si>
  <si>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</si>
  <si>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</si>
  <si>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</si>
  <si>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</si>
  <si>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</si>
  <si>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</si>
  <si>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</si>
  <si>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</si>
  <si>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</si>
  <si>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</si>
  <si>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</si>
  <si>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</si>
  <si>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</si>
  <si>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</si>
  <si>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</si>
  <si>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Tax recoverable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</si>
  <si>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</si>
  <si>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</si>
  <si>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</si>
  <si>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</si>
  <si>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</si>
  <si>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</si>
  <si>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</si>
  <si>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</si>
  <si>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</si>
  <si>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</si>
  <si>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</si>
  <si>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</si>
  <si>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</si>
  <si>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</si>
  <si>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</si>
  <si>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</si>
  <si>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</si>
  <si>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</si>
  <si>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</si>
  <si>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</si>
  <si>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</si>
  <si>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</si>
  <si>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</si>
  <si>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</si>
  <si>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</si>
  <si>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</si>
  <si>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Tax payable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</si>
  <si>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</si>
  <si>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</si>
  <si>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</si>
  <si>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</si>
  <si>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</si>
  <si>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</si>
  <si>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</si>
  <si>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</si>
  <si>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</si>
  <si>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</si>
  <si>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</si>
  <si>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</si>
  <si>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</si>
  <si>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</si>
  <si>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</si>
  <si>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</si>
  <si>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</si>
  <si>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>Equity Attributable to Equity Holders of the Parent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</si>
  <si>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</si>
  <si>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</si>
  <si>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</si>
  <si>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</si>
  <si>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</si>
  <si>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</si>
  <si>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Adjustments for :-</t>
  </si>
  <si>
    <t>Cost of sales</t>
  </si>
  <si>
    <t>Gross profit</t>
  </si>
  <si>
    <t>CONDENSED CONSOLIDATED STATEMENT OF COMPREHENSIVE INCOME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</si>
  <si>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</si>
  <si>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</si>
  <si>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</si>
  <si>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</si>
  <si>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</si>
  <si>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</si>
  <si>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</si>
  <si>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</si>
  <si>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</si>
  <si>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</si>
  <si>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</si>
  <si>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</si>
  <si>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</si>
  <si>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</si>
  <si>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</si>
  <si>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</si>
  <si>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</si>
  <si>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(The condensed consolidated statement of comprehensive income should be read in conjunction with the audited financial statements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</si>
  <si>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</si>
  <si>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</si>
  <si>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</si>
  <si>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</si>
  <si>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</si>
  <si>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</si>
  <si>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Status of Corporate Proposals Announced but Not Completed</t>
  </si>
  <si>
    <t>There are no derivatives as at the date of this announcement.</t>
  </si>
  <si>
    <t>Deferred tax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</si>
  <si>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</si>
  <si>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</si>
  <si>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</si>
  <si>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</si>
  <si>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</si>
  <si>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</si>
  <si>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</si>
  <si>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 xml:space="preserve">        : Fixed deposits pledged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</si>
  <si>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</si>
  <si>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</si>
  <si>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</si>
  <si>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</si>
  <si>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</si>
  <si>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</si>
  <si>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</si>
  <si>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</si>
  <si>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</si>
  <si>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</si>
  <si>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</si>
  <si>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Amount due to customers for contract work</t>
  </si>
  <si>
    <t xml:space="preserve">    - provision for current period</t>
  </si>
  <si>
    <t>Income tax expense</t>
  </si>
  <si>
    <t>Operating cash flows before changes in working capial</t>
  </si>
  <si>
    <t>Statement of Comprehensive Income</t>
  </si>
  <si>
    <t>Depreciation and amortisation</t>
  </si>
  <si>
    <t xml:space="preserve">     Inventories</t>
  </si>
  <si>
    <t xml:space="preserve">     Receivables</t>
  </si>
  <si>
    <t xml:space="preserve">     Payables</t>
  </si>
  <si>
    <t>Results</t>
  </si>
  <si>
    <t>There are no outstanding corporate proposals announced but not completed as at the date of this announcement.</t>
  </si>
  <si>
    <t>Segment results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</si>
  <si>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</si>
  <si>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</si>
  <si>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</si>
  <si>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</si>
  <si>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Other income</t>
  </si>
  <si>
    <t xml:space="preserve">    owners of the parent</t>
  </si>
  <si>
    <t>Total share of retained loss from associate - realised</t>
  </si>
  <si>
    <r>
      <t xml:space="preserve">The interim financial statements are unaudited and have been prepared in accordance with the requirements of FRS 134 </t>
    </r>
    <r>
      <rPr>
        <i/>
        <sz val="10"/>
        <rFont val="Arial"/>
        <family val="2"/>
      </rPr>
      <t>Interim Financial</t>
    </r>
  </si>
  <si>
    <r>
      <rPr>
        <i/>
        <sz val="10"/>
        <rFont val="Arial"/>
        <family val="2"/>
      </rPr>
      <t>Reporting</t>
    </r>
    <r>
      <rPr>
        <sz val="10"/>
        <rFont val="Arial"/>
        <family val="2"/>
      </rPr>
      <t xml:space="preserve"> and paragraph 9.22 of the Listing Requirements of Bursa Malaysia Securities Berhad.</t>
    </r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</si>
  <si>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</si>
  <si>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</si>
  <si>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</si>
  <si>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</si>
  <si>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</si>
  <si>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>There were no material events subsequent to the end of the interim period to the date of this announcement.</t>
  </si>
  <si>
    <t>Development expenditure</t>
  </si>
  <si>
    <t>Other investment</t>
  </si>
  <si>
    <t xml:space="preserve">     Development expenditure</t>
  </si>
  <si>
    <t>Total comprehensive income attributable to</t>
  </si>
  <si>
    <t>On 19 November 2011, Malaysian Accounting Standards Board ('MASB') issued a new MASB approved accounting framework, the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</si>
  <si>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</si>
  <si>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</si>
  <si>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t>(hereinafter called 'Transitioning Entities').</t>
  </si>
  <si>
    <t>Share of result of an associate</t>
  </si>
  <si>
    <t>Investment in an associate</t>
  </si>
  <si>
    <t>Total accumulated losses of the Group:</t>
  </si>
  <si>
    <t>Total comprehensive income for the year</t>
  </si>
  <si>
    <t>At 1 January 2014</t>
  </si>
  <si>
    <t xml:space="preserve">    comprehensive income for the period</t>
  </si>
  <si>
    <t xml:space="preserve">     Net income taxes paid</t>
  </si>
  <si>
    <t>Net cash flows used in investing activities</t>
  </si>
  <si>
    <t>Loss before tax</t>
  </si>
  <si>
    <t>Loss net of tax</t>
  </si>
  <si>
    <t xml:space="preserve">     owners of the parent (sen)</t>
  </si>
  <si>
    <t>Loss net of tax, representing total</t>
  </si>
  <si>
    <t>Loss per share attributable to</t>
  </si>
  <si>
    <t xml:space="preserve">   </t>
  </si>
  <si>
    <t>for the year ended 31 December 2014)</t>
  </si>
  <si>
    <t>31.12.2014</t>
  </si>
  <si>
    <t>Bank overdrafts</t>
  </si>
  <si>
    <t>Less : Bank overdrafts</t>
  </si>
  <si>
    <t>year ended 31 December 2014)</t>
  </si>
  <si>
    <t>At 1 January 2015</t>
  </si>
  <si>
    <t xml:space="preserve">     Proceeds from disposal of property, plant and equipment</t>
  </si>
  <si>
    <t>2014. The explanatory notes attached to the interim financial statements provide an explanation of events and transactions that are</t>
  </si>
  <si>
    <t>December 2014.</t>
  </si>
  <si>
    <t>with those adopted in the audited financial statements for the year ended 31 December 2014 except for the adoption of the following:</t>
  </si>
  <si>
    <t>Annual Improvements to FRSs 2010 - 2012 Cycle</t>
  </si>
  <si>
    <t>Annual Improvements to FRSs 2011 - 2013 Cycle</t>
  </si>
  <si>
    <t>The adoption of the abovementioned FRSs is not expected to have any significant financial impact on the Group in the current quarter.</t>
  </si>
  <si>
    <t>Transitioning Entities will be allowed to defer adoption of the new MFRS Framework and continue to use the existing FRS Framework. The</t>
  </si>
  <si>
    <t>The Group fall within the scope definition of Transitioning Entities and accordingly, will be required to prepare financial statements using the</t>
  </si>
  <si>
    <t>statements, the Group will be required to restate the comparative financial statements to amounts reflecting the application of the MFRS</t>
  </si>
  <si>
    <t>Framework. The majority of the adjustments required on transition will be made, restrospectively, against opening retained earnings.</t>
  </si>
  <si>
    <t>The auditors' report on the Group's financial statements for the year ended 31 December 2014 was not qualified.</t>
  </si>
  <si>
    <t xml:space="preserve">     after charging/(crediting):-</t>
  </si>
  <si>
    <t xml:space="preserve">Loss net of tax attributable to </t>
  </si>
  <si>
    <t>Basic and diluted loss per share (sen)</t>
  </si>
  <si>
    <t xml:space="preserve">Loss Per Share </t>
  </si>
  <si>
    <t>The basic loss per share amounts are calculated by dividing the loss net of tax attributable to owners of the parent by the weighted average</t>
  </si>
  <si>
    <t>number of shares in issue. The computation of diluted loss per share is not affected by any other factors.</t>
  </si>
  <si>
    <t xml:space="preserve">     Net (repayment)/drawdown of hire purchase payables</t>
  </si>
  <si>
    <r>
      <t>Amendments to FRS 119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Defined Benefits Plans: Employee Contributions</t>
    </r>
  </si>
  <si>
    <t>Agriculture and IC Interpretation 15 Agreements for Construction of Real Estate, including its parent, significant investor and venturer</t>
  </si>
  <si>
    <t xml:space="preserve">     Net drawdown of bankers' acceptance</t>
  </si>
  <si>
    <t xml:space="preserve">     Fixed deposits pledged for banking facilities</t>
  </si>
  <si>
    <t>QUARTERLY REPORT ON CONSOLIDATED RESULTS FOR THE THIRD QUARTER ENDED 30 SEPTEMBER 2015</t>
  </si>
  <si>
    <t>30.9.2014</t>
  </si>
  <si>
    <t>30.9.2015</t>
  </si>
  <si>
    <t>At 30 September 2014</t>
  </si>
  <si>
    <t>At 30 September 2015</t>
  </si>
  <si>
    <t>B.) The breakdown of revenue and results by business segment for the period ended 30 September 2014 was as follows:-</t>
  </si>
  <si>
    <t>A.) The breakdown of revenue and results by business segment for the period ended 30 September 2015 was as follows:-</t>
  </si>
  <si>
    <t>Provision for doubtful debts</t>
  </si>
  <si>
    <t>Net cash flows from operating activities</t>
  </si>
  <si>
    <t>Net cash flows used in financing activities</t>
  </si>
  <si>
    <t>Net decrease in cash and cash equivalents</t>
  </si>
  <si>
    <t>Group borrowings/debt securities as at 30 September 2015 were :-</t>
  </si>
  <si>
    <t>In the third quarter of 2015, there were no unusual items affecting assets, liabilities, equity, net income or cash flows of the Group.</t>
  </si>
  <si>
    <t>There were no issuances, cancellations, repurchases, resale and repayments of debt and equity securities in the third quarter of 2015.</t>
  </si>
  <si>
    <t>There were no payment of dividends in the third quarter of 2015.</t>
  </si>
  <si>
    <t>In the third quarter of 2015, there were no changes in the composition of the Group.</t>
  </si>
  <si>
    <t>The Group has no contingent liabilities/assets in the third quarter of 2015.</t>
  </si>
  <si>
    <t>There were no material capital commitments as at the end of the third quarter of 2015.</t>
  </si>
  <si>
    <t>The Group has no significant related party transactions in the third quarter of 2015.</t>
  </si>
  <si>
    <t>Review of Performance - 2015 Third Quarter compared to 2014 Third Quarter</t>
  </si>
  <si>
    <t>Review of 2015 Third Quarter against 2015 Second Quarter</t>
  </si>
  <si>
    <t>The Group's revenue of RM35.7 million for the third quarter 2015 was marginally higher than the preceding quarter of RM34.2 million, largely</t>
  </si>
  <si>
    <t>commencement of a new project.</t>
  </si>
  <si>
    <t>Loss from operations</t>
  </si>
  <si>
    <t>In September 2015, a construction contract worth RM43.1 million was secured from a new client. The contract is for the building of 155</t>
  </si>
  <si>
    <t>There were no gains/losses arising from fair value changes of financial liabilities in the third quarter of 2015.</t>
  </si>
  <si>
    <t>There were no material litigation as at the end of the third quarter of 2015.</t>
  </si>
  <si>
    <t>The Board of Directors did not recommend or paid any dividend for the third quarter of 2015.</t>
  </si>
  <si>
    <t>Loss from operations is stated</t>
  </si>
  <si>
    <t>RM6.8 million. Room sales declined by 15% to RM2.9 million this quarter from RM3.4 million in the prior year quarter as occupancy and</t>
  </si>
  <si>
    <t>Revenue from the hotel segment in the third quarter of 2015 was marginally lower at RM6.7 million, down 1% from prior year quarter of</t>
  </si>
  <si>
    <t xml:space="preserve">mitigated by growth in food and beverages business, up 9% to RM3.7 million this quarter from RM3.4 million in prior year quarter, driven </t>
  </si>
  <si>
    <t xml:space="preserve">outlets. Operating profit of the hotel segment for this quarter fell by 38% to RM1.6 million compared to RM2.6 million last year, mainly due </t>
  </si>
  <si>
    <t xml:space="preserve">The Group's net loss widened to RM6.0 million for the third quarter 2015 compared to the loss of RM4.2 million in the second quarter, </t>
  </si>
  <si>
    <t xml:space="preserve">Given the tough operating and subdued business environment, the Directors are of the opinion that the outlook of the Group for the </t>
  </si>
  <si>
    <t xml:space="preserve">remaining period of this year remains challenging. </t>
  </si>
  <si>
    <t xml:space="preserve">    - overprovision in prior year</t>
  </si>
  <si>
    <t>due to higher billing of works carried out by the construction segment on the projects followed through from the previous quarter and the</t>
  </si>
  <si>
    <t>In the third quarter of 2015, the construction segment carried out jobs amounted to RM28.2 million, an increase of RM8.5 million from prior</t>
  </si>
  <si>
    <t>year's quarter of RM19.7 million. Revenue was derived from the progress billings of ongoing projects, namely the 31 linked houses at Bukit</t>
  </si>
  <si>
    <t xml:space="preserve">Hartamas in Cheras, the 76 shop offices at Setia Alam in Shah Alam, the 22 shop offices at Kota Seriemas in Nilai, the 86 linked houses </t>
  </si>
  <si>
    <t xml:space="preserve">the 70 linked houses at Kota Seriemas in Nilai and also from a new job, that is the 117 linked houses at Taman Sari in Rawang. These </t>
  </si>
  <si>
    <t xml:space="preserve">jobs have a combined contract value of RM225.5 million, of which works amounting to RM147.3 million have yet to be completed. However </t>
  </si>
  <si>
    <t>higher operating costs and lower profit margin from new jobs.</t>
  </si>
  <si>
    <t xml:space="preserve">operating profit is lower at RM0.5 million in the third quarter of 2015 compared to profit of RM0.6 million in prior year period, mainly due to </t>
  </si>
  <si>
    <t xml:space="preserve">The revenue for the third quarter 2015 was RM35.7 million, up 29% from RM27.7 million in the third quarter of 2014. The 2015 third quarter </t>
  </si>
  <si>
    <t xml:space="preserve">room rates were badly affected by weak business conditions and slow down in business travelling from key markets. This was however </t>
  </si>
  <si>
    <t xml:space="preserve">by the continued high demand for the hotel's banquet and conference facilities and the improvement in sales from the newly renovated </t>
  </si>
  <si>
    <t>to decreased room sales and lower profit margin.</t>
  </si>
  <si>
    <t>mainly owing to the accrual of potential tax liabilities of RM2.7 million.</t>
  </si>
  <si>
    <t>million, of which RM190.4 million worth of works are currently outstanding.</t>
  </si>
  <si>
    <t>linked houses at Bandar Country Homes in Rawang, and this addition has boosted the order book of the construction segment to RM268.6</t>
  </si>
  <si>
    <t>loss of RM6.0 million this quarter versus a net loss of RM3.2 million in the same quarter last year. Included in this quarter's results was the</t>
  </si>
  <si>
    <t>revenue was achieved on stronger contribution from the construction segment as compared to last year period. The Group posted a net</t>
  </si>
  <si>
    <t>Income Tax Expense</t>
  </si>
  <si>
    <t xml:space="preserve">    - additional tax in prior year*</t>
  </si>
  <si>
    <t xml:space="preserve">For the current year, although the Group recorded a loss, income tax was incurred principally owing to certain expenses being disallowed </t>
  </si>
  <si>
    <t>Group due to insufficient tax relief.</t>
  </si>
  <si>
    <t xml:space="preserve">for tax purposes and losses incurred by certain companies cannot be totally set-off against profits made by other companies within the </t>
  </si>
  <si>
    <t xml:space="preserve">     Net (repayment)/drawdown of term loan</t>
  </si>
  <si>
    <t xml:space="preserve">at Eco Majestic in Semenyih, the 94 linked houses at Eco Majestic in Semenyih, the 121 linked houses at Serene Heights in Bangi and </t>
  </si>
  <si>
    <t>impact of a RM2.7 million in accrual of potential tax liabilities, which the Group has lodged a formal appeal to the Inland Revenue Board.</t>
  </si>
  <si>
    <t>Additional tax charges*</t>
  </si>
  <si>
    <t>*The Group has lodged a formal appeal to the Inland Revenue Board on this additional tax charges.</t>
  </si>
  <si>
    <t>*The Group has lodged a formal appeal to the Inland Revenue Board on the additional tax charges.</t>
  </si>
  <si>
    <t>adoption of the MFRS Framework by Transitioning Entities will be mandatory for annual periods beginning on or after 1 January 2018.</t>
  </si>
  <si>
    <t xml:space="preserve">MFRS Framework in its first MFRS financial statements for the year ending 31 December 2018. In presenting its first MFRS financial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</si>
</sst>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2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1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44</xdr:row>
      <xdr:rowOff>0</xdr:rowOff>
    </xdr:from>
    <xdr:ext cx="76200" cy="190500"/>
    <xdr:sp fLocksText="0">
      <xdr:nvSpPr>
        <xdr:cNvPr id="1" name="Text Box 23"/>
        <xdr:cNvSpPr txBox="1">
          <a:spLocks noChangeArrowheads="1"/>
        </xdr:cNvSpPr>
      </xdr:nvSpPr>
      <xdr:spPr>
        <a:xfrm>
          <a:off x="5534025" y="92202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430</xdr:row>
      <xdr:rowOff>0</xdr:rowOff>
    </xdr:from>
    <xdr:ext cx="76200" cy="190500"/>
    <xdr:sp fLocksText="0">
      <xdr:nvSpPr>
        <xdr:cNvPr id="2" name="Text Box 76"/>
        <xdr:cNvSpPr txBox="1">
          <a:spLocks noChangeArrowheads="1"/>
        </xdr:cNvSpPr>
      </xdr:nvSpPr>
      <xdr:spPr>
        <a:xfrm>
          <a:off x="1933575" y="87820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337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76600" y="68446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380</xdr:row>
      <xdr:rowOff>0</xdr:rowOff>
    </xdr:from>
    <xdr:ext cx="190500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34400" y="7719060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5"/>
  <sheetViews>
    <sheetView tabSelected="1" workbookViewId="0" topLeftCell="A234">
      <selection activeCell="J252" sqref="J252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28125" style="0" customWidth="1"/>
    <col min="11" max="11" width="11.8515625" style="0" customWidth="1"/>
    <col min="12" max="12" width="10.7109375" style="0" customWidth="1"/>
  </cols>
  <sheetData>
    <row r="1" s="9" customFormat="1" ht="16.5" customHeight="1">
      <c r="B1" s="9" t="s">
        <v>0</v>
      </c>
    </row>
    <row r="2" s="4" customFormat="1" ht="16.5" customHeight="1">
      <c r="B2" s="4" t="s">
        <v>1</v>
      </c>
    </row>
    <row r="3" s="4" customFormat="1" ht="16.5" customHeight="1"/>
    <row r="4" s="2" customFormat="1" ht="16.5" customHeight="1">
      <c r="B4" s="2" t="s">
        <v>237</v>
      </c>
    </row>
    <row r="5" s="2" customFormat="1" ht="16.5" customHeight="1">
      <c r="B5" s="2" t="s">
        <v>2</v>
      </c>
    </row>
    <row r="6" s="2" customFormat="1" ht="16.5" customHeight="1"/>
    <row r="7" s="2" customFormat="1" ht="16.5" customHeight="1">
      <c r="B7" s="2" t="s">
        <v>112</v>
      </c>
    </row>
    <row r="8" s="2" customFormat="1" ht="16.5" customHeight="1"/>
    <row r="9" spans="6:9" s="2" customFormat="1" ht="16.5" customHeight="1">
      <c r="F9" s="2" t="s">
        <v>116</v>
      </c>
      <c r="I9" s="2" t="s">
        <v>144</v>
      </c>
    </row>
    <row r="10" spans="6:10" s="3" customFormat="1" ht="16.5" customHeight="1">
      <c r="F10" s="3" t="s">
        <v>3</v>
      </c>
      <c r="G10" s="32" t="s">
        <v>115</v>
      </c>
      <c r="I10" s="3" t="s">
        <v>3</v>
      </c>
      <c r="J10" s="3" t="s">
        <v>115</v>
      </c>
    </row>
    <row r="11" spans="6:10" s="3" customFormat="1" ht="16.5" customHeight="1">
      <c r="F11" s="3" t="s">
        <v>4</v>
      </c>
      <c r="G11" s="13" t="s">
        <v>6</v>
      </c>
      <c r="I11" s="3" t="s">
        <v>4</v>
      </c>
      <c r="J11" s="3" t="s">
        <v>6</v>
      </c>
    </row>
    <row r="12" spans="6:10" s="3" customFormat="1" ht="16.5" customHeight="1">
      <c r="F12" s="3" t="s">
        <v>5</v>
      </c>
      <c r="G12" s="3" t="s">
        <v>5</v>
      </c>
      <c r="I12" s="3" t="s">
        <v>8</v>
      </c>
      <c r="J12" s="3" t="s">
        <v>9</v>
      </c>
    </row>
    <row r="13" spans="6:10" s="3" customFormat="1" ht="16.5" customHeight="1">
      <c r="F13" s="3" t="s">
        <v>239</v>
      </c>
      <c r="G13" s="3" t="s">
        <v>238</v>
      </c>
      <c r="I13" s="3" t="s">
        <v>239</v>
      </c>
      <c r="J13" s="3" t="s">
        <v>238</v>
      </c>
    </row>
    <row r="14" spans="6:10" ht="16.5" customHeight="1">
      <c r="F14" s="3" t="s">
        <v>10</v>
      </c>
      <c r="G14" s="3" t="s">
        <v>10</v>
      </c>
      <c r="I14" s="3" t="s">
        <v>10</v>
      </c>
      <c r="J14" s="3" t="s">
        <v>10</v>
      </c>
    </row>
    <row r="15" ht="16.5" customHeight="1"/>
    <row r="16" spans="2:11" ht="16.5" customHeight="1">
      <c r="B16" t="s">
        <v>11</v>
      </c>
      <c r="F16" s="18">
        <f>I16-61017</f>
        <v>35725</v>
      </c>
      <c r="G16" s="18">
        <v>27705</v>
      </c>
      <c r="H16" s="18"/>
      <c r="I16" s="18">
        <v>96742</v>
      </c>
      <c r="J16" s="18">
        <v>96992</v>
      </c>
      <c r="K16" s="18"/>
    </row>
    <row r="17" spans="6:11" ht="16.5" customHeight="1">
      <c r="F17" s="18"/>
      <c r="G17" s="18"/>
      <c r="H17" s="18"/>
      <c r="I17" s="18"/>
      <c r="J17" s="18"/>
      <c r="K17" s="18"/>
    </row>
    <row r="18" spans="2:11" ht="16.5" customHeight="1">
      <c r="B18" t="s">
        <v>110</v>
      </c>
      <c r="F18" s="18">
        <f>I18+46802</f>
        <v>-28494</v>
      </c>
      <c r="G18" s="18">
        <v>-19683</v>
      </c>
      <c r="H18" s="18"/>
      <c r="I18" s="18">
        <v>-75296</v>
      </c>
      <c r="J18" s="18">
        <v>-69316</v>
      </c>
      <c r="K18" s="18"/>
    </row>
    <row r="19" spans="6:11" ht="16.5" customHeight="1">
      <c r="F19" s="18"/>
      <c r="G19" s="18"/>
      <c r="H19" s="18"/>
      <c r="I19" s="18"/>
      <c r="J19" s="18"/>
      <c r="K19" s="18"/>
    </row>
    <row r="20" spans="2:11" ht="16.5" customHeight="1">
      <c r="B20" t="s">
        <v>111</v>
      </c>
      <c r="F20" s="23">
        <f>SUM(F16:F19)</f>
        <v>7231</v>
      </c>
      <c r="G20" s="23">
        <f>SUM(G16:G19)</f>
        <v>8022</v>
      </c>
      <c r="H20" s="18"/>
      <c r="I20" s="23">
        <f>SUM(I16:I19)</f>
        <v>21446</v>
      </c>
      <c r="J20" s="23">
        <f>SUM(J16:J19)</f>
        <v>27676</v>
      </c>
      <c r="K20" s="18"/>
    </row>
    <row r="21" spans="6:11" ht="16.5" customHeight="1">
      <c r="F21" s="18"/>
      <c r="G21" s="18"/>
      <c r="H21" s="18"/>
      <c r="I21" s="18"/>
      <c r="J21" s="18"/>
      <c r="K21" s="18"/>
    </row>
    <row r="22" spans="2:11" ht="16.5" customHeight="1">
      <c r="B22" t="s">
        <v>175</v>
      </c>
      <c r="F22" s="18">
        <f>I22-224</f>
        <v>60</v>
      </c>
      <c r="G22" s="18">
        <v>112</v>
      </c>
      <c r="H22" s="18"/>
      <c r="I22" s="18">
        <v>284</v>
      </c>
      <c r="J22" s="18">
        <v>498</v>
      </c>
      <c r="K22" s="18"/>
    </row>
    <row r="23" spans="6:11" ht="16.5" customHeight="1">
      <c r="F23" s="18"/>
      <c r="G23" s="18"/>
      <c r="H23" s="18"/>
      <c r="I23" s="18"/>
      <c r="J23" s="18"/>
      <c r="K23" s="18"/>
    </row>
    <row r="24" spans="2:11" ht="16.5" customHeight="1">
      <c r="B24" t="s">
        <v>104</v>
      </c>
      <c r="F24" s="18">
        <f>I24+20660</f>
        <v>-11173</v>
      </c>
      <c r="G24" s="18">
        <v>-9507</v>
      </c>
      <c r="H24" s="18"/>
      <c r="I24" s="18">
        <v>-31833</v>
      </c>
      <c r="J24" s="18">
        <v>-29604</v>
      </c>
      <c r="K24" s="18"/>
    </row>
    <row r="25" spans="6:11" ht="16.5" customHeight="1">
      <c r="F25" s="18"/>
      <c r="G25" s="18"/>
      <c r="H25" s="18"/>
      <c r="I25" s="18"/>
      <c r="J25" s="18"/>
      <c r="K25" s="18"/>
    </row>
    <row r="26" spans="2:11" ht="16.5" customHeight="1">
      <c r="B26" t="s">
        <v>260</v>
      </c>
      <c r="F26" s="23">
        <f>SUM(F20:F25)</f>
        <v>-3882</v>
      </c>
      <c r="G26" s="23">
        <f>SUM(G20:G25)</f>
        <v>-1373</v>
      </c>
      <c r="H26" s="18"/>
      <c r="I26" s="23">
        <f>SUM(I20:I25)</f>
        <v>-10103</v>
      </c>
      <c r="J26" s="23">
        <f>SUM(J20:J25)</f>
        <v>-1430</v>
      </c>
      <c r="K26" s="18"/>
    </row>
    <row r="27" spans="2:11" ht="16.5" customHeight="1">
      <c r="B27" t="s">
        <v>207</v>
      </c>
      <c r="F27" s="18"/>
      <c r="G27" s="18"/>
      <c r="H27" s="18"/>
      <c r="I27" s="18"/>
      <c r="J27" s="18"/>
      <c r="K27" s="18"/>
    </row>
    <row r="28" spans="2:11" ht="16.5" customHeight="1">
      <c r="B28" s="12" t="s">
        <v>80</v>
      </c>
      <c r="F28" s="18">
        <f>I28+2528</f>
        <v>-1291</v>
      </c>
      <c r="G28" s="18">
        <v>-1381</v>
      </c>
      <c r="H28" s="18"/>
      <c r="I28" s="18">
        <v>-3819</v>
      </c>
      <c r="J28" s="18">
        <v>-4122</v>
      </c>
      <c r="K28" s="18"/>
    </row>
    <row r="29" spans="6:11" ht="16.5" customHeight="1">
      <c r="F29" s="18"/>
      <c r="G29" s="18"/>
      <c r="H29" s="18"/>
      <c r="I29" s="18"/>
      <c r="J29" s="18"/>
      <c r="K29" s="18"/>
    </row>
    <row r="30" spans="2:11" ht="16.5" customHeight="1">
      <c r="B30" t="s">
        <v>194</v>
      </c>
      <c r="F30" s="18">
        <f>I30</f>
        <v>0</v>
      </c>
      <c r="G30" s="18">
        <f>J30</f>
        <v>0</v>
      </c>
      <c r="H30" s="18"/>
      <c r="I30" s="18">
        <v>0</v>
      </c>
      <c r="J30" s="18">
        <v>0</v>
      </c>
      <c r="K30" s="18"/>
    </row>
    <row r="31" spans="6:11" ht="16.5" customHeight="1">
      <c r="F31" s="18"/>
      <c r="G31" s="18"/>
      <c r="H31" s="18"/>
      <c r="I31" s="18"/>
      <c r="J31" s="18"/>
      <c r="K31" s="18"/>
    </row>
    <row r="32" spans="2:11" ht="16.5" customHeight="1">
      <c r="B32" t="s">
        <v>202</v>
      </c>
      <c r="F32" s="23">
        <f>SUM(F26:F31)</f>
        <v>-5173</v>
      </c>
      <c r="G32" s="23">
        <f>SUM(G26:G31)</f>
        <v>-2754</v>
      </c>
      <c r="H32" s="18"/>
      <c r="I32" s="23">
        <f>SUM(I26:I31)</f>
        <v>-13922</v>
      </c>
      <c r="J32" s="23">
        <f>SUM(J26:J31)</f>
        <v>-5552</v>
      </c>
      <c r="K32" s="18"/>
    </row>
    <row r="33" spans="6:11" ht="16.5" customHeight="1">
      <c r="F33" s="18"/>
      <c r="G33" s="18"/>
      <c r="H33" s="18"/>
      <c r="I33" s="18"/>
      <c r="J33" s="18"/>
      <c r="K33" s="18"/>
    </row>
    <row r="34" spans="2:11" ht="16.5" customHeight="1">
      <c r="B34" t="s">
        <v>161</v>
      </c>
      <c r="F34" s="24">
        <f>I34+51</f>
        <v>-853</v>
      </c>
      <c r="G34" s="24">
        <v>-406</v>
      </c>
      <c r="H34" s="18"/>
      <c r="I34" s="24">
        <v>-904</v>
      </c>
      <c r="J34" s="18">
        <v>-1511</v>
      </c>
      <c r="K34" s="18"/>
    </row>
    <row r="35" spans="6:11" ht="16.5" customHeight="1">
      <c r="F35" s="18"/>
      <c r="G35" s="18"/>
      <c r="H35" s="18"/>
      <c r="I35" s="18"/>
      <c r="J35" s="18"/>
      <c r="K35" s="18"/>
    </row>
    <row r="36" spans="2:11" ht="16.5" customHeight="1" thickBot="1">
      <c r="B36" t="s">
        <v>205</v>
      </c>
      <c r="F36" s="21">
        <f>SUM(F32:F35)</f>
        <v>-6026</v>
      </c>
      <c r="G36" s="21">
        <f>SUM(G32:G35)</f>
        <v>-3160</v>
      </c>
      <c r="H36" s="25"/>
      <c r="I36" s="21">
        <f>SUM(I32:I35)</f>
        <v>-14826</v>
      </c>
      <c r="J36" s="21">
        <f>SUM(J32:J35)</f>
        <v>-7063</v>
      </c>
      <c r="K36" s="18"/>
    </row>
    <row r="37" spans="2:11" ht="16.5" customHeight="1">
      <c r="B37" t="s">
        <v>199</v>
      </c>
      <c r="F37" s="18"/>
      <c r="G37" s="18"/>
      <c r="H37" s="18"/>
      <c r="I37" s="18"/>
      <c r="J37" s="18"/>
      <c r="K37" s="18"/>
    </row>
    <row r="38" spans="6:11" ht="16.5" customHeight="1">
      <c r="F38" s="18"/>
      <c r="G38" s="18"/>
      <c r="H38" s="18"/>
      <c r="I38" s="18"/>
      <c r="J38" s="18"/>
      <c r="K38" s="18"/>
    </row>
    <row r="39" spans="2:11" ht="16.5" customHeight="1">
      <c r="B39" t="s">
        <v>189</v>
      </c>
      <c r="F39" s="18"/>
      <c r="G39" s="18"/>
      <c r="H39" s="18"/>
      <c r="I39" s="18"/>
      <c r="J39" s="18"/>
      <c r="K39" s="18"/>
    </row>
    <row r="40" spans="2:11" ht="16.5" customHeight="1" thickBot="1">
      <c r="B40" t="s">
        <v>176</v>
      </c>
      <c r="F40" s="19">
        <f>F36</f>
        <v>-6026</v>
      </c>
      <c r="G40" s="19">
        <f>G36</f>
        <v>-3160</v>
      </c>
      <c r="H40" s="18"/>
      <c r="I40" s="19">
        <f>I36</f>
        <v>-14826</v>
      </c>
      <c r="J40" s="19">
        <f>J36</f>
        <v>-7063</v>
      </c>
      <c r="K40" s="18"/>
    </row>
    <row r="41" ht="16.5" customHeight="1">
      <c r="K41" s="18"/>
    </row>
    <row r="42" ht="16.5" customHeight="1">
      <c r="B42" t="s">
        <v>206</v>
      </c>
    </row>
    <row r="43" ht="16.5" customHeight="1">
      <c r="B43" t="s">
        <v>204</v>
      </c>
    </row>
    <row r="44" spans="2:10" ht="16.5" customHeight="1" thickBot="1">
      <c r="B44" t="s">
        <v>113</v>
      </c>
      <c r="F44" s="30">
        <f>F485</f>
        <v>-1.7571279443410914</v>
      </c>
      <c r="G44" s="30">
        <f>G485</f>
        <v>-0.9214278632787669</v>
      </c>
      <c r="H44" s="22"/>
      <c r="I44" s="30">
        <f>I485</f>
        <v>-4.323129588914873</v>
      </c>
      <c r="J44" s="30">
        <f>J485</f>
        <v>-2.059507910866434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1.25" customHeight="1"/>
    <row r="52" ht="16.5" customHeight="1"/>
    <row r="53" ht="16.5" customHeight="1">
      <c r="B53" t="s">
        <v>130</v>
      </c>
    </row>
    <row r="54" ht="16.5" customHeight="1">
      <c r="B54" t="s">
        <v>208</v>
      </c>
    </row>
    <row r="55" ht="15" customHeight="1">
      <c r="B55" s="2" t="s">
        <v>117</v>
      </c>
    </row>
    <row r="56" ht="15" customHeight="1">
      <c r="I56" s="3" t="s">
        <v>78</v>
      </c>
    </row>
    <row r="57" spans="7:9" s="3" customFormat="1" ht="15" customHeight="1">
      <c r="G57" s="3" t="s">
        <v>14</v>
      </c>
      <c r="I57" s="3" t="s">
        <v>14</v>
      </c>
    </row>
    <row r="58" spans="7:9" s="3" customFormat="1" ht="15" customHeight="1">
      <c r="G58" s="3" t="s">
        <v>15</v>
      </c>
      <c r="I58" s="3" t="s">
        <v>7</v>
      </c>
    </row>
    <row r="59" spans="7:9" s="3" customFormat="1" ht="15" customHeight="1">
      <c r="G59" s="3" t="s">
        <v>3</v>
      </c>
      <c r="I59" s="3" t="s">
        <v>12</v>
      </c>
    </row>
    <row r="60" spans="7:9" s="3" customFormat="1" ht="15" customHeight="1">
      <c r="G60" s="3" t="s">
        <v>5</v>
      </c>
      <c r="I60" s="3" t="s">
        <v>13</v>
      </c>
    </row>
    <row r="61" spans="7:9" s="3" customFormat="1" ht="15" customHeight="1">
      <c r="G61" s="3" t="s">
        <v>239</v>
      </c>
      <c r="I61" s="3" t="s">
        <v>209</v>
      </c>
    </row>
    <row r="62" spans="7:9" s="3" customFormat="1" ht="15" customHeight="1">
      <c r="G62" s="3" t="s">
        <v>10</v>
      </c>
      <c r="I62" s="3" t="s">
        <v>10</v>
      </c>
    </row>
    <row r="63" ht="15" customHeight="1">
      <c r="B63" s="12" t="s">
        <v>93</v>
      </c>
    </row>
    <row r="64" ht="15" customHeight="1">
      <c r="B64" t="s">
        <v>82</v>
      </c>
    </row>
    <row r="65" spans="2:9" ht="15" customHeight="1">
      <c r="B65" t="s">
        <v>65</v>
      </c>
      <c r="G65" s="18">
        <v>176084</v>
      </c>
      <c r="H65" s="18"/>
      <c r="I65" s="18">
        <v>179538</v>
      </c>
    </row>
    <row r="66" spans="2:10" ht="15" customHeight="1">
      <c r="B66" s="42" t="s">
        <v>186</v>
      </c>
      <c r="C66" s="42"/>
      <c r="D66" s="42"/>
      <c r="E66" s="42"/>
      <c r="F66" s="42"/>
      <c r="G66" s="43">
        <v>28265</v>
      </c>
      <c r="H66" s="43"/>
      <c r="I66" s="43">
        <v>25627</v>
      </c>
      <c r="J66" s="18"/>
    </row>
    <row r="67" spans="2:9" ht="15" customHeight="1">
      <c r="B67" s="42" t="s">
        <v>187</v>
      </c>
      <c r="C67" s="42"/>
      <c r="D67" s="42"/>
      <c r="E67" s="42"/>
      <c r="F67" s="42"/>
      <c r="G67" s="43">
        <v>1000</v>
      </c>
      <c r="H67" s="43"/>
      <c r="I67" s="43">
        <v>1000</v>
      </c>
    </row>
    <row r="68" spans="2:9" ht="15" customHeight="1">
      <c r="B68" s="42" t="s">
        <v>195</v>
      </c>
      <c r="C68" s="42"/>
      <c r="D68" s="42"/>
      <c r="E68" s="42"/>
      <c r="F68" s="42"/>
      <c r="G68" s="43">
        <v>0</v>
      </c>
      <c r="H68" s="43"/>
      <c r="I68" s="43">
        <v>0</v>
      </c>
    </row>
    <row r="69" spans="2:9" ht="15" customHeight="1">
      <c r="B69" s="42" t="s">
        <v>20</v>
      </c>
      <c r="C69" s="42"/>
      <c r="D69" s="42"/>
      <c r="E69" s="42"/>
      <c r="F69" s="42"/>
      <c r="G69" s="43">
        <v>8979</v>
      </c>
      <c r="H69" s="43"/>
      <c r="I69" s="43">
        <v>8979</v>
      </c>
    </row>
    <row r="70" spans="2:9" ht="15" customHeight="1">
      <c r="B70" s="42" t="s">
        <v>17</v>
      </c>
      <c r="C70" s="42"/>
      <c r="D70" s="42"/>
      <c r="E70" s="42"/>
      <c r="F70" s="42"/>
      <c r="G70" s="43">
        <v>50990</v>
      </c>
      <c r="H70" s="43"/>
      <c r="I70" s="43">
        <v>61269</v>
      </c>
    </row>
    <row r="71" spans="2:9" ht="15" customHeight="1">
      <c r="B71" s="42"/>
      <c r="C71" s="42"/>
      <c r="D71" s="42"/>
      <c r="E71" s="42"/>
      <c r="F71" s="42"/>
      <c r="G71" s="43"/>
      <c r="H71" s="43"/>
      <c r="I71" s="43"/>
    </row>
    <row r="72" spans="2:9" ht="15" customHeight="1">
      <c r="B72" s="42"/>
      <c r="C72" s="42"/>
      <c r="D72" s="42"/>
      <c r="E72" s="42"/>
      <c r="F72" s="42"/>
      <c r="G72" s="44">
        <f>SUM(G65:G70)</f>
        <v>265318</v>
      </c>
      <c r="H72" s="43"/>
      <c r="I72" s="44">
        <f>SUM(I65:I70)</f>
        <v>276413</v>
      </c>
    </row>
    <row r="73" spans="2:9" ht="15" customHeight="1">
      <c r="B73" s="42" t="s">
        <v>85</v>
      </c>
      <c r="C73" s="42"/>
      <c r="D73" s="42"/>
      <c r="E73" s="42"/>
      <c r="F73" s="42"/>
      <c r="G73" s="43"/>
      <c r="H73" s="43"/>
      <c r="I73" s="43"/>
    </row>
    <row r="74" spans="2:11" ht="15" customHeight="1">
      <c r="B74" s="42" t="s">
        <v>16</v>
      </c>
      <c r="C74" s="42"/>
      <c r="D74" s="42"/>
      <c r="E74" s="42"/>
      <c r="F74" s="42"/>
      <c r="G74" s="34">
        <v>10499</v>
      </c>
      <c r="H74" s="34"/>
      <c r="I74" s="34">
        <v>10421</v>
      </c>
      <c r="K74" s="18"/>
    </row>
    <row r="75" spans="2:11" ht="15" customHeight="1">
      <c r="B75" t="s">
        <v>56</v>
      </c>
      <c r="G75" s="29">
        <v>22767</v>
      </c>
      <c r="H75" s="25"/>
      <c r="I75" s="29">
        <v>14674</v>
      </c>
      <c r="K75" s="18"/>
    </row>
    <row r="76" spans="2:9" ht="15" customHeight="1">
      <c r="B76" t="s">
        <v>17</v>
      </c>
      <c r="G76" s="25">
        <v>61111</v>
      </c>
      <c r="H76" s="25"/>
      <c r="I76" s="25">
        <v>54713</v>
      </c>
    </row>
    <row r="77" spans="2:9" ht="15" customHeight="1">
      <c r="B77" t="s">
        <v>57</v>
      </c>
      <c r="G77" s="25">
        <v>2143</v>
      </c>
      <c r="H77" s="25"/>
      <c r="I77" s="25">
        <v>2407</v>
      </c>
    </row>
    <row r="78" spans="2:9" ht="15" customHeight="1">
      <c r="B78" t="s">
        <v>18</v>
      </c>
      <c r="G78" s="25">
        <v>2596</v>
      </c>
      <c r="H78" s="25"/>
      <c r="I78" s="25">
        <v>3127</v>
      </c>
    </row>
    <row r="79" spans="2:9" ht="15" customHeight="1">
      <c r="B79" t="s">
        <v>58</v>
      </c>
      <c r="G79" s="25">
        <v>5058</v>
      </c>
      <c r="H79" s="25"/>
      <c r="I79" s="25">
        <v>11390</v>
      </c>
    </row>
    <row r="80" spans="7:9" ht="15" customHeight="1">
      <c r="G80" s="25"/>
      <c r="H80" s="25"/>
      <c r="I80" s="25"/>
    </row>
    <row r="81" spans="7:9" ht="15" customHeight="1">
      <c r="G81" s="28">
        <f>SUM(G73:G79)</f>
        <v>104174</v>
      </c>
      <c r="H81" s="25"/>
      <c r="I81" s="28">
        <f>SUM(I74:I79)</f>
        <v>96732</v>
      </c>
    </row>
    <row r="82" spans="7:9" ht="15" customHeight="1">
      <c r="G82" s="25"/>
      <c r="H82" s="25"/>
      <c r="I82" s="25"/>
    </row>
    <row r="83" spans="2:9" ht="15" customHeight="1" thickBot="1">
      <c r="B83" t="s">
        <v>94</v>
      </c>
      <c r="G83" s="19">
        <f>G72+G81</f>
        <v>369492</v>
      </c>
      <c r="H83" s="25"/>
      <c r="I83" s="19">
        <f>I72+I81</f>
        <v>373145</v>
      </c>
    </row>
    <row r="84" spans="7:9" ht="15" customHeight="1">
      <c r="G84" s="25"/>
      <c r="H84" s="25"/>
      <c r="I84" s="25"/>
    </row>
    <row r="85" spans="2:9" ht="15" customHeight="1">
      <c r="B85" t="s">
        <v>95</v>
      </c>
      <c r="G85" s="18"/>
      <c r="H85" s="18"/>
      <c r="I85" s="18"/>
    </row>
    <row r="86" spans="2:9" ht="15" customHeight="1">
      <c r="B86" t="s">
        <v>102</v>
      </c>
      <c r="G86" s="18"/>
      <c r="H86" s="18"/>
      <c r="I86" s="18"/>
    </row>
    <row r="87" spans="2:9" ht="15" customHeight="1">
      <c r="B87" t="s">
        <v>21</v>
      </c>
      <c r="G87" s="18">
        <v>361742</v>
      </c>
      <c r="H87" s="18"/>
      <c r="I87" s="18">
        <v>361742</v>
      </c>
    </row>
    <row r="88" spans="2:9" ht="15" customHeight="1">
      <c r="B88" t="s">
        <v>22</v>
      </c>
      <c r="G88" s="18">
        <f>F195+G195+H195</f>
        <v>-118787</v>
      </c>
      <c r="H88" s="18"/>
      <c r="I88" s="18">
        <v>-103961</v>
      </c>
    </row>
    <row r="89" spans="7:9" ht="15" customHeight="1">
      <c r="G89" s="18"/>
      <c r="H89" s="18"/>
      <c r="I89" s="18"/>
    </row>
    <row r="90" spans="2:9" ht="15" customHeight="1">
      <c r="B90" t="s">
        <v>96</v>
      </c>
      <c r="G90" s="28">
        <f>SUM(G87:G88)</f>
        <v>242955</v>
      </c>
      <c r="H90" s="18"/>
      <c r="I90" s="28">
        <f>SUM(I87:I88)</f>
        <v>257781</v>
      </c>
    </row>
    <row r="91" spans="7:9" ht="15" customHeight="1">
      <c r="G91" s="18"/>
      <c r="H91" s="18"/>
      <c r="I91" s="18"/>
    </row>
    <row r="92" spans="2:9" ht="15" customHeight="1">
      <c r="B92" t="s">
        <v>100</v>
      </c>
      <c r="G92" s="18"/>
      <c r="H92" s="18"/>
      <c r="I92" s="18"/>
    </row>
    <row r="93" spans="2:9" ht="15" customHeight="1">
      <c r="B93" t="s">
        <v>86</v>
      </c>
      <c r="G93" s="18">
        <v>9876</v>
      </c>
      <c r="H93" s="18"/>
      <c r="I93" s="18">
        <v>9949</v>
      </c>
    </row>
    <row r="94" spans="2:9" ht="15" customHeight="1">
      <c r="B94" t="s">
        <v>83</v>
      </c>
      <c r="G94" s="18">
        <v>44004</v>
      </c>
      <c r="H94" s="18"/>
      <c r="I94" s="18">
        <v>46339</v>
      </c>
    </row>
    <row r="95" spans="7:11" ht="15" customHeight="1">
      <c r="G95" s="18"/>
      <c r="H95" s="18"/>
      <c r="I95" s="24"/>
      <c r="K95" s="18"/>
    </row>
    <row r="96" spans="7:9" ht="15" customHeight="1">
      <c r="G96" s="28">
        <f>SUM(G93:G95)</f>
        <v>53880</v>
      </c>
      <c r="H96" s="18"/>
      <c r="I96" s="28">
        <f>SUM(I93:I95)</f>
        <v>56288</v>
      </c>
    </row>
    <row r="97" spans="2:9" ht="15" customHeight="1">
      <c r="B97" t="s">
        <v>101</v>
      </c>
      <c r="G97" s="18"/>
      <c r="H97" s="18"/>
      <c r="I97" s="18"/>
    </row>
    <row r="98" spans="2:9" ht="15" customHeight="1">
      <c r="B98" t="s">
        <v>83</v>
      </c>
      <c r="G98" s="18">
        <v>18968</v>
      </c>
      <c r="H98" s="25"/>
      <c r="I98" s="25">
        <v>16340</v>
      </c>
    </row>
    <row r="99" spans="2:9" ht="15" customHeight="1">
      <c r="B99" t="s">
        <v>210</v>
      </c>
      <c r="G99" s="25">
        <v>2448</v>
      </c>
      <c r="H99" s="25"/>
      <c r="I99" s="25">
        <v>2672</v>
      </c>
    </row>
    <row r="100" spans="2:9" ht="15" customHeight="1">
      <c r="B100" t="s">
        <v>19</v>
      </c>
      <c r="G100" s="25">
        <v>49820</v>
      </c>
      <c r="H100" s="25"/>
      <c r="I100" s="25">
        <v>36119</v>
      </c>
    </row>
    <row r="101" spans="2:9" ht="15" customHeight="1">
      <c r="B101" t="s">
        <v>159</v>
      </c>
      <c r="G101" s="25">
        <v>412</v>
      </c>
      <c r="H101" s="25"/>
      <c r="I101" s="25">
        <v>2936</v>
      </c>
    </row>
    <row r="102" spans="2:9" ht="15" customHeight="1">
      <c r="B102" t="s">
        <v>84</v>
      </c>
      <c r="G102" s="25">
        <v>1009</v>
      </c>
      <c r="H102" s="25"/>
      <c r="I102" s="25">
        <v>1009</v>
      </c>
    </row>
    <row r="103" spans="7:9" ht="15" customHeight="1">
      <c r="G103" s="25"/>
      <c r="H103" s="25"/>
      <c r="I103" s="25"/>
    </row>
    <row r="104" spans="7:9" ht="15" customHeight="1">
      <c r="G104" s="28">
        <f>SUM(G98:G102)</f>
        <v>72657</v>
      </c>
      <c r="H104" s="25"/>
      <c r="I104" s="28">
        <f>SUM(I98:I102)</f>
        <v>59076</v>
      </c>
    </row>
    <row r="105" spans="7:9" ht="15" customHeight="1">
      <c r="G105" s="25"/>
      <c r="H105" s="25"/>
      <c r="I105" s="25"/>
    </row>
    <row r="106" spans="2:9" ht="15" customHeight="1">
      <c r="B106" t="s">
        <v>97</v>
      </c>
      <c r="G106" s="25">
        <f>G96+G104</f>
        <v>126537</v>
      </c>
      <c r="H106" s="18"/>
      <c r="I106" s="25">
        <f>I96+I104</f>
        <v>115364</v>
      </c>
    </row>
    <row r="107" spans="7:9" ht="15" customHeight="1">
      <c r="G107" s="25"/>
      <c r="H107" s="18"/>
      <c r="I107" s="25"/>
    </row>
    <row r="108" spans="2:9" ht="15" customHeight="1" thickBot="1">
      <c r="B108" t="s">
        <v>98</v>
      </c>
      <c r="G108" s="21">
        <f>G90+G106</f>
        <v>369492</v>
      </c>
      <c r="H108" s="18"/>
      <c r="I108" s="21">
        <f>I90+I106</f>
        <v>373145</v>
      </c>
    </row>
    <row r="109" spans="7:9" ht="15" customHeight="1">
      <c r="G109" s="25"/>
      <c r="H109" s="18"/>
      <c r="I109" s="25"/>
    </row>
    <row r="110" spans="2:9" ht="15" customHeight="1">
      <c r="B110" t="s">
        <v>92</v>
      </c>
      <c r="G110" s="18">
        <f>G90/342946*100</f>
        <v>70.84351472243443</v>
      </c>
      <c r="H110" s="18"/>
      <c r="I110" s="18">
        <f>I90/342946*100</f>
        <v>75.1666443113493</v>
      </c>
    </row>
    <row r="111" spans="6:8" ht="15" customHeight="1">
      <c r="F111" s="6"/>
      <c r="G111" s="6"/>
      <c r="H111" s="6"/>
    </row>
    <row r="112" spans="6:8" ht="15" customHeight="1">
      <c r="F112" s="6"/>
      <c r="G112" s="6"/>
      <c r="H112" s="6"/>
    </row>
    <row r="113" ht="15" customHeight="1">
      <c r="B113" t="s">
        <v>122</v>
      </c>
    </row>
    <row r="114" ht="15" customHeight="1">
      <c r="B114" t="s">
        <v>208</v>
      </c>
    </row>
    <row r="115" ht="15" customHeight="1">
      <c r="B115" s="2" t="s">
        <v>118</v>
      </c>
    </row>
    <row r="116" spans="2:9" ht="15" customHeight="1">
      <c r="B116" s="2"/>
      <c r="I116" s="3"/>
    </row>
    <row r="117" ht="15" customHeight="1">
      <c r="I117" s="3" t="s">
        <v>7</v>
      </c>
    </row>
    <row r="118" spans="7:9" ht="15" customHeight="1">
      <c r="G118" s="3" t="s">
        <v>3</v>
      </c>
      <c r="I118" s="3" t="s">
        <v>4</v>
      </c>
    </row>
    <row r="119" spans="7:9" ht="15" customHeight="1">
      <c r="G119" s="3" t="s">
        <v>4</v>
      </c>
      <c r="I119" s="3" t="s">
        <v>6</v>
      </c>
    </row>
    <row r="120" spans="7:9" ht="15" customHeight="1">
      <c r="G120" s="3" t="s">
        <v>8</v>
      </c>
      <c r="I120" s="3" t="s">
        <v>9</v>
      </c>
    </row>
    <row r="121" spans="7:9" ht="15" customHeight="1">
      <c r="G121" s="3" t="s">
        <v>239</v>
      </c>
      <c r="I121" s="3" t="s">
        <v>238</v>
      </c>
    </row>
    <row r="122" spans="7:9" ht="15" customHeight="1">
      <c r="G122" s="3" t="s">
        <v>10</v>
      </c>
      <c r="I122" s="3" t="s">
        <v>10</v>
      </c>
    </row>
    <row r="123" spans="2:7" ht="15" customHeight="1">
      <c r="B123" t="s">
        <v>23</v>
      </c>
      <c r="G123" s="5"/>
    </row>
    <row r="124" ht="15" customHeight="1">
      <c r="G124" s="5"/>
    </row>
    <row r="125" spans="2:9" ht="15" customHeight="1">
      <c r="B125" t="s">
        <v>202</v>
      </c>
      <c r="G125" s="5">
        <f>I32</f>
        <v>-13922</v>
      </c>
      <c r="H125" s="5"/>
      <c r="I125" s="18">
        <f>J32</f>
        <v>-5552</v>
      </c>
    </row>
    <row r="126" spans="7:9" ht="15" customHeight="1">
      <c r="G126" s="18"/>
      <c r="H126" s="18"/>
      <c r="I126" s="18"/>
    </row>
    <row r="127" spans="2:9" ht="15" customHeight="1">
      <c r="B127" t="s">
        <v>109</v>
      </c>
      <c r="G127" s="18"/>
      <c r="H127" s="18"/>
      <c r="I127" s="18"/>
    </row>
    <row r="128" spans="2:9" ht="15" customHeight="1">
      <c r="B128" t="s">
        <v>103</v>
      </c>
      <c r="G128" s="18">
        <v>6817</v>
      </c>
      <c r="H128" s="18"/>
      <c r="I128" s="18">
        <v>6759</v>
      </c>
    </row>
    <row r="129" spans="2:9" ht="15" customHeight="1">
      <c r="B129" s="12" t="s">
        <v>127</v>
      </c>
      <c r="G129" s="18">
        <v>3775</v>
      </c>
      <c r="H129" s="18"/>
      <c r="I129" s="18">
        <v>3983</v>
      </c>
    </row>
    <row r="130" spans="7:9" ht="15" customHeight="1">
      <c r="G130" s="18"/>
      <c r="H130" s="18"/>
      <c r="I130" s="18"/>
    </row>
    <row r="131" spans="2:9" ht="15" customHeight="1">
      <c r="B131" t="s">
        <v>162</v>
      </c>
      <c r="G131" s="23">
        <f>SUM(G125:G130)</f>
        <v>-3330</v>
      </c>
      <c r="H131" s="18"/>
      <c r="I131" s="23">
        <f>SUM(I125:I130)</f>
        <v>5190</v>
      </c>
    </row>
    <row r="132" spans="7:9" ht="15" customHeight="1">
      <c r="G132" s="18"/>
      <c r="H132" s="18"/>
      <c r="I132" s="18"/>
    </row>
    <row r="133" spans="2:9" ht="15" customHeight="1">
      <c r="B133" t="s">
        <v>188</v>
      </c>
      <c r="G133" s="18">
        <f>I66-G66</f>
        <v>-2638</v>
      </c>
      <c r="H133" s="18"/>
      <c r="I133" s="18">
        <v>-3758</v>
      </c>
    </row>
    <row r="134" spans="2:9" ht="15" customHeight="1">
      <c r="B134" t="s">
        <v>165</v>
      </c>
      <c r="G134" s="18">
        <f>I74-G74</f>
        <v>-78</v>
      </c>
      <c r="H134" s="18"/>
      <c r="I134" s="18">
        <v>-49</v>
      </c>
    </row>
    <row r="135" spans="2:9" ht="15" customHeight="1">
      <c r="B135" t="s">
        <v>166</v>
      </c>
      <c r="G135" s="18">
        <f>I70+I75+I76-G70-G75-G76</f>
        <v>-4212</v>
      </c>
      <c r="H135" s="18"/>
      <c r="I135" s="18">
        <v>10021</v>
      </c>
    </row>
    <row r="136" spans="2:9" ht="15" customHeight="1">
      <c r="B136" t="s">
        <v>167</v>
      </c>
      <c r="G136" s="18">
        <v>11137</v>
      </c>
      <c r="H136" s="18"/>
      <c r="I136" s="18">
        <v>-4238</v>
      </c>
    </row>
    <row r="137" spans="2:9" ht="15" customHeight="1">
      <c r="B137" t="s">
        <v>200</v>
      </c>
      <c r="G137" s="18">
        <v>-713</v>
      </c>
      <c r="H137" s="18"/>
      <c r="I137" s="18">
        <v>-2143</v>
      </c>
    </row>
    <row r="138" spans="7:9" ht="15" customHeight="1">
      <c r="G138" s="18"/>
      <c r="H138" s="18"/>
      <c r="I138" s="18"/>
    </row>
    <row r="139" spans="2:9" ht="15" customHeight="1">
      <c r="B139" t="s">
        <v>245</v>
      </c>
      <c r="G139" s="23">
        <f>SUM(G131:G138)</f>
        <v>166</v>
      </c>
      <c r="H139" s="18"/>
      <c r="I139" s="23">
        <f>SUM(I131:I138)</f>
        <v>5023</v>
      </c>
    </row>
    <row r="140" spans="7:9" ht="15" customHeight="1">
      <c r="G140" s="18"/>
      <c r="H140" s="18"/>
      <c r="I140" s="18"/>
    </row>
    <row r="141" spans="2:9" ht="15" customHeight="1">
      <c r="B141" t="s">
        <v>24</v>
      </c>
      <c r="G141" s="26"/>
      <c r="H141" s="18"/>
      <c r="I141" s="26"/>
    </row>
    <row r="142" spans="2:9" ht="15" customHeight="1">
      <c r="B142" t="s">
        <v>106</v>
      </c>
      <c r="G142" s="20">
        <v>-3476</v>
      </c>
      <c r="H142" s="18"/>
      <c r="I142" s="20">
        <v>-5972</v>
      </c>
    </row>
    <row r="143" spans="2:9" ht="15" customHeight="1">
      <c r="B143" t="s">
        <v>214</v>
      </c>
      <c r="G143" s="20">
        <v>112</v>
      </c>
      <c r="H143" s="18"/>
      <c r="I143" s="20">
        <v>190</v>
      </c>
    </row>
    <row r="144" spans="2:9" ht="15" customHeight="1">
      <c r="B144" s="12" t="s">
        <v>108</v>
      </c>
      <c r="G144" s="20">
        <v>44</v>
      </c>
      <c r="H144" s="18"/>
      <c r="I144" s="20">
        <v>139</v>
      </c>
    </row>
    <row r="145" spans="7:9" ht="15" customHeight="1">
      <c r="G145" s="27"/>
      <c r="H145" s="18"/>
      <c r="I145" s="27"/>
    </row>
    <row r="146" spans="2:9" ht="15" customHeight="1">
      <c r="B146" t="s">
        <v>201</v>
      </c>
      <c r="G146" s="18">
        <f>SUM(G141:G145)</f>
        <v>-3320</v>
      </c>
      <c r="H146" s="18"/>
      <c r="I146" s="18">
        <f>SUM(I141:I145)</f>
        <v>-5643</v>
      </c>
    </row>
    <row r="147" spans="7:9" ht="15" customHeight="1">
      <c r="G147" s="18"/>
      <c r="H147" s="18"/>
      <c r="I147" s="18"/>
    </row>
    <row r="148" spans="2:9" ht="15" customHeight="1">
      <c r="B148" t="s">
        <v>128</v>
      </c>
      <c r="G148" s="26"/>
      <c r="H148" s="25"/>
      <c r="I148" s="26"/>
    </row>
    <row r="149" spans="2:9" ht="15" customHeight="1">
      <c r="B149" t="s">
        <v>236</v>
      </c>
      <c r="G149" s="20">
        <v>0</v>
      </c>
      <c r="H149" s="25"/>
      <c r="I149" s="20">
        <v>-164</v>
      </c>
    </row>
    <row r="150" spans="2:9" ht="15" customHeight="1">
      <c r="B150" t="s">
        <v>296</v>
      </c>
      <c r="G150" s="20">
        <v>-3471</v>
      </c>
      <c r="H150" s="25"/>
      <c r="I150" s="20">
        <v>244</v>
      </c>
    </row>
    <row r="151" spans="2:9" ht="15" customHeight="1">
      <c r="B151" t="s">
        <v>235</v>
      </c>
      <c r="G151" s="20">
        <v>4387</v>
      </c>
      <c r="H151" s="25"/>
      <c r="I151" s="20">
        <v>1658</v>
      </c>
    </row>
    <row r="152" spans="2:9" ht="15" customHeight="1">
      <c r="B152" t="s">
        <v>232</v>
      </c>
      <c r="G152" s="20">
        <v>-623</v>
      </c>
      <c r="H152" s="25"/>
      <c r="I152" s="20">
        <v>963</v>
      </c>
    </row>
    <row r="153" spans="2:9" ht="15" customHeight="1">
      <c r="B153" t="s">
        <v>129</v>
      </c>
      <c r="G153" s="20">
        <v>-3778</v>
      </c>
      <c r="H153" s="25"/>
      <c r="I153" s="20">
        <v>-4158</v>
      </c>
    </row>
    <row r="154" spans="7:9" ht="15" customHeight="1">
      <c r="G154" s="27"/>
      <c r="H154" s="25"/>
      <c r="I154" s="27"/>
    </row>
    <row r="155" spans="2:9" ht="15" customHeight="1">
      <c r="B155" t="s">
        <v>246</v>
      </c>
      <c r="G155" s="25">
        <f>SUM(G148:G154)</f>
        <v>-3485</v>
      </c>
      <c r="H155" s="25"/>
      <c r="I155" s="25">
        <f>SUM(I148:I154)</f>
        <v>-1457</v>
      </c>
    </row>
    <row r="156" spans="7:9" ht="15" customHeight="1">
      <c r="G156" s="18"/>
      <c r="H156" s="18"/>
      <c r="I156" s="18"/>
    </row>
    <row r="157" spans="2:9" ht="15" customHeight="1">
      <c r="B157" t="s">
        <v>247</v>
      </c>
      <c r="G157" s="23">
        <f>G139+G146+G155</f>
        <v>-6639</v>
      </c>
      <c r="H157" s="18"/>
      <c r="I157" s="23">
        <f>I139+I146+I155</f>
        <v>-2077</v>
      </c>
    </row>
    <row r="158" spans="7:9" ht="15" customHeight="1">
      <c r="G158" s="18"/>
      <c r="H158" s="18"/>
      <c r="I158" s="18"/>
    </row>
    <row r="159" spans="2:9" ht="15" customHeight="1">
      <c r="B159" t="s">
        <v>183</v>
      </c>
      <c r="G159" s="18">
        <v>9418</v>
      </c>
      <c r="H159" s="18"/>
      <c r="I159" s="18">
        <v>8694</v>
      </c>
    </row>
    <row r="160" spans="7:9" ht="15" customHeight="1">
      <c r="G160" s="18"/>
      <c r="H160" s="18"/>
      <c r="I160" s="18"/>
    </row>
    <row r="161" spans="2:9" ht="15" customHeight="1" thickBot="1">
      <c r="B161" t="s">
        <v>184</v>
      </c>
      <c r="G161" s="21">
        <f>SUM(G157:G160)</f>
        <v>2779</v>
      </c>
      <c r="H161" s="18"/>
      <c r="I161" s="21">
        <f>SUM(I157:I160)</f>
        <v>6617</v>
      </c>
    </row>
    <row r="162" spans="7:9" ht="15" customHeight="1">
      <c r="G162" s="5"/>
      <c r="I162" s="5"/>
    </row>
    <row r="163" ht="15" customHeight="1">
      <c r="B163" t="s">
        <v>59</v>
      </c>
    </row>
    <row r="164" spans="7:9" ht="15" customHeight="1">
      <c r="G164" s="5"/>
      <c r="I164" s="5"/>
    </row>
    <row r="165" spans="2:9" ht="15" customHeight="1">
      <c r="B165" t="s">
        <v>58</v>
      </c>
      <c r="G165" s="18">
        <f>G79</f>
        <v>5058</v>
      </c>
      <c r="H165" s="18"/>
      <c r="I165" s="18">
        <v>3287</v>
      </c>
    </row>
    <row r="166" spans="2:9" ht="15" customHeight="1">
      <c r="B166" t="s">
        <v>18</v>
      </c>
      <c r="G166" s="18">
        <f>G78</f>
        <v>2596</v>
      </c>
      <c r="H166" s="18"/>
      <c r="I166" s="18">
        <v>5499</v>
      </c>
    </row>
    <row r="167" spans="7:9" ht="15" customHeight="1">
      <c r="G167" s="23">
        <f>SUM(G165:G166)</f>
        <v>7654</v>
      </c>
      <c r="H167" s="18"/>
      <c r="I167" s="23">
        <f>SUM(I165:I166)</f>
        <v>8786</v>
      </c>
    </row>
    <row r="168" spans="2:9" ht="15" customHeight="1">
      <c r="B168" t="s">
        <v>211</v>
      </c>
      <c r="G168" s="18">
        <f>-G99</f>
        <v>-2448</v>
      </c>
      <c r="H168" s="18"/>
      <c r="I168" s="18">
        <v>-371</v>
      </c>
    </row>
    <row r="169" spans="2:9" ht="15" customHeight="1">
      <c r="B169" t="s">
        <v>147</v>
      </c>
      <c r="G169" s="18">
        <v>-2427</v>
      </c>
      <c r="H169" s="18"/>
      <c r="I169" s="18">
        <v>-1798</v>
      </c>
    </row>
    <row r="170" spans="7:9" ht="15" customHeight="1" thickBot="1">
      <c r="G170" s="21">
        <f>SUM(G167:G169)</f>
        <v>2779</v>
      </c>
      <c r="H170" s="18"/>
      <c r="I170" s="21">
        <f>SUM(I167:I169)</f>
        <v>6617</v>
      </c>
    </row>
    <row r="171" spans="7:9" ht="15" customHeight="1">
      <c r="G171" s="18"/>
      <c r="H171" s="18"/>
      <c r="I171" s="18"/>
    </row>
    <row r="172" ht="15" customHeight="1"/>
    <row r="173" ht="15" customHeight="1">
      <c r="B173" t="s">
        <v>121</v>
      </c>
    </row>
    <row r="174" ht="15" customHeight="1">
      <c r="B174" t="s">
        <v>212</v>
      </c>
    </row>
    <row r="175" ht="13.5" customHeight="1"/>
    <row r="176" ht="16.5" customHeight="1">
      <c r="B176" s="2" t="s">
        <v>25</v>
      </c>
    </row>
    <row r="177" ht="16.5" customHeight="1"/>
    <row r="178" ht="16.5" customHeight="1">
      <c r="E178" s="2" t="s">
        <v>142</v>
      </c>
    </row>
    <row r="179" spans="5:9" s="3" customFormat="1" ht="16.5" customHeight="1">
      <c r="E179" s="14"/>
      <c r="F179" s="14" t="s">
        <v>27</v>
      </c>
      <c r="G179" s="14"/>
      <c r="H179" s="14"/>
      <c r="I179" s="14"/>
    </row>
    <row r="180" spans="5:9" s="3" customFormat="1" ht="16.5" customHeight="1">
      <c r="E180" s="14"/>
      <c r="F180" s="14" t="s">
        <v>26</v>
      </c>
      <c r="G180" s="14" t="s">
        <v>29</v>
      </c>
      <c r="H180" s="15" t="s">
        <v>30</v>
      </c>
      <c r="I180" s="14"/>
    </row>
    <row r="181" spans="5:9" s="3" customFormat="1" ht="16.5" customHeight="1">
      <c r="E181" s="14" t="s">
        <v>21</v>
      </c>
      <c r="F181" s="14" t="s">
        <v>28</v>
      </c>
      <c r="G181" s="14" t="s">
        <v>28</v>
      </c>
      <c r="H181" s="14" t="s">
        <v>31</v>
      </c>
      <c r="I181" s="14" t="s">
        <v>32</v>
      </c>
    </row>
    <row r="182" spans="5:9" s="3" customFormat="1" ht="16.5" customHeight="1">
      <c r="E182" s="3" t="s">
        <v>10</v>
      </c>
      <c r="F182" s="3" t="s">
        <v>10</v>
      </c>
      <c r="G182" s="3" t="s">
        <v>10</v>
      </c>
      <c r="H182" s="3" t="s">
        <v>10</v>
      </c>
      <c r="I182" s="3" t="s">
        <v>10</v>
      </c>
    </row>
    <row r="183" ht="16.5" customHeight="1"/>
    <row r="184" spans="2:9" ht="16.5" customHeight="1">
      <c r="B184" t="s">
        <v>198</v>
      </c>
      <c r="E184" s="5">
        <v>361742</v>
      </c>
      <c r="F184" s="5">
        <v>45488</v>
      </c>
      <c r="G184" s="5">
        <v>21455</v>
      </c>
      <c r="H184" s="5">
        <v>-161544</v>
      </c>
      <c r="I184" s="5">
        <f>SUM(E184:H184)</f>
        <v>267141</v>
      </c>
    </row>
    <row r="185" spans="5:9" ht="16.5" customHeight="1">
      <c r="E185" s="5"/>
      <c r="F185" s="5"/>
      <c r="G185" s="5"/>
      <c r="H185" s="5"/>
      <c r="I185" s="5"/>
    </row>
    <row r="186" spans="2:9" ht="16.5" customHeight="1">
      <c r="B186" t="s">
        <v>197</v>
      </c>
      <c r="E186" s="18">
        <v>0</v>
      </c>
      <c r="F186" s="18">
        <v>0</v>
      </c>
      <c r="G186" s="18">
        <v>0</v>
      </c>
      <c r="H186" s="18">
        <f>J36</f>
        <v>-7063</v>
      </c>
      <c r="I186" s="5">
        <f>SUM(E186:H186)</f>
        <v>-7063</v>
      </c>
    </row>
    <row r="187" spans="5:9" ht="16.5" customHeight="1">
      <c r="E187" s="5"/>
      <c r="F187" s="5"/>
      <c r="G187" s="5"/>
      <c r="H187" s="5"/>
      <c r="I187" s="5"/>
    </row>
    <row r="188" spans="2:9" ht="16.5" customHeight="1" thickBot="1">
      <c r="B188" t="s">
        <v>240</v>
      </c>
      <c r="E188" s="8">
        <f>SUM(E184:E187)</f>
        <v>361742</v>
      </c>
      <c r="F188" s="8">
        <f>SUM(F184:F187)</f>
        <v>45488</v>
      </c>
      <c r="G188" s="8">
        <f>SUM(G184:G187)</f>
        <v>21455</v>
      </c>
      <c r="H188" s="8">
        <f>SUM(H184:H187)</f>
        <v>-168607</v>
      </c>
      <c r="I188" s="8">
        <f>SUM(I184:I187)</f>
        <v>260078</v>
      </c>
    </row>
    <row r="189" ht="16.5" customHeight="1"/>
    <row r="190" ht="16.5" customHeight="1"/>
    <row r="191" spans="2:9" ht="16.5" customHeight="1">
      <c r="B191" t="s">
        <v>213</v>
      </c>
      <c r="E191" s="5">
        <v>361742</v>
      </c>
      <c r="F191" s="5">
        <v>45488</v>
      </c>
      <c r="G191" s="5">
        <v>21455</v>
      </c>
      <c r="H191" s="5">
        <v>-170904</v>
      </c>
      <c r="I191" s="5">
        <f>SUM(E191:H191)</f>
        <v>257781</v>
      </c>
    </row>
    <row r="192" spans="5:9" ht="16.5" customHeight="1">
      <c r="E192" s="5"/>
      <c r="F192" s="5"/>
      <c r="G192" s="5"/>
      <c r="H192" s="5"/>
      <c r="I192" s="5"/>
    </row>
    <row r="193" spans="2:9" ht="16.5" customHeight="1">
      <c r="B193" t="s">
        <v>197</v>
      </c>
      <c r="E193" s="18">
        <v>0</v>
      </c>
      <c r="F193" s="18"/>
      <c r="G193" s="18">
        <v>0</v>
      </c>
      <c r="H193" s="18">
        <f>I36</f>
        <v>-14826</v>
      </c>
      <c r="I193" s="5">
        <f>SUM(E193:H193)</f>
        <v>-14826</v>
      </c>
    </row>
    <row r="194" spans="5:9" ht="16.5" customHeight="1">
      <c r="E194" s="5"/>
      <c r="F194" s="5"/>
      <c r="G194" s="5"/>
      <c r="H194" s="5"/>
      <c r="I194" s="5"/>
    </row>
    <row r="195" spans="2:9" ht="16.5" customHeight="1" thickBot="1">
      <c r="B195" t="s">
        <v>241</v>
      </c>
      <c r="E195" s="8">
        <f>SUM(E191:E194)</f>
        <v>361742</v>
      </c>
      <c r="F195" s="8">
        <f>SUM(F191:F194)</f>
        <v>45488</v>
      </c>
      <c r="G195" s="8">
        <f>SUM(G191:G194)</f>
        <v>21455</v>
      </c>
      <c r="H195" s="8">
        <f>SUM(H191:H194)</f>
        <v>-185730</v>
      </c>
      <c r="I195" s="8">
        <f>SUM(I191:I194)</f>
        <v>242955</v>
      </c>
    </row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>
      <c r="B227" t="s">
        <v>120</v>
      </c>
    </row>
    <row r="228" ht="16.5" customHeight="1">
      <c r="B228" t="s">
        <v>208</v>
      </c>
    </row>
    <row r="229" ht="16.5" customHeight="1">
      <c r="A229" s="4" t="s">
        <v>33</v>
      </c>
    </row>
    <row r="230" ht="16.5" customHeight="1"/>
    <row r="231" spans="1:10" ht="16.5" customHeight="1">
      <c r="A231" t="s">
        <v>34</v>
      </c>
      <c r="B231" s="41" t="s">
        <v>143</v>
      </c>
      <c r="C231" s="42"/>
      <c r="D231" s="42"/>
      <c r="E231" s="42"/>
      <c r="F231" s="42"/>
      <c r="G231" s="42"/>
      <c r="H231" s="42"/>
      <c r="I231" s="42"/>
      <c r="J231" s="42"/>
    </row>
    <row r="232" spans="2:10" ht="16.5" customHeight="1">
      <c r="B232" s="42" t="s">
        <v>178</v>
      </c>
      <c r="C232" s="42"/>
      <c r="D232" s="42"/>
      <c r="E232" s="42"/>
      <c r="F232" s="42"/>
      <c r="G232" s="42"/>
      <c r="H232" s="42"/>
      <c r="I232" s="42"/>
      <c r="J232" s="42"/>
    </row>
    <row r="233" spans="2:10" ht="16.5" customHeight="1">
      <c r="B233" s="42" t="s">
        <v>179</v>
      </c>
      <c r="C233" s="42"/>
      <c r="D233" s="42"/>
      <c r="E233" s="42"/>
      <c r="F233" s="42"/>
      <c r="G233" s="42"/>
      <c r="H233" s="42"/>
      <c r="I233" s="42"/>
      <c r="J233" s="42"/>
    </row>
    <row r="234" spans="2:10" ht="16.5" customHeight="1">
      <c r="B234" s="42"/>
      <c r="C234" s="42"/>
      <c r="D234" s="42"/>
      <c r="E234" s="42"/>
      <c r="F234" s="42"/>
      <c r="G234" s="42"/>
      <c r="H234" s="42"/>
      <c r="I234" s="42"/>
      <c r="J234" s="42"/>
    </row>
    <row r="235" spans="2:10" ht="16.5" customHeight="1">
      <c r="B235" s="42" t="s">
        <v>119</v>
      </c>
      <c r="C235" s="42"/>
      <c r="D235" s="42"/>
      <c r="E235" s="42"/>
      <c r="F235" s="42"/>
      <c r="G235" s="42"/>
      <c r="H235" s="42"/>
      <c r="I235" s="42"/>
      <c r="J235" s="42"/>
    </row>
    <row r="236" spans="2:10" ht="16.5" customHeight="1">
      <c r="B236" s="42" t="s">
        <v>215</v>
      </c>
      <c r="C236" s="42"/>
      <c r="D236" s="42"/>
      <c r="E236" s="42"/>
      <c r="F236" s="42"/>
      <c r="G236" s="42"/>
      <c r="H236" s="42"/>
      <c r="I236" s="42"/>
      <c r="J236" s="42"/>
    </row>
    <row r="237" spans="2:10" ht="16.5" customHeight="1">
      <c r="B237" s="42" t="s">
        <v>131</v>
      </c>
      <c r="C237" s="42"/>
      <c r="D237" s="42"/>
      <c r="E237" s="42"/>
      <c r="F237" s="42"/>
      <c r="G237" s="42"/>
      <c r="H237" s="42"/>
      <c r="I237" s="42"/>
      <c r="J237" s="42"/>
    </row>
    <row r="238" spans="2:10" ht="16.5" customHeight="1">
      <c r="B238" s="42" t="s">
        <v>216</v>
      </c>
      <c r="C238" s="42"/>
      <c r="D238" s="42"/>
      <c r="E238" s="42"/>
      <c r="F238" s="42"/>
      <c r="G238" s="42"/>
      <c r="H238" s="42"/>
      <c r="I238" s="42"/>
      <c r="J238" s="42"/>
    </row>
    <row r="239" spans="2:10" ht="16.5" customHeight="1">
      <c r="B239" s="42"/>
      <c r="C239" s="42"/>
      <c r="D239" s="42"/>
      <c r="E239" s="42"/>
      <c r="F239" s="42"/>
      <c r="G239" s="42"/>
      <c r="H239" s="42"/>
      <c r="I239" s="42"/>
      <c r="J239" s="42"/>
    </row>
    <row r="240" spans="2:10" ht="16.5" customHeight="1">
      <c r="B240" s="42" t="s">
        <v>132</v>
      </c>
      <c r="C240" s="42"/>
      <c r="D240" s="42"/>
      <c r="E240" s="42"/>
      <c r="F240" s="42"/>
      <c r="G240" s="42"/>
      <c r="H240" s="42"/>
      <c r="I240" s="42"/>
      <c r="J240" s="42"/>
    </row>
    <row r="241" spans="2:10" ht="16.5" customHeight="1">
      <c r="B241" s="42" t="s">
        <v>217</v>
      </c>
      <c r="C241" s="42"/>
      <c r="D241" s="42"/>
      <c r="E241" s="42"/>
      <c r="F241" s="42"/>
      <c r="G241" s="42"/>
      <c r="H241" s="42"/>
      <c r="I241" s="42"/>
      <c r="J241" s="42"/>
    </row>
    <row r="242" spans="2:10" ht="16.5" customHeight="1"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2:10" ht="16.5" customHeight="1">
      <c r="B243" s="42" t="s">
        <v>233</v>
      </c>
      <c r="C243" s="42"/>
      <c r="D243" s="42"/>
      <c r="E243" s="42"/>
      <c r="F243" s="42"/>
      <c r="G243" s="42"/>
      <c r="H243" s="42"/>
      <c r="I243" s="42"/>
      <c r="J243" s="42"/>
    </row>
    <row r="244" spans="2:10" ht="16.5" customHeight="1">
      <c r="B244" s="42" t="s">
        <v>218</v>
      </c>
      <c r="C244" s="42"/>
      <c r="D244" s="42"/>
      <c r="E244" s="42"/>
      <c r="F244" s="42"/>
      <c r="G244" s="42"/>
      <c r="H244" s="42"/>
      <c r="I244" s="42"/>
      <c r="J244" s="42"/>
    </row>
    <row r="245" spans="2:10" ht="16.5" customHeight="1">
      <c r="B245" s="42" t="s">
        <v>219</v>
      </c>
      <c r="C245" s="42"/>
      <c r="D245" s="42"/>
      <c r="E245" s="42"/>
      <c r="F245" s="42"/>
      <c r="G245" s="42"/>
      <c r="H245" s="42"/>
      <c r="I245" s="42"/>
      <c r="J245" s="42"/>
    </row>
    <row r="246" spans="2:10" ht="16.5" customHeight="1">
      <c r="B246" s="42"/>
      <c r="C246" s="42"/>
      <c r="D246" s="42"/>
      <c r="E246" s="42"/>
      <c r="F246" s="42"/>
      <c r="G246" s="42"/>
      <c r="H246" s="42"/>
      <c r="I246" s="42"/>
      <c r="J246" s="42"/>
    </row>
    <row r="247" spans="2:10" ht="16.5" customHeight="1">
      <c r="B247" s="42" t="s">
        <v>220</v>
      </c>
      <c r="C247" s="42"/>
      <c r="D247" s="42"/>
      <c r="E247" s="42"/>
      <c r="F247" s="42"/>
      <c r="G247" s="42"/>
      <c r="H247" s="42"/>
      <c r="I247" s="42"/>
      <c r="J247" s="42"/>
    </row>
    <row r="248" spans="2:10" ht="16.5" customHeight="1">
      <c r="B248" s="42"/>
      <c r="C248" s="42"/>
      <c r="D248" s="42"/>
      <c r="E248" s="42"/>
      <c r="F248" s="42"/>
      <c r="G248" s="42"/>
      <c r="H248" s="42"/>
      <c r="I248" s="42"/>
      <c r="J248" s="42"/>
    </row>
    <row r="249" spans="2:10" ht="16.5" customHeight="1">
      <c r="B249" s="42" t="s">
        <v>190</v>
      </c>
      <c r="C249" s="42"/>
      <c r="D249" s="42"/>
      <c r="E249" s="42"/>
      <c r="F249" s="42"/>
      <c r="G249" s="42"/>
      <c r="H249" s="42"/>
      <c r="I249" s="42"/>
      <c r="J249" s="42"/>
    </row>
    <row r="250" spans="2:10" ht="16.5" customHeight="1">
      <c r="B250" s="42" t="s">
        <v>191</v>
      </c>
      <c r="C250" s="42"/>
      <c r="D250" s="42"/>
      <c r="E250" s="42"/>
      <c r="F250" s="42"/>
      <c r="G250" s="42"/>
      <c r="H250" s="42"/>
      <c r="I250" s="42"/>
      <c r="J250" s="42"/>
    </row>
    <row r="251" spans="2:10" ht="16.5" customHeight="1">
      <c r="B251" s="42" t="s">
        <v>192</v>
      </c>
      <c r="C251" s="42"/>
      <c r="D251" s="42"/>
      <c r="E251" s="42"/>
      <c r="F251" s="42"/>
      <c r="G251" s="42"/>
      <c r="H251" s="42"/>
      <c r="I251" s="42"/>
      <c r="J251" s="42"/>
    </row>
    <row r="252" spans="2:10" ht="16.5" customHeight="1">
      <c r="B252" s="46" t="s">
        <v>234</v>
      </c>
      <c r="C252" s="42"/>
      <c r="D252" s="42"/>
      <c r="E252" s="42"/>
      <c r="F252" s="42"/>
      <c r="G252" s="42"/>
      <c r="H252" s="42"/>
      <c r="I252" s="42"/>
      <c r="J252" s="42"/>
    </row>
    <row r="253" spans="2:10" ht="16.5" customHeight="1">
      <c r="B253" s="42" t="s">
        <v>193</v>
      </c>
      <c r="C253" s="42"/>
      <c r="D253" s="42"/>
      <c r="E253" s="42"/>
      <c r="F253" s="42"/>
      <c r="G253" s="42"/>
      <c r="H253" s="42"/>
      <c r="I253" s="42"/>
      <c r="J253" s="42"/>
    </row>
    <row r="254" spans="2:10" ht="16.5" customHeight="1">
      <c r="B254" s="42"/>
      <c r="C254" s="42"/>
      <c r="D254" s="42"/>
      <c r="E254" s="42"/>
      <c r="F254" s="42"/>
      <c r="G254" s="42"/>
      <c r="H254" s="42"/>
      <c r="I254" s="42"/>
      <c r="J254" s="42"/>
    </row>
    <row r="255" spans="2:10" ht="16.5" customHeight="1">
      <c r="B255" s="42" t="s">
        <v>221</v>
      </c>
      <c r="C255" s="42"/>
      <c r="D255" s="42"/>
      <c r="E255" s="42"/>
      <c r="F255" s="42"/>
      <c r="G255" s="42"/>
      <c r="H255" s="42"/>
      <c r="I255" s="42"/>
      <c r="J255" s="42"/>
    </row>
    <row r="256" spans="2:10" ht="16.5" customHeight="1">
      <c r="B256" s="42" t="s">
        <v>302</v>
      </c>
      <c r="C256" s="42"/>
      <c r="D256" s="42"/>
      <c r="E256" s="42"/>
      <c r="F256" s="42"/>
      <c r="G256" s="42"/>
      <c r="H256" s="42"/>
      <c r="I256" s="42"/>
      <c r="J256" s="42"/>
    </row>
    <row r="257" spans="2:10" ht="16.5" customHeight="1">
      <c r="B257" s="42"/>
      <c r="C257" s="42"/>
      <c r="D257" s="42"/>
      <c r="E257" s="42"/>
      <c r="F257" s="42"/>
      <c r="G257" s="42"/>
      <c r="H257" s="42"/>
      <c r="I257" s="42"/>
      <c r="J257" s="42"/>
    </row>
    <row r="258" ht="16.5" customHeight="1">
      <c r="B258" s="42" t="s">
        <v>222</v>
      </c>
    </row>
    <row r="259" ht="16.5" customHeight="1">
      <c r="B259" s="42" t="s">
        <v>303</v>
      </c>
    </row>
    <row r="260" ht="16.5" customHeight="1">
      <c r="B260" s="42" t="s">
        <v>223</v>
      </c>
    </row>
    <row r="261" ht="16.5" customHeight="1">
      <c r="B261" s="42" t="s">
        <v>224</v>
      </c>
    </row>
    <row r="262" ht="19.5" customHeight="1">
      <c r="B262" s="42"/>
    </row>
    <row r="263" spans="1:2" ht="16.5" customHeight="1">
      <c r="A263" t="s">
        <v>35</v>
      </c>
      <c r="B263" s="1" t="s">
        <v>107</v>
      </c>
    </row>
    <row r="264" ht="16.5" customHeight="1">
      <c r="B264" t="s">
        <v>225</v>
      </c>
    </row>
    <row r="265" ht="19.5" customHeight="1"/>
    <row r="266" spans="1:2" ht="16.5" customHeight="1">
      <c r="A266" t="s">
        <v>36</v>
      </c>
      <c r="B266" s="1" t="s">
        <v>37</v>
      </c>
    </row>
    <row r="267" ht="16.5" customHeight="1">
      <c r="B267" t="s">
        <v>135</v>
      </c>
    </row>
    <row r="268" ht="19.5" customHeight="1"/>
    <row r="269" spans="1:2" ht="16.5" customHeight="1">
      <c r="A269" t="s">
        <v>38</v>
      </c>
      <c r="B269" s="1" t="s">
        <v>39</v>
      </c>
    </row>
    <row r="270" ht="16.5" customHeight="1">
      <c r="B270" t="s">
        <v>249</v>
      </c>
    </row>
    <row r="271" ht="19.5" customHeight="1"/>
    <row r="272" spans="1:2" ht="16.5" customHeight="1">
      <c r="A272" t="s">
        <v>40</v>
      </c>
      <c r="B272" s="1" t="s">
        <v>136</v>
      </c>
    </row>
    <row r="273" ht="16.5" customHeight="1">
      <c r="B273" t="s">
        <v>99</v>
      </c>
    </row>
    <row r="274" ht="19.5" customHeight="1"/>
    <row r="275" spans="1:2" ht="16.5" customHeight="1">
      <c r="A275" t="s">
        <v>41</v>
      </c>
      <c r="B275" s="1" t="s">
        <v>42</v>
      </c>
    </row>
    <row r="276" ht="16.5" customHeight="1">
      <c r="B276" t="s">
        <v>250</v>
      </c>
    </row>
    <row r="277" ht="19.5" customHeight="1">
      <c r="B277" s="12"/>
    </row>
    <row r="278" spans="1:2" ht="16.5" customHeight="1">
      <c r="A278" t="s">
        <v>43</v>
      </c>
      <c r="B278" s="1" t="s">
        <v>66</v>
      </c>
    </row>
    <row r="279" ht="16.5" customHeight="1">
      <c r="B279" t="s">
        <v>251</v>
      </c>
    </row>
    <row r="280" ht="19.5" customHeight="1"/>
    <row r="281" spans="1:2" ht="16.5" customHeight="1">
      <c r="A281" t="s">
        <v>44</v>
      </c>
      <c r="B281" s="1" t="s">
        <v>45</v>
      </c>
    </row>
    <row r="282" spans="1:2" ht="13.5" customHeight="1">
      <c r="A282" s="17"/>
      <c r="B282" s="17"/>
    </row>
    <row r="283" spans="1:2" ht="16.5" customHeight="1">
      <c r="A283" s="17"/>
      <c r="B283" s="17" t="s">
        <v>243</v>
      </c>
    </row>
    <row r="284" spans="1:2" ht="13.5" customHeight="1">
      <c r="A284" s="17"/>
      <c r="B284" s="17"/>
    </row>
    <row r="285" ht="16.5" customHeight="1">
      <c r="G285" s="3" t="s">
        <v>148</v>
      </c>
    </row>
    <row r="286" spans="7:12" s="3" customFormat="1" ht="16.5" customHeight="1">
      <c r="G286" s="3" t="s">
        <v>114</v>
      </c>
      <c r="K286" s="16"/>
      <c r="L286" s="16"/>
    </row>
    <row r="287" spans="5:12" s="3" customFormat="1" ht="16.5" customHeight="1">
      <c r="E287" s="3" t="s">
        <v>79</v>
      </c>
      <c r="F287" s="3" t="s">
        <v>60</v>
      </c>
      <c r="G287" s="3" t="s">
        <v>153</v>
      </c>
      <c r="H287" s="3" t="s">
        <v>149</v>
      </c>
      <c r="I287" s="3" t="s">
        <v>154</v>
      </c>
      <c r="J287" s="3" t="s">
        <v>32</v>
      </c>
      <c r="K287" s="16"/>
      <c r="L287" s="16"/>
    </row>
    <row r="288" spans="5:12" s="3" customFormat="1" ht="16.5" customHeight="1">
      <c r="E288" s="3" t="s">
        <v>10</v>
      </c>
      <c r="F288" s="3" t="s">
        <v>10</v>
      </c>
      <c r="G288" s="3" t="s">
        <v>10</v>
      </c>
      <c r="H288" s="3" t="s">
        <v>10</v>
      </c>
      <c r="I288" s="3" t="s">
        <v>10</v>
      </c>
      <c r="J288" s="3" t="s">
        <v>10</v>
      </c>
      <c r="K288" s="16"/>
      <c r="L288" s="16"/>
    </row>
    <row r="289" spans="11:12" ht="13.5" customHeight="1">
      <c r="K289" s="10"/>
      <c r="L289" s="10"/>
    </row>
    <row r="290" spans="2:12" ht="16.5" customHeight="1">
      <c r="B290" s="7" t="s">
        <v>11</v>
      </c>
      <c r="K290" s="10"/>
      <c r="L290" s="10"/>
    </row>
    <row r="291" spans="2:12" ht="16.5" customHeight="1">
      <c r="B291" t="s">
        <v>150</v>
      </c>
      <c r="E291" s="25">
        <v>2499</v>
      </c>
      <c r="F291" s="25">
        <v>74885</v>
      </c>
      <c r="G291" s="25">
        <v>19358</v>
      </c>
      <c r="H291" s="25">
        <v>0</v>
      </c>
      <c r="I291" s="34">
        <v>0</v>
      </c>
      <c r="J291" s="25">
        <f>SUM(E291:I291)</f>
        <v>96742</v>
      </c>
      <c r="K291" s="11"/>
      <c r="L291" s="11"/>
    </row>
    <row r="292" spans="2:12" ht="16.5" customHeight="1">
      <c r="B292" t="s">
        <v>151</v>
      </c>
      <c r="E292" s="25">
        <v>0</v>
      </c>
      <c r="F292" s="25">
        <v>0</v>
      </c>
      <c r="G292" s="25">
        <v>0</v>
      </c>
      <c r="H292" s="25">
        <v>2070</v>
      </c>
      <c r="I292" s="34">
        <v>-2070</v>
      </c>
      <c r="J292" s="25">
        <f>SUM(E292:I292)</f>
        <v>0</v>
      </c>
      <c r="K292" s="11"/>
      <c r="L292" s="11"/>
    </row>
    <row r="293" spans="2:12" ht="16.5" customHeight="1" thickBot="1">
      <c r="B293" t="s">
        <v>152</v>
      </c>
      <c r="E293" s="21">
        <f aca="true" t="shared" si="0" ref="E293:J293">SUM(E291:E292)</f>
        <v>2499</v>
      </c>
      <c r="F293" s="21">
        <f t="shared" si="0"/>
        <v>74885</v>
      </c>
      <c r="G293" s="21">
        <f t="shared" si="0"/>
        <v>19358</v>
      </c>
      <c r="H293" s="21">
        <f t="shared" si="0"/>
        <v>2070</v>
      </c>
      <c r="I293" s="21">
        <f t="shared" si="0"/>
        <v>-2070</v>
      </c>
      <c r="J293" s="21">
        <f t="shared" si="0"/>
        <v>96742</v>
      </c>
      <c r="K293" s="11"/>
      <c r="L293" s="11"/>
    </row>
    <row r="294" spans="5:12" ht="16.5" customHeight="1">
      <c r="E294" s="18"/>
      <c r="F294" s="18"/>
      <c r="G294" s="18"/>
      <c r="H294" s="18"/>
      <c r="J294" s="18"/>
      <c r="K294" s="10"/>
      <c r="L294" s="10"/>
    </row>
    <row r="295" spans="2:12" ht="16.5" customHeight="1">
      <c r="B295" s="7" t="s">
        <v>168</v>
      </c>
      <c r="E295" s="18"/>
      <c r="F295" s="18"/>
      <c r="G295" s="18"/>
      <c r="H295" s="18"/>
      <c r="J295" s="18"/>
      <c r="K295" s="11"/>
      <c r="L295" s="11"/>
    </row>
    <row r="296" spans="2:12" ht="16.5" customHeight="1">
      <c r="B296" t="s">
        <v>170</v>
      </c>
      <c r="C296" s="31"/>
      <c r="D296" s="31"/>
      <c r="E296" s="33">
        <v>-613</v>
      </c>
      <c r="F296" s="33">
        <v>-140</v>
      </c>
      <c r="G296" s="33">
        <v>-2236</v>
      </c>
      <c r="H296" s="33">
        <v>-5088</v>
      </c>
      <c r="I296" s="33">
        <v>-2070</v>
      </c>
      <c r="J296" s="33">
        <f>SUM(E296:I296)</f>
        <v>-10147</v>
      </c>
      <c r="K296" s="11"/>
      <c r="L296" s="11"/>
    </row>
    <row r="297" spans="2:12" ht="16.5" customHeight="1">
      <c r="B297" t="s">
        <v>194</v>
      </c>
      <c r="C297" s="31"/>
      <c r="D297" s="31"/>
      <c r="E297" s="33"/>
      <c r="F297" s="33"/>
      <c r="G297" s="33"/>
      <c r="H297" s="33"/>
      <c r="I297" s="33"/>
      <c r="J297" s="33">
        <f>I30</f>
        <v>0</v>
      </c>
      <c r="K297" s="11"/>
      <c r="L297" s="11"/>
    </row>
    <row r="298" spans="2:12" ht="16.5" customHeight="1">
      <c r="B298" t="s">
        <v>80</v>
      </c>
      <c r="C298" s="31"/>
      <c r="D298" s="31"/>
      <c r="E298" s="33"/>
      <c r="F298" s="33"/>
      <c r="G298" s="33"/>
      <c r="H298" s="33"/>
      <c r="I298" s="33"/>
      <c r="J298" s="33">
        <f>I28</f>
        <v>-3819</v>
      </c>
      <c r="K298" s="11"/>
      <c r="L298" s="11"/>
    </row>
    <row r="299" spans="2:12" ht="16.5" customHeight="1">
      <c r="B299" t="s">
        <v>105</v>
      </c>
      <c r="C299" s="31"/>
      <c r="D299" s="31"/>
      <c r="E299" s="33"/>
      <c r="F299" s="33"/>
      <c r="G299" s="33"/>
      <c r="H299" s="33"/>
      <c r="I299" s="33"/>
      <c r="J299" s="33">
        <v>44</v>
      </c>
      <c r="K299" s="11"/>
      <c r="L299" s="11"/>
    </row>
    <row r="300" spans="2:12" ht="16.5" customHeight="1">
      <c r="B300" t="s">
        <v>202</v>
      </c>
      <c r="C300" s="31"/>
      <c r="D300" s="31"/>
      <c r="E300" s="33"/>
      <c r="F300" s="33"/>
      <c r="G300" s="33"/>
      <c r="H300" s="33"/>
      <c r="I300" s="33"/>
      <c r="J300" s="39">
        <f>SUM(J296:J299)</f>
        <v>-13922</v>
      </c>
      <c r="K300" s="11"/>
      <c r="L300" s="11"/>
    </row>
    <row r="301" spans="2:12" ht="16.5" customHeight="1">
      <c r="B301" t="s">
        <v>161</v>
      </c>
      <c r="C301" s="31"/>
      <c r="D301" s="31"/>
      <c r="E301" s="33"/>
      <c r="F301" s="33"/>
      <c r="G301" s="33"/>
      <c r="H301" s="33"/>
      <c r="I301" s="33"/>
      <c r="J301" s="33">
        <f>I34</f>
        <v>-904</v>
      </c>
      <c r="K301" s="11"/>
      <c r="L301" s="11"/>
    </row>
    <row r="302" spans="2:12" ht="16.5" customHeight="1" thickBot="1">
      <c r="B302" t="s">
        <v>203</v>
      </c>
      <c r="J302" s="21">
        <f>SUM(J300:J301)</f>
        <v>-14826</v>
      </c>
      <c r="K302" s="11"/>
      <c r="L302" s="11"/>
    </row>
    <row r="303" spans="5:12" ht="16.5" customHeight="1">
      <c r="E303" s="25"/>
      <c r="F303" s="25"/>
      <c r="G303" s="25"/>
      <c r="H303" s="25"/>
      <c r="I303" s="25"/>
      <c r="J303" s="40"/>
      <c r="K303" s="11"/>
      <c r="L303" s="11"/>
    </row>
    <row r="304" spans="2:11" ht="16.5" customHeight="1">
      <c r="B304" s="17" t="s">
        <v>242</v>
      </c>
      <c r="K304" s="10"/>
    </row>
    <row r="305" spans="2:11" ht="16.5" customHeight="1">
      <c r="B305" s="17"/>
      <c r="K305" s="10"/>
    </row>
    <row r="306" spans="7:11" ht="16.5" customHeight="1">
      <c r="G306" s="3" t="s">
        <v>148</v>
      </c>
      <c r="K306" s="10"/>
    </row>
    <row r="307" spans="2:11" ht="16.5" customHeight="1">
      <c r="B307" s="3"/>
      <c r="C307" s="3"/>
      <c r="D307" s="3"/>
      <c r="E307" s="3"/>
      <c r="F307" s="3"/>
      <c r="G307" s="3" t="s">
        <v>114</v>
      </c>
      <c r="H307" s="3"/>
      <c r="I307" s="3"/>
      <c r="J307" s="3"/>
      <c r="K307" s="10"/>
    </row>
    <row r="308" spans="2:11" ht="16.5" customHeight="1">
      <c r="B308" s="3"/>
      <c r="C308" s="3"/>
      <c r="D308" s="3"/>
      <c r="E308" s="3" t="s">
        <v>79</v>
      </c>
      <c r="F308" s="3" t="s">
        <v>60</v>
      </c>
      <c r="G308" s="3" t="s">
        <v>153</v>
      </c>
      <c r="H308" s="3" t="s">
        <v>149</v>
      </c>
      <c r="I308" s="3" t="s">
        <v>154</v>
      </c>
      <c r="J308" s="3" t="s">
        <v>32</v>
      </c>
      <c r="K308" s="10"/>
    </row>
    <row r="309" spans="2:11" ht="16.5" customHeight="1">
      <c r="B309" s="3"/>
      <c r="C309" s="3"/>
      <c r="D309" s="3"/>
      <c r="E309" s="3" t="s">
        <v>10</v>
      </c>
      <c r="F309" s="3" t="s">
        <v>10</v>
      </c>
      <c r="G309" s="3" t="s">
        <v>10</v>
      </c>
      <c r="H309" s="3" t="s">
        <v>10</v>
      </c>
      <c r="I309" s="3" t="s">
        <v>10</v>
      </c>
      <c r="J309" s="3" t="s">
        <v>10</v>
      </c>
      <c r="K309" s="10"/>
    </row>
    <row r="310" ht="13.5" customHeight="1">
      <c r="K310" s="10"/>
    </row>
    <row r="311" spans="2:11" ht="16.5" customHeight="1">
      <c r="B311" s="7" t="s">
        <v>11</v>
      </c>
      <c r="K311" s="10"/>
    </row>
    <row r="312" spans="2:11" ht="16.5" customHeight="1">
      <c r="B312" t="s">
        <v>150</v>
      </c>
      <c r="E312" s="25">
        <v>3491</v>
      </c>
      <c r="F312" s="25">
        <v>72900</v>
      </c>
      <c r="G312" s="25">
        <v>20601</v>
      </c>
      <c r="H312" s="25">
        <v>0</v>
      </c>
      <c r="I312" s="34">
        <v>0</v>
      </c>
      <c r="J312" s="25">
        <f>SUM(E312:I312)</f>
        <v>96992</v>
      </c>
      <c r="K312" s="10"/>
    </row>
    <row r="313" spans="2:11" ht="16.5" customHeight="1">
      <c r="B313" t="s">
        <v>151</v>
      </c>
      <c r="E313" s="25">
        <v>0</v>
      </c>
      <c r="F313" s="25">
        <v>0</v>
      </c>
      <c r="G313" s="25">
        <v>0</v>
      </c>
      <c r="H313" s="25">
        <v>2070</v>
      </c>
      <c r="I313" s="34">
        <v>-2070</v>
      </c>
      <c r="J313" s="25">
        <f>SUM(E313:I313)</f>
        <v>0</v>
      </c>
      <c r="K313" s="10"/>
    </row>
    <row r="314" spans="2:11" ht="16.5" customHeight="1" thickBot="1">
      <c r="B314" t="s">
        <v>152</v>
      </c>
      <c r="E314" s="21">
        <f aca="true" t="shared" si="1" ref="E314:J314">SUM(E312:E313)</f>
        <v>3491</v>
      </c>
      <c r="F314" s="21">
        <f t="shared" si="1"/>
        <v>72900</v>
      </c>
      <c r="G314" s="21">
        <f t="shared" si="1"/>
        <v>20601</v>
      </c>
      <c r="H314" s="21">
        <f t="shared" si="1"/>
        <v>2070</v>
      </c>
      <c r="I314" s="21">
        <f t="shared" si="1"/>
        <v>-2070</v>
      </c>
      <c r="J314" s="21">
        <f t="shared" si="1"/>
        <v>96992</v>
      </c>
      <c r="K314" s="10"/>
    </row>
    <row r="315" spans="5:11" ht="16.5" customHeight="1">
      <c r="E315" s="18"/>
      <c r="F315" s="18"/>
      <c r="G315" s="18"/>
      <c r="H315" s="18"/>
      <c r="J315" s="18"/>
      <c r="K315" s="10"/>
    </row>
    <row r="316" spans="2:11" ht="16.5" customHeight="1">
      <c r="B316" s="7" t="s">
        <v>168</v>
      </c>
      <c r="E316" s="18"/>
      <c r="F316" s="18"/>
      <c r="G316" s="18"/>
      <c r="H316" s="18"/>
      <c r="J316" s="18"/>
      <c r="K316" s="10"/>
    </row>
    <row r="317" spans="2:11" s="31" customFormat="1" ht="16.5" customHeight="1">
      <c r="B317" t="s">
        <v>170</v>
      </c>
      <c r="E317" s="33">
        <v>-121</v>
      </c>
      <c r="F317" s="33">
        <v>3890</v>
      </c>
      <c r="G317" s="33">
        <v>1723</v>
      </c>
      <c r="H317" s="33">
        <v>-4991</v>
      </c>
      <c r="I317" s="33">
        <v>-2070</v>
      </c>
      <c r="J317" s="33">
        <f>SUM(E317:I317)</f>
        <v>-1569</v>
      </c>
      <c r="K317" s="38"/>
    </row>
    <row r="318" spans="2:11" s="31" customFormat="1" ht="16.5" customHeight="1">
      <c r="B318" t="s">
        <v>194</v>
      </c>
      <c r="E318" s="33"/>
      <c r="F318" s="33"/>
      <c r="G318" s="33"/>
      <c r="H318" s="33"/>
      <c r="I318" s="33"/>
      <c r="J318" s="33">
        <v>0</v>
      </c>
      <c r="K318" s="38"/>
    </row>
    <row r="319" spans="2:11" s="31" customFormat="1" ht="16.5" customHeight="1">
      <c r="B319" t="s">
        <v>80</v>
      </c>
      <c r="E319" s="33"/>
      <c r="F319" s="33"/>
      <c r="G319" s="33"/>
      <c r="H319" s="33"/>
      <c r="I319" s="33"/>
      <c r="J319" s="33">
        <f>J28</f>
        <v>-4122</v>
      </c>
      <c r="K319" s="38"/>
    </row>
    <row r="320" spans="2:11" s="31" customFormat="1" ht="16.5" customHeight="1">
      <c r="B320" t="s">
        <v>105</v>
      </c>
      <c r="E320" s="33"/>
      <c r="F320" s="33"/>
      <c r="G320" s="33"/>
      <c r="H320" s="33"/>
      <c r="I320" s="33"/>
      <c r="J320" s="33">
        <v>139</v>
      </c>
      <c r="K320" s="38"/>
    </row>
    <row r="321" spans="2:11" s="31" customFormat="1" ht="16.5" customHeight="1">
      <c r="B321" t="s">
        <v>202</v>
      </c>
      <c r="E321" s="33"/>
      <c r="F321" s="33"/>
      <c r="G321" s="33"/>
      <c r="H321" s="33"/>
      <c r="I321" s="33"/>
      <c r="J321" s="39">
        <f>SUM(J317:J320)</f>
        <v>-5552</v>
      </c>
      <c r="K321" s="38"/>
    </row>
    <row r="322" spans="2:11" s="31" customFormat="1" ht="16.5" customHeight="1">
      <c r="B322" t="s">
        <v>161</v>
      </c>
      <c r="E322" s="33"/>
      <c r="F322" s="33"/>
      <c r="G322" s="33"/>
      <c r="H322" s="33"/>
      <c r="I322" s="33"/>
      <c r="J322" s="33">
        <f>J34</f>
        <v>-1511</v>
      </c>
      <c r="K322" s="38"/>
    </row>
    <row r="323" spans="2:11" ht="16.5" customHeight="1" thickBot="1">
      <c r="B323" t="s">
        <v>203</v>
      </c>
      <c r="J323" s="21">
        <f>SUM(J321:J322)</f>
        <v>-7063</v>
      </c>
      <c r="K323" s="10"/>
    </row>
    <row r="324" spans="10:11" ht="19.5" customHeight="1">
      <c r="J324" s="25"/>
      <c r="K324" s="10"/>
    </row>
    <row r="325" spans="1:2" ht="15.75" customHeight="1">
      <c r="A325" t="s">
        <v>46</v>
      </c>
      <c r="B325" s="1" t="s">
        <v>47</v>
      </c>
    </row>
    <row r="326" ht="15.75" customHeight="1">
      <c r="B326" t="s">
        <v>173</v>
      </c>
    </row>
    <row r="327" ht="15.75" customHeight="1">
      <c r="B327" t="s">
        <v>174</v>
      </c>
    </row>
    <row r="328" ht="19.5" customHeight="1"/>
    <row r="329" spans="1:2" ht="15.75" customHeight="1">
      <c r="A329" t="s">
        <v>48</v>
      </c>
      <c r="B329" s="1" t="s">
        <v>49</v>
      </c>
    </row>
    <row r="330" spans="1:2" ht="15.75" customHeight="1">
      <c r="A330" s="10"/>
      <c r="B330" t="s">
        <v>185</v>
      </c>
    </row>
    <row r="331" ht="19.5" customHeight="1">
      <c r="A331" s="10"/>
    </row>
    <row r="332" spans="1:2" ht="15.75" customHeight="1">
      <c r="A332" t="s">
        <v>50</v>
      </c>
      <c r="B332" s="1" t="s">
        <v>51</v>
      </c>
    </row>
    <row r="333" ht="15.75" customHeight="1">
      <c r="B333" t="s">
        <v>252</v>
      </c>
    </row>
    <row r="334" ht="19.5" customHeight="1"/>
    <row r="335" spans="1:2" ht="15.75" customHeight="1">
      <c r="A335" t="s">
        <v>52</v>
      </c>
      <c r="B335" s="1" t="s">
        <v>180</v>
      </c>
    </row>
    <row r="336" s="12" customFormat="1" ht="15.75" customHeight="1">
      <c r="B336" t="s">
        <v>253</v>
      </c>
    </row>
    <row r="337" ht="19.5" customHeight="1"/>
    <row r="338" spans="1:2" s="12" customFormat="1" ht="15.75" customHeight="1">
      <c r="A338" t="s">
        <v>140</v>
      </c>
      <c r="B338" s="1" t="s">
        <v>141</v>
      </c>
    </row>
    <row r="339" spans="2:8" s="12" customFormat="1" ht="15.75" customHeight="1">
      <c r="B339" s="42" t="s">
        <v>254</v>
      </c>
      <c r="C339" s="45"/>
      <c r="D339" s="45"/>
      <c r="E339" s="45"/>
      <c r="F339" s="45"/>
      <c r="G339" s="45"/>
      <c r="H339" s="45"/>
    </row>
    <row r="340" s="12" customFormat="1" ht="19.5" customHeight="1">
      <c r="B340" s="31"/>
    </row>
    <row r="341" spans="1:2" s="12" customFormat="1" ht="15.75" customHeight="1">
      <c r="A341" t="s">
        <v>145</v>
      </c>
      <c r="B341" s="1" t="s">
        <v>146</v>
      </c>
    </row>
    <row r="342" s="12" customFormat="1" ht="15.75" customHeight="1">
      <c r="B342" t="s">
        <v>255</v>
      </c>
    </row>
    <row r="343" s="12" customFormat="1" ht="15.75" customHeight="1">
      <c r="B343"/>
    </row>
    <row r="344" s="12" customFormat="1" ht="15.75" customHeight="1">
      <c r="B344"/>
    </row>
    <row r="345" spans="1:2" ht="15.75" customHeight="1">
      <c r="A345" s="4" t="s">
        <v>90</v>
      </c>
      <c r="B345" s="3"/>
    </row>
    <row r="346" ht="15.75" customHeight="1">
      <c r="A346" s="4" t="s">
        <v>91</v>
      </c>
    </row>
    <row r="347" ht="15.75" customHeight="1">
      <c r="A347" s="4"/>
    </row>
    <row r="348" spans="1:2" ht="15.75" customHeight="1">
      <c r="A348" t="s">
        <v>67</v>
      </c>
      <c r="B348" s="1" t="s">
        <v>256</v>
      </c>
    </row>
    <row r="349" ht="15.75" customHeight="1">
      <c r="B349" s="1"/>
    </row>
    <row r="350" s="31" customFormat="1" ht="15.75" customHeight="1">
      <c r="B350" t="s">
        <v>282</v>
      </c>
    </row>
    <row r="351" s="31" customFormat="1" ht="15.75" customHeight="1">
      <c r="B351" t="s">
        <v>290</v>
      </c>
    </row>
    <row r="352" s="31" customFormat="1" ht="15.75" customHeight="1">
      <c r="B352" t="s">
        <v>289</v>
      </c>
    </row>
    <row r="353" spans="2:10" s="31" customFormat="1" ht="15.75" customHeight="1">
      <c r="B353" s="42" t="s">
        <v>298</v>
      </c>
      <c r="C353" s="46"/>
      <c r="D353" s="46"/>
      <c r="E353" s="46"/>
      <c r="F353" s="46"/>
      <c r="G353" s="46"/>
      <c r="H353" s="46"/>
      <c r="I353" s="46"/>
      <c r="J353" s="46"/>
    </row>
    <row r="354" s="31" customFormat="1" ht="15.75" customHeight="1">
      <c r="B354"/>
    </row>
    <row r="355" s="31" customFormat="1" ht="15.75" customHeight="1">
      <c r="B355" t="s">
        <v>275</v>
      </c>
    </row>
    <row r="356" s="31" customFormat="1" ht="15.75" customHeight="1">
      <c r="B356" t="s">
        <v>276</v>
      </c>
    </row>
    <row r="357" s="31" customFormat="1" ht="15.75" customHeight="1">
      <c r="B357" t="s">
        <v>277</v>
      </c>
    </row>
    <row r="358" s="31" customFormat="1" ht="15.75" customHeight="1">
      <c r="B358" t="s">
        <v>297</v>
      </c>
    </row>
    <row r="359" s="31" customFormat="1" ht="15.75" customHeight="1">
      <c r="B359" t="s">
        <v>278</v>
      </c>
    </row>
    <row r="360" s="31" customFormat="1" ht="15.75" customHeight="1">
      <c r="B360" t="s">
        <v>279</v>
      </c>
    </row>
    <row r="361" s="31" customFormat="1" ht="15.75" customHeight="1">
      <c r="B361" t="s">
        <v>281</v>
      </c>
    </row>
    <row r="362" s="31" customFormat="1" ht="15.75" customHeight="1">
      <c r="B362" t="s">
        <v>280</v>
      </c>
    </row>
    <row r="363" s="31" customFormat="1" ht="15.75" customHeight="1">
      <c r="B363"/>
    </row>
    <row r="364" s="31" customFormat="1" ht="15.75" customHeight="1">
      <c r="B364" t="s">
        <v>267</v>
      </c>
    </row>
    <row r="365" s="31" customFormat="1" ht="15.75" customHeight="1">
      <c r="B365" t="s">
        <v>266</v>
      </c>
    </row>
    <row r="366" s="31" customFormat="1" ht="15.75" customHeight="1">
      <c r="B366" t="s">
        <v>283</v>
      </c>
    </row>
    <row r="367" s="31" customFormat="1" ht="15.75" customHeight="1">
      <c r="B367" t="s">
        <v>268</v>
      </c>
    </row>
    <row r="368" s="31" customFormat="1" ht="15.75" customHeight="1">
      <c r="B368" t="s">
        <v>284</v>
      </c>
    </row>
    <row r="369" s="31" customFormat="1" ht="15.75" customHeight="1">
      <c r="B369" t="s">
        <v>269</v>
      </c>
    </row>
    <row r="370" s="31" customFormat="1" ht="15.75" customHeight="1">
      <c r="B370" t="s">
        <v>285</v>
      </c>
    </row>
    <row r="371" s="31" customFormat="1" ht="19.5" customHeight="1">
      <c r="B371"/>
    </row>
    <row r="372" spans="1:2" ht="15.75" customHeight="1">
      <c r="A372" t="s">
        <v>68</v>
      </c>
      <c r="B372" s="1" t="s">
        <v>257</v>
      </c>
    </row>
    <row r="373" ht="15.75" customHeight="1">
      <c r="B373" s="1"/>
    </row>
    <row r="374" s="31" customFormat="1" ht="15.75" customHeight="1">
      <c r="B374" t="s">
        <v>258</v>
      </c>
    </row>
    <row r="375" s="31" customFormat="1" ht="15.75" customHeight="1">
      <c r="B375" t="s">
        <v>274</v>
      </c>
    </row>
    <row r="376" s="31" customFormat="1" ht="15.75" customHeight="1">
      <c r="B376" t="s">
        <v>259</v>
      </c>
    </row>
    <row r="377" s="31" customFormat="1" ht="15.75" customHeight="1">
      <c r="B377"/>
    </row>
    <row r="378" ht="15.75" customHeight="1">
      <c r="B378" t="s">
        <v>270</v>
      </c>
    </row>
    <row r="379" ht="15.75" customHeight="1">
      <c r="B379" t="s">
        <v>286</v>
      </c>
    </row>
    <row r="380" ht="19.5" customHeight="1"/>
    <row r="381" spans="1:2" ht="16.5" customHeight="1">
      <c r="A381" t="s">
        <v>69</v>
      </c>
      <c r="B381" s="1" t="s">
        <v>89</v>
      </c>
    </row>
    <row r="382" ht="16.5" customHeight="1">
      <c r="B382" s="1"/>
    </row>
    <row r="383" s="31" customFormat="1" ht="16.5" customHeight="1">
      <c r="B383" t="s">
        <v>261</v>
      </c>
    </row>
    <row r="384" s="31" customFormat="1" ht="16.5" customHeight="1">
      <c r="B384" t="s">
        <v>288</v>
      </c>
    </row>
    <row r="385" s="31" customFormat="1" ht="16.5" customHeight="1">
      <c r="B385" t="s">
        <v>287</v>
      </c>
    </row>
    <row r="386" s="31" customFormat="1" ht="16.5" customHeight="1">
      <c r="B386"/>
    </row>
    <row r="387" s="31" customFormat="1" ht="16.5" customHeight="1">
      <c r="B387" t="s">
        <v>271</v>
      </c>
    </row>
    <row r="388" s="31" customFormat="1" ht="16.5" customHeight="1">
      <c r="B388" t="s">
        <v>272</v>
      </c>
    </row>
    <row r="389" s="31" customFormat="1" ht="16.5" customHeight="1">
      <c r="B389"/>
    </row>
    <row r="390" spans="1:2" ht="16.5" customHeight="1">
      <c r="A390" t="s">
        <v>70</v>
      </c>
      <c r="B390" s="1" t="s">
        <v>53</v>
      </c>
    </row>
    <row r="391" ht="16.5" customHeight="1">
      <c r="B391" t="s">
        <v>123</v>
      </c>
    </row>
    <row r="392" ht="19.5" customHeight="1"/>
    <row r="393" spans="1:2" ht="16.5" customHeight="1">
      <c r="A393" t="s">
        <v>71</v>
      </c>
      <c r="B393" s="1" t="s">
        <v>163</v>
      </c>
    </row>
    <row r="394" spans="2:10" ht="16.5" customHeight="1">
      <c r="B394" s="1"/>
      <c r="F394" s="3" t="s">
        <v>3</v>
      </c>
      <c r="G394" s="32" t="s">
        <v>115</v>
      </c>
      <c r="H394" s="3"/>
      <c r="I394" s="3" t="s">
        <v>3</v>
      </c>
      <c r="J394" s="3" t="s">
        <v>115</v>
      </c>
    </row>
    <row r="395" spans="6:10" ht="16.5" customHeight="1">
      <c r="F395" s="3" t="s">
        <v>4</v>
      </c>
      <c r="G395" s="13" t="s">
        <v>6</v>
      </c>
      <c r="H395" s="3"/>
      <c r="I395" s="3" t="s">
        <v>4</v>
      </c>
      <c r="J395" s="3" t="s">
        <v>6</v>
      </c>
    </row>
    <row r="396" spans="6:10" ht="16.5" customHeight="1">
      <c r="F396" s="3" t="s">
        <v>5</v>
      </c>
      <c r="G396" s="3" t="s">
        <v>5</v>
      </c>
      <c r="H396" s="3"/>
      <c r="I396" s="3" t="s">
        <v>8</v>
      </c>
      <c r="J396" s="3" t="s">
        <v>9</v>
      </c>
    </row>
    <row r="397" spans="6:10" ht="16.5" customHeight="1">
      <c r="F397" s="3" t="s">
        <v>239</v>
      </c>
      <c r="G397" s="3" t="s">
        <v>238</v>
      </c>
      <c r="H397" s="3"/>
      <c r="I397" s="3" t="s">
        <v>239</v>
      </c>
      <c r="J397" s="3" t="s">
        <v>238</v>
      </c>
    </row>
    <row r="398" spans="6:10" ht="16.5" customHeight="1">
      <c r="F398" s="3" t="s">
        <v>10</v>
      </c>
      <c r="G398" s="3" t="s">
        <v>10</v>
      </c>
      <c r="I398" s="3" t="s">
        <v>10</v>
      </c>
      <c r="J398" s="3" t="s">
        <v>10</v>
      </c>
    </row>
    <row r="399" ht="16.5" customHeight="1">
      <c r="B399" t="s">
        <v>265</v>
      </c>
    </row>
    <row r="400" ht="16.5" customHeight="1">
      <c r="B400" t="s">
        <v>226</v>
      </c>
    </row>
    <row r="401" ht="16.5" customHeight="1"/>
    <row r="402" spans="2:10" s="42" customFormat="1" ht="16.5" customHeight="1">
      <c r="B402" s="42" t="s">
        <v>299</v>
      </c>
      <c r="F402" s="43">
        <v>1350</v>
      </c>
      <c r="G402" s="43">
        <v>0</v>
      </c>
      <c r="H402" s="43"/>
      <c r="I402" s="43">
        <v>1350</v>
      </c>
      <c r="J402" s="43">
        <v>0</v>
      </c>
    </row>
    <row r="403" spans="2:11" s="42" customFormat="1" ht="16.5" customHeight="1">
      <c r="B403" s="42" t="s">
        <v>164</v>
      </c>
      <c r="F403" s="34">
        <v>2331</v>
      </c>
      <c r="G403" s="34">
        <v>2298</v>
      </c>
      <c r="H403" s="34"/>
      <c r="I403" s="34">
        <v>6928</v>
      </c>
      <c r="J403" s="34">
        <v>6749</v>
      </c>
      <c r="K403" s="43"/>
    </row>
    <row r="404" spans="2:11" s="42" customFormat="1" ht="16.5" customHeight="1">
      <c r="B404" s="42" t="s">
        <v>105</v>
      </c>
      <c r="F404" s="34">
        <v>-25</v>
      </c>
      <c r="G404" s="34">
        <v>-58</v>
      </c>
      <c r="H404" s="34"/>
      <c r="I404" s="34">
        <v>-44</v>
      </c>
      <c r="J404" s="34">
        <v>-139</v>
      </c>
      <c r="K404" s="43"/>
    </row>
    <row r="405" spans="2:11" s="42" customFormat="1" ht="16.5" customHeight="1" thickBot="1">
      <c r="B405" s="42" t="s">
        <v>244</v>
      </c>
      <c r="F405" s="51">
        <v>0</v>
      </c>
      <c r="G405" s="51">
        <v>200</v>
      </c>
      <c r="H405" s="34"/>
      <c r="I405" s="51">
        <v>0</v>
      </c>
      <c r="J405" s="51">
        <v>200</v>
      </c>
      <c r="K405" s="43"/>
    </row>
    <row r="406" spans="6:11" s="42" customFormat="1" ht="16.5" customHeight="1">
      <c r="F406" s="34"/>
      <c r="G406" s="34"/>
      <c r="H406" s="34"/>
      <c r="I406" s="34"/>
      <c r="J406" s="34"/>
      <c r="K406" s="43"/>
    </row>
    <row r="407" spans="2:11" s="42" customFormat="1" ht="16.5" customHeight="1">
      <c r="B407" s="42" t="s">
        <v>300</v>
      </c>
      <c r="F407" s="34"/>
      <c r="G407" s="34"/>
      <c r="H407" s="34"/>
      <c r="I407" s="34"/>
      <c r="J407" s="34"/>
      <c r="K407" s="43"/>
    </row>
    <row r="408" ht="19.5" customHeight="1"/>
    <row r="409" spans="1:2" ht="16.5" customHeight="1">
      <c r="A409" t="s">
        <v>72</v>
      </c>
      <c r="B409" s="1" t="s">
        <v>291</v>
      </c>
    </row>
    <row r="410" spans="2:10" ht="16.5" customHeight="1">
      <c r="B410" s="1"/>
      <c r="F410" s="3" t="s">
        <v>3</v>
      </c>
      <c r="G410" s="32" t="s">
        <v>115</v>
      </c>
      <c r="H410" s="3"/>
      <c r="I410" s="3" t="s">
        <v>3</v>
      </c>
      <c r="J410" s="3" t="s">
        <v>115</v>
      </c>
    </row>
    <row r="411" spans="2:10" ht="16.5" customHeight="1">
      <c r="B411" s="1"/>
      <c r="F411" s="3" t="s">
        <v>4</v>
      </c>
      <c r="G411" s="13" t="s">
        <v>6</v>
      </c>
      <c r="H411" s="3"/>
      <c r="I411" s="3" t="s">
        <v>4</v>
      </c>
      <c r="J411" s="3" t="s">
        <v>6</v>
      </c>
    </row>
    <row r="412" spans="2:10" ht="16.5" customHeight="1">
      <c r="B412" s="1"/>
      <c r="F412" s="3" t="s">
        <v>5</v>
      </c>
      <c r="G412" s="3" t="s">
        <v>5</v>
      </c>
      <c r="H412" s="3"/>
      <c r="I412" s="3" t="s">
        <v>8</v>
      </c>
      <c r="J412" s="3" t="s">
        <v>9</v>
      </c>
    </row>
    <row r="413" spans="2:10" ht="16.5" customHeight="1">
      <c r="B413" s="1"/>
      <c r="F413" s="3" t="s">
        <v>239</v>
      </c>
      <c r="G413" s="3" t="s">
        <v>238</v>
      </c>
      <c r="H413" s="3"/>
      <c r="I413" s="3" t="s">
        <v>239</v>
      </c>
      <c r="J413" s="3" t="s">
        <v>238</v>
      </c>
    </row>
    <row r="414" spans="2:10" ht="16.5" customHeight="1">
      <c r="B414" s="1"/>
      <c r="F414" s="3" t="s">
        <v>10</v>
      </c>
      <c r="G414" s="3" t="s">
        <v>10</v>
      </c>
      <c r="I414" s="3" t="s">
        <v>10</v>
      </c>
      <c r="J414" s="3" t="s">
        <v>10</v>
      </c>
    </row>
    <row r="415" spans="2:10" ht="16.5" customHeight="1">
      <c r="B415" s="46" t="s">
        <v>124</v>
      </c>
      <c r="C415" s="42"/>
      <c r="D415" s="42"/>
      <c r="E415" s="42"/>
      <c r="F415" s="42"/>
      <c r="G415" s="43"/>
      <c r="H415" s="42"/>
      <c r="I415" s="47"/>
      <c r="J415" s="42"/>
    </row>
    <row r="416" spans="2:10" ht="16.5" customHeight="1">
      <c r="B416" s="42" t="s">
        <v>160</v>
      </c>
      <c r="C416" s="42"/>
      <c r="D416" s="42"/>
      <c r="E416" s="42"/>
      <c r="F416" s="43">
        <v>-20</v>
      </c>
      <c r="G416" s="43">
        <v>-431</v>
      </c>
      <c r="H416" s="42"/>
      <c r="I416" s="47">
        <v>-120</v>
      </c>
      <c r="J416" s="43">
        <v>-1585</v>
      </c>
    </row>
    <row r="417" spans="2:10" ht="16.5" customHeight="1">
      <c r="B417" s="42" t="s">
        <v>273</v>
      </c>
      <c r="C417" s="42"/>
      <c r="D417" s="42"/>
      <c r="E417" s="42"/>
      <c r="F417" s="43">
        <v>493</v>
      </c>
      <c r="G417" s="43">
        <v>0</v>
      </c>
      <c r="H417" s="42"/>
      <c r="I417" s="47">
        <v>493</v>
      </c>
      <c r="J417" s="43">
        <v>0</v>
      </c>
    </row>
    <row r="418" spans="2:10" ht="16.5" customHeight="1">
      <c r="B418" s="42" t="s">
        <v>292</v>
      </c>
      <c r="C418" s="42"/>
      <c r="D418" s="42"/>
      <c r="E418" s="42"/>
      <c r="F418" s="43">
        <v>-1350</v>
      </c>
      <c r="G418" s="43">
        <v>0</v>
      </c>
      <c r="H418" s="42"/>
      <c r="I418" s="47">
        <v>-1350</v>
      </c>
      <c r="J418" s="43">
        <v>0</v>
      </c>
    </row>
    <row r="419" spans="2:10" ht="16.5" customHeight="1">
      <c r="B419" s="42" t="s">
        <v>139</v>
      </c>
      <c r="C419" s="42"/>
      <c r="D419" s="42"/>
      <c r="E419" s="42"/>
      <c r="F419" s="43">
        <v>24</v>
      </c>
      <c r="G419" s="43">
        <v>25</v>
      </c>
      <c r="H419" s="42"/>
      <c r="I419" s="48">
        <f>(I93-G93)</f>
        <v>73</v>
      </c>
      <c r="J419" s="43">
        <v>74</v>
      </c>
    </row>
    <row r="420" spans="2:10" ht="16.5" customHeight="1" thickBot="1">
      <c r="B420" s="41"/>
      <c r="C420" s="42"/>
      <c r="D420" s="42"/>
      <c r="E420" s="42"/>
      <c r="F420" s="49">
        <f>SUM(F415:F419)</f>
        <v>-853</v>
      </c>
      <c r="G420" s="49">
        <f>SUM(G415:G419)</f>
        <v>-406</v>
      </c>
      <c r="H420" s="42"/>
      <c r="I420" s="50">
        <f>SUM(I415:I419)</f>
        <v>-904</v>
      </c>
      <c r="J420" s="49">
        <f>SUM(J415:J419)</f>
        <v>-1511</v>
      </c>
    </row>
    <row r="421" spans="2:10" ht="16.5" customHeight="1">
      <c r="B421" s="41"/>
      <c r="C421" s="42"/>
      <c r="D421" s="42"/>
      <c r="E421" s="42"/>
      <c r="F421" s="42"/>
      <c r="G421" s="42"/>
      <c r="H421" s="42"/>
      <c r="I421" s="42"/>
      <c r="J421" s="42"/>
    </row>
    <row r="422" spans="2:10" s="31" customFormat="1" ht="16.5" customHeight="1">
      <c r="B422" s="42" t="s">
        <v>293</v>
      </c>
      <c r="C422" s="46"/>
      <c r="D422" s="46"/>
      <c r="E422" s="46"/>
      <c r="F422" s="46"/>
      <c r="G422" s="46"/>
      <c r="H422" s="46"/>
      <c r="I422" s="46"/>
      <c r="J422" s="46"/>
    </row>
    <row r="423" spans="2:10" s="31" customFormat="1" ht="16.5" customHeight="1">
      <c r="B423" s="42" t="s">
        <v>295</v>
      </c>
      <c r="C423" s="46"/>
      <c r="D423" s="46"/>
      <c r="E423" s="46"/>
      <c r="F423" s="46"/>
      <c r="G423" s="46"/>
      <c r="H423" s="46"/>
      <c r="I423" s="46"/>
      <c r="J423" s="46"/>
    </row>
    <row r="424" spans="2:10" s="31" customFormat="1" ht="16.5" customHeight="1">
      <c r="B424" s="42" t="s">
        <v>294</v>
      </c>
      <c r="C424" s="46"/>
      <c r="D424" s="46"/>
      <c r="E424" s="46"/>
      <c r="F424" s="46"/>
      <c r="G424" s="46"/>
      <c r="H424" s="46"/>
      <c r="I424" s="46"/>
      <c r="J424" s="46"/>
    </row>
    <row r="425" spans="2:10" s="31" customFormat="1" ht="16.5" customHeight="1">
      <c r="B425" s="42"/>
      <c r="C425" s="46"/>
      <c r="D425" s="46"/>
      <c r="E425" s="46"/>
      <c r="F425" s="46"/>
      <c r="G425" s="46"/>
      <c r="H425" s="46"/>
      <c r="I425" s="46"/>
      <c r="J425" s="46"/>
    </row>
    <row r="426" s="46" customFormat="1" ht="16.5" customHeight="1">
      <c r="B426" s="42" t="s">
        <v>301</v>
      </c>
    </row>
    <row r="427" s="31" customFormat="1" ht="19.5" customHeight="1">
      <c r="B427"/>
    </row>
    <row r="428" spans="1:2" ht="16.5" customHeight="1">
      <c r="A428" t="s">
        <v>171</v>
      </c>
      <c r="B428" s="1" t="s">
        <v>137</v>
      </c>
    </row>
    <row r="429" ht="16.5" customHeight="1">
      <c r="B429" t="s">
        <v>169</v>
      </c>
    </row>
    <row r="430" ht="19.5" customHeight="1"/>
    <row r="431" spans="1:2" ht="16.5" customHeight="1">
      <c r="A431" t="s">
        <v>172</v>
      </c>
      <c r="B431" s="1" t="s">
        <v>134</v>
      </c>
    </row>
    <row r="432" ht="16.5" customHeight="1">
      <c r="B432" t="s">
        <v>248</v>
      </c>
    </row>
    <row r="433" ht="15" customHeight="1">
      <c r="B433" s="12"/>
    </row>
    <row r="434" spans="5:7" ht="16.5" customHeight="1">
      <c r="E434" s="3" t="s">
        <v>62</v>
      </c>
      <c r="F434" s="3"/>
      <c r="G434" s="3" t="s">
        <v>63</v>
      </c>
    </row>
    <row r="435" spans="5:7" ht="16.5" customHeight="1">
      <c r="E435" s="3" t="s">
        <v>10</v>
      </c>
      <c r="F435" s="3"/>
      <c r="G435" s="3" t="s">
        <v>10</v>
      </c>
    </row>
    <row r="436" spans="2:7" ht="16.5" customHeight="1">
      <c r="B436" t="s">
        <v>61</v>
      </c>
      <c r="E436" s="5"/>
      <c r="F436" s="5"/>
      <c r="G436" s="5"/>
    </row>
    <row r="437" spans="2:7" ht="16.5" customHeight="1">
      <c r="B437" t="s">
        <v>81</v>
      </c>
      <c r="E437" s="18">
        <f>G99</f>
        <v>2448</v>
      </c>
      <c r="F437" s="18"/>
      <c r="G437" s="18">
        <v>0</v>
      </c>
    </row>
    <row r="438" spans="2:7" ht="16.5" customHeight="1">
      <c r="B438" t="s">
        <v>87</v>
      </c>
      <c r="E438" s="18">
        <v>11930</v>
      </c>
      <c r="F438" s="18"/>
      <c r="G438" s="18">
        <v>0</v>
      </c>
    </row>
    <row r="439" spans="2:7" ht="16.5" customHeight="1">
      <c r="B439" t="s">
        <v>64</v>
      </c>
      <c r="E439" s="18">
        <v>6081</v>
      </c>
      <c r="F439" s="18"/>
      <c r="G439" s="18">
        <v>42219</v>
      </c>
    </row>
    <row r="440" spans="2:7" ht="16.5" customHeight="1">
      <c r="B440" t="s">
        <v>88</v>
      </c>
      <c r="E440" s="18">
        <v>957</v>
      </c>
      <c r="F440" s="18"/>
      <c r="G440" s="18">
        <v>1785</v>
      </c>
    </row>
    <row r="441" spans="5:7" ht="16.5" customHeight="1" thickBot="1">
      <c r="E441" s="21">
        <f>SUM(E436:E440)</f>
        <v>21416</v>
      </c>
      <c r="F441" s="18"/>
      <c r="G441" s="21">
        <f>SUM(G436:G440)</f>
        <v>44004</v>
      </c>
    </row>
    <row r="442" ht="19.5" customHeight="1"/>
    <row r="443" spans="1:2" ht="16.5" customHeight="1">
      <c r="A443" t="s">
        <v>73</v>
      </c>
      <c r="B443" s="1" t="s">
        <v>126</v>
      </c>
    </row>
    <row r="444" ht="16.5" customHeight="1">
      <c r="B444" t="s">
        <v>138</v>
      </c>
    </row>
    <row r="445" ht="16.5" customHeight="1"/>
    <row r="446" spans="1:2" ht="16.5" customHeight="1">
      <c r="A446" t="s">
        <v>74</v>
      </c>
      <c r="B446" s="1" t="s">
        <v>133</v>
      </c>
    </row>
    <row r="447" ht="16.5" customHeight="1">
      <c r="B447" t="s">
        <v>262</v>
      </c>
    </row>
    <row r="448" ht="19.5" customHeight="1"/>
    <row r="449" spans="1:2" ht="16.5" customHeight="1">
      <c r="A449" t="s">
        <v>75</v>
      </c>
      <c r="B449" s="1" t="s">
        <v>158</v>
      </c>
    </row>
    <row r="450" spans="2:9" ht="16.5" customHeight="1">
      <c r="B450" s="1"/>
      <c r="G450" s="3" t="s">
        <v>14</v>
      </c>
      <c r="H450" s="3"/>
      <c r="I450" s="3" t="s">
        <v>14</v>
      </c>
    </row>
    <row r="451" spans="2:9" ht="16.5" customHeight="1">
      <c r="B451" s="1"/>
      <c r="G451" s="3" t="s">
        <v>15</v>
      </c>
      <c r="H451" s="3"/>
      <c r="I451" s="3" t="s">
        <v>7</v>
      </c>
    </row>
    <row r="452" spans="2:9" ht="16.5" customHeight="1">
      <c r="B452" s="1"/>
      <c r="G452" s="3" t="s">
        <v>3</v>
      </c>
      <c r="H452" s="3"/>
      <c r="I452" s="3" t="s">
        <v>12</v>
      </c>
    </row>
    <row r="453" spans="7:9" ht="16.5" customHeight="1">
      <c r="G453" s="3" t="s">
        <v>5</v>
      </c>
      <c r="H453" s="3"/>
      <c r="I453" s="3" t="s">
        <v>13</v>
      </c>
    </row>
    <row r="454" spans="7:9" ht="16.5" customHeight="1">
      <c r="G454" s="3" t="s">
        <v>239</v>
      </c>
      <c r="H454" s="3"/>
      <c r="I454" s="3" t="s">
        <v>209</v>
      </c>
    </row>
    <row r="455" spans="7:9" ht="16.5" customHeight="1">
      <c r="G455" s="3" t="s">
        <v>10</v>
      </c>
      <c r="I455" s="3" t="s">
        <v>10</v>
      </c>
    </row>
    <row r="456" ht="16.5" customHeight="1">
      <c r="B456" t="s">
        <v>196</v>
      </c>
    </row>
    <row r="457" spans="2:9" ht="16.5" customHeight="1">
      <c r="B457" t="s">
        <v>155</v>
      </c>
      <c r="G457" s="18">
        <v>-399806</v>
      </c>
      <c r="H457" s="18"/>
      <c r="I457" s="18">
        <v>-386248</v>
      </c>
    </row>
    <row r="458" spans="2:9" ht="16.5" customHeight="1">
      <c r="B458" t="s">
        <v>156</v>
      </c>
      <c r="G458" s="18">
        <v>-4414</v>
      </c>
      <c r="H458" s="18"/>
      <c r="I458" s="18">
        <v>-4414</v>
      </c>
    </row>
    <row r="459" spans="7:9" ht="16.5" customHeight="1">
      <c r="G459" s="23">
        <f>SUM(G457:G458)</f>
        <v>-404220</v>
      </c>
      <c r="H459" s="18"/>
      <c r="I459" s="23">
        <f>SUM(I457:I458)</f>
        <v>-390662</v>
      </c>
    </row>
    <row r="460" spans="2:9" ht="16.5" customHeight="1">
      <c r="B460" t="s">
        <v>177</v>
      </c>
      <c r="G460" s="18">
        <v>-233</v>
      </c>
      <c r="H460" s="18"/>
      <c r="I460" s="18">
        <v>-233</v>
      </c>
    </row>
    <row r="461" spans="7:9" ht="16.5" customHeight="1">
      <c r="G461" s="23">
        <f>SUM(G459:G460)</f>
        <v>-404453</v>
      </c>
      <c r="H461" s="18"/>
      <c r="I461" s="23">
        <f>SUM(I459:I460)</f>
        <v>-390895</v>
      </c>
    </row>
    <row r="462" spans="2:9" ht="16.5" customHeight="1">
      <c r="B462" t="s">
        <v>157</v>
      </c>
      <c r="G462" s="18">
        <v>218723</v>
      </c>
      <c r="H462" s="18"/>
      <c r="I462" s="18">
        <v>219991</v>
      </c>
    </row>
    <row r="463" spans="7:9" ht="16.5" customHeight="1" thickBot="1">
      <c r="G463" s="21">
        <f>SUM(G461:G462)</f>
        <v>-185730</v>
      </c>
      <c r="H463" s="18"/>
      <c r="I463" s="21">
        <f>SUM(I461:I462)</f>
        <v>-170904</v>
      </c>
    </row>
    <row r="464" spans="7:9" ht="19.5" customHeight="1">
      <c r="G464" s="18"/>
      <c r="H464" s="18"/>
      <c r="I464" s="18"/>
    </row>
    <row r="465" spans="1:2" ht="16.5" customHeight="1">
      <c r="A465" t="s">
        <v>76</v>
      </c>
      <c r="B465" s="1" t="s">
        <v>54</v>
      </c>
    </row>
    <row r="466" spans="2:9" ht="16.5" customHeight="1">
      <c r="B466" s="37" t="s">
        <v>263</v>
      </c>
      <c r="C466" s="35"/>
      <c r="D466" s="35"/>
      <c r="E466" s="35"/>
      <c r="F466" s="35"/>
      <c r="G466" s="35"/>
      <c r="H466" s="35"/>
      <c r="I466" s="35"/>
    </row>
    <row r="467" spans="2:9" ht="19.5" customHeight="1">
      <c r="B467" s="37"/>
      <c r="C467" s="36"/>
      <c r="D467" s="36"/>
      <c r="E467" s="36"/>
      <c r="F467" s="36"/>
      <c r="G467" s="36"/>
      <c r="H467" s="36"/>
      <c r="I467" s="36"/>
    </row>
    <row r="468" spans="1:2" ht="16.5" customHeight="1">
      <c r="A468" t="s">
        <v>77</v>
      </c>
      <c r="B468" s="1" t="s">
        <v>55</v>
      </c>
    </row>
    <row r="469" ht="16.5" customHeight="1">
      <c r="B469" t="s">
        <v>264</v>
      </c>
    </row>
    <row r="470" ht="19.5" customHeight="1"/>
    <row r="471" spans="1:2" ht="16.5" customHeight="1">
      <c r="A471" t="s">
        <v>125</v>
      </c>
      <c r="B471" s="1" t="s">
        <v>229</v>
      </c>
    </row>
    <row r="472" ht="16.5" customHeight="1">
      <c r="B472" t="s">
        <v>230</v>
      </c>
    </row>
    <row r="473" ht="16.5" customHeight="1">
      <c r="B473" t="s">
        <v>231</v>
      </c>
    </row>
    <row r="474" ht="16.5" customHeight="1"/>
    <row r="475" spans="6:10" ht="16.5" customHeight="1">
      <c r="F475" s="2" t="s">
        <v>116</v>
      </c>
      <c r="G475" s="2"/>
      <c r="H475" s="2"/>
      <c r="I475" s="2" t="s">
        <v>144</v>
      </c>
      <c r="J475" s="2"/>
    </row>
    <row r="476" spans="6:10" ht="16.5" customHeight="1">
      <c r="F476" s="3" t="s">
        <v>3</v>
      </c>
      <c r="G476" s="32" t="s">
        <v>115</v>
      </c>
      <c r="H476" s="3"/>
      <c r="I476" s="3" t="s">
        <v>3</v>
      </c>
      <c r="J476" s="3" t="s">
        <v>115</v>
      </c>
    </row>
    <row r="477" spans="6:10" ht="16.5" customHeight="1">
      <c r="F477" s="3" t="s">
        <v>4</v>
      </c>
      <c r="G477" s="13" t="s">
        <v>6</v>
      </c>
      <c r="H477" s="3"/>
      <c r="I477" s="3" t="s">
        <v>4</v>
      </c>
      <c r="J477" s="3" t="s">
        <v>6</v>
      </c>
    </row>
    <row r="478" spans="6:10" ht="16.5" customHeight="1">
      <c r="F478" s="3" t="s">
        <v>5</v>
      </c>
      <c r="G478" s="3" t="s">
        <v>5</v>
      </c>
      <c r="H478" s="3"/>
      <c r="I478" s="3" t="s">
        <v>8</v>
      </c>
      <c r="J478" s="3" t="s">
        <v>9</v>
      </c>
    </row>
    <row r="479" spans="6:10" ht="16.5" customHeight="1">
      <c r="F479" s="3" t="s">
        <v>239</v>
      </c>
      <c r="G479" s="3" t="s">
        <v>238</v>
      </c>
      <c r="H479" s="3"/>
      <c r="I479" s="3" t="s">
        <v>239</v>
      </c>
      <c r="J479" s="3" t="s">
        <v>238</v>
      </c>
    </row>
    <row r="480" ht="16.5" customHeight="1">
      <c r="B480" t="s">
        <v>227</v>
      </c>
    </row>
    <row r="481" spans="2:10" ht="16.5" customHeight="1" thickBot="1">
      <c r="B481" t="s">
        <v>181</v>
      </c>
      <c r="F481" s="19">
        <f>F36</f>
        <v>-6026</v>
      </c>
      <c r="G481" s="19">
        <f>G36</f>
        <v>-3160</v>
      </c>
      <c r="I481" s="19">
        <f>I36</f>
        <v>-14826</v>
      </c>
      <c r="J481" s="19">
        <f>J36</f>
        <v>-7063</v>
      </c>
    </row>
    <row r="482" ht="16.5" customHeight="1"/>
    <row r="483" spans="2:10" ht="16.5" customHeight="1" thickBot="1">
      <c r="B483" t="s">
        <v>182</v>
      </c>
      <c r="F483" s="19">
        <v>342946</v>
      </c>
      <c r="G483" s="19">
        <v>342946</v>
      </c>
      <c r="I483" s="19">
        <v>342946</v>
      </c>
      <c r="J483" s="19">
        <v>342946</v>
      </c>
    </row>
    <row r="484" ht="16.5" customHeight="1"/>
    <row r="485" spans="2:10" ht="16.5" customHeight="1" thickBot="1">
      <c r="B485" t="s">
        <v>228</v>
      </c>
      <c r="F485" s="30">
        <f>F481/F483*100</f>
        <v>-1.7571279443410914</v>
      </c>
      <c r="G485" s="30">
        <f>G481/G483*100</f>
        <v>-0.9214278632787669</v>
      </c>
      <c r="I485" s="30">
        <f>I481/I483*100</f>
        <v>-4.323129588914873</v>
      </c>
      <c r="J485" s="30">
        <f>J481/J483*100</f>
        <v>-2.059507910866434</v>
      </c>
    </row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</sheetData>
  <sheetProtection/>
  <printOptions horizontalCentered="1"/>
  <pageMargins left="0.261811024" right="0" top="0.748031496062992" bottom="0.498031496" header="0.511811023622047" footer="0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2015-11-23T02:59:46Z</cp:lastPrinted>
  <dcterms:created xsi:type="dcterms:W3CDTF">2002-11-05T06:24:10Z</dcterms:created>
  <dcterms:modified xsi:type="dcterms:W3CDTF">2015-11-23T03:16:21Z</dcterms:modified>
  <cp:category/>
  <cp:version/>
  <cp:contentType/>
  <cp:contentStatus/>
</cp:coreProperties>
</file>