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<sst xmlns="http://schemas.openxmlformats.org/spreadsheetml/2006/main" count="452" uniqueCount="302">
  <si>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</si>
  <si>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</si>
  <si>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</si>
  <si>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</si>
  <si>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</si>
  <si>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</si>
  <si>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</si>
  <si>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</si>
  <si>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</si>
  <si>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</si>
  <si>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</si>
  <si>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</si>
  <si>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</si>
  <si>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</si>
  <si>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</si>
  <si>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</si>
  <si>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</si>
  <si>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</si>
  <si>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</si>
  <si>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</si>
  <si>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</si>
  <si>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</si>
  <si>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</si>
  <si>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</si>
  <si>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</si>
  <si>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</si>
  <si>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</si>
  <si>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</si>
  <si>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</si>
  <si>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</si>
  <si>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</si>
  <si>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</si>
  <si>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</si>
  <si>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</si>
  <si>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</si>
  <si>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</si>
  <si>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</si>
  <si>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</si>
  <si>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</si>
  <si>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</si>
  <si>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</si>
  <si>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</si>
  <si>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</si>
  <si>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</si>
  <si>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</si>
  <si>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</si>
  <si>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</si>
  <si>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</si>
  <si>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</si>
  <si>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</si>
  <si>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</si>
  <si>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</si>
  <si>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</si>
  <si>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</si>
  <si>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Profit Forecast or Profit Guarantee</t>
  </si>
  <si>
    <t>Material Litigation</t>
  </si>
  <si>
    <t>Dividends</t>
  </si>
  <si>
    <t>Amount due from customers for contract work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</si>
  <si>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</si>
  <si>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</si>
  <si>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</si>
  <si>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</si>
  <si>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</si>
  <si>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</si>
  <si>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</si>
  <si>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</si>
  <si>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</si>
  <si>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</si>
  <si>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</si>
  <si>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</si>
  <si>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</si>
  <si>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</si>
  <si>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</si>
  <si>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</si>
  <si>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</si>
  <si>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</si>
  <si>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</si>
  <si>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</si>
  <si>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</si>
  <si>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</si>
  <si>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</si>
  <si>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</si>
  <si>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</si>
  <si>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</si>
  <si>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</si>
  <si>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</si>
  <si>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</si>
  <si>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</si>
  <si>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</si>
  <si>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</si>
  <si>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</si>
  <si>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</si>
  <si>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</si>
  <si>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</si>
  <si>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</si>
  <si>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</si>
  <si>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</si>
  <si>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</si>
  <si>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</si>
  <si>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</si>
  <si>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</si>
  <si>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Non-Current Liabilities</t>
  </si>
  <si>
    <t>Current Liabilities</t>
  </si>
  <si>
    <t>Equity Attributable to Equity Holders of the Parent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</si>
  <si>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</si>
  <si>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</si>
  <si>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</si>
  <si>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</si>
  <si>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</si>
  <si>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</si>
  <si>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There were no payment of dividends in the current quarter.</t>
  </si>
  <si>
    <t>The Board of Directors did not recommend or paid any dividend for the current quarter.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</si>
  <si>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</si>
  <si>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</si>
  <si>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</si>
  <si>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</si>
  <si>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</si>
  <si>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</si>
  <si>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</si>
  <si>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</si>
  <si>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</si>
  <si>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</si>
  <si>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</si>
  <si>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</si>
  <si>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</si>
  <si>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</si>
  <si>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</si>
  <si>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</si>
  <si>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</si>
  <si>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</si>
  <si>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</si>
  <si>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</si>
  <si>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</si>
  <si>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</si>
  <si>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</si>
  <si>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</si>
  <si>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</si>
  <si>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</si>
  <si>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</si>
  <si>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</si>
  <si>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There were no gains/losses arising from fair value changes of financial liabilities in the current quarter.</t>
  </si>
  <si>
    <t>Status of Corporate Proposals Announced but Not Completed</t>
  </si>
  <si>
    <t>There are no derivatives as at the date of this announcement.</t>
  </si>
  <si>
    <t>Deferred tax</t>
  </si>
  <si>
    <t>In the current quarter, there were no unusual items affecting assets, liabilities, equity, net income or cash flows of the Group.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</si>
  <si>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</si>
  <si>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</si>
  <si>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</si>
  <si>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</si>
  <si>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</si>
  <si>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</si>
  <si>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</si>
  <si>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>The Group has no significant related party transactions in the current quarter.</t>
  </si>
  <si>
    <t xml:space="preserve">        : Fixed deposits pledged</t>
  </si>
  <si>
    <t>There were no issuances, cancellations, repurchases, resale and repayments of debt and equity securities in the current quarter.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</si>
  <si>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</si>
  <si>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</si>
  <si>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</si>
  <si>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</si>
  <si>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</si>
  <si>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</si>
  <si>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</si>
  <si>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</si>
  <si>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</si>
  <si>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</si>
  <si>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</si>
  <si>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Bank overdraft</t>
  </si>
  <si>
    <t>Amount due to customers for contract work</t>
  </si>
  <si>
    <t>Less : Bank overdraft</t>
  </si>
  <si>
    <t xml:space="preserve">    - provision for current period</t>
  </si>
  <si>
    <t>Income tax expense</t>
  </si>
  <si>
    <t>Operating cash flows before changes in working capial</t>
  </si>
  <si>
    <t>Statement of Comprehensive Income</t>
  </si>
  <si>
    <t>Depreciation and amortisation</t>
  </si>
  <si>
    <t xml:space="preserve">     Inventories</t>
  </si>
  <si>
    <t xml:space="preserve">     Receivables</t>
  </si>
  <si>
    <t xml:space="preserve">     Payables</t>
  </si>
  <si>
    <t>Results</t>
  </si>
  <si>
    <t>There are no outstanding corporate proposals announced but not completed as at the date of this announcement.</t>
  </si>
  <si>
    <t>Segment results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</si>
  <si>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</si>
  <si>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</si>
  <si>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</si>
  <si>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</si>
  <si>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Other income</t>
  </si>
  <si>
    <t xml:space="preserve">    owners of the parent</t>
  </si>
  <si>
    <t>The adoption of the above revised FRSs, IC Interpretations and Amendments do not have any significant financial impact on the Group in</t>
  </si>
  <si>
    <t>the current quarter.</t>
  </si>
  <si>
    <t>Total share of retained loss from associate - realised</t>
  </si>
  <si>
    <t>Net cash flows from financing activities</t>
  </si>
  <si>
    <r>
      <t xml:space="preserve">The interim financial statements are unaudited and have been prepared in accordance with the requirements of FRS 134 </t>
    </r>
    <r>
      <rPr>
        <i/>
        <sz val="10"/>
        <rFont val="Arial"/>
        <family val="2"/>
      </rPr>
      <t>Interim Financial</t>
    </r>
  </si>
  <si>
    <r>
      <rPr>
        <i/>
        <sz val="10"/>
        <rFont val="Arial"/>
        <family val="2"/>
      </rPr>
      <t>Reporting</t>
    </r>
    <r>
      <rPr>
        <sz val="10"/>
        <rFont val="Arial"/>
        <family val="2"/>
      </rPr>
      <t xml:space="preserve"> and paragraph 9.22 of the Listing Requirements of Bursa Malaysia Securities Berhad.</t>
    </r>
  </si>
  <si>
    <t>The Group has no contingent liabilities/assets in the current quarter.</t>
  </si>
  <si>
    <t>Changes in Contingent Liabilities/Assets</t>
  </si>
  <si>
    <t xml:space="preserve">     owners of the parent (RM'000)</t>
  </si>
  <si>
    <t>Weighted average number of shares ('000)</t>
  </si>
  <si>
    <t>Cash and cash equivalents at beginning of period</t>
  </si>
  <si>
    <t>Cash and cash equivalents at end of period</t>
  </si>
  <si>
    <t xml:space="preserve">     Drawdown of bankers' acceptance</t>
  </si>
  <si>
    <t>There were no material events subsequent to the end of the interim period to the date of this announcement.</t>
  </si>
  <si>
    <t>Development expenditure</t>
  </si>
  <si>
    <t>Other investment</t>
  </si>
  <si>
    <t xml:space="preserve">     Development expenditure</t>
  </si>
  <si>
    <t>Total comprehensive income attributable to</t>
  </si>
  <si>
    <t>There were no material litigation as at the end of the current quarter.</t>
  </si>
  <si>
    <t>At 1 January 2013</t>
  </si>
  <si>
    <t>On 19 November 2011, Malaysian Accounting Standards Board ('MASB') issued a new MASB approved accounting framework, the</t>
  </si>
  <si>
    <t>Malaysian Financial Reporting Standards ('MFRS Framework'). The MFRS Framework is to be applied by all Entities Other Than Private</t>
  </si>
  <si>
    <t>Entities for annual periods beginning on or after 1 January 2012, with the exception of entities that are within the scope of MFRS 141</t>
  </si>
  <si>
    <r>
      <rPr>
        <i/>
        <sz val="10"/>
        <rFont val="Arial"/>
        <family val="2"/>
      </rPr>
      <t>Agriculture</t>
    </r>
    <r>
      <rPr>
        <sz val="10"/>
        <rFont val="Arial"/>
        <family val="2"/>
      </rPr>
      <t xml:space="preserve"> and IC Interpretation 15 </t>
    </r>
    <r>
      <rPr>
        <i/>
        <sz val="10"/>
        <rFont val="Arial"/>
        <family val="2"/>
      </rPr>
      <t>Agreements for Construction of Real Estate</t>
    </r>
    <r>
      <rPr>
        <sz val="10"/>
        <rFont val="Arial"/>
        <family val="2"/>
      </rPr>
      <t>, including its parent, significant investor and venturer</t>
    </r>
  </si>
  <si>
    <t>(hereinafter called 'Transitioning Entities').</t>
  </si>
  <si>
    <t>Share of result of an associate</t>
  </si>
  <si>
    <t xml:space="preserve">There were no material capital commitments as at the end of the current quarter </t>
  </si>
  <si>
    <t>Investment in an associate</t>
  </si>
  <si>
    <t xml:space="preserve"> </t>
  </si>
  <si>
    <t>Profit before tax</t>
  </si>
  <si>
    <t>Total accumulated losses of the Group:</t>
  </si>
  <si>
    <t xml:space="preserve">     stated after charging/(crediting):-</t>
  </si>
  <si>
    <t>Net increase in cash and cash equivalents</t>
  </si>
  <si>
    <t>31.12.2013</t>
  </si>
  <si>
    <t>Total comprehensive income for the year</t>
  </si>
  <si>
    <t>Profit net of tax</t>
  </si>
  <si>
    <t>On 30 June 2012, the MASB announced that the mandatory effective date for the adoption of the new MFRS by the Transitioning Entities is</t>
  </si>
  <si>
    <t>On 7 August 2013, the MASB has decided to allow agriculture and real estate companies, including their parents, significant investors and</t>
  </si>
  <si>
    <t xml:space="preserve">venturer ('Transitioning Entities') to defer the adoption of the MFRS Framework for an additional year. </t>
  </si>
  <si>
    <t>Net cash flows from/(used in) operating activities</t>
  </si>
  <si>
    <r>
      <t xml:space="preserve">The Group is subject to the application of IC Interpretation 15 </t>
    </r>
    <r>
      <rPr>
        <i/>
        <sz val="10"/>
        <rFont val="Arial"/>
        <family val="2"/>
      </rPr>
      <t xml:space="preserve">Agreements for Construction of Real Estate </t>
    </r>
    <r>
      <rPr>
        <sz val="10"/>
        <rFont val="Arial"/>
        <family val="2"/>
      </rPr>
      <t xml:space="preserve">and hence fall within the scope </t>
    </r>
  </si>
  <si>
    <t>definition of Transitioning Entities and have opted to defer adoption of the new MFRS Framework. Accordingly, the Group will be required to</t>
  </si>
  <si>
    <t>prepare financial statements using the MFRS Framework in its first MFRS financial statements for the year ending 31 December 2015. The</t>
  </si>
  <si>
    <t>Group is currently assessing the implications and financial impact of transition to the MFRS Framework and expect to be in a position to</t>
  </si>
  <si>
    <t>fully comply with the requirements of the MFRS Framework for the financial year ending 31 December 2015.</t>
  </si>
  <si>
    <t>deferred from 1 January 2013 to 1 January 2014.</t>
  </si>
  <si>
    <t>QUARTERLY REPORT ON CONSOLIDATED RESULTS FOR THE FIRST QUARTER ENDED 31 MARCH 2014</t>
  </si>
  <si>
    <t>31.3.2013</t>
  </si>
  <si>
    <t>31.3.2014</t>
  </si>
  <si>
    <t>year ended 31 December 2013)</t>
  </si>
  <si>
    <t>At 31 March 2013</t>
  </si>
  <si>
    <t>At 1 January 2014</t>
  </si>
  <si>
    <t>At 31 March 2014</t>
  </si>
  <si>
    <t xml:space="preserve">    comprehensive income for the period</t>
  </si>
  <si>
    <t>(Loss)/Profit before tax</t>
  </si>
  <si>
    <t>(Loss)/Profit net of tax, representing total</t>
  </si>
  <si>
    <t xml:space="preserve">     Net income taxes paid</t>
  </si>
  <si>
    <t>Net cash flows used in investing activities</t>
  </si>
  <si>
    <t xml:space="preserve">     Net drawdown of hire purchase payables</t>
  </si>
  <si>
    <t xml:space="preserve">     Net (repayment)/drawdown of term loan</t>
  </si>
  <si>
    <t>2013. The explanatory notes attached to the interim financial statements provide an explanation of events and transactions that are</t>
  </si>
  <si>
    <t>for the year ended 31 December 2013)</t>
  </si>
  <si>
    <t>December 2013.</t>
  </si>
  <si>
    <t>with those adopted in the audited financial statements for the year ended 31 December 2013 except for the adoption of the following:</t>
  </si>
  <si>
    <t>The auditors' report on the Group's financial statements for the year ended 31 December 2013 was not qualified.</t>
  </si>
  <si>
    <t>A.) The breakdown of revenue and results by business segment for the period ended 31 March 2014 was as follows:-</t>
  </si>
  <si>
    <t>B.) The breakdown of revenue and results by business segment for the period ended 31 March 2013 was as follows:-</t>
  </si>
  <si>
    <t>Loss before tax</t>
  </si>
  <si>
    <t>Loss net of tax</t>
  </si>
  <si>
    <t>(Loss)/profit from operations is</t>
  </si>
  <si>
    <t>Group borrowings/debt securities as at 31 March 2014 were :-</t>
  </si>
  <si>
    <t xml:space="preserve">(Loss)/Profit net of tax attributable to </t>
  </si>
  <si>
    <t>Basic and diluted (loss)/earnings per share (sen)</t>
  </si>
  <si>
    <t xml:space="preserve">For the current year, although the Group recorded a loss, taxation was incurred principally owing to certain expenses being disallowed for </t>
  </si>
  <si>
    <t>due to insufficient tax relief.</t>
  </si>
  <si>
    <t xml:space="preserve">tax purposes and losses incurred by certain companies cannot be totally set-off against profits made by other companies within the Group </t>
  </si>
  <si>
    <t>On 6 January 2014, a wholly owned subsidiary, Hotel Armada Group Sdn Bhd acquired 100% equity interest in Exquisite Beams Sdn Bhd</t>
  </si>
  <si>
    <r>
      <t>Amendments to FRS 10</t>
    </r>
    <r>
      <rPr>
        <i/>
        <sz val="10"/>
        <rFont val="Arial"/>
        <family val="2"/>
      </rPr>
      <t xml:space="preserve"> Investment Entity</t>
    </r>
  </si>
  <si>
    <r>
      <t xml:space="preserve">Amendments  to FRS 12 </t>
    </r>
    <r>
      <rPr>
        <i/>
        <sz val="10"/>
        <rFont val="Arial"/>
        <family val="2"/>
      </rPr>
      <t>Investment Entities</t>
    </r>
  </si>
  <si>
    <r>
      <t xml:space="preserve">Amendments to FRS 127 </t>
    </r>
    <r>
      <rPr>
        <i/>
        <sz val="10"/>
        <rFont val="Arial"/>
        <family val="2"/>
      </rPr>
      <t>Investment Entities</t>
    </r>
  </si>
  <si>
    <r>
      <t xml:space="preserve">Amendments to FRS 132 </t>
    </r>
    <r>
      <rPr>
        <i/>
        <sz val="10"/>
        <rFont val="Arial"/>
        <family val="2"/>
      </rPr>
      <t>Offsetting Financial Assets and Financial Liabilities</t>
    </r>
  </si>
  <si>
    <r>
      <t xml:space="preserve">Amendments to FRS 136 </t>
    </r>
    <r>
      <rPr>
        <i/>
        <sz val="10"/>
        <rFont val="Arial"/>
        <family val="2"/>
      </rPr>
      <t>Recoverable Amount Disclosures for Non-Financial Assets</t>
    </r>
  </si>
  <si>
    <r>
      <t xml:space="preserve">Amendments to FRS 139 </t>
    </r>
    <r>
      <rPr>
        <i/>
        <sz val="10"/>
        <rFont val="Arial"/>
        <family val="2"/>
      </rPr>
      <t>Novation of Derivatives and Continuation of Hedging</t>
    </r>
  </si>
  <si>
    <r>
      <t xml:space="preserve">IC Interpretation 21 </t>
    </r>
    <r>
      <rPr>
        <i/>
        <sz val="10"/>
        <rFont val="Arial"/>
        <family val="2"/>
      </rPr>
      <t>Levies</t>
    </r>
  </si>
  <si>
    <t>Review of Performance - 2014 First Quarter compared to 2013 First Quarter</t>
  </si>
  <si>
    <t>Review of 2014 First Quarter against 2013 Fourth Quarter</t>
  </si>
  <si>
    <t xml:space="preserve">The Group will continue to remain focused on growing its core businesses with emphasis on operational and costs efficiencies. The Board </t>
  </si>
  <si>
    <t xml:space="preserve">     owners of the parent (sen)</t>
  </si>
  <si>
    <t>(Loss)/Earnings per share attributable to</t>
  </si>
  <si>
    <t>for a total cash consideration of RM2.</t>
  </si>
  <si>
    <t>In the current quarter, the construction division carried out jobs valued at RM27.0 million, a drop of RM4.4 million from prior year period.</t>
  </si>
  <si>
    <t xml:space="preserve">The lower revenue was due to the completion of 3 jobs, namely the 86 linked houses at Symphony Hill in Cyberjaya, the 74 shop offices </t>
  </si>
  <si>
    <t xml:space="preserve">(Loss)/Earnings Per Share </t>
  </si>
  <si>
    <t>The basic (loss)/earnings per share amounts are calculated by dividing the (loss)/profit net of tax attributable to owners of the parent by the</t>
  </si>
  <si>
    <t>weighted average number of shares in issue. The computation of diluted (loss)/earnings per share is not affected by any other factors.</t>
  </si>
  <si>
    <t>at Olive Hill (Phase 1) in Serdang and the 42 semi-detached houses at Symphony Hill in Cyberjaya.  The remaining on-going jobs which</t>
  </si>
  <si>
    <t>have a combined contract value of RM131.1 million comprises the 69 terraced houses at Alam Damai in Cheras, the 6-level carpark at</t>
  </si>
  <si>
    <t xml:space="preserve">Arcoris in Mont'Kiara, the 86 linked houses at Alam Impian in Shah Alam and the 37 linked houses at Alam Sari in Bangi. In tandem with </t>
  </si>
  <si>
    <t xml:space="preserve">period. </t>
  </si>
  <si>
    <t xml:space="preserve">the lower revenue recorded in the current quarter, operating profit fell to RM1.7 million this year compared to RM3.0 million in prior year </t>
  </si>
  <si>
    <t>Revenue from the hotel division in this current quarter was RM6.6 million, essentially unchanged from the prior year quarter. Revenue from</t>
  </si>
  <si>
    <t xml:space="preserve">costs, the hotel division has managed to maintain last year's operating profit of RM2.6 million. </t>
  </si>
  <si>
    <t>The Group's revenue of RM34.8 million this current quarter is down by 20% from the preceding quarter of RM43.8 million, largely due to</t>
  </si>
  <si>
    <t>decrease in contribution from the construction division. On-going jobs which were near completion largely accounted for the lower revenue</t>
  </si>
  <si>
    <t>from the construction division. The hotel division also experienced a decline in revenue and operating profit by RM0.3 million and RM0.4</t>
  </si>
  <si>
    <t>million respectively relative to the preceding quarter as first quarter is usually a seasonally weaker period.</t>
  </si>
  <si>
    <t>Against a net profit of RM4.3 million in the preceding quarter, the current quarter net loss of RM2.2 million was mainly owing to the absence</t>
  </si>
  <si>
    <t>of other income.</t>
  </si>
  <si>
    <t>is optimistic that the construction division will be able to win more new jobs to strengthen its order book which currently stands at RM173.2</t>
  </si>
  <si>
    <t>million, of which outstanding works amount to RM92.8 million. Moreover plans to redevelop some of the Group's land bank in Johor Bahru</t>
  </si>
  <si>
    <t>First quarter revenue declined to RM34.8 million from RM39.2 million in the prior year quarter. The result for this current quarter is a loss of</t>
  </si>
  <si>
    <t>from the construction division.</t>
  </si>
  <si>
    <t>RM2.2 million against profit of RM0.1 million last year same quarter. The drop in both revenue and profitability is due to lower contribution</t>
  </si>
  <si>
    <t>room sales and food and beverage sales was RM3.6 million and RM2.9 million respectively for the current quarter. Despite rising operating</t>
  </si>
  <si>
    <t>is progressing well and this is expected to contribute significantly to the earnings of the Group in the near and medium term.</t>
  </si>
  <si>
    <t>(Loss)/Profit from operations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</si>
</sst>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44</xdr:row>
      <xdr:rowOff>0</xdr:rowOff>
    </xdr:from>
    <xdr:ext cx="76200" cy="190500"/>
    <xdr:sp fLocksText="0">
      <xdr:nvSpPr>
        <xdr:cNvPr id="1" name="Text Box 23"/>
        <xdr:cNvSpPr txBox="1">
          <a:spLocks noChangeArrowheads="1"/>
        </xdr:cNvSpPr>
      </xdr:nvSpPr>
      <xdr:spPr>
        <a:xfrm>
          <a:off x="5534025" y="9220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438</xdr:row>
      <xdr:rowOff>0</xdr:rowOff>
    </xdr:from>
    <xdr:ext cx="76200" cy="190500"/>
    <xdr:sp fLocksText="0">
      <xdr:nvSpPr>
        <xdr:cNvPr id="2" name="Text Box 76"/>
        <xdr:cNvSpPr txBox="1">
          <a:spLocks noChangeArrowheads="1"/>
        </xdr:cNvSpPr>
      </xdr:nvSpPr>
      <xdr:spPr>
        <a:xfrm>
          <a:off x="1933575" y="88230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619125</xdr:colOff>
      <xdr:row>355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276600" y="7144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628650</xdr:colOff>
      <xdr:row>395</xdr:row>
      <xdr:rowOff>0</xdr:rowOff>
    </xdr:from>
    <xdr:ext cx="190500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34400" y="79448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281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2.8515625" style="0" customWidth="1"/>
    <col min="10" max="10" width="16.28125" style="0" customWidth="1"/>
    <col min="11" max="11" width="11.8515625" style="0" customWidth="1"/>
    <col min="12" max="12" width="10.7109375" style="0" customWidth="1"/>
  </cols>
  <sheetData>
    <row r="1" s="9" customFormat="1" ht="16.5" customHeight="1">
      <c r="B1" s="9" t="s">
        <v>0</v>
      </c>
    </row>
    <row r="2" s="4" customFormat="1" ht="16.5" customHeight="1">
      <c r="B2" s="4" t="s">
        <v>1</v>
      </c>
    </row>
    <row r="3" s="4" customFormat="1" ht="16.5" customHeight="1"/>
    <row r="4" s="2" customFormat="1" ht="16.5" customHeight="1">
      <c r="B4" s="2" t="s">
        <v>232</v>
      </c>
    </row>
    <row r="5" s="2" customFormat="1" ht="16.5" customHeight="1">
      <c r="B5" s="2" t="s">
        <v>2</v>
      </c>
    </row>
    <row r="6" s="2" customFormat="1" ht="16.5" customHeight="1"/>
    <row r="7" s="2" customFormat="1" ht="16.5" customHeight="1">
      <c r="B7" s="2" t="s">
        <v>115</v>
      </c>
    </row>
    <row r="8" s="2" customFormat="1" ht="16.5" customHeight="1"/>
    <row r="9" spans="6:9" s="2" customFormat="1" ht="16.5" customHeight="1">
      <c r="F9" s="2" t="s">
        <v>119</v>
      </c>
      <c r="I9" s="2" t="s">
        <v>149</v>
      </c>
    </row>
    <row r="10" spans="6:10" s="3" customFormat="1" ht="16.5" customHeight="1">
      <c r="F10" s="3" t="s">
        <v>3</v>
      </c>
      <c r="G10" s="32" t="s">
        <v>118</v>
      </c>
      <c r="I10" s="3" t="s">
        <v>3</v>
      </c>
      <c r="J10" s="3" t="s">
        <v>118</v>
      </c>
    </row>
    <row r="11" spans="6:10" s="3" customFormat="1" ht="16.5" customHeight="1">
      <c r="F11" s="3" t="s">
        <v>4</v>
      </c>
      <c r="G11" s="13" t="s">
        <v>6</v>
      </c>
      <c r="I11" s="3" t="s">
        <v>4</v>
      </c>
      <c r="J11" s="3" t="s">
        <v>6</v>
      </c>
    </row>
    <row r="12" spans="6:10" s="3" customFormat="1" ht="16.5" customHeight="1">
      <c r="F12" s="3" t="s">
        <v>5</v>
      </c>
      <c r="G12" s="3" t="s">
        <v>5</v>
      </c>
      <c r="I12" s="3" t="s">
        <v>8</v>
      </c>
      <c r="J12" s="3" t="s">
        <v>9</v>
      </c>
    </row>
    <row r="13" spans="6:10" s="3" customFormat="1" ht="16.5" customHeight="1">
      <c r="F13" s="3" t="s">
        <v>234</v>
      </c>
      <c r="G13" s="3" t="s">
        <v>233</v>
      </c>
      <c r="I13" s="3" t="s">
        <v>234</v>
      </c>
      <c r="J13" s="3" t="s">
        <v>233</v>
      </c>
    </row>
    <row r="14" spans="6:10" ht="16.5" customHeight="1">
      <c r="F14" s="3" t="s">
        <v>10</v>
      </c>
      <c r="G14" s="3" t="s">
        <v>10</v>
      </c>
      <c r="I14" s="3" t="s">
        <v>10</v>
      </c>
      <c r="J14" s="3" t="s">
        <v>10</v>
      </c>
    </row>
    <row r="15" ht="16.5" customHeight="1"/>
    <row r="16" spans="2:11" ht="16.5" customHeight="1">
      <c r="B16" t="s">
        <v>11</v>
      </c>
      <c r="F16" s="18">
        <v>34807</v>
      </c>
      <c r="G16" s="18">
        <v>39160</v>
      </c>
      <c r="H16" s="18"/>
      <c r="I16" s="18">
        <v>34807</v>
      </c>
      <c r="J16" s="18">
        <v>39160</v>
      </c>
      <c r="K16" s="18"/>
    </row>
    <row r="17" spans="6:11" ht="16.5" customHeight="1">
      <c r="F17" s="18"/>
      <c r="G17" s="18"/>
      <c r="H17" s="18"/>
      <c r="I17" s="18"/>
      <c r="J17" s="18"/>
      <c r="K17" s="18"/>
    </row>
    <row r="18" spans="2:11" ht="16.5" customHeight="1">
      <c r="B18" t="s">
        <v>113</v>
      </c>
      <c r="F18" s="18">
        <v>-25014</v>
      </c>
      <c r="G18" s="18">
        <v>-28253</v>
      </c>
      <c r="H18" s="18"/>
      <c r="I18" s="18">
        <v>-25014</v>
      </c>
      <c r="J18" s="18">
        <v>-28253</v>
      </c>
      <c r="K18" s="18"/>
    </row>
    <row r="19" spans="6:11" ht="16.5" customHeight="1">
      <c r="F19" s="18"/>
      <c r="G19" s="18"/>
      <c r="H19" s="18"/>
      <c r="I19" s="18"/>
      <c r="J19" s="18"/>
      <c r="K19" s="18"/>
    </row>
    <row r="20" spans="2:11" ht="16.5" customHeight="1">
      <c r="B20" t="s">
        <v>114</v>
      </c>
      <c r="F20" s="23">
        <f>SUM(F16:F19)</f>
        <v>9793</v>
      </c>
      <c r="G20" s="23">
        <f>SUM(G16:G19)</f>
        <v>10907</v>
      </c>
      <c r="H20" s="18"/>
      <c r="I20" s="23">
        <f>SUM(I16:I19)</f>
        <v>9793</v>
      </c>
      <c r="J20" s="23">
        <f>SUM(J16:J19)</f>
        <v>10907</v>
      </c>
      <c r="K20" s="18"/>
    </row>
    <row r="21" spans="6:11" ht="16.5" customHeight="1">
      <c r="F21" s="18"/>
      <c r="G21" s="18"/>
      <c r="H21" s="18"/>
      <c r="I21" s="18"/>
      <c r="J21" s="18"/>
      <c r="K21" s="18"/>
    </row>
    <row r="22" spans="2:11" ht="16.5" customHeight="1">
      <c r="B22" t="s">
        <v>184</v>
      </c>
      <c r="F22" s="18">
        <v>126</v>
      </c>
      <c r="G22" s="18">
        <v>36</v>
      </c>
      <c r="H22" s="18"/>
      <c r="I22" s="18">
        <v>126</v>
      </c>
      <c r="J22" s="18">
        <v>36</v>
      </c>
      <c r="K22" s="18"/>
    </row>
    <row r="23" spans="6:11" ht="16.5" customHeight="1">
      <c r="F23" s="18"/>
      <c r="G23" s="18"/>
      <c r="H23" s="18"/>
      <c r="I23" s="18"/>
      <c r="J23" s="18"/>
      <c r="K23" s="18"/>
    </row>
    <row r="24" spans="2:11" ht="16.5" customHeight="1">
      <c r="B24" t="s">
        <v>105</v>
      </c>
      <c r="F24" s="18">
        <v>-10307</v>
      </c>
      <c r="G24" s="18">
        <v>-8851</v>
      </c>
      <c r="H24" s="18"/>
      <c r="I24" s="18">
        <v>-10307</v>
      </c>
      <c r="J24" s="18">
        <v>-8851</v>
      </c>
      <c r="K24" s="18"/>
    </row>
    <row r="25" spans="6:11" ht="16.5" customHeight="1">
      <c r="F25" s="18"/>
      <c r="G25" s="18"/>
      <c r="H25" s="18"/>
      <c r="I25" s="18"/>
      <c r="J25" s="18"/>
      <c r="K25" s="18"/>
    </row>
    <row r="26" spans="2:11" ht="16.5" customHeight="1">
      <c r="B26" t="s">
        <v>301</v>
      </c>
      <c r="F26" s="23">
        <f>SUM(F20:F25)</f>
        <v>-388</v>
      </c>
      <c r="G26" s="23">
        <f>SUM(G20:G25)</f>
        <v>2092</v>
      </c>
      <c r="H26" s="18"/>
      <c r="I26" s="23">
        <f>SUM(I20:I25)</f>
        <v>-388</v>
      </c>
      <c r="J26" s="23">
        <f>SUM(J20:J25)</f>
        <v>2092</v>
      </c>
      <c r="K26" s="18"/>
    </row>
    <row r="27" spans="6:11" ht="16.5" customHeight="1">
      <c r="F27" s="18"/>
      <c r="G27" s="18"/>
      <c r="H27" s="18"/>
      <c r="I27" s="18"/>
      <c r="J27" s="18"/>
      <c r="K27" s="18"/>
    </row>
    <row r="28" spans="2:11" ht="16.5" customHeight="1">
      <c r="B28" s="12" t="s">
        <v>81</v>
      </c>
      <c r="F28" s="18">
        <v>-1323</v>
      </c>
      <c r="G28" s="18">
        <v>-1306</v>
      </c>
      <c r="H28" s="18"/>
      <c r="I28" s="18">
        <v>-1323</v>
      </c>
      <c r="J28" s="18">
        <v>-1306</v>
      </c>
      <c r="K28" s="18"/>
    </row>
    <row r="29" spans="6:11" ht="16.5" customHeight="1">
      <c r="F29" s="18"/>
      <c r="G29" s="18"/>
      <c r="H29" s="18"/>
      <c r="I29" s="18"/>
      <c r="J29" s="18"/>
      <c r="K29" s="18"/>
    </row>
    <row r="30" spans="2:11" ht="16.5" customHeight="1">
      <c r="B30" t="s">
        <v>211</v>
      </c>
      <c r="F30" s="18">
        <f>I30</f>
        <v>0</v>
      </c>
      <c r="G30" s="18">
        <f>J30</f>
        <v>0</v>
      </c>
      <c r="H30" s="18"/>
      <c r="I30" s="18">
        <v>0</v>
      </c>
      <c r="J30" s="18">
        <v>0</v>
      </c>
      <c r="K30" s="18"/>
    </row>
    <row r="31" spans="6:11" ht="16.5" customHeight="1">
      <c r="F31" s="18"/>
      <c r="G31" s="18"/>
      <c r="H31" s="18"/>
      <c r="I31" s="18"/>
      <c r="J31" s="18"/>
      <c r="K31" s="18"/>
    </row>
    <row r="32" spans="2:11" ht="16.5" customHeight="1">
      <c r="B32" t="s">
        <v>240</v>
      </c>
      <c r="F32" s="23">
        <f>SUM(F26:F31)</f>
        <v>-1711</v>
      </c>
      <c r="G32" s="23">
        <f>SUM(G26:G31)</f>
        <v>786</v>
      </c>
      <c r="H32" s="18"/>
      <c r="I32" s="23">
        <f>SUM(I26:I31)</f>
        <v>-1711</v>
      </c>
      <c r="J32" s="23">
        <f>SUM(J26:J31)</f>
        <v>786</v>
      </c>
      <c r="K32" s="18"/>
    </row>
    <row r="33" spans="6:11" ht="16.5" customHeight="1">
      <c r="F33" s="18"/>
      <c r="G33" s="18"/>
      <c r="H33" s="18"/>
      <c r="I33" s="18"/>
      <c r="J33" s="18"/>
      <c r="K33" s="18"/>
    </row>
    <row r="34" spans="2:11" ht="16.5" customHeight="1">
      <c r="B34" t="s">
        <v>170</v>
      </c>
      <c r="F34" s="24">
        <v>-526</v>
      </c>
      <c r="G34" s="24">
        <v>-675</v>
      </c>
      <c r="H34" s="18"/>
      <c r="I34" s="24">
        <v>-526</v>
      </c>
      <c r="J34" s="18">
        <v>-675</v>
      </c>
      <c r="K34" s="18"/>
    </row>
    <row r="35" spans="6:11" ht="16.5" customHeight="1">
      <c r="F35" s="18"/>
      <c r="G35" s="18"/>
      <c r="H35" s="18"/>
      <c r="I35" s="18"/>
      <c r="J35" s="18"/>
      <c r="K35" s="18"/>
    </row>
    <row r="36" spans="2:11" ht="16.5" customHeight="1" thickBot="1">
      <c r="B36" t="s">
        <v>241</v>
      </c>
      <c r="F36" s="21">
        <f>SUM(F32:F35)</f>
        <v>-2237</v>
      </c>
      <c r="G36" s="21">
        <f>SUM(G32:G35)</f>
        <v>111</v>
      </c>
      <c r="H36" s="25"/>
      <c r="I36" s="21">
        <f>SUM(I32:I35)</f>
        <v>-2237</v>
      </c>
      <c r="J36" s="21">
        <f>SUM(J32:J35)</f>
        <v>111</v>
      </c>
      <c r="K36" s="18"/>
    </row>
    <row r="37" spans="2:11" ht="16.5" customHeight="1">
      <c r="B37" t="s">
        <v>239</v>
      </c>
      <c r="F37" s="18"/>
      <c r="G37" s="18"/>
      <c r="H37" s="18"/>
      <c r="I37" s="18"/>
      <c r="J37" s="18"/>
      <c r="K37" s="18"/>
    </row>
    <row r="38" spans="6:11" ht="16.5" customHeight="1">
      <c r="F38" s="18"/>
      <c r="G38" s="18"/>
      <c r="H38" s="18"/>
      <c r="I38" s="18"/>
      <c r="J38" s="18"/>
      <c r="K38" s="18"/>
    </row>
    <row r="39" spans="2:11" ht="16.5" customHeight="1">
      <c r="B39" t="s">
        <v>203</v>
      </c>
      <c r="F39" s="18"/>
      <c r="G39" s="18"/>
      <c r="H39" s="18"/>
      <c r="I39" s="18"/>
      <c r="J39" s="18"/>
      <c r="K39" s="18"/>
    </row>
    <row r="40" spans="2:11" ht="16.5" customHeight="1" thickBot="1">
      <c r="B40" t="s">
        <v>185</v>
      </c>
      <c r="F40" s="19">
        <f>F36</f>
        <v>-2237</v>
      </c>
      <c r="G40" s="19">
        <f>G36</f>
        <v>111</v>
      </c>
      <c r="H40" s="18"/>
      <c r="I40" s="19">
        <f>I36</f>
        <v>-2237</v>
      </c>
      <c r="J40" s="19">
        <f>J36</f>
        <v>111</v>
      </c>
      <c r="K40" s="18"/>
    </row>
    <row r="41" ht="16.5" customHeight="1">
      <c r="K41" s="18"/>
    </row>
    <row r="42" ht="16.5" customHeight="1">
      <c r="B42" t="s">
        <v>274</v>
      </c>
    </row>
    <row r="43" ht="16.5" customHeight="1">
      <c r="B43" t="s">
        <v>273</v>
      </c>
    </row>
    <row r="44" spans="2:10" ht="16.5" customHeight="1" thickBot="1">
      <c r="B44" t="s">
        <v>116</v>
      </c>
      <c r="F44" s="30">
        <f>F498</f>
        <v>-0.6522892816944942</v>
      </c>
      <c r="G44" s="30">
        <f>G498</f>
        <v>0.03236661165314656</v>
      </c>
      <c r="H44" s="22"/>
      <c r="I44" s="30">
        <f>I498</f>
        <v>-0.6522892816944942</v>
      </c>
      <c r="J44" s="30">
        <f>J498</f>
        <v>0.03236661165314656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1.25" customHeight="1"/>
    <row r="52" ht="16.5" customHeight="1"/>
    <row r="53" ht="16.5" customHeight="1">
      <c r="B53" t="s">
        <v>133</v>
      </c>
    </row>
    <row r="54" ht="16.5" customHeight="1">
      <c r="B54" t="s">
        <v>247</v>
      </c>
    </row>
    <row r="55" ht="15" customHeight="1">
      <c r="B55" s="2" t="s">
        <v>120</v>
      </c>
    </row>
    <row r="56" ht="15" customHeight="1">
      <c r="I56" s="3" t="s">
        <v>79</v>
      </c>
    </row>
    <row r="57" spans="7:9" s="3" customFormat="1" ht="15" customHeight="1">
      <c r="G57" s="3" t="s">
        <v>14</v>
      </c>
      <c r="I57" s="3" t="s">
        <v>14</v>
      </c>
    </row>
    <row r="58" spans="7:9" s="3" customFormat="1" ht="15" customHeight="1">
      <c r="G58" s="3" t="s">
        <v>15</v>
      </c>
      <c r="I58" s="3" t="s">
        <v>7</v>
      </c>
    </row>
    <row r="59" spans="7:9" s="3" customFormat="1" ht="15" customHeight="1">
      <c r="G59" s="3" t="s">
        <v>3</v>
      </c>
      <c r="I59" s="3" t="s">
        <v>12</v>
      </c>
    </row>
    <row r="60" spans="7:9" s="3" customFormat="1" ht="15" customHeight="1">
      <c r="G60" s="3" t="s">
        <v>5</v>
      </c>
      <c r="I60" s="3" t="s">
        <v>13</v>
      </c>
    </row>
    <row r="61" spans="7:9" s="3" customFormat="1" ht="15" customHeight="1">
      <c r="G61" s="3" t="s">
        <v>234</v>
      </c>
      <c r="I61" s="3" t="s">
        <v>219</v>
      </c>
    </row>
    <row r="62" spans="7:9" s="3" customFormat="1" ht="15" customHeight="1">
      <c r="G62" s="3" t="s">
        <v>10</v>
      </c>
      <c r="I62" s="3" t="s">
        <v>10</v>
      </c>
    </row>
    <row r="63" ht="15" customHeight="1">
      <c r="B63" s="12" t="s">
        <v>94</v>
      </c>
    </row>
    <row r="64" ht="15" customHeight="1">
      <c r="B64" t="s">
        <v>83</v>
      </c>
    </row>
    <row r="65" spans="2:9" ht="15" customHeight="1">
      <c r="B65" t="s">
        <v>66</v>
      </c>
      <c r="G65" s="18">
        <v>179140</v>
      </c>
      <c r="H65" s="18"/>
      <c r="I65" s="18">
        <v>179098</v>
      </c>
    </row>
    <row r="66" spans="2:10" ht="15" customHeight="1">
      <c r="B66" s="44" t="s">
        <v>200</v>
      </c>
      <c r="C66" s="44"/>
      <c r="D66" s="44"/>
      <c r="E66" s="44"/>
      <c r="F66" s="44"/>
      <c r="G66" s="45">
        <v>20752</v>
      </c>
      <c r="H66" s="45"/>
      <c r="I66" s="45">
        <v>19290</v>
      </c>
      <c r="J66" s="18"/>
    </row>
    <row r="67" spans="2:9" ht="15" customHeight="1">
      <c r="B67" s="44" t="s">
        <v>201</v>
      </c>
      <c r="C67" s="44"/>
      <c r="D67" s="44"/>
      <c r="E67" s="44"/>
      <c r="F67" s="44"/>
      <c r="G67" s="45">
        <v>1000</v>
      </c>
      <c r="H67" s="45"/>
      <c r="I67" s="45">
        <v>1000</v>
      </c>
    </row>
    <row r="68" spans="2:9" ht="15" customHeight="1">
      <c r="B68" s="44" t="s">
        <v>213</v>
      </c>
      <c r="C68" s="44"/>
      <c r="D68" s="44"/>
      <c r="E68" s="44"/>
      <c r="F68" s="44"/>
      <c r="G68" s="45">
        <v>0</v>
      </c>
      <c r="H68" s="45"/>
      <c r="I68" s="45">
        <v>0</v>
      </c>
    </row>
    <row r="69" spans="2:9" ht="15" customHeight="1">
      <c r="B69" s="44" t="s">
        <v>21</v>
      </c>
      <c r="C69" s="44"/>
      <c r="D69" s="44"/>
      <c r="E69" s="44"/>
      <c r="F69" s="44"/>
      <c r="G69" s="45">
        <v>8979</v>
      </c>
      <c r="H69" s="45"/>
      <c r="I69" s="45">
        <v>8979</v>
      </c>
    </row>
    <row r="70" spans="2:9" ht="15" customHeight="1">
      <c r="B70" s="44" t="s">
        <v>17</v>
      </c>
      <c r="C70" s="44"/>
      <c r="D70" s="44"/>
      <c r="E70" s="44"/>
      <c r="F70" s="44"/>
      <c r="G70" s="45">
        <v>45862</v>
      </c>
      <c r="H70" s="45"/>
      <c r="I70" s="45">
        <v>51863</v>
      </c>
    </row>
    <row r="71" spans="2:9" ht="15" customHeight="1">
      <c r="B71" s="44"/>
      <c r="C71" s="44"/>
      <c r="D71" s="44"/>
      <c r="E71" s="44"/>
      <c r="F71" s="44"/>
      <c r="G71" s="45"/>
      <c r="H71" s="45"/>
      <c r="I71" s="45"/>
    </row>
    <row r="72" spans="2:9" ht="15" customHeight="1">
      <c r="B72" s="44"/>
      <c r="C72" s="44"/>
      <c r="D72" s="44"/>
      <c r="E72" s="44"/>
      <c r="F72" s="44"/>
      <c r="G72" s="46">
        <f>SUM(G65:G70)</f>
        <v>255733</v>
      </c>
      <c r="H72" s="45"/>
      <c r="I72" s="46">
        <f>SUM(I65:I70)</f>
        <v>260230</v>
      </c>
    </row>
    <row r="73" spans="2:9" ht="15" customHeight="1">
      <c r="B73" s="44" t="s">
        <v>86</v>
      </c>
      <c r="C73" s="44"/>
      <c r="D73" s="44"/>
      <c r="E73" s="44"/>
      <c r="F73" s="44"/>
      <c r="G73" s="45"/>
      <c r="H73" s="45"/>
      <c r="I73" s="45"/>
    </row>
    <row r="74" spans="2:11" ht="15" customHeight="1">
      <c r="B74" s="44" t="s">
        <v>16</v>
      </c>
      <c r="C74" s="44"/>
      <c r="D74" s="44"/>
      <c r="E74" s="44"/>
      <c r="F74" s="44"/>
      <c r="G74" s="36">
        <v>10540</v>
      </c>
      <c r="H74" s="36"/>
      <c r="I74" s="36">
        <v>10340</v>
      </c>
      <c r="K74" s="18"/>
    </row>
    <row r="75" spans="2:11" ht="15" customHeight="1">
      <c r="B75" t="s">
        <v>57</v>
      </c>
      <c r="G75" s="29">
        <v>15001</v>
      </c>
      <c r="H75" s="25"/>
      <c r="I75" s="29">
        <v>14941</v>
      </c>
      <c r="K75" s="18"/>
    </row>
    <row r="76" spans="2:9" ht="15" customHeight="1">
      <c r="B76" t="s">
        <v>17</v>
      </c>
      <c r="G76" s="25">
        <v>77221</v>
      </c>
      <c r="H76" s="25"/>
      <c r="I76" s="25">
        <v>76938</v>
      </c>
    </row>
    <row r="77" spans="2:9" ht="15" customHeight="1">
      <c r="B77" t="s">
        <v>58</v>
      </c>
      <c r="G77" s="25">
        <v>1142</v>
      </c>
      <c r="H77" s="25"/>
      <c r="I77" s="25">
        <v>1491</v>
      </c>
    </row>
    <row r="78" spans="2:9" ht="15" customHeight="1">
      <c r="B78" t="s">
        <v>18</v>
      </c>
      <c r="G78" s="25">
        <v>4833</v>
      </c>
      <c r="H78" s="25"/>
      <c r="I78" s="25">
        <v>5090</v>
      </c>
    </row>
    <row r="79" spans="2:9" ht="15" customHeight="1">
      <c r="B79" t="s">
        <v>59</v>
      </c>
      <c r="G79" s="25">
        <v>4197</v>
      </c>
      <c r="H79" s="25"/>
      <c r="I79" s="25">
        <v>5802</v>
      </c>
    </row>
    <row r="80" spans="7:9" ht="15" customHeight="1">
      <c r="G80" s="25"/>
      <c r="H80" s="25"/>
      <c r="I80" s="25"/>
    </row>
    <row r="81" spans="7:9" ht="15" customHeight="1">
      <c r="G81" s="28">
        <f>SUM(G73:G79)</f>
        <v>112934</v>
      </c>
      <c r="H81" s="25"/>
      <c r="I81" s="28">
        <f>SUM(I74:I79)</f>
        <v>114602</v>
      </c>
    </row>
    <row r="82" spans="7:9" ht="15" customHeight="1">
      <c r="G82" s="25"/>
      <c r="H82" s="25"/>
      <c r="I82" s="25"/>
    </row>
    <row r="83" spans="2:9" ht="15" customHeight="1" thickBot="1">
      <c r="B83" t="s">
        <v>95</v>
      </c>
      <c r="G83" s="19">
        <f>G72+G81</f>
        <v>368667</v>
      </c>
      <c r="H83" s="25"/>
      <c r="I83" s="19">
        <f>I72+I81</f>
        <v>374832</v>
      </c>
    </row>
    <row r="84" spans="7:9" ht="15" customHeight="1">
      <c r="G84" s="25"/>
      <c r="H84" s="25"/>
      <c r="I84" s="25"/>
    </row>
    <row r="85" spans="2:9" ht="15" customHeight="1">
      <c r="B85" t="s">
        <v>96</v>
      </c>
      <c r="G85" s="18"/>
      <c r="H85" s="18"/>
      <c r="I85" s="18"/>
    </row>
    <row r="86" spans="2:9" ht="15" customHeight="1">
      <c r="B86" t="s">
        <v>103</v>
      </c>
      <c r="G86" s="18"/>
      <c r="H86" s="18"/>
      <c r="I86" s="18"/>
    </row>
    <row r="87" spans="2:9" ht="15" customHeight="1">
      <c r="B87" t="s">
        <v>22</v>
      </c>
      <c r="G87" s="18">
        <v>361742</v>
      </c>
      <c r="H87" s="18"/>
      <c r="I87" s="18">
        <v>361742</v>
      </c>
    </row>
    <row r="88" spans="2:9" ht="15" customHeight="1">
      <c r="B88" t="s">
        <v>23</v>
      </c>
      <c r="G88" s="18">
        <f>F195+G195+H195</f>
        <v>-96838</v>
      </c>
      <c r="H88" s="18"/>
      <c r="I88" s="18">
        <v>-94601</v>
      </c>
    </row>
    <row r="89" spans="7:9" ht="15" customHeight="1">
      <c r="G89" s="18"/>
      <c r="H89" s="18"/>
      <c r="I89" s="18"/>
    </row>
    <row r="90" spans="2:9" ht="15" customHeight="1">
      <c r="B90" t="s">
        <v>97</v>
      </c>
      <c r="G90" s="28">
        <f>SUM(G87:G88)</f>
        <v>264904</v>
      </c>
      <c r="H90" s="18"/>
      <c r="I90" s="28">
        <f>SUM(I87:I88)</f>
        <v>267141</v>
      </c>
    </row>
    <row r="91" spans="7:9" ht="15" customHeight="1">
      <c r="G91" s="18"/>
      <c r="H91" s="18"/>
      <c r="I91" s="18"/>
    </row>
    <row r="92" spans="2:9" ht="15" customHeight="1">
      <c r="B92" t="s">
        <v>101</v>
      </c>
      <c r="G92" s="18"/>
      <c r="H92" s="18"/>
      <c r="I92" s="18"/>
    </row>
    <row r="93" spans="2:9" ht="15" customHeight="1">
      <c r="B93" t="s">
        <v>87</v>
      </c>
      <c r="G93" s="18">
        <v>10425</v>
      </c>
      <c r="H93" s="18"/>
      <c r="I93" s="18">
        <v>10449</v>
      </c>
    </row>
    <row r="94" spans="2:9" ht="15" customHeight="1">
      <c r="B94" t="s">
        <v>84</v>
      </c>
      <c r="G94" s="18">
        <v>32414</v>
      </c>
      <c r="H94" s="18"/>
      <c r="I94" s="18">
        <v>29161</v>
      </c>
    </row>
    <row r="95" spans="7:11" ht="15" customHeight="1">
      <c r="G95" s="18"/>
      <c r="H95" s="18"/>
      <c r="I95" s="24"/>
      <c r="K95" s="18"/>
    </row>
    <row r="96" spans="7:9" ht="15" customHeight="1">
      <c r="G96" s="28">
        <f>SUM(G93:G95)</f>
        <v>42839</v>
      </c>
      <c r="H96" s="18"/>
      <c r="I96" s="28">
        <f>SUM(I93:I95)</f>
        <v>39610</v>
      </c>
    </row>
    <row r="97" spans="2:9" ht="15" customHeight="1">
      <c r="B97" t="s">
        <v>102</v>
      </c>
      <c r="G97" s="18"/>
      <c r="H97" s="18"/>
      <c r="I97" s="18"/>
    </row>
    <row r="98" spans="2:9" ht="15" customHeight="1">
      <c r="B98" t="s">
        <v>84</v>
      </c>
      <c r="G98" s="18">
        <v>28939</v>
      </c>
      <c r="H98" s="25"/>
      <c r="I98" s="25">
        <v>32442</v>
      </c>
    </row>
    <row r="99" spans="2:9" ht="15" customHeight="1">
      <c r="B99" t="s">
        <v>166</v>
      </c>
      <c r="G99" s="25">
        <v>486</v>
      </c>
      <c r="H99" s="25"/>
      <c r="I99" s="25">
        <v>564</v>
      </c>
    </row>
    <row r="100" spans="2:9" ht="15" customHeight="1">
      <c r="B100" t="s">
        <v>19</v>
      </c>
      <c r="G100" s="25">
        <v>30109</v>
      </c>
      <c r="H100" s="25"/>
      <c r="I100" s="25">
        <v>31298</v>
      </c>
    </row>
    <row r="101" spans="2:9" ht="15" customHeight="1">
      <c r="B101" t="s">
        <v>167</v>
      </c>
      <c r="G101" s="25">
        <v>381</v>
      </c>
      <c r="H101" s="25"/>
      <c r="I101" s="25">
        <v>2768</v>
      </c>
    </row>
    <row r="102" spans="2:9" ht="15" customHeight="1">
      <c r="B102" t="s">
        <v>85</v>
      </c>
      <c r="G102" s="25">
        <v>1009</v>
      </c>
      <c r="H102" s="25"/>
      <c r="I102" s="25">
        <v>1009</v>
      </c>
    </row>
    <row r="103" spans="7:9" ht="15" customHeight="1">
      <c r="G103" s="25"/>
      <c r="H103" s="25"/>
      <c r="I103" s="25"/>
    </row>
    <row r="104" spans="7:9" ht="15" customHeight="1">
      <c r="G104" s="28">
        <f>SUM(G98:G102)</f>
        <v>60924</v>
      </c>
      <c r="H104" s="25"/>
      <c r="I104" s="28">
        <f>SUM(I98:I102)</f>
        <v>68081</v>
      </c>
    </row>
    <row r="105" spans="7:9" ht="15" customHeight="1">
      <c r="G105" s="25"/>
      <c r="H105" s="25"/>
      <c r="I105" s="25"/>
    </row>
    <row r="106" spans="2:9" ht="15" customHeight="1">
      <c r="B106" t="s">
        <v>98</v>
      </c>
      <c r="G106" s="25">
        <f>G96+G104</f>
        <v>103763</v>
      </c>
      <c r="H106" s="18"/>
      <c r="I106" s="25">
        <f>I96+I104</f>
        <v>107691</v>
      </c>
    </row>
    <row r="107" spans="7:9" ht="15" customHeight="1">
      <c r="G107" s="25"/>
      <c r="H107" s="18"/>
      <c r="I107" s="25"/>
    </row>
    <row r="108" spans="2:9" ht="15" customHeight="1" thickBot="1">
      <c r="B108" t="s">
        <v>99</v>
      </c>
      <c r="G108" s="21">
        <f>G90+G106</f>
        <v>368667</v>
      </c>
      <c r="H108" s="18"/>
      <c r="I108" s="21">
        <f>I90+I106</f>
        <v>374832</v>
      </c>
    </row>
    <row r="109" spans="7:9" ht="15" customHeight="1">
      <c r="G109" s="25"/>
      <c r="H109" s="18"/>
      <c r="I109" s="25"/>
    </row>
    <row r="110" spans="2:9" ht="15" customHeight="1">
      <c r="B110" t="s">
        <v>93</v>
      </c>
      <c r="G110" s="18">
        <f>G90/342946*100</f>
        <v>77.2436476879742</v>
      </c>
      <c r="H110" s="18"/>
      <c r="I110" s="18">
        <f>I90/342946*100</f>
        <v>77.89593696966868</v>
      </c>
    </row>
    <row r="111" spans="6:8" ht="15" customHeight="1">
      <c r="F111" s="6"/>
      <c r="G111" s="6"/>
      <c r="H111" s="6"/>
    </row>
    <row r="112" spans="6:8" ht="15" customHeight="1">
      <c r="F112" s="6"/>
      <c r="G112" s="6"/>
      <c r="H112" s="6"/>
    </row>
    <row r="113" ht="15" customHeight="1">
      <c r="B113" t="s">
        <v>125</v>
      </c>
    </row>
    <row r="114" ht="15" customHeight="1">
      <c r="B114" t="s">
        <v>247</v>
      </c>
    </row>
    <row r="115" ht="15" customHeight="1">
      <c r="B115" s="2" t="s">
        <v>121</v>
      </c>
    </row>
    <row r="116" spans="2:9" ht="15" customHeight="1">
      <c r="B116" s="2"/>
      <c r="I116" s="3"/>
    </row>
    <row r="117" ht="15" customHeight="1">
      <c r="I117" s="3" t="s">
        <v>7</v>
      </c>
    </row>
    <row r="118" spans="7:9" ht="15" customHeight="1">
      <c r="G118" s="3" t="s">
        <v>3</v>
      </c>
      <c r="I118" s="3" t="s">
        <v>4</v>
      </c>
    </row>
    <row r="119" spans="7:9" ht="15" customHeight="1">
      <c r="G119" s="3" t="s">
        <v>4</v>
      </c>
      <c r="I119" s="3" t="s">
        <v>6</v>
      </c>
    </row>
    <row r="120" spans="7:9" ht="15" customHeight="1">
      <c r="G120" s="3" t="s">
        <v>8</v>
      </c>
      <c r="I120" s="3" t="s">
        <v>9</v>
      </c>
    </row>
    <row r="121" spans="7:9" ht="15" customHeight="1">
      <c r="G121" s="3" t="s">
        <v>234</v>
      </c>
      <c r="I121" s="3" t="s">
        <v>233</v>
      </c>
    </row>
    <row r="122" spans="7:9" ht="15" customHeight="1">
      <c r="G122" s="3" t="s">
        <v>10</v>
      </c>
      <c r="I122" s="3" t="s">
        <v>10</v>
      </c>
    </row>
    <row r="123" spans="2:7" ht="15" customHeight="1">
      <c r="B123" t="s">
        <v>24</v>
      </c>
      <c r="G123" s="5"/>
    </row>
    <row r="124" ht="15" customHeight="1">
      <c r="G124" s="5"/>
    </row>
    <row r="125" spans="2:9" ht="15" customHeight="1">
      <c r="B125" t="s">
        <v>240</v>
      </c>
      <c r="G125" s="5">
        <f>I32</f>
        <v>-1711</v>
      </c>
      <c r="H125" s="5"/>
      <c r="I125" s="18">
        <f>J32</f>
        <v>786</v>
      </c>
    </row>
    <row r="126" spans="7:9" ht="15" customHeight="1">
      <c r="G126" s="18"/>
      <c r="H126" s="18"/>
      <c r="I126" s="18"/>
    </row>
    <row r="127" spans="2:9" ht="15" customHeight="1">
      <c r="B127" t="s">
        <v>112</v>
      </c>
      <c r="G127" s="18"/>
      <c r="H127" s="18"/>
      <c r="I127" s="18"/>
    </row>
    <row r="128" spans="2:9" ht="15" customHeight="1">
      <c r="B128" t="s">
        <v>104</v>
      </c>
      <c r="G128" s="18">
        <v>2206</v>
      </c>
      <c r="H128" s="18"/>
      <c r="I128" s="18">
        <v>1685</v>
      </c>
    </row>
    <row r="129" spans="2:9" ht="15" customHeight="1">
      <c r="B129" s="12" t="s">
        <v>130</v>
      </c>
      <c r="G129" s="18">
        <v>1275</v>
      </c>
      <c r="H129" s="18"/>
      <c r="I129" s="18">
        <v>1298</v>
      </c>
    </row>
    <row r="130" spans="7:9" ht="15" customHeight="1">
      <c r="G130" s="18"/>
      <c r="H130" s="18"/>
      <c r="I130" s="18"/>
    </row>
    <row r="131" spans="2:9" ht="15" customHeight="1">
      <c r="B131" t="s">
        <v>171</v>
      </c>
      <c r="G131" s="23">
        <f>SUM(G125:G130)</f>
        <v>1770</v>
      </c>
      <c r="H131" s="18"/>
      <c r="I131" s="23">
        <f>SUM(I125:I130)</f>
        <v>3769</v>
      </c>
    </row>
    <row r="132" spans="7:9" ht="15" customHeight="1">
      <c r="G132" s="18"/>
      <c r="H132" s="18"/>
      <c r="I132" s="18"/>
    </row>
    <row r="133" spans="2:9" ht="15" customHeight="1">
      <c r="B133" t="s">
        <v>202</v>
      </c>
      <c r="G133" s="18">
        <f>I66-G66</f>
        <v>-1462</v>
      </c>
      <c r="H133" s="18"/>
      <c r="I133" s="18">
        <v>-2330</v>
      </c>
    </row>
    <row r="134" spans="2:9" ht="15" customHeight="1">
      <c r="B134" t="s">
        <v>174</v>
      </c>
      <c r="G134" s="18">
        <f>I74-G74</f>
        <v>-200</v>
      </c>
      <c r="H134" s="18"/>
      <c r="I134" s="18">
        <v>87</v>
      </c>
    </row>
    <row r="135" spans="2:9" ht="15" customHeight="1">
      <c r="B135" t="s">
        <v>175</v>
      </c>
      <c r="G135" s="18">
        <f>I70+I75+I76-G70-G75-G76</f>
        <v>5658</v>
      </c>
      <c r="H135" s="18"/>
      <c r="I135" s="18">
        <v>5626</v>
      </c>
    </row>
    <row r="136" spans="2:9" ht="15" customHeight="1">
      <c r="B136" t="s">
        <v>176</v>
      </c>
      <c r="G136" s="18">
        <v>-3273</v>
      </c>
      <c r="H136" s="18"/>
      <c r="I136" s="18">
        <v>-11011</v>
      </c>
    </row>
    <row r="137" spans="2:9" ht="15" customHeight="1">
      <c r="B137" t="s">
        <v>242</v>
      </c>
      <c r="G137" s="18">
        <v>-201</v>
      </c>
      <c r="H137" s="18"/>
      <c r="I137" s="18">
        <v>-34</v>
      </c>
    </row>
    <row r="138" spans="7:9" ht="15" customHeight="1">
      <c r="G138" s="18"/>
      <c r="H138" s="18"/>
      <c r="I138" s="18"/>
    </row>
    <row r="139" spans="2:9" ht="15" customHeight="1">
      <c r="B139" t="s">
        <v>225</v>
      </c>
      <c r="G139" s="23">
        <f>SUM(G131:G138)</f>
        <v>2292</v>
      </c>
      <c r="H139" s="18"/>
      <c r="I139" s="23">
        <f>SUM(I131:I138)</f>
        <v>-3893</v>
      </c>
    </row>
    <row r="140" spans="7:9" ht="15" customHeight="1">
      <c r="G140" s="18"/>
      <c r="H140" s="18"/>
      <c r="I140" s="18"/>
    </row>
    <row r="141" spans="2:9" ht="15" customHeight="1">
      <c r="B141" t="s">
        <v>25</v>
      </c>
      <c r="G141" s="26"/>
      <c r="H141" s="18"/>
      <c r="I141" s="26"/>
    </row>
    <row r="142" spans="2:9" ht="15" customHeight="1">
      <c r="B142" t="s">
        <v>107</v>
      </c>
      <c r="G142" s="20">
        <v>-2248</v>
      </c>
      <c r="H142" s="18"/>
      <c r="I142" s="20">
        <v>-354</v>
      </c>
    </row>
    <row r="143" spans="2:9" ht="15" customHeight="1">
      <c r="B143" s="12" t="s">
        <v>109</v>
      </c>
      <c r="G143" s="20">
        <v>48</v>
      </c>
      <c r="H143" s="18"/>
      <c r="I143" s="20">
        <v>8</v>
      </c>
    </row>
    <row r="144" spans="7:9" ht="15" customHeight="1">
      <c r="G144" s="27"/>
      <c r="H144" s="18"/>
      <c r="I144" s="27"/>
    </row>
    <row r="145" spans="2:9" ht="15" customHeight="1">
      <c r="B145" t="s">
        <v>243</v>
      </c>
      <c r="G145" s="18">
        <f>SUM(G141:G144)</f>
        <v>-2200</v>
      </c>
      <c r="H145" s="18"/>
      <c r="I145" s="18">
        <f>SUM(I141:I144)</f>
        <v>-346</v>
      </c>
    </row>
    <row r="146" spans="7:9" ht="15" customHeight="1">
      <c r="G146" s="18"/>
      <c r="H146" s="18"/>
      <c r="I146" s="18"/>
    </row>
    <row r="147" spans="2:9" ht="15" customHeight="1">
      <c r="B147" t="s">
        <v>131</v>
      </c>
      <c r="G147" s="26"/>
      <c r="H147" s="25"/>
      <c r="I147" s="26"/>
    </row>
    <row r="148" spans="2:9" ht="15" customHeight="1">
      <c r="B148" t="s">
        <v>245</v>
      </c>
      <c r="G148" s="20">
        <v>-1257</v>
      </c>
      <c r="H148" s="25"/>
      <c r="I148" s="20">
        <v>1454</v>
      </c>
    </row>
    <row r="149" spans="2:9" ht="15" customHeight="1">
      <c r="B149" t="s">
        <v>198</v>
      </c>
      <c r="G149" s="20">
        <v>4</v>
      </c>
      <c r="H149" s="25"/>
      <c r="I149" s="20">
        <v>1347</v>
      </c>
    </row>
    <row r="150" spans="2:9" ht="15" customHeight="1">
      <c r="B150" t="s">
        <v>244</v>
      </c>
      <c r="G150" s="20">
        <v>1003</v>
      </c>
      <c r="H150" s="25"/>
      <c r="I150" s="20">
        <v>-154</v>
      </c>
    </row>
    <row r="151" spans="2:9" ht="15" customHeight="1">
      <c r="B151" t="s">
        <v>132</v>
      </c>
      <c r="G151" s="20">
        <v>-1626</v>
      </c>
      <c r="H151" s="25"/>
      <c r="I151" s="20">
        <v>-1323</v>
      </c>
    </row>
    <row r="152" spans="7:9" ht="15" customHeight="1">
      <c r="G152" s="27"/>
      <c r="H152" s="25"/>
      <c r="I152" s="27"/>
    </row>
    <row r="153" spans="2:9" ht="15" customHeight="1">
      <c r="B153" t="s">
        <v>189</v>
      </c>
      <c r="G153" s="25">
        <f>SUM(G147:G152)</f>
        <v>-1876</v>
      </c>
      <c r="H153" s="25"/>
      <c r="I153" s="25">
        <f>SUM(I147:I152)</f>
        <v>1324</v>
      </c>
    </row>
    <row r="154" spans="7:9" ht="15" customHeight="1">
      <c r="G154" s="18"/>
      <c r="H154" s="18"/>
      <c r="I154" s="18"/>
    </row>
    <row r="155" spans="2:9" ht="15" customHeight="1">
      <c r="B155" t="s">
        <v>218</v>
      </c>
      <c r="G155" s="23">
        <f>G139+G145+G153</f>
        <v>-1784</v>
      </c>
      <c r="H155" s="18"/>
      <c r="I155" s="23">
        <f>I139+I145+I153</f>
        <v>-2915</v>
      </c>
    </row>
    <row r="156" spans="7:9" ht="15" customHeight="1">
      <c r="G156" s="18"/>
      <c r="H156" s="18"/>
      <c r="I156" s="18"/>
    </row>
    <row r="157" spans="2:9" ht="15" customHeight="1">
      <c r="B157" t="s">
        <v>196</v>
      </c>
      <c r="G157" s="18">
        <v>8694</v>
      </c>
      <c r="H157" s="18"/>
      <c r="I157" s="18">
        <v>9048</v>
      </c>
    </row>
    <row r="158" spans="7:9" ht="15" customHeight="1">
      <c r="G158" s="18"/>
      <c r="H158" s="18"/>
      <c r="I158" s="18"/>
    </row>
    <row r="159" spans="2:9" ht="15" customHeight="1" thickBot="1">
      <c r="B159" t="s">
        <v>197</v>
      </c>
      <c r="G159" s="21">
        <f>SUM(G155:G158)</f>
        <v>6910</v>
      </c>
      <c r="H159" s="18"/>
      <c r="I159" s="21">
        <f>SUM(I155:I158)</f>
        <v>6133</v>
      </c>
    </row>
    <row r="160" spans="7:9" ht="15" customHeight="1">
      <c r="G160" s="5"/>
      <c r="I160" s="5"/>
    </row>
    <row r="161" ht="15" customHeight="1">
      <c r="B161" t="s">
        <v>60</v>
      </c>
    </row>
    <row r="162" spans="7:9" ht="15" customHeight="1">
      <c r="G162" s="5"/>
      <c r="I162" s="5"/>
    </row>
    <row r="163" spans="2:9" ht="15" customHeight="1">
      <c r="B163" t="s">
        <v>59</v>
      </c>
      <c r="G163" s="18">
        <f>G79</f>
        <v>4197</v>
      </c>
      <c r="H163" s="18"/>
      <c r="I163" s="18">
        <v>3592</v>
      </c>
    </row>
    <row r="164" spans="2:9" ht="15" customHeight="1">
      <c r="B164" t="s">
        <v>18</v>
      </c>
      <c r="G164" s="18">
        <f>G78</f>
        <v>4833</v>
      </c>
      <c r="H164" s="18"/>
      <c r="I164" s="18">
        <v>3829</v>
      </c>
    </row>
    <row r="165" spans="7:9" ht="15" customHeight="1">
      <c r="G165" s="23">
        <f>SUM(G163:G164)</f>
        <v>9030</v>
      </c>
      <c r="H165" s="18"/>
      <c r="I165" s="23">
        <f>SUM(I163:I164)</f>
        <v>7421</v>
      </c>
    </row>
    <row r="166" spans="2:9" ht="15" customHeight="1">
      <c r="B166" t="s">
        <v>168</v>
      </c>
      <c r="G166" s="18">
        <f>-G99</f>
        <v>-486</v>
      </c>
      <c r="H166" s="18"/>
      <c r="I166" s="18">
        <v>-788</v>
      </c>
    </row>
    <row r="167" spans="2:9" ht="15" customHeight="1">
      <c r="B167" t="s">
        <v>153</v>
      </c>
      <c r="G167" s="18">
        <v>-1634</v>
      </c>
      <c r="H167" s="18"/>
      <c r="I167" s="18">
        <v>-500</v>
      </c>
    </row>
    <row r="168" spans="7:9" ht="15" customHeight="1" thickBot="1">
      <c r="G168" s="21">
        <f>SUM(G165:G167)</f>
        <v>6910</v>
      </c>
      <c r="H168" s="18"/>
      <c r="I168" s="21">
        <f>SUM(I165:I167)</f>
        <v>6133</v>
      </c>
    </row>
    <row r="169" spans="7:9" ht="15" customHeight="1">
      <c r="G169" s="18"/>
      <c r="H169" s="18"/>
      <c r="I169" s="18"/>
    </row>
    <row r="170" ht="15" customHeight="1"/>
    <row r="171" ht="15" customHeight="1"/>
    <row r="172" ht="15" customHeight="1"/>
    <row r="173" ht="15" customHeight="1">
      <c r="B173" t="s">
        <v>124</v>
      </c>
    </row>
    <row r="174" ht="15" customHeight="1">
      <c r="B174" t="s">
        <v>235</v>
      </c>
    </row>
    <row r="175" ht="13.5" customHeight="1"/>
    <row r="176" ht="16.5" customHeight="1">
      <c r="B176" s="2" t="s">
        <v>26</v>
      </c>
    </row>
    <row r="177" ht="16.5" customHeight="1"/>
    <row r="178" ht="16.5" customHeight="1">
      <c r="E178" s="2" t="s">
        <v>147</v>
      </c>
    </row>
    <row r="179" spans="5:9" s="3" customFormat="1" ht="16.5" customHeight="1">
      <c r="E179" s="14"/>
      <c r="F179" s="14" t="s">
        <v>28</v>
      </c>
      <c r="G179" s="14"/>
      <c r="H179" s="14"/>
      <c r="I179" s="14"/>
    </row>
    <row r="180" spans="5:9" s="3" customFormat="1" ht="16.5" customHeight="1">
      <c r="E180" s="14"/>
      <c r="F180" s="14" t="s">
        <v>27</v>
      </c>
      <c r="G180" s="14" t="s">
        <v>30</v>
      </c>
      <c r="H180" s="15" t="s">
        <v>31</v>
      </c>
      <c r="I180" s="14"/>
    </row>
    <row r="181" spans="5:9" s="3" customFormat="1" ht="16.5" customHeight="1">
      <c r="E181" s="14" t="s">
        <v>22</v>
      </c>
      <c r="F181" s="14" t="s">
        <v>29</v>
      </c>
      <c r="G181" s="14" t="s">
        <v>29</v>
      </c>
      <c r="H181" s="14" t="s">
        <v>32</v>
      </c>
      <c r="I181" s="14" t="s">
        <v>33</v>
      </c>
    </row>
    <row r="182" spans="5:9" s="3" customFormat="1" ht="16.5" customHeight="1">
      <c r="E182" s="3" t="s">
        <v>10</v>
      </c>
      <c r="F182" s="3" t="s">
        <v>10</v>
      </c>
      <c r="G182" s="3" t="s">
        <v>10</v>
      </c>
      <c r="H182" s="3" t="s">
        <v>10</v>
      </c>
      <c r="I182" s="3" t="s">
        <v>10</v>
      </c>
    </row>
    <row r="183" ht="16.5" customHeight="1"/>
    <row r="184" spans="2:9" ht="16.5" customHeight="1">
      <c r="B184" t="s">
        <v>205</v>
      </c>
      <c r="E184" s="5">
        <v>361742</v>
      </c>
      <c r="F184" s="5">
        <v>45488</v>
      </c>
      <c r="G184" s="5">
        <v>21455</v>
      </c>
      <c r="H184" s="5">
        <v>-163726</v>
      </c>
      <c r="I184" s="5">
        <f>SUM(E184:H184)</f>
        <v>264959</v>
      </c>
    </row>
    <row r="185" spans="5:9" ht="16.5" customHeight="1">
      <c r="E185" s="5"/>
      <c r="F185" s="5"/>
      <c r="G185" s="5"/>
      <c r="H185" s="5"/>
      <c r="I185" s="5"/>
    </row>
    <row r="186" spans="2:9" ht="16.5" customHeight="1">
      <c r="B186" t="s">
        <v>220</v>
      </c>
      <c r="E186" s="18">
        <v>0</v>
      </c>
      <c r="F186" s="18">
        <v>0</v>
      </c>
      <c r="G186" s="18">
        <v>0</v>
      </c>
      <c r="H186" s="18">
        <f>J36</f>
        <v>111</v>
      </c>
      <c r="I186" s="5">
        <f>SUM(E186:H186)</f>
        <v>111</v>
      </c>
    </row>
    <row r="187" spans="5:9" ht="16.5" customHeight="1">
      <c r="E187" s="5"/>
      <c r="F187" s="5"/>
      <c r="G187" s="5"/>
      <c r="H187" s="5"/>
      <c r="I187" s="5"/>
    </row>
    <row r="188" spans="2:9" ht="16.5" customHeight="1" thickBot="1">
      <c r="B188" t="s">
        <v>236</v>
      </c>
      <c r="E188" s="8">
        <f>SUM(E184:E187)</f>
        <v>361742</v>
      </c>
      <c r="F188" s="8">
        <f>SUM(F184:F187)</f>
        <v>45488</v>
      </c>
      <c r="G188" s="8">
        <f>SUM(G184:G187)</f>
        <v>21455</v>
      </c>
      <c r="H188" s="8">
        <f>SUM(H184:H187)</f>
        <v>-163615</v>
      </c>
      <c r="I188" s="8">
        <f>SUM(I184:I187)</f>
        <v>265070</v>
      </c>
    </row>
    <row r="189" ht="16.5" customHeight="1"/>
    <row r="190" ht="16.5" customHeight="1"/>
    <row r="191" spans="2:9" ht="16.5" customHeight="1">
      <c r="B191" t="s">
        <v>237</v>
      </c>
      <c r="E191" s="5">
        <v>361742</v>
      </c>
      <c r="F191" s="5">
        <v>45488</v>
      </c>
      <c r="G191" s="5">
        <v>21455</v>
      </c>
      <c r="H191" s="5">
        <v>-161544</v>
      </c>
      <c r="I191" s="5">
        <f>SUM(E191:H191)</f>
        <v>267141</v>
      </c>
    </row>
    <row r="192" spans="5:9" ht="16.5" customHeight="1">
      <c r="E192" s="5"/>
      <c r="F192" s="5"/>
      <c r="G192" s="5"/>
      <c r="H192" s="5"/>
      <c r="I192" s="5"/>
    </row>
    <row r="193" spans="2:9" ht="16.5" customHeight="1">
      <c r="B193" t="s">
        <v>220</v>
      </c>
      <c r="E193" s="18">
        <v>0</v>
      </c>
      <c r="F193" s="18"/>
      <c r="G193" s="18">
        <v>0</v>
      </c>
      <c r="H193" s="18">
        <f>I36</f>
        <v>-2237</v>
      </c>
      <c r="I193" s="5">
        <f>SUM(E193:H193)</f>
        <v>-2237</v>
      </c>
    </row>
    <row r="194" spans="5:9" ht="16.5" customHeight="1">
      <c r="E194" s="5"/>
      <c r="F194" s="5"/>
      <c r="G194" s="5"/>
      <c r="H194" s="5"/>
      <c r="I194" s="5"/>
    </row>
    <row r="195" spans="2:9" ht="16.5" customHeight="1" thickBot="1">
      <c r="B195" t="s">
        <v>238</v>
      </c>
      <c r="E195" s="8">
        <f>SUM(E191:E194)</f>
        <v>361742</v>
      </c>
      <c r="F195" s="8">
        <f>SUM(F191:F194)</f>
        <v>45488</v>
      </c>
      <c r="G195" s="8">
        <f>SUM(G191:G194)</f>
        <v>21455</v>
      </c>
      <c r="H195" s="8">
        <f>SUM(H191:H194)</f>
        <v>-163781</v>
      </c>
      <c r="I195" s="8">
        <f>SUM(I191:I194)</f>
        <v>264904</v>
      </c>
    </row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>
      <c r="B227" t="s">
        <v>123</v>
      </c>
    </row>
    <row r="228" ht="16.5" customHeight="1">
      <c r="B228" t="s">
        <v>247</v>
      </c>
    </row>
    <row r="229" ht="16.5" customHeight="1">
      <c r="A229" s="4" t="s">
        <v>34</v>
      </c>
    </row>
    <row r="230" ht="16.5" customHeight="1"/>
    <row r="231" spans="1:10" ht="16.5" customHeight="1">
      <c r="A231" t="s">
        <v>35</v>
      </c>
      <c r="B231" s="43" t="s">
        <v>148</v>
      </c>
      <c r="C231" s="44"/>
      <c r="D231" s="44"/>
      <c r="E231" s="44"/>
      <c r="F231" s="44"/>
      <c r="G231" s="44"/>
      <c r="H231" s="44"/>
      <c r="I231" s="44"/>
      <c r="J231" s="44"/>
    </row>
    <row r="232" spans="2:10" ht="16.5" customHeight="1">
      <c r="B232" s="44" t="s">
        <v>190</v>
      </c>
      <c r="C232" s="44"/>
      <c r="D232" s="44"/>
      <c r="E232" s="44"/>
      <c r="F232" s="44"/>
      <c r="G232" s="44"/>
      <c r="H232" s="44"/>
      <c r="I232" s="44"/>
      <c r="J232" s="44"/>
    </row>
    <row r="233" spans="2:10" ht="16.5" customHeight="1">
      <c r="B233" s="44" t="s">
        <v>191</v>
      </c>
      <c r="C233" s="44"/>
      <c r="D233" s="44"/>
      <c r="E233" s="44"/>
      <c r="F233" s="44"/>
      <c r="G233" s="44"/>
      <c r="H233" s="44"/>
      <c r="I233" s="44"/>
      <c r="J233" s="44"/>
    </row>
    <row r="234" spans="2:10" ht="16.5" customHeight="1"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2:10" ht="16.5" customHeight="1">
      <c r="B235" s="44" t="s">
        <v>122</v>
      </c>
      <c r="C235" s="44"/>
      <c r="D235" s="44"/>
      <c r="E235" s="44"/>
      <c r="F235" s="44"/>
      <c r="G235" s="44"/>
      <c r="H235" s="44"/>
      <c r="I235" s="44"/>
      <c r="J235" s="44"/>
    </row>
    <row r="236" spans="2:10" ht="16.5" customHeight="1">
      <c r="B236" s="44" t="s">
        <v>246</v>
      </c>
      <c r="C236" s="44"/>
      <c r="D236" s="44"/>
      <c r="E236" s="44"/>
      <c r="F236" s="44"/>
      <c r="G236" s="44"/>
      <c r="H236" s="44"/>
      <c r="I236" s="44"/>
      <c r="J236" s="44"/>
    </row>
    <row r="237" spans="2:10" ht="16.5" customHeight="1">
      <c r="B237" s="44" t="s">
        <v>134</v>
      </c>
      <c r="C237" s="44"/>
      <c r="D237" s="44"/>
      <c r="E237" s="44"/>
      <c r="F237" s="44"/>
      <c r="G237" s="44"/>
      <c r="H237" s="44"/>
      <c r="I237" s="44"/>
      <c r="J237" s="44"/>
    </row>
    <row r="238" spans="2:10" ht="16.5" customHeight="1">
      <c r="B238" s="44" t="s">
        <v>248</v>
      </c>
      <c r="C238" s="44"/>
      <c r="D238" s="44"/>
      <c r="E238" s="44"/>
      <c r="F238" s="44"/>
      <c r="G238" s="44"/>
      <c r="H238" s="44"/>
      <c r="I238" s="44"/>
      <c r="J238" s="44"/>
    </row>
    <row r="239" spans="2:10" ht="16.5" customHeight="1"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2:10" ht="16.5" customHeight="1">
      <c r="B240" s="44" t="s">
        <v>135</v>
      </c>
      <c r="C240" s="44"/>
      <c r="D240" s="44"/>
      <c r="E240" s="44"/>
      <c r="F240" s="44"/>
      <c r="G240" s="44"/>
      <c r="H240" s="44"/>
      <c r="I240" s="44"/>
      <c r="J240" s="44"/>
    </row>
    <row r="241" spans="2:10" ht="16.5" customHeight="1">
      <c r="B241" s="44" t="s">
        <v>249</v>
      </c>
      <c r="C241" s="44"/>
      <c r="D241" s="44"/>
      <c r="E241" s="44"/>
      <c r="F241" s="44"/>
      <c r="G241" s="44"/>
      <c r="H241" s="44"/>
      <c r="I241" s="44"/>
      <c r="J241" s="44"/>
    </row>
    <row r="242" spans="2:10" ht="16.5" customHeight="1"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2:10" ht="16.5" customHeight="1">
      <c r="B243" s="44" t="s">
        <v>263</v>
      </c>
      <c r="C243" s="44"/>
      <c r="D243" s="44"/>
      <c r="E243" s="44"/>
      <c r="F243" s="44"/>
      <c r="G243" s="44"/>
      <c r="H243" s="44"/>
      <c r="I243" s="44"/>
      <c r="J243" s="44"/>
    </row>
    <row r="244" spans="2:10" ht="16.5" customHeight="1">
      <c r="B244" s="44" t="s">
        <v>264</v>
      </c>
      <c r="C244" s="44"/>
      <c r="D244" s="44"/>
      <c r="E244" s="44"/>
      <c r="F244" s="44"/>
      <c r="G244" s="44"/>
      <c r="H244" s="44"/>
      <c r="I244" s="44"/>
      <c r="J244" s="44"/>
    </row>
    <row r="245" spans="2:10" ht="16.5" customHeight="1">
      <c r="B245" s="44" t="s">
        <v>265</v>
      </c>
      <c r="C245" s="44"/>
      <c r="D245" s="44"/>
      <c r="E245" s="44"/>
      <c r="F245" s="44"/>
      <c r="G245" s="44"/>
      <c r="H245" s="44"/>
      <c r="I245" s="44"/>
      <c r="J245" s="44"/>
    </row>
    <row r="246" spans="2:10" ht="16.5" customHeight="1">
      <c r="B246" s="44" t="s">
        <v>266</v>
      </c>
      <c r="C246" s="44"/>
      <c r="D246" s="44"/>
      <c r="E246" s="44"/>
      <c r="F246" s="44"/>
      <c r="G246" s="44"/>
      <c r="H246" s="44"/>
      <c r="I246" s="44"/>
      <c r="J246" s="44"/>
    </row>
    <row r="247" spans="1:10" ht="16.5" customHeight="1">
      <c r="A247" t="s">
        <v>214</v>
      </c>
      <c r="B247" s="44" t="s">
        <v>267</v>
      </c>
      <c r="C247" s="44"/>
      <c r="D247" s="44"/>
      <c r="E247" s="44"/>
      <c r="F247" s="44"/>
      <c r="G247" s="44"/>
      <c r="H247" s="44"/>
      <c r="I247" s="44"/>
      <c r="J247" s="44"/>
    </row>
    <row r="248" spans="2:10" ht="16.5" customHeight="1">
      <c r="B248" s="44" t="s">
        <v>268</v>
      </c>
      <c r="C248" s="44"/>
      <c r="D248" s="44"/>
      <c r="E248" s="44"/>
      <c r="F248" s="44"/>
      <c r="G248" s="44"/>
      <c r="H248" s="44"/>
      <c r="I248" s="44"/>
      <c r="J248" s="44"/>
    </row>
    <row r="249" spans="2:10" ht="16.5" customHeight="1">
      <c r="B249" s="44" t="s">
        <v>269</v>
      </c>
      <c r="C249" s="44"/>
      <c r="D249" s="44"/>
      <c r="E249" s="44"/>
      <c r="F249" s="44"/>
      <c r="G249" s="44"/>
      <c r="H249" s="44"/>
      <c r="I249" s="44"/>
      <c r="J249" s="44"/>
    </row>
    <row r="250" spans="2:10" ht="16.5" customHeight="1"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2:10" ht="16.5" customHeight="1">
      <c r="B251" s="44" t="s">
        <v>186</v>
      </c>
      <c r="C251" s="44"/>
      <c r="D251" s="44"/>
      <c r="E251" s="44"/>
      <c r="F251" s="44"/>
      <c r="G251" s="44"/>
      <c r="H251" s="44"/>
      <c r="I251" s="44"/>
      <c r="J251" s="44"/>
    </row>
    <row r="252" spans="2:10" ht="16.5" customHeight="1">
      <c r="B252" s="44" t="s">
        <v>187</v>
      </c>
      <c r="C252" s="44"/>
      <c r="D252" s="44"/>
      <c r="E252" s="44"/>
      <c r="F252" s="44"/>
      <c r="G252" s="44"/>
      <c r="H252" s="44"/>
      <c r="I252" s="44"/>
      <c r="J252" s="44"/>
    </row>
    <row r="253" spans="2:10" ht="16.5" customHeight="1"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2:10" ht="16.5" customHeight="1">
      <c r="B254" s="44" t="s">
        <v>206</v>
      </c>
      <c r="C254" s="44"/>
      <c r="D254" s="44"/>
      <c r="E254" s="44"/>
      <c r="F254" s="44"/>
      <c r="G254" s="44"/>
      <c r="H254" s="44"/>
      <c r="I254" s="44"/>
      <c r="J254" s="44"/>
    </row>
    <row r="255" spans="2:10" ht="16.5" customHeight="1">
      <c r="B255" s="44" t="s">
        <v>207</v>
      </c>
      <c r="C255" s="44"/>
      <c r="D255" s="44"/>
      <c r="E255" s="44"/>
      <c r="F255" s="44"/>
      <c r="G255" s="44"/>
      <c r="H255" s="44"/>
      <c r="I255" s="44"/>
      <c r="J255" s="44"/>
    </row>
    <row r="256" spans="2:10" ht="16.5" customHeight="1">
      <c r="B256" s="44" t="s">
        <v>208</v>
      </c>
      <c r="C256" s="44"/>
      <c r="D256" s="44"/>
      <c r="E256" s="44"/>
      <c r="F256" s="44"/>
      <c r="G256" s="44"/>
      <c r="H256" s="44"/>
      <c r="I256" s="44"/>
      <c r="J256" s="44"/>
    </row>
    <row r="257" spans="2:10" ht="16.5" customHeight="1">
      <c r="B257" s="44" t="s">
        <v>209</v>
      </c>
      <c r="C257" s="44"/>
      <c r="D257" s="44"/>
      <c r="E257" s="44"/>
      <c r="F257" s="44"/>
      <c r="G257" s="44"/>
      <c r="H257" s="44"/>
      <c r="I257" s="44"/>
      <c r="J257" s="44"/>
    </row>
    <row r="258" spans="2:10" ht="16.5" customHeight="1">
      <c r="B258" s="44" t="s">
        <v>210</v>
      </c>
      <c r="C258" s="44"/>
      <c r="D258" s="44"/>
      <c r="E258" s="44"/>
      <c r="F258" s="44"/>
      <c r="G258" s="44"/>
      <c r="H258" s="44"/>
      <c r="I258" s="44"/>
      <c r="J258" s="44"/>
    </row>
    <row r="259" spans="2:10" ht="16.5" customHeight="1"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2:10" ht="16.5" customHeight="1">
      <c r="B260" s="44" t="s">
        <v>222</v>
      </c>
      <c r="C260" s="44"/>
      <c r="D260" s="44"/>
      <c r="E260" s="44"/>
      <c r="F260" s="44"/>
      <c r="G260" s="44"/>
      <c r="H260" s="44"/>
      <c r="I260" s="44"/>
      <c r="J260" s="44"/>
    </row>
    <row r="261" spans="2:10" ht="16.5" customHeight="1">
      <c r="B261" s="44" t="s">
        <v>231</v>
      </c>
      <c r="C261" s="44"/>
      <c r="D261" s="44"/>
      <c r="E261" s="44"/>
      <c r="F261" s="44"/>
      <c r="G261" s="44"/>
      <c r="H261" s="44"/>
      <c r="I261" s="44"/>
      <c r="J261" s="44"/>
    </row>
    <row r="262" spans="2:10" ht="16.5" customHeight="1"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2:10" ht="16.5" customHeight="1">
      <c r="B263" s="44" t="s">
        <v>223</v>
      </c>
      <c r="C263" s="44"/>
      <c r="D263" s="44"/>
      <c r="E263" s="44"/>
      <c r="F263" s="44"/>
      <c r="G263" s="44"/>
      <c r="H263" s="44"/>
      <c r="I263" s="44"/>
      <c r="J263" s="44"/>
    </row>
    <row r="264" spans="2:10" ht="16.5" customHeight="1">
      <c r="B264" s="44" t="s">
        <v>224</v>
      </c>
      <c r="C264" s="44"/>
      <c r="D264" s="44"/>
      <c r="E264" s="44"/>
      <c r="F264" s="44"/>
      <c r="G264" s="44"/>
      <c r="H264" s="44"/>
      <c r="I264" s="44"/>
      <c r="J264" s="44"/>
    </row>
    <row r="265" spans="2:10" ht="16.5" customHeight="1">
      <c r="B265" s="44"/>
      <c r="C265" s="44"/>
      <c r="D265" s="44"/>
      <c r="E265" s="44"/>
      <c r="F265" s="44"/>
      <c r="G265" s="44"/>
      <c r="H265" s="44"/>
      <c r="I265" s="44"/>
      <c r="J265" s="44"/>
    </row>
    <row r="266" ht="16.5" customHeight="1">
      <c r="B266" s="44" t="s">
        <v>226</v>
      </c>
    </row>
    <row r="267" ht="16.5" customHeight="1">
      <c r="B267" s="44" t="s">
        <v>227</v>
      </c>
    </row>
    <row r="268" ht="16.5" customHeight="1">
      <c r="B268" s="44" t="s">
        <v>228</v>
      </c>
    </row>
    <row r="269" ht="16.5" customHeight="1">
      <c r="B269" s="44" t="s">
        <v>229</v>
      </c>
    </row>
    <row r="270" ht="16.5" customHeight="1">
      <c r="B270" s="44" t="s">
        <v>230</v>
      </c>
    </row>
    <row r="271" ht="16.5" customHeight="1">
      <c r="B271" s="44"/>
    </row>
    <row r="272" ht="13.5" customHeight="1">
      <c r="B272" s="44"/>
    </row>
    <row r="273" spans="1:2" ht="16.5" customHeight="1">
      <c r="A273" t="s">
        <v>36</v>
      </c>
      <c r="B273" s="1" t="s">
        <v>108</v>
      </c>
    </row>
    <row r="274" ht="16.5" customHeight="1">
      <c r="B274" t="s">
        <v>250</v>
      </c>
    </row>
    <row r="275" ht="16.5" customHeight="1"/>
    <row r="276" ht="13.5" customHeight="1"/>
    <row r="277" spans="1:2" ht="16.5" customHeight="1">
      <c r="A277" t="s">
        <v>37</v>
      </c>
      <c r="B277" s="1" t="s">
        <v>38</v>
      </c>
    </row>
    <row r="278" ht="16.5" customHeight="1">
      <c r="B278" t="s">
        <v>138</v>
      </c>
    </row>
    <row r="279" ht="16.5" customHeight="1"/>
    <row r="280" ht="13.5" customHeight="1"/>
    <row r="281" spans="1:2" ht="16.5" customHeight="1">
      <c r="A281" t="s">
        <v>39</v>
      </c>
      <c r="B281" s="1" t="s">
        <v>40</v>
      </c>
    </row>
    <row r="282" ht="16.5" customHeight="1">
      <c r="B282" t="s">
        <v>144</v>
      </c>
    </row>
    <row r="283" spans="1:2" ht="16.5" customHeight="1">
      <c r="A283" t="s">
        <v>41</v>
      </c>
      <c r="B283" s="1" t="s">
        <v>139</v>
      </c>
    </row>
    <row r="284" ht="16.5" customHeight="1">
      <c r="B284" t="s">
        <v>100</v>
      </c>
    </row>
    <row r="285" ht="16.5" customHeight="1"/>
    <row r="286" ht="13.5" customHeight="1"/>
    <row r="287" spans="1:2" ht="16.5" customHeight="1">
      <c r="A287" t="s">
        <v>42</v>
      </c>
      <c r="B287" s="1" t="s">
        <v>43</v>
      </c>
    </row>
    <row r="288" ht="16.5" customHeight="1">
      <c r="B288" t="s">
        <v>154</v>
      </c>
    </row>
    <row r="289" ht="16.5" customHeight="1">
      <c r="B289" s="12"/>
    </row>
    <row r="290" ht="13.5" customHeight="1">
      <c r="B290" s="12"/>
    </row>
    <row r="291" spans="1:2" ht="16.5" customHeight="1">
      <c r="A291" t="s">
        <v>44</v>
      </c>
      <c r="B291" s="1" t="s">
        <v>67</v>
      </c>
    </row>
    <row r="292" ht="16.5" customHeight="1">
      <c r="B292" t="s">
        <v>110</v>
      </c>
    </row>
    <row r="293" ht="16.5" customHeight="1"/>
    <row r="294" ht="13.5" customHeight="1"/>
    <row r="295" spans="1:2" ht="16.5" customHeight="1">
      <c r="A295" t="s">
        <v>45</v>
      </c>
      <c r="B295" s="1" t="s">
        <v>46</v>
      </c>
    </row>
    <row r="296" spans="1:2" ht="13.5" customHeight="1">
      <c r="A296" s="17"/>
      <c r="B296" s="17"/>
    </row>
    <row r="297" spans="1:2" ht="16.5" customHeight="1">
      <c r="A297" s="17"/>
      <c r="B297" s="17" t="s">
        <v>251</v>
      </c>
    </row>
    <row r="298" spans="1:2" ht="13.5" customHeight="1">
      <c r="A298" s="17"/>
      <c r="B298" s="17"/>
    </row>
    <row r="299" ht="16.5" customHeight="1">
      <c r="G299" s="3" t="s">
        <v>155</v>
      </c>
    </row>
    <row r="300" spans="7:12" s="3" customFormat="1" ht="16.5" customHeight="1">
      <c r="G300" s="3" t="s">
        <v>117</v>
      </c>
      <c r="K300" s="16"/>
      <c r="L300" s="16"/>
    </row>
    <row r="301" spans="5:12" s="3" customFormat="1" ht="16.5" customHeight="1">
      <c r="E301" s="3" t="s">
        <v>80</v>
      </c>
      <c r="F301" s="3" t="s">
        <v>61</v>
      </c>
      <c r="G301" s="3" t="s">
        <v>160</v>
      </c>
      <c r="H301" s="3" t="s">
        <v>156</v>
      </c>
      <c r="I301" s="3" t="s">
        <v>161</v>
      </c>
      <c r="J301" s="3" t="s">
        <v>33</v>
      </c>
      <c r="K301" s="16"/>
      <c r="L301" s="16"/>
    </row>
    <row r="302" spans="5:12" s="3" customFormat="1" ht="16.5" customHeight="1">
      <c r="E302" s="3" t="s">
        <v>10</v>
      </c>
      <c r="F302" s="3" t="s">
        <v>10</v>
      </c>
      <c r="G302" s="3" t="s">
        <v>10</v>
      </c>
      <c r="H302" s="3" t="s">
        <v>10</v>
      </c>
      <c r="I302" s="3" t="s">
        <v>10</v>
      </c>
      <c r="J302" s="3" t="s">
        <v>10</v>
      </c>
      <c r="K302" s="16"/>
      <c r="L302" s="16"/>
    </row>
    <row r="303" spans="11:12" ht="13.5" customHeight="1">
      <c r="K303" s="10"/>
      <c r="L303" s="10"/>
    </row>
    <row r="304" spans="2:12" ht="16.5" customHeight="1">
      <c r="B304" s="7" t="s">
        <v>11</v>
      </c>
      <c r="K304" s="10"/>
      <c r="L304" s="10"/>
    </row>
    <row r="305" spans="2:12" ht="16.5" customHeight="1">
      <c r="B305" t="s">
        <v>157</v>
      </c>
      <c r="E305" s="25">
        <v>1185</v>
      </c>
      <c r="F305" s="25">
        <v>27021</v>
      </c>
      <c r="G305" s="25">
        <v>6601</v>
      </c>
      <c r="H305" s="25">
        <v>0</v>
      </c>
      <c r="I305" s="36">
        <v>0</v>
      </c>
      <c r="J305" s="25">
        <f>SUM(E305:I305)</f>
        <v>34807</v>
      </c>
      <c r="K305" s="11"/>
      <c r="L305" s="11"/>
    </row>
    <row r="306" spans="2:12" ht="16.5" customHeight="1">
      <c r="B306" t="s">
        <v>158</v>
      </c>
      <c r="E306" s="25">
        <v>0</v>
      </c>
      <c r="F306" s="25">
        <v>0</v>
      </c>
      <c r="G306" s="25">
        <v>0</v>
      </c>
      <c r="H306" s="25">
        <v>690</v>
      </c>
      <c r="I306" s="36">
        <v>-690</v>
      </c>
      <c r="J306" s="25">
        <f>SUM(E306:I306)</f>
        <v>0</v>
      </c>
      <c r="K306" s="11"/>
      <c r="L306" s="11"/>
    </row>
    <row r="307" spans="2:12" ht="16.5" customHeight="1" thickBot="1">
      <c r="B307" t="s">
        <v>159</v>
      </c>
      <c r="E307" s="21">
        <f aca="true" t="shared" si="0" ref="E307:J307">SUM(E305:E306)</f>
        <v>1185</v>
      </c>
      <c r="F307" s="21">
        <f t="shared" si="0"/>
        <v>27021</v>
      </c>
      <c r="G307" s="21">
        <f t="shared" si="0"/>
        <v>6601</v>
      </c>
      <c r="H307" s="21">
        <f t="shared" si="0"/>
        <v>690</v>
      </c>
      <c r="I307" s="21">
        <f t="shared" si="0"/>
        <v>-690</v>
      </c>
      <c r="J307" s="21">
        <f t="shared" si="0"/>
        <v>34807</v>
      </c>
      <c r="K307" s="11"/>
      <c r="L307" s="11"/>
    </row>
    <row r="308" spans="5:12" ht="16.5" customHeight="1">
      <c r="E308" s="18"/>
      <c r="F308" s="18"/>
      <c r="G308" s="18"/>
      <c r="H308" s="18"/>
      <c r="J308" s="18"/>
      <c r="K308" s="10"/>
      <c r="L308" s="10"/>
    </row>
    <row r="309" spans="2:12" ht="16.5" customHeight="1">
      <c r="B309" s="7" t="s">
        <v>177</v>
      </c>
      <c r="E309" s="18"/>
      <c r="F309" s="18"/>
      <c r="G309" s="18"/>
      <c r="H309" s="18"/>
      <c r="J309" s="18"/>
      <c r="K309" s="11"/>
      <c r="L309" s="11"/>
    </row>
    <row r="310" spans="2:12" ht="16.5" customHeight="1">
      <c r="B310" t="s">
        <v>179</v>
      </c>
      <c r="C310" s="31"/>
      <c r="D310" s="31"/>
      <c r="E310" s="33">
        <v>-112</v>
      </c>
      <c r="F310" s="33">
        <v>1615</v>
      </c>
      <c r="G310" s="33">
        <v>521</v>
      </c>
      <c r="H310" s="33">
        <v>-1770</v>
      </c>
      <c r="I310" s="33">
        <v>-690</v>
      </c>
      <c r="J310" s="33">
        <f>SUM(E310:I310)</f>
        <v>-436</v>
      </c>
      <c r="K310" s="11"/>
      <c r="L310" s="11"/>
    </row>
    <row r="311" spans="2:12" ht="16.5" customHeight="1">
      <c r="B311" t="s">
        <v>211</v>
      </c>
      <c r="C311" s="31"/>
      <c r="D311" s="31"/>
      <c r="E311" s="33"/>
      <c r="F311" s="33"/>
      <c r="G311" s="33"/>
      <c r="H311" s="33"/>
      <c r="I311" s="33"/>
      <c r="J311" s="33">
        <f>I30</f>
        <v>0</v>
      </c>
      <c r="K311" s="11"/>
      <c r="L311" s="11"/>
    </row>
    <row r="312" spans="2:12" ht="16.5" customHeight="1">
      <c r="B312" t="s">
        <v>81</v>
      </c>
      <c r="C312" s="31"/>
      <c r="D312" s="31"/>
      <c r="E312" s="33"/>
      <c r="F312" s="33"/>
      <c r="G312" s="33"/>
      <c r="H312" s="33"/>
      <c r="I312" s="33"/>
      <c r="J312" s="33">
        <f>I28</f>
        <v>-1323</v>
      </c>
      <c r="K312" s="11"/>
      <c r="L312" s="11"/>
    </row>
    <row r="313" spans="2:12" ht="16.5" customHeight="1">
      <c r="B313" t="s">
        <v>106</v>
      </c>
      <c r="C313" s="31"/>
      <c r="D313" s="31"/>
      <c r="E313" s="33"/>
      <c r="F313" s="33"/>
      <c r="G313" s="33"/>
      <c r="H313" s="33"/>
      <c r="I313" s="33"/>
      <c r="J313" s="33">
        <v>48</v>
      </c>
      <c r="K313" s="11"/>
      <c r="L313" s="11"/>
    </row>
    <row r="314" spans="2:12" ht="16.5" customHeight="1">
      <c r="B314" t="s">
        <v>253</v>
      </c>
      <c r="C314" s="31"/>
      <c r="D314" s="31"/>
      <c r="E314" s="33"/>
      <c r="F314" s="33"/>
      <c r="G314" s="33"/>
      <c r="H314" s="33"/>
      <c r="I314" s="33"/>
      <c r="J314" s="41">
        <f>SUM(J310:J313)</f>
        <v>-1711</v>
      </c>
      <c r="K314" s="11"/>
      <c r="L314" s="11"/>
    </row>
    <row r="315" spans="2:12" ht="16.5" customHeight="1">
      <c r="B315" t="s">
        <v>170</v>
      </c>
      <c r="C315" s="31"/>
      <c r="D315" s="31"/>
      <c r="E315" s="33"/>
      <c r="F315" s="33"/>
      <c r="G315" s="33"/>
      <c r="H315" s="33"/>
      <c r="I315" s="33"/>
      <c r="J315" s="33">
        <f>I34</f>
        <v>-526</v>
      </c>
      <c r="K315" s="11"/>
      <c r="L315" s="11"/>
    </row>
    <row r="316" spans="2:12" ht="16.5" customHeight="1" thickBot="1">
      <c r="B316" t="s">
        <v>254</v>
      </c>
      <c r="J316" s="21">
        <f>SUM(J314:J315)</f>
        <v>-2237</v>
      </c>
      <c r="K316" s="11"/>
      <c r="L316" s="11"/>
    </row>
    <row r="317" spans="5:12" ht="16.5" customHeight="1">
      <c r="E317" s="25"/>
      <c r="F317" s="25"/>
      <c r="G317" s="25"/>
      <c r="H317" s="25"/>
      <c r="I317" s="25"/>
      <c r="J317" s="42"/>
      <c r="K317" s="11"/>
      <c r="L317" s="11"/>
    </row>
    <row r="318" spans="2:11" ht="16.5" customHeight="1">
      <c r="B318" s="17" t="s">
        <v>252</v>
      </c>
      <c r="K318" s="10"/>
    </row>
    <row r="319" spans="2:11" ht="16.5" customHeight="1">
      <c r="B319" s="17"/>
      <c r="K319" s="10"/>
    </row>
    <row r="320" spans="7:11" ht="16.5" customHeight="1">
      <c r="G320" s="3" t="s">
        <v>155</v>
      </c>
      <c r="K320" s="10"/>
    </row>
    <row r="321" spans="2:11" ht="16.5" customHeight="1">
      <c r="B321" s="3"/>
      <c r="C321" s="3"/>
      <c r="D321" s="3"/>
      <c r="E321" s="3"/>
      <c r="F321" s="3"/>
      <c r="G321" s="3" t="s">
        <v>117</v>
      </c>
      <c r="H321" s="3"/>
      <c r="I321" s="3"/>
      <c r="J321" s="3"/>
      <c r="K321" s="10"/>
    </row>
    <row r="322" spans="2:11" ht="16.5" customHeight="1">
      <c r="B322" s="3"/>
      <c r="C322" s="3"/>
      <c r="D322" s="3"/>
      <c r="E322" s="3" t="s">
        <v>80</v>
      </c>
      <c r="F322" s="3" t="s">
        <v>61</v>
      </c>
      <c r="G322" s="3" t="s">
        <v>160</v>
      </c>
      <c r="H322" s="3" t="s">
        <v>156</v>
      </c>
      <c r="I322" s="3" t="s">
        <v>161</v>
      </c>
      <c r="J322" s="3" t="s">
        <v>33</v>
      </c>
      <c r="K322" s="10"/>
    </row>
    <row r="323" spans="2:11" ht="16.5" customHeight="1">
      <c r="B323" s="3"/>
      <c r="C323" s="3"/>
      <c r="D323" s="3"/>
      <c r="E323" s="3" t="s">
        <v>10</v>
      </c>
      <c r="F323" s="3" t="s">
        <v>10</v>
      </c>
      <c r="G323" s="3" t="s">
        <v>10</v>
      </c>
      <c r="H323" s="3" t="s">
        <v>10</v>
      </c>
      <c r="I323" s="3" t="s">
        <v>10</v>
      </c>
      <c r="J323" s="3" t="s">
        <v>10</v>
      </c>
      <c r="K323" s="10"/>
    </row>
    <row r="324" ht="13.5" customHeight="1">
      <c r="K324" s="10"/>
    </row>
    <row r="325" spans="2:11" ht="16.5" customHeight="1">
      <c r="B325" s="7" t="s">
        <v>11</v>
      </c>
      <c r="K325" s="10"/>
    </row>
    <row r="326" spans="2:11" ht="16.5" customHeight="1">
      <c r="B326" t="s">
        <v>157</v>
      </c>
      <c r="E326" s="25">
        <v>963</v>
      </c>
      <c r="F326" s="25">
        <v>31410</v>
      </c>
      <c r="G326" s="25">
        <v>6787</v>
      </c>
      <c r="H326" s="25">
        <v>0</v>
      </c>
      <c r="I326" s="36">
        <v>0</v>
      </c>
      <c r="J326" s="25">
        <f>SUM(E326:I326)</f>
        <v>39160</v>
      </c>
      <c r="K326" s="10"/>
    </row>
    <row r="327" spans="2:11" ht="16.5" customHeight="1">
      <c r="B327" t="s">
        <v>158</v>
      </c>
      <c r="E327" s="25">
        <v>0</v>
      </c>
      <c r="F327" s="25">
        <v>0</v>
      </c>
      <c r="G327" s="25">
        <v>0</v>
      </c>
      <c r="H327" s="25">
        <v>510</v>
      </c>
      <c r="I327" s="36">
        <v>-510</v>
      </c>
      <c r="J327" s="25">
        <f>SUM(E327:I327)</f>
        <v>0</v>
      </c>
      <c r="K327" s="10"/>
    </row>
    <row r="328" spans="2:11" ht="16.5" customHeight="1" thickBot="1">
      <c r="B328" t="s">
        <v>159</v>
      </c>
      <c r="E328" s="21">
        <f aca="true" t="shared" si="1" ref="E328:J328">SUM(E326:E327)</f>
        <v>963</v>
      </c>
      <c r="F328" s="21">
        <f t="shared" si="1"/>
        <v>31410</v>
      </c>
      <c r="G328" s="21">
        <f t="shared" si="1"/>
        <v>6787</v>
      </c>
      <c r="H328" s="21">
        <f t="shared" si="1"/>
        <v>510</v>
      </c>
      <c r="I328" s="21">
        <f t="shared" si="1"/>
        <v>-510</v>
      </c>
      <c r="J328" s="21">
        <f t="shared" si="1"/>
        <v>39160</v>
      </c>
      <c r="K328" s="10"/>
    </row>
    <row r="329" spans="5:11" ht="16.5" customHeight="1">
      <c r="E329" s="18"/>
      <c r="F329" s="18"/>
      <c r="G329" s="18"/>
      <c r="H329" s="18"/>
      <c r="J329" s="18"/>
      <c r="K329" s="10"/>
    </row>
    <row r="330" spans="2:11" ht="16.5" customHeight="1">
      <c r="B330" s="7" t="s">
        <v>177</v>
      </c>
      <c r="E330" s="18"/>
      <c r="F330" s="18"/>
      <c r="G330" s="18"/>
      <c r="H330" s="18"/>
      <c r="J330" s="18"/>
      <c r="K330" s="10"/>
    </row>
    <row r="331" spans="2:11" s="31" customFormat="1" ht="16.5" customHeight="1">
      <c r="B331" t="s">
        <v>179</v>
      </c>
      <c r="E331" s="33">
        <v>279</v>
      </c>
      <c r="F331" s="33">
        <v>2968</v>
      </c>
      <c r="G331" s="33">
        <v>1017</v>
      </c>
      <c r="H331" s="33">
        <v>-1670</v>
      </c>
      <c r="I331" s="33">
        <v>-510</v>
      </c>
      <c r="J331" s="33">
        <f>SUM(E331:I331)</f>
        <v>2084</v>
      </c>
      <c r="K331" s="40"/>
    </row>
    <row r="332" spans="2:11" s="31" customFormat="1" ht="16.5" customHeight="1">
      <c r="B332" t="s">
        <v>211</v>
      </c>
      <c r="E332" s="33"/>
      <c r="F332" s="33"/>
      <c r="G332" s="33"/>
      <c r="H332" s="33"/>
      <c r="I332" s="33"/>
      <c r="J332" s="33">
        <v>0</v>
      </c>
      <c r="K332" s="40"/>
    </row>
    <row r="333" spans="2:11" s="31" customFormat="1" ht="16.5" customHeight="1">
      <c r="B333" t="s">
        <v>81</v>
      </c>
      <c r="E333" s="33"/>
      <c r="F333" s="33"/>
      <c r="G333" s="33"/>
      <c r="H333" s="33"/>
      <c r="I333" s="33"/>
      <c r="J333" s="33">
        <f>J28</f>
        <v>-1306</v>
      </c>
      <c r="K333" s="40"/>
    </row>
    <row r="334" spans="2:11" s="31" customFormat="1" ht="16.5" customHeight="1">
      <c r="B334" t="s">
        <v>106</v>
      </c>
      <c r="E334" s="33"/>
      <c r="F334" s="33"/>
      <c r="G334" s="33"/>
      <c r="H334" s="33"/>
      <c r="I334" s="33"/>
      <c r="J334" s="33">
        <v>8</v>
      </c>
      <c r="K334" s="40"/>
    </row>
    <row r="335" spans="2:11" s="31" customFormat="1" ht="16.5" customHeight="1">
      <c r="B335" t="s">
        <v>215</v>
      </c>
      <c r="E335" s="33"/>
      <c r="F335" s="33"/>
      <c r="G335" s="33"/>
      <c r="H335" s="33"/>
      <c r="I335" s="33"/>
      <c r="J335" s="41">
        <f>SUM(J331:J334)</f>
        <v>786</v>
      </c>
      <c r="K335" s="40"/>
    </row>
    <row r="336" spans="2:11" s="31" customFormat="1" ht="16.5" customHeight="1">
      <c r="B336" t="s">
        <v>170</v>
      </c>
      <c r="E336" s="33"/>
      <c r="F336" s="33"/>
      <c r="G336" s="33"/>
      <c r="H336" s="33"/>
      <c r="I336" s="33"/>
      <c r="J336" s="33">
        <f>J34</f>
        <v>-675</v>
      </c>
      <c r="K336" s="40"/>
    </row>
    <row r="337" spans="2:11" ht="16.5" customHeight="1" thickBot="1">
      <c r="B337" t="s">
        <v>221</v>
      </c>
      <c r="J337" s="21">
        <f>SUM(J335:J336)</f>
        <v>111</v>
      </c>
      <c r="K337" s="10"/>
    </row>
    <row r="338" spans="1:2" ht="15.75" customHeight="1">
      <c r="A338" t="s">
        <v>47</v>
      </c>
      <c r="B338" s="1" t="s">
        <v>48</v>
      </c>
    </row>
    <row r="339" ht="15.75" customHeight="1">
      <c r="B339" t="s">
        <v>182</v>
      </c>
    </row>
    <row r="340" ht="15.75" customHeight="1">
      <c r="B340" t="s">
        <v>183</v>
      </c>
    </row>
    <row r="341" ht="15.75" customHeight="1"/>
    <row r="342" ht="15.75" customHeight="1"/>
    <row r="343" spans="1:2" ht="15.75" customHeight="1">
      <c r="A343" t="s">
        <v>49</v>
      </c>
      <c r="B343" s="1" t="s">
        <v>50</v>
      </c>
    </row>
    <row r="344" spans="1:2" ht="15.75" customHeight="1">
      <c r="A344" s="10"/>
      <c r="B344" t="s">
        <v>199</v>
      </c>
    </row>
    <row r="345" ht="15.75" customHeight="1">
      <c r="A345" s="10"/>
    </row>
    <row r="346" ht="15.75" customHeight="1">
      <c r="A346" s="10"/>
    </row>
    <row r="347" spans="1:2" ht="15.75" customHeight="1">
      <c r="A347" t="s">
        <v>51</v>
      </c>
      <c r="B347" s="1" t="s">
        <v>52</v>
      </c>
    </row>
    <row r="348" ht="15.75" customHeight="1">
      <c r="B348" t="s">
        <v>262</v>
      </c>
    </row>
    <row r="349" ht="15.75" customHeight="1">
      <c r="B349" t="s">
        <v>275</v>
      </c>
    </row>
    <row r="350" ht="15.75" customHeight="1"/>
    <row r="351" ht="15.75" customHeight="1"/>
    <row r="352" spans="1:2" ht="15.75" customHeight="1">
      <c r="A352" t="s">
        <v>53</v>
      </c>
      <c r="B352" s="1" t="s">
        <v>193</v>
      </c>
    </row>
    <row r="353" s="12" customFormat="1" ht="15.75" customHeight="1">
      <c r="B353" t="s">
        <v>192</v>
      </c>
    </row>
    <row r="354" ht="15.75" customHeight="1"/>
    <row r="355" ht="15.75" customHeight="1"/>
    <row r="356" spans="1:2" s="12" customFormat="1" ht="15.75" customHeight="1">
      <c r="A356" t="s">
        <v>145</v>
      </c>
      <c r="B356" s="1" t="s">
        <v>146</v>
      </c>
    </row>
    <row r="357" spans="2:8" s="12" customFormat="1" ht="15.75" customHeight="1">
      <c r="B357" s="44" t="s">
        <v>212</v>
      </c>
      <c r="C357" s="47"/>
      <c r="D357" s="47"/>
      <c r="E357" s="47"/>
      <c r="F357" s="47"/>
      <c r="G357" s="47"/>
      <c r="H357" s="47"/>
    </row>
    <row r="358" s="12" customFormat="1" ht="15.75" customHeight="1">
      <c r="B358" s="31"/>
    </row>
    <row r="359" s="12" customFormat="1" ht="15.75" customHeight="1">
      <c r="B359" s="31"/>
    </row>
    <row r="360" spans="1:2" s="12" customFormat="1" ht="15.75" customHeight="1">
      <c r="A360" t="s">
        <v>150</v>
      </c>
      <c r="B360" s="1" t="s">
        <v>151</v>
      </c>
    </row>
    <row r="361" s="12" customFormat="1" ht="15.75" customHeight="1">
      <c r="B361" s="31" t="s">
        <v>152</v>
      </c>
    </row>
    <row r="362" s="12" customFormat="1" ht="15.75" customHeight="1">
      <c r="B362" s="31"/>
    </row>
    <row r="363" s="12" customFormat="1" ht="15.75" customHeight="1">
      <c r="B363" s="31"/>
    </row>
    <row r="364" spans="1:2" ht="15.75" customHeight="1">
      <c r="A364" s="4" t="s">
        <v>91</v>
      </c>
      <c r="B364" s="3"/>
    </row>
    <row r="365" ht="15.75" customHeight="1">
      <c r="A365" s="4" t="s">
        <v>92</v>
      </c>
    </row>
    <row r="366" ht="15.75" customHeight="1">
      <c r="A366" s="4"/>
    </row>
    <row r="367" spans="1:2" ht="15.75" customHeight="1">
      <c r="A367" t="s">
        <v>68</v>
      </c>
      <c r="B367" s="1" t="s">
        <v>270</v>
      </c>
    </row>
    <row r="368" ht="15.75" customHeight="1">
      <c r="B368" s="1"/>
    </row>
    <row r="369" s="31" customFormat="1" ht="15.75" customHeight="1">
      <c r="B369" t="s">
        <v>296</v>
      </c>
    </row>
    <row r="370" s="31" customFormat="1" ht="15.75" customHeight="1">
      <c r="B370" t="s">
        <v>298</v>
      </c>
    </row>
    <row r="371" s="31" customFormat="1" ht="15.75" customHeight="1">
      <c r="B371" t="s">
        <v>297</v>
      </c>
    </row>
    <row r="372" s="31" customFormat="1" ht="15.75" customHeight="1">
      <c r="B372"/>
    </row>
    <row r="373" s="31" customFormat="1" ht="15.75" customHeight="1">
      <c r="B373" t="s">
        <v>276</v>
      </c>
    </row>
    <row r="374" s="31" customFormat="1" ht="15.75" customHeight="1">
      <c r="B374" t="s">
        <v>277</v>
      </c>
    </row>
    <row r="375" s="31" customFormat="1" ht="15.75" customHeight="1">
      <c r="B375" t="s">
        <v>281</v>
      </c>
    </row>
    <row r="376" s="31" customFormat="1" ht="15.75" customHeight="1">
      <c r="B376" t="s">
        <v>282</v>
      </c>
    </row>
    <row r="377" s="31" customFormat="1" ht="15.75" customHeight="1">
      <c r="B377" t="s">
        <v>283</v>
      </c>
    </row>
    <row r="378" s="31" customFormat="1" ht="15.75" customHeight="1">
      <c r="B378" t="s">
        <v>285</v>
      </c>
    </row>
    <row r="379" s="31" customFormat="1" ht="15.75" customHeight="1">
      <c r="B379" t="s">
        <v>284</v>
      </c>
    </row>
    <row r="380" s="31" customFormat="1" ht="15.75" customHeight="1">
      <c r="B380"/>
    </row>
    <row r="381" s="31" customFormat="1" ht="15.75" customHeight="1">
      <c r="B381" t="s">
        <v>286</v>
      </c>
    </row>
    <row r="382" s="31" customFormat="1" ht="15.75" customHeight="1">
      <c r="B382" t="s">
        <v>299</v>
      </c>
    </row>
    <row r="383" s="31" customFormat="1" ht="15.75" customHeight="1">
      <c r="B383" t="s">
        <v>287</v>
      </c>
    </row>
    <row r="384" s="31" customFormat="1" ht="15.75" customHeight="1">
      <c r="B384"/>
    </row>
    <row r="385" s="31" customFormat="1" ht="15.75" customHeight="1">
      <c r="B385"/>
    </row>
    <row r="386" spans="1:2" ht="15.75" customHeight="1">
      <c r="A386" t="s">
        <v>69</v>
      </c>
      <c r="B386" s="1" t="s">
        <v>271</v>
      </c>
    </row>
    <row r="387" ht="15.75" customHeight="1">
      <c r="B387" s="1"/>
    </row>
    <row r="388" ht="15.75" customHeight="1">
      <c r="B388" t="s">
        <v>288</v>
      </c>
    </row>
    <row r="389" ht="15.75" customHeight="1">
      <c r="B389" t="s">
        <v>289</v>
      </c>
    </row>
    <row r="390" ht="15.75" customHeight="1">
      <c r="B390" t="s">
        <v>290</v>
      </c>
    </row>
    <row r="391" ht="15.75" customHeight="1">
      <c r="B391" t="s">
        <v>291</v>
      </c>
    </row>
    <row r="392" ht="15.75" customHeight="1"/>
    <row r="393" s="31" customFormat="1" ht="15.75" customHeight="1">
      <c r="B393" t="s">
        <v>292</v>
      </c>
    </row>
    <row r="394" s="31" customFormat="1" ht="15.75" customHeight="1">
      <c r="B394" t="s">
        <v>293</v>
      </c>
    </row>
    <row r="395" s="31" customFormat="1" ht="15.75" customHeight="1">
      <c r="B395"/>
    </row>
    <row r="396" spans="1:2" ht="16.5" customHeight="1">
      <c r="A396" t="s">
        <v>70</v>
      </c>
      <c r="B396" s="1" t="s">
        <v>90</v>
      </c>
    </row>
    <row r="397" ht="16.5" customHeight="1">
      <c r="B397" s="1"/>
    </row>
    <row r="398" s="31" customFormat="1" ht="16.5" customHeight="1">
      <c r="B398" t="s">
        <v>272</v>
      </c>
    </row>
    <row r="399" s="31" customFormat="1" ht="16.5" customHeight="1">
      <c r="B399" t="s">
        <v>294</v>
      </c>
    </row>
    <row r="400" s="31" customFormat="1" ht="16.5" customHeight="1">
      <c r="B400" t="s">
        <v>295</v>
      </c>
    </row>
    <row r="401" s="31" customFormat="1" ht="16.5" customHeight="1">
      <c r="B401" t="s">
        <v>300</v>
      </c>
    </row>
    <row r="402" s="31" customFormat="1" ht="16.5" customHeight="1">
      <c r="B402"/>
    </row>
    <row r="403" s="31" customFormat="1" ht="10.5" customHeight="1">
      <c r="B403"/>
    </row>
    <row r="404" spans="1:2" ht="16.5" customHeight="1">
      <c r="A404" t="s">
        <v>71</v>
      </c>
      <c r="B404" s="1" t="s">
        <v>54</v>
      </c>
    </row>
    <row r="405" ht="16.5" customHeight="1">
      <c r="B405" t="s">
        <v>126</v>
      </c>
    </row>
    <row r="406" ht="16.5" customHeight="1"/>
    <row r="407" ht="10.5" customHeight="1"/>
    <row r="408" spans="1:2" ht="16.5" customHeight="1">
      <c r="A408" t="s">
        <v>72</v>
      </c>
      <c r="B408" s="1" t="s">
        <v>172</v>
      </c>
    </row>
    <row r="409" spans="2:10" ht="16.5" customHeight="1">
      <c r="B409" s="1"/>
      <c r="F409" s="3" t="s">
        <v>3</v>
      </c>
      <c r="G409" s="32" t="s">
        <v>118</v>
      </c>
      <c r="H409" s="3"/>
      <c r="I409" s="3" t="s">
        <v>3</v>
      </c>
      <c r="J409" s="3" t="s">
        <v>118</v>
      </c>
    </row>
    <row r="410" spans="6:10" ht="16.5" customHeight="1">
      <c r="F410" s="3" t="s">
        <v>4</v>
      </c>
      <c r="G410" s="13" t="s">
        <v>6</v>
      </c>
      <c r="H410" s="3"/>
      <c r="I410" s="3" t="s">
        <v>4</v>
      </c>
      <c r="J410" s="3" t="s">
        <v>6</v>
      </c>
    </row>
    <row r="411" spans="6:10" ht="16.5" customHeight="1">
      <c r="F411" s="3" t="s">
        <v>5</v>
      </c>
      <c r="G411" s="3" t="s">
        <v>5</v>
      </c>
      <c r="H411" s="3"/>
      <c r="I411" s="3" t="s">
        <v>8</v>
      </c>
      <c r="J411" s="3" t="s">
        <v>9</v>
      </c>
    </row>
    <row r="412" spans="6:10" ht="16.5" customHeight="1">
      <c r="F412" s="3" t="s">
        <v>234</v>
      </c>
      <c r="G412" s="3" t="s">
        <v>233</v>
      </c>
      <c r="H412" s="3"/>
      <c r="I412" s="3" t="s">
        <v>234</v>
      </c>
      <c r="J412" s="3" t="s">
        <v>233</v>
      </c>
    </row>
    <row r="413" spans="6:10" ht="16.5" customHeight="1">
      <c r="F413" s="3" t="s">
        <v>10</v>
      </c>
      <c r="G413" s="3" t="s">
        <v>10</v>
      </c>
      <c r="I413" s="3" t="s">
        <v>10</v>
      </c>
      <c r="J413" s="3" t="s">
        <v>10</v>
      </c>
    </row>
    <row r="414" ht="16.5" customHeight="1">
      <c r="B414" t="s">
        <v>255</v>
      </c>
    </row>
    <row r="415" ht="16.5" customHeight="1">
      <c r="B415" t="s">
        <v>217</v>
      </c>
    </row>
    <row r="416" ht="16.5" customHeight="1"/>
    <row r="417" spans="2:11" ht="16.5" customHeight="1">
      <c r="B417" t="s">
        <v>173</v>
      </c>
      <c r="F417" s="25">
        <v>2206</v>
      </c>
      <c r="G417" s="25">
        <v>1685</v>
      </c>
      <c r="H417" s="25"/>
      <c r="I417" s="25">
        <v>2206</v>
      </c>
      <c r="J417" s="25">
        <v>1685</v>
      </c>
      <c r="K417" s="18"/>
    </row>
    <row r="418" spans="2:11" ht="16.5" customHeight="1" thickBot="1">
      <c r="B418" t="s">
        <v>106</v>
      </c>
      <c r="F418" s="19">
        <v>-48</v>
      </c>
      <c r="G418" s="19">
        <v>-8</v>
      </c>
      <c r="H418" s="25"/>
      <c r="I418" s="19">
        <v>-48</v>
      </c>
      <c r="J418" s="19">
        <v>-8</v>
      </c>
      <c r="K418" s="18"/>
    </row>
    <row r="419" ht="16.5" customHeight="1"/>
    <row r="420" spans="1:2" ht="16.5" customHeight="1">
      <c r="A420" t="s">
        <v>73</v>
      </c>
      <c r="B420" s="1" t="s">
        <v>20</v>
      </c>
    </row>
    <row r="421" spans="2:10" ht="16.5" customHeight="1">
      <c r="B421" s="1"/>
      <c r="F421" s="3" t="s">
        <v>3</v>
      </c>
      <c r="G421" s="32" t="s">
        <v>118</v>
      </c>
      <c r="H421" s="3"/>
      <c r="I421" s="3" t="s">
        <v>3</v>
      </c>
      <c r="J421" s="3" t="s">
        <v>118</v>
      </c>
    </row>
    <row r="422" spans="2:10" ht="16.5" customHeight="1">
      <c r="B422" s="1"/>
      <c r="F422" s="3" t="s">
        <v>4</v>
      </c>
      <c r="G422" s="13" t="s">
        <v>6</v>
      </c>
      <c r="H422" s="3"/>
      <c r="I422" s="3" t="s">
        <v>4</v>
      </c>
      <c r="J422" s="3" t="s">
        <v>6</v>
      </c>
    </row>
    <row r="423" spans="2:10" ht="16.5" customHeight="1">
      <c r="B423" s="1"/>
      <c r="F423" s="3" t="s">
        <v>5</v>
      </c>
      <c r="G423" s="3" t="s">
        <v>5</v>
      </c>
      <c r="H423" s="3"/>
      <c r="I423" s="3" t="s">
        <v>8</v>
      </c>
      <c r="J423" s="3" t="s">
        <v>9</v>
      </c>
    </row>
    <row r="424" spans="2:10" ht="16.5" customHeight="1">
      <c r="B424" s="1"/>
      <c r="F424" s="3" t="s">
        <v>234</v>
      </c>
      <c r="G424" s="3" t="s">
        <v>233</v>
      </c>
      <c r="H424" s="3"/>
      <c r="I424" s="3" t="s">
        <v>234</v>
      </c>
      <c r="J424" s="3" t="s">
        <v>233</v>
      </c>
    </row>
    <row r="425" spans="2:10" ht="16.5" customHeight="1">
      <c r="B425" s="1"/>
      <c r="F425" s="3" t="s">
        <v>10</v>
      </c>
      <c r="G425" s="3" t="s">
        <v>10</v>
      </c>
      <c r="I425" s="3" t="s">
        <v>10</v>
      </c>
      <c r="J425" s="3" t="s">
        <v>10</v>
      </c>
    </row>
    <row r="426" spans="2:9" ht="16.5" customHeight="1">
      <c r="B426" s="31" t="s">
        <v>127</v>
      </c>
      <c r="G426" s="18"/>
      <c r="I426" s="33"/>
    </row>
    <row r="427" spans="2:10" ht="16.5" customHeight="1">
      <c r="B427" t="s">
        <v>169</v>
      </c>
      <c r="F427" s="18">
        <v>-550</v>
      </c>
      <c r="G427" s="18">
        <v>-700</v>
      </c>
      <c r="I427" s="33">
        <v>-550</v>
      </c>
      <c r="J427" s="18">
        <v>-700</v>
      </c>
    </row>
    <row r="428" spans="2:10" ht="16.5" customHeight="1">
      <c r="B428" t="s">
        <v>143</v>
      </c>
      <c r="F428" s="18">
        <v>24</v>
      </c>
      <c r="G428" s="18">
        <v>25</v>
      </c>
      <c r="I428" s="34">
        <v>24</v>
      </c>
      <c r="J428" s="18">
        <v>25</v>
      </c>
    </row>
    <row r="429" spans="2:10" ht="16.5" customHeight="1" thickBot="1">
      <c r="B429" s="1"/>
      <c r="F429" s="21">
        <f>SUM(F426:F428)</f>
        <v>-526</v>
      </c>
      <c r="G429" s="21">
        <f>SUM(G426:G428)</f>
        <v>-675</v>
      </c>
      <c r="I429" s="35">
        <f>SUM(I426:I428)</f>
        <v>-526</v>
      </c>
      <c r="J429" s="21">
        <f>SUM(J426:J428)</f>
        <v>-675</v>
      </c>
    </row>
    <row r="430" ht="16.5" customHeight="1">
      <c r="B430" s="1"/>
    </row>
    <row r="431" s="31" customFormat="1" ht="16.5" customHeight="1">
      <c r="B431" t="s">
        <v>259</v>
      </c>
    </row>
    <row r="432" s="31" customFormat="1" ht="16.5" customHeight="1">
      <c r="B432" t="s">
        <v>261</v>
      </c>
    </row>
    <row r="433" s="31" customFormat="1" ht="16.5" customHeight="1">
      <c r="B433" t="s">
        <v>260</v>
      </c>
    </row>
    <row r="434" s="31" customFormat="1" ht="16.5" customHeight="1">
      <c r="B434"/>
    </row>
    <row r="435" s="31" customFormat="1" ht="10.5" customHeight="1">
      <c r="B435"/>
    </row>
    <row r="436" spans="1:2" ht="16.5" customHeight="1">
      <c r="A436" t="s">
        <v>180</v>
      </c>
      <c r="B436" s="1" t="s">
        <v>141</v>
      </c>
    </row>
    <row r="437" ht="16.5" customHeight="1">
      <c r="B437" t="s">
        <v>178</v>
      </c>
    </row>
    <row r="438" ht="16.5" customHeight="1"/>
    <row r="439" spans="1:2" ht="16.5" customHeight="1">
      <c r="A439" t="s">
        <v>181</v>
      </c>
      <c r="B439" s="1" t="s">
        <v>137</v>
      </c>
    </row>
    <row r="440" ht="16.5" customHeight="1">
      <c r="B440" t="s">
        <v>256</v>
      </c>
    </row>
    <row r="441" ht="10.5" customHeight="1">
      <c r="B441" s="12"/>
    </row>
    <row r="442" spans="5:7" ht="16.5" customHeight="1">
      <c r="E442" s="3" t="s">
        <v>63</v>
      </c>
      <c r="F442" s="3"/>
      <c r="G442" s="3" t="s">
        <v>64</v>
      </c>
    </row>
    <row r="443" spans="5:7" ht="16.5" customHeight="1">
      <c r="E443" s="3" t="s">
        <v>10</v>
      </c>
      <c r="F443" s="3"/>
      <c r="G443" s="3" t="s">
        <v>10</v>
      </c>
    </row>
    <row r="444" spans="2:7" ht="16.5" customHeight="1">
      <c r="B444" t="s">
        <v>62</v>
      </c>
      <c r="E444" s="5"/>
      <c r="F444" s="5"/>
      <c r="G444" s="5"/>
    </row>
    <row r="445" spans="2:7" ht="16.5" customHeight="1">
      <c r="B445" t="s">
        <v>82</v>
      </c>
      <c r="E445" s="18">
        <f>G99</f>
        <v>486</v>
      </c>
      <c r="F445" s="18"/>
      <c r="G445" s="18">
        <v>0</v>
      </c>
    </row>
    <row r="446" spans="2:7" ht="16.5" customHeight="1">
      <c r="B446" t="s">
        <v>88</v>
      </c>
      <c r="E446" s="18">
        <v>6088</v>
      </c>
      <c r="F446" s="18"/>
      <c r="G446" s="18">
        <v>0</v>
      </c>
    </row>
    <row r="447" spans="2:7" ht="16.5" customHeight="1">
      <c r="B447" t="s">
        <v>65</v>
      </c>
      <c r="E447" s="18">
        <v>22054</v>
      </c>
      <c r="F447" s="18"/>
      <c r="G447" s="18">
        <v>31039</v>
      </c>
    </row>
    <row r="448" spans="2:7" ht="16.5" customHeight="1">
      <c r="B448" t="s">
        <v>89</v>
      </c>
      <c r="E448" s="18">
        <v>797</v>
      </c>
      <c r="F448" s="18"/>
      <c r="G448" s="18">
        <v>1375</v>
      </c>
    </row>
    <row r="449" spans="5:7" ht="16.5" customHeight="1" thickBot="1">
      <c r="E449" s="21">
        <f>SUM(E444:E448)</f>
        <v>29425</v>
      </c>
      <c r="F449" s="18"/>
      <c r="G449" s="21">
        <f>SUM(G444:G448)</f>
        <v>32414</v>
      </c>
    </row>
    <row r="450" ht="16.5" customHeight="1"/>
    <row r="451" spans="1:2" ht="16.5" customHeight="1">
      <c r="A451" t="s">
        <v>74</v>
      </c>
      <c r="B451" s="1" t="s">
        <v>129</v>
      </c>
    </row>
    <row r="452" ht="16.5" customHeight="1">
      <c r="B452" t="s">
        <v>142</v>
      </c>
    </row>
    <row r="453" ht="16.5" customHeight="1"/>
    <row r="454" ht="16.5" customHeight="1"/>
    <row r="455" spans="1:2" ht="16.5" customHeight="1">
      <c r="A455" t="s">
        <v>75</v>
      </c>
      <c r="B455" s="1" t="s">
        <v>136</v>
      </c>
    </row>
    <row r="456" ht="16.5" customHeight="1">
      <c r="B456" t="s">
        <v>140</v>
      </c>
    </row>
    <row r="457" ht="16.5" customHeight="1"/>
    <row r="458" ht="16.5" customHeight="1"/>
    <row r="459" spans="1:2" ht="16.5" customHeight="1">
      <c r="A459" t="s">
        <v>76</v>
      </c>
      <c r="B459" s="1" t="s">
        <v>165</v>
      </c>
    </row>
    <row r="460" spans="2:9" ht="16.5" customHeight="1">
      <c r="B460" s="1"/>
      <c r="G460" s="3" t="s">
        <v>14</v>
      </c>
      <c r="H460" s="3"/>
      <c r="I460" s="3" t="s">
        <v>14</v>
      </c>
    </row>
    <row r="461" spans="2:9" ht="16.5" customHeight="1">
      <c r="B461" s="1"/>
      <c r="G461" s="3" t="s">
        <v>15</v>
      </c>
      <c r="H461" s="3"/>
      <c r="I461" s="3" t="s">
        <v>7</v>
      </c>
    </row>
    <row r="462" spans="2:9" ht="16.5" customHeight="1">
      <c r="B462" s="1"/>
      <c r="G462" s="3" t="s">
        <v>3</v>
      </c>
      <c r="H462" s="3"/>
      <c r="I462" s="3" t="s">
        <v>12</v>
      </c>
    </row>
    <row r="463" spans="7:9" ht="16.5" customHeight="1">
      <c r="G463" s="3" t="s">
        <v>5</v>
      </c>
      <c r="H463" s="3"/>
      <c r="I463" s="3" t="s">
        <v>13</v>
      </c>
    </row>
    <row r="464" spans="7:9" ht="16.5" customHeight="1">
      <c r="G464" s="3" t="s">
        <v>234</v>
      </c>
      <c r="H464" s="3"/>
      <c r="I464" s="3" t="s">
        <v>219</v>
      </c>
    </row>
    <row r="465" spans="7:9" ht="16.5" customHeight="1">
      <c r="G465" s="3" t="s">
        <v>10</v>
      </c>
      <c r="I465" s="3" t="s">
        <v>10</v>
      </c>
    </row>
    <row r="466" ht="16.5" customHeight="1">
      <c r="B466" t="s">
        <v>216</v>
      </c>
    </row>
    <row r="467" spans="2:9" ht="16.5" customHeight="1">
      <c r="B467" t="s">
        <v>162</v>
      </c>
      <c r="G467" s="18">
        <v>-378640</v>
      </c>
      <c r="H467" s="18"/>
      <c r="I467" s="18">
        <v>-376827</v>
      </c>
    </row>
    <row r="468" spans="2:9" ht="16.5" customHeight="1">
      <c r="B468" t="s">
        <v>163</v>
      </c>
      <c r="G468" s="18">
        <v>-4816</v>
      </c>
      <c r="H468" s="18"/>
      <c r="I468" s="18">
        <v>-4816</v>
      </c>
    </row>
    <row r="469" spans="7:9" ht="16.5" customHeight="1">
      <c r="G469" s="23">
        <f>SUM(G467:G468)</f>
        <v>-383456</v>
      </c>
      <c r="H469" s="18"/>
      <c r="I469" s="23">
        <f>SUM(I467:I468)</f>
        <v>-381643</v>
      </c>
    </row>
    <row r="470" spans="2:9" ht="16.5" customHeight="1">
      <c r="B470" t="s">
        <v>188</v>
      </c>
      <c r="G470" s="18">
        <v>-233</v>
      </c>
      <c r="H470" s="18"/>
      <c r="I470" s="18">
        <v>-233</v>
      </c>
    </row>
    <row r="471" spans="7:9" ht="16.5" customHeight="1">
      <c r="G471" s="23">
        <f>SUM(G469:G470)</f>
        <v>-383689</v>
      </c>
      <c r="H471" s="18"/>
      <c r="I471" s="23">
        <f>SUM(I469:I470)</f>
        <v>-381876</v>
      </c>
    </row>
    <row r="472" spans="2:9" ht="16.5" customHeight="1">
      <c r="B472" t="s">
        <v>164</v>
      </c>
      <c r="G472" s="18">
        <v>219908</v>
      </c>
      <c r="H472" s="18"/>
      <c r="I472" s="18">
        <v>220332</v>
      </c>
    </row>
    <row r="473" spans="7:9" ht="16.5" customHeight="1" thickBot="1">
      <c r="G473" s="21">
        <f>SUM(G471:G472)</f>
        <v>-163781</v>
      </c>
      <c r="H473" s="18"/>
      <c r="I473" s="21">
        <f>SUM(I471:I472)</f>
        <v>-161544</v>
      </c>
    </row>
    <row r="474" spans="7:9" ht="16.5" customHeight="1">
      <c r="G474" s="18"/>
      <c r="H474" s="18"/>
      <c r="I474" s="18"/>
    </row>
    <row r="475" ht="16.5" customHeight="1"/>
    <row r="476" spans="1:2" ht="16.5" customHeight="1">
      <c r="A476" t="s">
        <v>77</v>
      </c>
      <c r="B476" s="1" t="s">
        <v>55</v>
      </c>
    </row>
    <row r="477" spans="2:9" ht="16.5" customHeight="1">
      <c r="B477" s="39" t="s">
        <v>204</v>
      </c>
      <c r="C477" s="37"/>
      <c r="D477" s="37"/>
      <c r="E477" s="37"/>
      <c r="F477" s="37"/>
      <c r="G477" s="37"/>
      <c r="H477" s="37"/>
      <c r="I477" s="37"/>
    </row>
    <row r="478" spans="2:9" ht="16.5" customHeight="1">
      <c r="B478" s="39"/>
      <c r="C478" s="38"/>
      <c r="D478" s="38"/>
      <c r="E478" s="38"/>
      <c r="F478" s="38"/>
      <c r="G478" s="38"/>
      <c r="H478" s="38"/>
      <c r="I478" s="38"/>
    </row>
    <row r="479" spans="2:9" ht="16.5" customHeight="1">
      <c r="B479" s="39"/>
      <c r="C479" s="38"/>
      <c r="D479" s="38"/>
      <c r="E479" s="38"/>
      <c r="F479" s="38"/>
      <c r="G479" s="38"/>
      <c r="H479" s="38"/>
      <c r="I479" s="38"/>
    </row>
    <row r="480" spans="1:2" ht="16.5" customHeight="1">
      <c r="A480" t="s">
        <v>78</v>
      </c>
      <c r="B480" s="1" t="s">
        <v>56</v>
      </c>
    </row>
    <row r="481" ht="16.5" customHeight="1">
      <c r="B481" s="12" t="s">
        <v>111</v>
      </c>
    </row>
    <row r="482" ht="16.5" customHeight="1"/>
    <row r="483" ht="16.5" customHeight="1"/>
    <row r="484" spans="1:2" ht="16.5" customHeight="1">
      <c r="A484" t="s">
        <v>128</v>
      </c>
      <c r="B484" s="1" t="s">
        <v>278</v>
      </c>
    </row>
    <row r="485" ht="16.5" customHeight="1">
      <c r="B485" t="s">
        <v>279</v>
      </c>
    </row>
    <row r="486" ht="16.5" customHeight="1">
      <c r="B486" t="s">
        <v>280</v>
      </c>
    </row>
    <row r="487" ht="16.5" customHeight="1"/>
    <row r="488" spans="6:10" ht="16.5" customHeight="1">
      <c r="F488" s="2" t="s">
        <v>119</v>
      </c>
      <c r="G488" s="2"/>
      <c r="H488" s="2"/>
      <c r="I488" s="2" t="s">
        <v>149</v>
      </c>
      <c r="J488" s="2"/>
    </row>
    <row r="489" spans="6:10" ht="16.5" customHeight="1">
      <c r="F489" s="3" t="s">
        <v>3</v>
      </c>
      <c r="G489" s="32" t="s">
        <v>118</v>
      </c>
      <c r="H489" s="3"/>
      <c r="I489" s="3" t="s">
        <v>3</v>
      </c>
      <c r="J489" s="3" t="s">
        <v>118</v>
      </c>
    </row>
    <row r="490" spans="6:10" ht="16.5" customHeight="1">
      <c r="F490" s="3" t="s">
        <v>4</v>
      </c>
      <c r="G490" s="13" t="s">
        <v>6</v>
      </c>
      <c r="H490" s="3"/>
      <c r="I490" s="3" t="s">
        <v>4</v>
      </c>
      <c r="J490" s="3" t="s">
        <v>6</v>
      </c>
    </row>
    <row r="491" spans="6:10" ht="16.5" customHeight="1">
      <c r="F491" s="3" t="s">
        <v>5</v>
      </c>
      <c r="G491" s="3" t="s">
        <v>5</v>
      </c>
      <c r="H491" s="3"/>
      <c r="I491" s="3" t="s">
        <v>8</v>
      </c>
      <c r="J491" s="3" t="s">
        <v>9</v>
      </c>
    </row>
    <row r="492" spans="6:10" ht="16.5" customHeight="1">
      <c r="F492" s="3" t="s">
        <v>234</v>
      </c>
      <c r="G492" s="3" t="s">
        <v>233</v>
      </c>
      <c r="H492" s="3"/>
      <c r="I492" s="3" t="s">
        <v>234</v>
      </c>
      <c r="J492" s="3" t="s">
        <v>233</v>
      </c>
    </row>
    <row r="493" ht="16.5" customHeight="1">
      <c r="B493" t="s">
        <v>257</v>
      </c>
    </row>
    <row r="494" spans="2:10" ht="16.5" customHeight="1" thickBot="1">
      <c r="B494" t="s">
        <v>194</v>
      </c>
      <c r="F494" s="19">
        <f>F36</f>
        <v>-2237</v>
      </c>
      <c r="G494" s="19">
        <f>G36</f>
        <v>111</v>
      </c>
      <c r="I494" s="19">
        <f>I36</f>
        <v>-2237</v>
      </c>
      <c r="J494" s="19">
        <f>J36</f>
        <v>111</v>
      </c>
    </row>
    <row r="495" ht="16.5" customHeight="1"/>
    <row r="496" spans="2:10" ht="16.5" customHeight="1" thickBot="1">
      <c r="B496" t="s">
        <v>195</v>
      </c>
      <c r="F496" s="19">
        <v>342946</v>
      </c>
      <c r="G496" s="19">
        <v>342946</v>
      </c>
      <c r="I496" s="19">
        <v>342946</v>
      </c>
      <c r="J496" s="19">
        <v>342946</v>
      </c>
    </row>
    <row r="497" ht="16.5" customHeight="1"/>
    <row r="498" spans="2:10" ht="16.5" customHeight="1" thickBot="1">
      <c r="B498" t="s">
        <v>258</v>
      </c>
      <c r="F498" s="30">
        <f>F494/F496*100</f>
        <v>-0.6522892816944942</v>
      </c>
      <c r="G498" s="30">
        <f>G494/G496*100</f>
        <v>0.03236661165314656</v>
      </c>
      <c r="I498" s="30">
        <f>I494/I496*100</f>
        <v>-0.6522892816944942</v>
      </c>
      <c r="J498" s="30">
        <f>J494/J496*100</f>
        <v>0.03236661165314656</v>
      </c>
    </row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</sheetData>
  <sheetProtection/>
  <printOptions horizontalCentered="1"/>
  <pageMargins left="0.261811024" right="0.25" top="0.748031496062992" bottom="0.498031496" header="0.511811023622047" footer="0.011811024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2014-05-21T00:38:06Z</cp:lastPrinted>
  <dcterms:created xsi:type="dcterms:W3CDTF">2002-11-05T06:24:10Z</dcterms:created>
  <dcterms:modified xsi:type="dcterms:W3CDTF">2014-05-21T00:38:09Z</dcterms:modified>
  <cp:category/>
  <cp:version/>
  <cp:contentType/>
  <cp:contentStatus/>
</cp:coreProperties>
</file>