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9420" windowHeight="4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<sst xmlns="http://schemas.openxmlformats.org/spreadsheetml/2006/main" count="463" uniqueCount="311">
  <si>
    <t>LIEN HOE CORPORATION BERHAD</t>
  </si>
  <si>
    <t>(Company No. 8507-X)</t>
  </si>
  <si>
    <t>THE FIGURES HAVE NOT BEEN AUDITED</t>
  </si>
  <si>
    <t>Current</t>
  </si>
  <si>
    <t>Year</t>
  </si>
  <si>
    <t>Quarter</t>
  </si>
  <si>
    <t>Corresponding</t>
  </si>
  <si>
    <t>Preceding</t>
  </si>
  <si>
    <t>Todate</t>
  </si>
  <si>
    <t>Period</t>
  </si>
  <si>
    <t>RM'000</t>
  </si>
  <si>
    <t>Revenue</t>
  </si>
  <si>
    <t>Financial</t>
  </si>
  <si>
    <t>Year End</t>
  </si>
  <si>
    <t>As At</t>
  </si>
  <si>
    <t>End Of</t>
  </si>
  <si>
    <t>Inventories</t>
  </si>
  <si>
    <t>Receivables</t>
  </si>
  <si>
    <t>Fixed deposits</t>
  </si>
  <si>
    <t>Payables</t>
  </si>
  <si>
    <t>Taxation</t>
  </si>
  <si>
    <t>Goodwill on consolidation</t>
  </si>
  <si>
    <t>Share capital</t>
  </si>
  <si>
    <t>Reserves</t>
  </si>
  <si>
    <t>Operating activities</t>
  </si>
  <si>
    <t>Investing activities</t>
  </si>
  <si>
    <t>CONDENSED CONSOLIDATED STATEMENT OF CHANGES IN EQUITY</t>
  </si>
  <si>
    <t>distributable</t>
  </si>
  <si>
    <t>Non -</t>
  </si>
  <si>
    <t>reserves</t>
  </si>
  <si>
    <t>Distributable</t>
  </si>
  <si>
    <t>Accumulated</t>
  </si>
  <si>
    <t>losses</t>
  </si>
  <si>
    <t>Total</t>
  </si>
  <si>
    <t>NOTES TO THE INTERIM FINANCIAL REPORT</t>
  </si>
  <si>
    <t>1.)</t>
  </si>
  <si>
    <t>2.)</t>
  </si>
  <si>
    <t>3.)</t>
  </si>
  <si>
    <t>Seasonal or Cyclical Factors</t>
  </si>
  <si>
    <t>4.)</t>
  </si>
  <si>
    <t>Unusual Items Affecting Assets, Liabilities, Equity, Net Income or Cash Flows</t>
  </si>
  <si>
    <t>5.)</t>
  </si>
  <si>
    <t>6.)</t>
  </si>
  <si>
    <t>Debts and Equity Securities</t>
  </si>
  <si>
    <t>7.)</t>
  </si>
  <si>
    <t>8.)</t>
  </si>
  <si>
    <t>Segment Information</t>
  </si>
  <si>
    <t>9.)</t>
  </si>
  <si>
    <t>Valuation of Property, Plant and Equipment</t>
  </si>
  <si>
    <t>10.)</t>
  </si>
  <si>
    <t>Material Events Subsequent to the End of the Interim Period</t>
  </si>
  <si>
    <t>11.)</t>
  </si>
  <si>
    <t>Changes in the Composition of the Group</t>
  </si>
  <si>
    <t>12.)</t>
  </si>
  <si>
    <t>Profit Forecast or Profit Guarantee</t>
  </si>
  <si>
    <t>Material Litigation</t>
  </si>
  <si>
    <t>Dividends</t>
  </si>
  <si>
    <t>Amount due from customers for contract work</t>
  </si>
  <si>
    <t>Tax recoverable</t>
  </si>
  <si>
    <t>Cash and bank balances</t>
  </si>
  <si>
    <t>Cash and cash equivalents comprise :-</t>
  </si>
  <si>
    <t>Construction</t>
  </si>
  <si>
    <t>Secured</t>
  </si>
  <si>
    <t>Short term</t>
  </si>
  <si>
    <t>Long term</t>
  </si>
  <si>
    <t xml:space="preserve">   - term loans</t>
  </si>
  <si>
    <t>Property, plant and equipment</t>
  </si>
  <si>
    <t>Dividends Paid</t>
  </si>
  <si>
    <t>I.)</t>
  </si>
  <si>
    <t>II.)</t>
  </si>
  <si>
    <t>III.)</t>
  </si>
  <si>
    <t>IV.)</t>
  </si>
  <si>
    <t>V.)</t>
  </si>
  <si>
    <t>VI.)</t>
  </si>
  <si>
    <t>IX.)</t>
  </si>
  <si>
    <t>X.)</t>
  </si>
  <si>
    <t>XI.)</t>
  </si>
  <si>
    <t>XII.)</t>
  </si>
  <si>
    <t>XIII.)</t>
  </si>
  <si>
    <t>(Audited)</t>
  </si>
  <si>
    <t xml:space="preserve">Property </t>
  </si>
  <si>
    <t>Finance cost</t>
  </si>
  <si>
    <t xml:space="preserve">   - bank overdrafts</t>
  </si>
  <si>
    <t>Non-Current Assets</t>
  </si>
  <si>
    <t>Borrowings</t>
  </si>
  <si>
    <t>Tax payable</t>
  </si>
  <si>
    <t>Current Assets</t>
  </si>
  <si>
    <t>Deferred tax liabilities</t>
  </si>
  <si>
    <t xml:space="preserve">   - bankers' acceptances</t>
  </si>
  <si>
    <t xml:space="preserve">   - hire purchase</t>
  </si>
  <si>
    <t>Prospects</t>
  </si>
  <si>
    <t xml:space="preserve">ADDITIONAL INFORMATION REQUIRED </t>
  </si>
  <si>
    <t>BY THE BURSA MALAYSIA SECURITIES BERHAD'S LISTING REQUIREMENTS</t>
  </si>
  <si>
    <t>Net assets per share (sen)</t>
  </si>
  <si>
    <t>ASSETS</t>
  </si>
  <si>
    <t>TOTAL ASSETS</t>
  </si>
  <si>
    <t>EQUITY AND LIABILITIES</t>
  </si>
  <si>
    <t>Total equity</t>
  </si>
  <si>
    <t>Total liabilities</t>
  </si>
  <si>
    <t>TOTAL EQUITY AND LIABILITIES</t>
  </si>
  <si>
    <t>There were no material changes in the estimates used for the preparation of the interim financial statements.</t>
  </si>
  <si>
    <t>Non-Current Liabilities</t>
  </si>
  <si>
    <t>Current Liabilities</t>
  </si>
  <si>
    <t>Equity Attributable to Equity Holders of the Parent</t>
  </si>
  <si>
    <t xml:space="preserve">     Non-cash items</t>
  </si>
  <si>
    <t>Operating and administration expenses</t>
  </si>
  <si>
    <t>Interest income</t>
  </si>
  <si>
    <t xml:space="preserve">     Purchase of property plant and equipment</t>
  </si>
  <si>
    <t>Auditors' Report</t>
  </si>
  <si>
    <t xml:space="preserve">     Interest received</t>
  </si>
  <si>
    <t>There were no payment of dividends in the current quarter.</t>
  </si>
  <si>
    <t>The Board of Directors did not recommend or paid any dividend for the current quarter.</t>
  </si>
  <si>
    <t>Adjustments for :-</t>
  </si>
  <si>
    <t>Cost of sales</t>
  </si>
  <si>
    <t>Gross profit</t>
  </si>
  <si>
    <t>CONDENSED CONSOLIDATED STATEMENT OF COMPREHENSIVE INCOME</t>
  </si>
  <si>
    <t xml:space="preserve">      - basic and fully diluted</t>
  </si>
  <si>
    <t>and</t>
  </si>
  <si>
    <t>Preceding Year</t>
  </si>
  <si>
    <t xml:space="preserve">        Individual Quarter</t>
  </si>
  <si>
    <t>CONDENSED CONSOLIDATED STATEMENT OF FINANCIAL POSITION</t>
  </si>
  <si>
    <t>CONDENSED CONSOLIDATED STATEMENT OF CASH FLOWS</t>
  </si>
  <si>
    <t>The interim financial statements should be read in conjunction with the audited financial statements for the year ended 31 December</t>
  </si>
  <si>
    <t xml:space="preserve">(The condensed consolidated statement of changes in equity should be read in conjunction with the audited financial statements </t>
  </si>
  <si>
    <t xml:space="preserve">(The condensed consolidated statement of cash flows should be read in conjunction with the audited financial statements for the </t>
  </si>
  <si>
    <t xml:space="preserve">(The condensed consolidated statement of financial position should be read in conjunction with the audited financial statements </t>
  </si>
  <si>
    <t>Not applicable as the Group did not publish any profit forecast or profit guarantee.</t>
  </si>
  <si>
    <t xml:space="preserve">Income tax </t>
  </si>
  <si>
    <t>XIV.)</t>
  </si>
  <si>
    <t>Disclosure of Derivatives</t>
  </si>
  <si>
    <t xml:space="preserve">     Non-operating items</t>
  </si>
  <si>
    <t>Financing activities</t>
  </si>
  <si>
    <t xml:space="preserve">     Interest paid</t>
  </si>
  <si>
    <t>(The condensed consolidated statement of comprehensive income should be read in conjunction with the audited financial statements</t>
  </si>
  <si>
    <t>significant to an understanding of the changes in the financial position and performance of the Group since the financial year ended 31</t>
  </si>
  <si>
    <t>The significant accounting policies and methods of computation used in the preparation of the interim financial statements are consistent</t>
  </si>
  <si>
    <t>Gains/Losses Arising from Fair Value Changes of Financial Liabilities</t>
  </si>
  <si>
    <t>Group Borrowings/Debt Securities</t>
  </si>
  <si>
    <t>The Group's operations were not significantly affected by any seasonal or cyclical factors.</t>
  </si>
  <si>
    <t>Material Changes In Estimates Used</t>
  </si>
  <si>
    <t>There were no gains/losses arising from fair value changes of financial liabilities in the current quarter.</t>
  </si>
  <si>
    <t>Status of Corporate Proposals Announced but Not Completed</t>
  </si>
  <si>
    <t>There are no derivatives as at the date of this announcement.</t>
  </si>
  <si>
    <t>Deferred tax</t>
  </si>
  <si>
    <t>In the current quarter, there were no unusual items affecting assets, liabilities, equity, net income or cash flows of the Group.</t>
  </si>
  <si>
    <t>13.)</t>
  </si>
  <si>
    <t>Capital Commitments</t>
  </si>
  <si>
    <t>&lt;--------------- Attributable to owners of the parent ----------------&gt;</t>
  </si>
  <si>
    <t>Basis of Preparation and Accounting Policies</t>
  </si>
  <si>
    <t xml:space="preserve">      Cumulative Period</t>
  </si>
  <si>
    <t>14.)</t>
  </si>
  <si>
    <t>Significant Related Party Transactions</t>
  </si>
  <si>
    <t>The Group has no significant related party transactions in the current quarter.</t>
  </si>
  <si>
    <t xml:space="preserve">        : Fixed deposits pledged</t>
  </si>
  <si>
    <t>There were no issuances, cancellations, repurchases, resale and repayments of debt and equity securities in the current quarter.</t>
  </si>
  <si>
    <t>Hotel</t>
  </si>
  <si>
    <t>Corporate</t>
  </si>
  <si>
    <t>External customers</t>
  </si>
  <si>
    <t>Inter-segment</t>
  </si>
  <si>
    <t>Total revenue</t>
  </si>
  <si>
    <t>leisure</t>
  </si>
  <si>
    <t>Eliminations</t>
  </si>
  <si>
    <t xml:space="preserve">   - Realised losses</t>
  </si>
  <si>
    <t xml:space="preserve">   - Unrealised losses</t>
  </si>
  <si>
    <t>Less: Consolidation adjustments</t>
  </si>
  <si>
    <t>Realised and Unrealised Profits/(Losses)</t>
  </si>
  <si>
    <t>Bank overdraft</t>
  </si>
  <si>
    <t>Amount due to customers for contract work</t>
  </si>
  <si>
    <t>Less : Bank overdraft</t>
  </si>
  <si>
    <t xml:space="preserve">    - provision for current period</t>
  </si>
  <si>
    <t>Income tax expense</t>
  </si>
  <si>
    <t>Operating cash flows before changes in working capial</t>
  </si>
  <si>
    <t>In the current quarter, there were no changes in the composition of the Group.</t>
  </si>
  <si>
    <t>Statement of Comprehensive Income</t>
  </si>
  <si>
    <t>Depreciation and amortisation</t>
  </si>
  <si>
    <t xml:space="preserve">     Inventories</t>
  </si>
  <si>
    <t xml:space="preserve">     Receivables</t>
  </si>
  <si>
    <t xml:space="preserve">     Payables</t>
  </si>
  <si>
    <t xml:space="preserve">     Income taxes paid</t>
  </si>
  <si>
    <t>Results</t>
  </si>
  <si>
    <t>There are no outstanding corporate proposals announced but not completed as at the date of this announcement.</t>
  </si>
  <si>
    <t>Segment results</t>
  </si>
  <si>
    <t>Loss net of tax</t>
  </si>
  <si>
    <t>VII.)</t>
  </si>
  <si>
    <t>VIII.)</t>
  </si>
  <si>
    <t xml:space="preserve">The valuation of property, plant and equipment have been brought forward without any material amendments from the previous audited </t>
  </si>
  <si>
    <t>financial statements. Any additions to property, plant and equipment are carried at cost.</t>
  </si>
  <si>
    <t>At 1 January 2012</t>
  </si>
  <si>
    <t>Other income</t>
  </si>
  <si>
    <t xml:space="preserve">    owners of the parent</t>
  </si>
  <si>
    <t>The adoption of the above revised FRSs, IC Interpretations and Amendments do not have any significant financial impact on the Group in</t>
  </si>
  <si>
    <t>the current quarter.</t>
  </si>
  <si>
    <t>Total share of retained loss from associate - realised</t>
  </si>
  <si>
    <t>Net cash flows used in operating activities</t>
  </si>
  <si>
    <t xml:space="preserve">     Net drawdown of term loan</t>
  </si>
  <si>
    <t>Net cash flows from financing activities</t>
  </si>
  <si>
    <r>
      <t xml:space="preserve">The interim financial statements are unaudited and have been prepared in accordance with the requirements of FRS 134 </t>
    </r>
    <r>
      <rPr>
        <i/>
        <sz val="10"/>
        <rFont val="Arial"/>
        <family val="2"/>
      </rPr>
      <t>Interim Financial</t>
    </r>
  </si>
  <si>
    <r>
      <rPr>
        <i/>
        <sz val="10"/>
        <rFont val="Arial"/>
        <family val="2"/>
      </rPr>
      <t>Reporting</t>
    </r>
    <r>
      <rPr>
        <sz val="10"/>
        <rFont val="Arial"/>
        <family val="2"/>
      </rPr>
      <t xml:space="preserve"> and paragraph 9.22 of the Listing Requirements of Bursa Malaysia Securities Berhad.</t>
    </r>
  </si>
  <si>
    <t>The Group has no contingent liabilities/assets in the current quarter.</t>
  </si>
  <si>
    <t>Changes in Contingent Liabilities/Assets</t>
  </si>
  <si>
    <t xml:space="preserve">     owners of the parent (RM'000)</t>
  </si>
  <si>
    <t>Weighted average number of shares ('000)</t>
  </si>
  <si>
    <t>Cash and cash equivalents at beginning of period</t>
  </si>
  <si>
    <t>Cash and cash equivalents at end of period</t>
  </si>
  <si>
    <t xml:space="preserve">     Drawdown of bankers' acceptance</t>
  </si>
  <si>
    <t xml:space="preserve">     Net repayment of hire purchase payables</t>
  </si>
  <si>
    <t>There were no material events subsequent to the end of the interim period to the date of this announcement.</t>
  </si>
  <si>
    <t>31.12.2012</t>
  </si>
  <si>
    <t>Development expenditure</t>
  </si>
  <si>
    <t>Other investment</t>
  </si>
  <si>
    <t xml:space="preserve">     Development expenditure</t>
  </si>
  <si>
    <t>Total comprehensive income for the period</t>
  </si>
  <si>
    <t>Total comprehensive income attributable to</t>
  </si>
  <si>
    <t>There were no material litigation as at the end of the current quarter.</t>
  </si>
  <si>
    <t xml:space="preserve">     comprehensive income for the period</t>
  </si>
  <si>
    <t>for the year ended 31 December 2012)</t>
  </si>
  <si>
    <t>year ended 31 December 2012)</t>
  </si>
  <si>
    <t>At 1 January 2013</t>
  </si>
  <si>
    <t>2012. The explanatory notes attached to the interim financial statements provide an explanation of events and transactions that are</t>
  </si>
  <si>
    <t>December 2012.</t>
  </si>
  <si>
    <t>with those adopted in the audited financial statements for the year ended 31 December 2012 except for the adoption of the following:</t>
  </si>
  <si>
    <r>
      <rPr>
        <sz val="10"/>
        <rFont val="Arial"/>
        <family val="2"/>
      </rPr>
      <t>Amendments to FRS 101</t>
    </r>
    <r>
      <rPr>
        <i/>
        <sz val="10"/>
        <rFont val="Arial"/>
        <family val="2"/>
      </rPr>
      <t xml:space="preserve"> Presentation of Items of Other Comprehensive Income</t>
    </r>
  </si>
  <si>
    <r>
      <t xml:space="preserve">Amendments  to FRS 1 </t>
    </r>
    <r>
      <rPr>
        <i/>
        <sz val="10"/>
        <rFont val="Arial"/>
        <family val="2"/>
      </rPr>
      <t>Government Loans</t>
    </r>
  </si>
  <si>
    <r>
      <t>Amendments to FRS 10, FRS 11 and FRS 12</t>
    </r>
    <r>
      <rPr>
        <i/>
        <sz val="10"/>
        <rFont val="Arial"/>
        <family val="2"/>
      </rPr>
      <t xml:space="preserve"> Consolidated Financial Statements, Joint Arrangement and Disclosures of Interests in</t>
    </r>
  </si>
  <si>
    <t xml:space="preserve">     Other Entities: Transition Guidance</t>
  </si>
  <si>
    <r>
      <t xml:space="preserve">FRS 10 </t>
    </r>
    <r>
      <rPr>
        <i/>
        <sz val="10"/>
        <rFont val="Arial"/>
        <family val="2"/>
      </rPr>
      <t>Consolidated Financial Statements</t>
    </r>
  </si>
  <si>
    <r>
      <t xml:space="preserve">FRS 11 </t>
    </r>
    <r>
      <rPr>
        <i/>
        <sz val="10"/>
        <rFont val="Arial"/>
        <family val="2"/>
      </rPr>
      <t>Joint Arrangements</t>
    </r>
  </si>
  <si>
    <r>
      <t xml:space="preserve">FRS 12 </t>
    </r>
    <r>
      <rPr>
        <i/>
        <sz val="10"/>
        <rFont val="Arial"/>
        <family val="2"/>
      </rPr>
      <t>Disclosures of Interests in Other Entities</t>
    </r>
  </si>
  <si>
    <r>
      <t xml:space="preserve">FRS 13 </t>
    </r>
    <r>
      <rPr>
        <i/>
        <sz val="10"/>
        <rFont val="Arial"/>
        <family val="2"/>
      </rPr>
      <t>Fair Value Measurement</t>
    </r>
  </si>
  <si>
    <r>
      <t xml:space="preserve">IC Interpretation 20 </t>
    </r>
    <r>
      <rPr>
        <i/>
        <sz val="10"/>
        <rFont val="Arial"/>
        <family val="2"/>
      </rPr>
      <t>Stripping Costs in the Production Phase of a Surface Mine</t>
    </r>
  </si>
  <si>
    <t>Improvements to FRSs (2012)</t>
  </si>
  <si>
    <t>On 19 November 2011, Malaysian Accounting Standards Board ('MASB') issued a new MASB approved accounting framework, the</t>
  </si>
  <si>
    <t>Malaysian Financial Reporting Standards ('MFRS Framework'). The MFRS Framework is to be applied by all Entities Other Than Private</t>
  </si>
  <si>
    <t>Entities for annual periods beginning on or after 1 January 2012, with the exception of entities that are within the scope of MFRS 141</t>
  </si>
  <si>
    <r>
      <rPr>
        <i/>
        <sz val="10"/>
        <rFont val="Arial"/>
        <family val="2"/>
      </rPr>
      <t>Agriculture</t>
    </r>
    <r>
      <rPr>
        <sz val="10"/>
        <rFont val="Arial"/>
        <family val="2"/>
      </rPr>
      <t xml:space="preserve"> and IC Interpretation 15 </t>
    </r>
    <r>
      <rPr>
        <i/>
        <sz val="10"/>
        <rFont val="Arial"/>
        <family val="2"/>
      </rPr>
      <t>Agreements for Construction of Real Estate</t>
    </r>
    <r>
      <rPr>
        <sz val="10"/>
        <rFont val="Arial"/>
        <family val="2"/>
      </rPr>
      <t>, including its parent, significant investor and venturer</t>
    </r>
  </si>
  <si>
    <t>(hereinafter called 'Transitioning Entities').</t>
  </si>
  <si>
    <t>Transitioning Entities are allowed to defer adoption of the new MFRS Framework for an additional one year. Consequently, adoption of the</t>
  </si>
  <si>
    <t>MFRS Framework by Transitioning Entities will be mandatory for annual periods beginning on or after 1 January 2013. However, on 30</t>
  </si>
  <si>
    <t xml:space="preserve">June 2012, MASB decided to extend the aforementioned transitional period for another one year. Thus, the MFRS Framework will be </t>
  </si>
  <si>
    <t>mandatory for Transtitioning Entities for application for annual periods beginning on or after 1 January 2014.</t>
  </si>
  <si>
    <t>The Group falls within the scope definition of Transitioning Entities and have opted to defer adoption of the new MFRS Framework.</t>
  </si>
  <si>
    <t>Accordingly, the Group will be required to prepare financial statements using the MFRS Framework in its first MFRS financial statements</t>
  </si>
  <si>
    <t>for the year ending 31 December 2014. The Group is currently assessing the implications and financial impact of transition to the MFRS</t>
  </si>
  <si>
    <t>Framework and expect to be in a position to fully comply with the requirements of the MFRS Framework for the financial year ending 31</t>
  </si>
  <si>
    <t>December 2014.</t>
  </si>
  <si>
    <t>The auditors' report on the Group's financial statements for the year ended 31 December 2012 was not qualified.</t>
  </si>
  <si>
    <t>Share of result of an associate</t>
  </si>
  <si>
    <t xml:space="preserve">There were no material capital commitments as at the end of the current quarter </t>
  </si>
  <si>
    <t>Investment in an associate</t>
  </si>
  <si>
    <r>
      <t xml:space="preserve">Amendments to FRS 7 </t>
    </r>
    <r>
      <rPr>
        <i/>
        <sz val="10"/>
        <rFont val="Arial"/>
        <family val="2"/>
      </rPr>
      <t>Disclosures - Offsetting Financial Assets and Financial Liabilities</t>
    </r>
  </si>
  <si>
    <t>Fair value adjustment on other investment</t>
  </si>
  <si>
    <t xml:space="preserve"> </t>
  </si>
  <si>
    <r>
      <t xml:space="preserve">FRS 119 (2011) </t>
    </r>
    <r>
      <rPr>
        <i/>
        <sz val="10"/>
        <rFont val="Arial"/>
        <family val="2"/>
      </rPr>
      <t>Employee Benefits</t>
    </r>
  </si>
  <si>
    <r>
      <t xml:space="preserve">FRS 127 (2011) </t>
    </r>
    <r>
      <rPr>
        <i/>
        <sz val="10"/>
        <rFont val="Arial"/>
        <family val="2"/>
      </rPr>
      <t>Separate Financial Statements</t>
    </r>
  </si>
  <si>
    <r>
      <t xml:space="preserve">FRS 128 (2011) </t>
    </r>
    <r>
      <rPr>
        <i/>
        <sz val="10"/>
        <rFont val="Arial"/>
        <family val="2"/>
      </rPr>
      <t>Investments in Associates and Joint Ventures</t>
    </r>
  </si>
  <si>
    <t>Profit before tax</t>
  </si>
  <si>
    <t>Total accumulated losses of the Group:</t>
  </si>
  <si>
    <t xml:space="preserve">     of the parent (sen)</t>
  </si>
  <si>
    <t xml:space="preserve">The Group's effective tax rate is higher than the statutory tax rate mainly due to certain expenses being disallowed for tax purposes and </t>
  </si>
  <si>
    <t>losses incurred by certain companies cannot be totally set-off against profits made by other companies within the Group due to insufficient</t>
  </si>
  <si>
    <t>tax relief.</t>
  </si>
  <si>
    <t>(Loss)/Profit before tax</t>
  </si>
  <si>
    <t>QUARTERLY REPORT ON CONSOLIDATED RESULTS FOR THE THIRD QUARTER ENDED 30 SEPTEMBER 2013</t>
  </si>
  <si>
    <t>30.9.2013</t>
  </si>
  <si>
    <t>30.9.2012</t>
  </si>
  <si>
    <t xml:space="preserve">     Proceeds from sale of other investment</t>
  </si>
  <si>
    <t>At 30 September 2012</t>
  </si>
  <si>
    <t>At 30 September 2013</t>
  </si>
  <si>
    <t>A.) The breakdown of revenue and results by business segment for the period ended 30 September 2013 was as follows:-</t>
  </si>
  <si>
    <t>B.) The breakdown of revenue and results by business segment for the period ended 30 September 2012 was as follows:-</t>
  </si>
  <si>
    <t>Review of Performance - 2013 Third Quarter compared to 2012 Third Quarter</t>
  </si>
  <si>
    <t>Review of 2013 Third Quarter against 2013 Second Quarter</t>
  </si>
  <si>
    <t>Gain from sale of other investment</t>
  </si>
  <si>
    <t>Waiver of debts</t>
  </si>
  <si>
    <t>Group borrowings/debt securities as at 30 September 2013 were :-</t>
  </si>
  <si>
    <t xml:space="preserve">     Proceeds from sale of property plant and equipment</t>
  </si>
  <si>
    <t>There is no material changes in the Group's revenue for the third quarter of 2013 compared with the same quarter in 2012. The 2013</t>
  </si>
  <si>
    <t>Profit from operations</t>
  </si>
  <si>
    <t>(Loss)/Profit net of tax, representing total</t>
  </si>
  <si>
    <t>(Loss)/Earnings per share attributable to owners</t>
  </si>
  <si>
    <t>Net cash flows (used in)/from investing activities</t>
  </si>
  <si>
    <t>Basic and diluted (loss)/earnings per share (sen)</t>
  </si>
  <si>
    <t>The profit from operations is</t>
  </si>
  <si>
    <t xml:space="preserve">     stated after charging/(crediting):-</t>
  </si>
  <si>
    <t>Revenue from the construction segment was in the region of RM21 million for both the current year and last year quarter. The revenue was</t>
  </si>
  <si>
    <t>third quarter revenue of RM29.9 million was backed by continued strong contribution from both the construction and hotel segments. The</t>
  </si>
  <si>
    <t>was due mainly to the absence of other income in the current quarter.</t>
  </si>
  <si>
    <t>derived from seven on-going and new jobs, namely the 86 linked houses at Symphony Hill in Cyberjaya, the 74 shop offices at Olive Hill</t>
  </si>
  <si>
    <t xml:space="preserve">(Phase 1) in Serdang, the 42 semi-detached houses at Symphony Hill in Cyberjaya, the 69 terraced houses at Alam Damai in Cheras, the </t>
  </si>
  <si>
    <t xml:space="preserve">Revenue from the hotel segment grew by 6% to RM7.0 million in this quarter from the prior year quarter of RM6.6 million. Room sales </t>
  </si>
  <si>
    <t xml:space="preserve">improved by 13% to RM3.8 million, achieved primarily through higher room inventories as well as higher occupancy rate. Income from food </t>
  </si>
  <si>
    <t>and beverage was RM3.1 million, essentially unchanged from the prior year quarter despite the closing down of one of the outlets for</t>
  </si>
  <si>
    <t>million in the prior year period.</t>
  </si>
  <si>
    <t xml:space="preserve">renovation works. In tandem with the increase in revenue, the hotel segment's operating profit rose by 18% to RM3.2 million from RM2.7 </t>
  </si>
  <si>
    <t xml:space="preserve">the value of contract works carried out by the construction business. On-going jobs which were at their tail-end and new jobs that were still </t>
  </si>
  <si>
    <t>million.</t>
  </si>
  <si>
    <t>In line with the lower revenue, the Group posted a net loss of RM1.4 million in this quarter against preceding quarter's net loss of RM0.9</t>
  </si>
  <si>
    <t>trend established in the first nine months of this year.</t>
  </si>
  <si>
    <t xml:space="preserve">The Board expects, for the remainder of the year, both the construction and hotel segments to deliver performance consistent with the </t>
  </si>
  <si>
    <t>at early stage accounted for the drop in revenue from the construction segment. However, the hotel segment achieved stronger results in</t>
  </si>
  <si>
    <t>the quarter compared to the prior quarter, reflected by an increase of 8% in revenue and an increase of 18% in operating profit.</t>
  </si>
  <si>
    <t>Group posted a net loss of RM1.4 million this quarter versus a net profit of RM2.8 million in the same quarter last year. The drop in profit</t>
  </si>
  <si>
    <t>The Group's revenue of RM29.9 million in this quarter is down 12% from the preceding quarter of RM34.1 million, largely due to decline in</t>
  </si>
  <si>
    <t>Net increase in cash and cash equivalents</t>
  </si>
  <si>
    <t>6-level carpark at MK20 in Mont'Kiara, the 86 linked houses at Alam Impian in Shah Alam and the 37 linked houses at Alam Sari in Bangi.</t>
  </si>
  <si>
    <t>These projects have a combined contract value of RM273.6 million, of which outstanding works amount to RM109.0 million. Operating</t>
  </si>
  <si>
    <t>profit increased marginally to RM2.2 million this quarter from RM2.1 million in the period a year earlier.</t>
  </si>
  <si>
    <t xml:space="preserve">(Loss)/Earnings Per Share </t>
  </si>
  <si>
    <t>weighted average number of shares in issue. The computation of diluted earnings per share is not affected by any other factors.</t>
  </si>
  <si>
    <t>The basic (loss)/earnings per share amounts are calculated by dividing the (loss)/profit net of tax attributable to owners of the parent by the</t>
  </si>
  <si>
    <t xml:space="preserve">(Loss)/Profit net of tax attributable to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</si>
</sst>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[$-409]dddd\,\ mmmm\ dd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7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41" fontId="0" fillId="0" borderId="0" xfId="0" applyNumberFormat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41" fontId="0" fillId="0" borderId="13" xfId="0" applyNumberFormat="1" applyBorder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3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41" fontId="0" fillId="0" borderId="10" xfId="0" applyNumberFormat="1" applyFont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0" fillId="0" borderId="0" xfId="55" applyFont="1">
      <alignment/>
      <protection/>
    </xf>
    <xf numFmtId="0" fontId="0" fillId="0" borderId="0" xfId="0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1" fontId="0" fillId="0" borderId="0" xfId="0" applyNumberFormat="1" applyFill="1" applyAlignment="1">
      <alignment/>
    </xf>
    <xf numFmtId="41" fontId="0" fillId="0" borderId="16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295275</xdr:colOff>
      <xdr:row>44</xdr:row>
      <xdr:rowOff>0</xdr:rowOff>
    </xdr:from>
    <xdr:ext cx="76200" cy="200025"/>
    <xdr:sp fLocksText="0">
      <xdr:nvSpPr>
        <xdr:cNvPr id="1" name="Text Box 23"/>
        <xdr:cNvSpPr txBox="1">
          <a:spLocks noChangeArrowheads="1"/>
        </xdr:cNvSpPr>
      </xdr:nvSpPr>
      <xdr:spPr>
        <a:xfrm>
          <a:off x="5534025" y="880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465</xdr:row>
      <xdr:rowOff>0</xdr:rowOff>
    </xdr:from>
    <xdr:ext cx="76200" cy="200025"/>
    <xdr:sp fLocksText="0">
      <xdr:nvSpPr>
        <xdr:cNvPr id="2" name="Text Box 76"/>
        <xdr:cNvSpPr txBox="1">
          <a:spLocks noChangeArrowheads="1"/>
        </xdr:cNvSpPr>
      </xdr:nvSpPr>
      <xdr:spPr>
        <a:xfrm>
          <a:off x="1933575" y="8731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619125</xdr:colOff>
      <xdr:row>373</xdr:row>
      <xdr:rowOff>0</xdr:rowOff>
    </xdr:from>
    <xdr:ext cx="180975" cy="266700"/>
    <xdr:sp fLocksText="0">
      <xdr:nvSpPr>
        <xdr:cNvPr id="3" name="TextBox 38"/>
        <xdr:cNvSpPr txBox="1">
          <a:spLocks noChangeArrowheads="1"/>
        </xdr:cNvSpPr>
      </xdr:nvSpPr>
      <xdr:spPr>
        <a:xfrm>
          <a:off x="3276600" y="7016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628650</xdr:colOff>
      <xdr:row>419</xdr:row>
      <xdr:rowOff>0</xdr:rowOff>
    </xdr:from>
    <xdr:ext cx="190500" cy="266700"/>
    <xdr:sp fLocksText="0">
      <xdr:nvSpPr>
        <xdr:cNvPr id="4" name="TextBox 31"/>
        <xdr:cNvSpPr txBox="1">
          <a:spLocks noChangeArrowheads="1"/>
        </xdr:cNvSpPr>
      </xdr:nvSpPr>
      <xdr:spPr>
        <a:xfrm>
          <a:off x="8534400" y="786955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7"/>
  <sheetViews>
    <sheetView tabSelected="1" workbookViewId="0" topLeftCell="A498">
      <selection activeCell="H530" sqref="H530"/>
    </sheetView>
  </sheetViews>
  <sheetFormatPr defaultColWidth="9.140625" defaultRowHeight="12.75"/>
  <cols>
    <col min="1" max="1" width="3.421875" style="0" customWidth="1"/>
    <col min="2" max="2" width="9.57421875" style="0" customWidth="1"/>
    <col min="3" max="3" width="15.00390625" style="0" customWidth="1"/>
    <col min="4" max="4" width="11.8515625" style="0" customWidth="1"/>
    <col min="5" max="5" width="12.28125" style="0" customWidth="1"/>
    <col min="6" max="6" width="13.421875" style="0" customWidth="1"/>
    <col min="7" max="7" width="13.00390625" style="0" customWidth="1"/>
    <col min="8" max="8" width="10.8515625" style="0" customWidth="1"/>
    <col min="9" max="9" width="12.8515625" style="0" customWidth="1"/>
    <col min="10" max="10" width="16.28125" style="0" customWidth="1"/>
    <col min="11" max="11" width="11.8515625" style="0" customWidth="1"/>
    <col min="12" max="12" width="10.7109375" style="0" customWidth="1"/>
  </cols>
  <sheetData>
    <row r="1" s="9" customFormat="1" ht="15.75" customHeight="1">
      <c r="B1" s="9" t="s">
        <v>0</v>
      </c>
    </row>
    <row r="2" s="4" customFormat="1" ht="15.75" customHeight="1">
      <c r="B2" s="4" t="s">
        <v>1</v>
      </c>
    </row>
    <row r="3" s="4" customFormat="1" ht="15.75" customHeight="1"/>
    <row r="4" s="2" customFormat="1" ht="15.75" customHeight="1">
      <c r="B4" s="2" t="s">
        <v>262</v>
      </c>
    </row>
    <row r="5" s="2" customFormat="1" ht="15.75" customHeight="1">
      <c r="B5" s="2" t="s">
        <v>2</v>
      </c>
    </row>
    <row r="6" s="2" customFormat="1" ht="15.75" customHeight="1"/>
    <row r="7" s="2" customFormat="1" ht="15.75" customHeight="1">
      <c r="B7" s="2" t="s">
        <v>115</v>
      </c>
    </row>
    <row r="8" s="2" customFormat="1" ht="15.75" customHeight="1"/>
    <row r="9" spans="6:9" s="2" customFormat="1" ht="15.75" customHeight="1">
      <c r="F9" s="2" t="s">
        <v>119</v>
      </c>
      <c r="I9" s="2" t="s">
        <v>149</v>
      </c>
    </row>
    <row r="10" spans="6:10" s="3" customFormat="1" ht="15.75" customHeight="1">
      <c r="F10" s="3" t="s">
        <v>3</v>
      </c>
      <c r="G10" s="32" t="s">
        <v>118</v>
      </c>
      <c r="I10" s="3" t="s">
        <v>3</v>
      </c>
      <c r="J10" s="3" t="s">
        <v>118</v>
      </c>
    </row>
    <row r="11" spans="6:10" s="3" customFormat="1" ht="15.75" customHeight="1">
      <c r="F11" s="3" t="s">
        <v>4</v>
      </c>
      <c r="G11" s="13" t="s">
        <v>6</v>
      </c>
      <c r="I11" s="3" t="s">
        <v>4</v>
      </c>
      <c r="J11" s="3" t="s">
        <v>6</v>
      </c>
    </row>
    <row r="12" spans="6:10" s="3" customFormat="1" ht="15.75" customHeight="1">
      <c r="F12" s="3" t="s">
        <v>5</v>
      </c>
      <c r="G12" s="3" t="s">
        <v>5</v>
      </c>
      <c r="I12" s="3" t="s">
        <v>8</v>
      </c>
      <c r="J12" s="3" t="s">
        <v>9</v>
      </c>
    </row>
    <row r="13" spans="6:10" s="3" customFormat="1" ht="15.75" customHeight="1">
      <c r="F13" s="3" t="s">
        <v>263</v>
      </c>
      <c r="G13" s="3" t="s">
        <v>264</v>
      </c>
      <c r="I13" s="3" t="s">
        <v>263</v>
      </c>
      <c r="J13" s="3" t="s">
        <v>264</v>
      </c>
    </row>
    <row r="14" spans="6:10" ht="15.75" customHeight="1">
      <c r="F14" s="3" t="s">
        <v>10</v>
      </c>
      <c r="G14" s="3" t="s">
        <v>10</v>
      </c>
      <c r="I14" s="3" t="s">
        <v>10</v>
      </c>
      <c r="J14" s="3" t="s">
        <v>10</v>
      </c>
    </row>
    <row r="15" ht="15.75" customHeight="1"/>
    <row r="16" spans="2:11" ht="15.75" customHeight="1">
      <c r="B16" t="s">
        <v>11</v>
      </c>
      <c r="F16" s="18">
        <f>I16-73217</f>
        <v>29922</v>
      </c>
      <c r="G16" s="18">
        <v>30205</v>
      </c>
      <c r="H16" s="18"/>
      <c r="I16" s="18">
        <v>103139</v>
      </c>
      <c r="J16" s="18">
        <v>91366</v>
      </c>
      <c r="K16" s="18"/>
    </row>
    <row r="17" spans="6:11" ht="15.75" customHeight="1">
      <c r="F17" s="18"/>
      <c r="G17" s="18"/>
      <c r="H17" s="18"/>
      <c r="I17" s="18"/>
      <c r="J17" s="18"/>
      <c r="K17" s="18"/>
    </row>
    <row r="18" spans="2:11" ht="15.75" customHeight="1">
      <c r="B18" t="s">
        <v>113</v>
      </c>
      <c r="F18" s="18">
        <f>I18+52823</f>
        <v>-19880</v>
      </c>
      <c r="G18" s="18">
        <v>-20758</v>
      </c>
      <c r="H18" s="18"/>
      <c r="I18" s="18">
        <v>-72703</v>
      </c>
      <c r="J18" s="18">
        <v>-63675</v>
      </c>
      <c r="K18" s="18"/>
    </row>
    <row r="19" spans="6:11" ht="15.75" customHeight="1">
      <c r="F19" s="18"/>
      <c r="G19" s="18"/>
      <c r="H19" s="18"/>
      <c r="I19" s="18"/>
      <c r="J19" s="18"/>
      <c r="K19" s="18"/>
    </row>
    <row r="20" spans="2:11" ht="15.75" customHeight="1">
      <c r="B20" t="s">
        <v>114</v>
      </c>
      <c r="F20" s="23">
        <f>SUM(F16:F19)</f>
        <v>10042</v>
      </c>
      <c r="G20" s="23">
        <f>SUM(G16:G19)</f>
        <v>9447</v>
      </c>
      <c r="H20" s="18"/>
      <c r="I20" s="23">
        <f>SUM(I16:I19)</f>
        <v>30436</v>
      </c>
      <c r="J20" s="23">
        <f>SUM(J16:J19)</f>
        <v>27691</v>
      </c>
      <c r="K20" s="18"/>
    </row>
    <row r="21" spans="6:11" ht="15.75" customHeight="1">
      <c r="F21" s="18"/>
      <c r="G21" s="18"/>
      <c r="H21" s="18"/>
      <c r="I21" s="18"/>
      <c r="J21" s="18"/>
      <c r="K21" s="18"/>
    </row>
    <row r="22" spans="2:11" ht="15.75" customHeight="1">
      <c r="B22" t="s">
        <v>188</v>
      </c>
      <c r="F22" s="18">
        <f>I22-149</f>
        <v>195</v>
      </c>
      <c r="G22" s="18">
        <v>4891</v>
      </c>
      <c r="H22" s="18"/>
      <c r="I22" s="18">
        <v>344</v>
      </c>
      <c r="J22" s="18">
        <v>6074</v>
      </c>
      <c r="K22" s="18"/>
    </row>
    <row r="23" spans="6:11" ht="15.75" customHeight="1">
      <c r="F23" s="18"/>
      <c r="G23" s="18"/>
      <c r="H23" s="18"/>
      <c r="I23" s="18"/>
      <c r="J23" s="18"/>
      <c r="K23" s="18"/>
    </row>
    <row r="24" spans="2:11" ht="15.75" customHeight="1">
      <c r="B24" t="s">
        <v>105</v>
      </c>
      <c r="F24" s="18">
        <f>I24+17341</f>
        <v>-9247</v>
      </c>
      <c r="G24" s="18">
        <v>-9264</v>
      </c>
      <c r="H24" s="18"/>
      <c r="I24" s="18">
        <v>-26588</v>
      </c>
      <c r="J24" s="18">
        <v>-29223</v>
      </c>
      <c r="K24" s="18"/>
    </row>
    <row r="25" spans="6:11" ht="15.75" customHeight="1">
      <c r="F25" s="18"/>
      <c r="G25" s="18"/>
      <c r="H25" s="18"/>
      <c r="I25" s="18"/>
      <c r="J25" s="18"/>
      <c r="K25" s="18"/>
    </row>
    <row r="26" spans="2:11" ht="15.75" customHeight="1">
      <c r="B26" t="s">
        <v>277</v>
      </c>
      <c r="F26" s="23">
        <f>SUM(F20:F25)</f>
        <v>990</v>
      </c>
      <c r="G26" s="23">
        <f>SUM(G20:G25)</f>
        <v>5074</v>
      </c>
      <c r="H26" s="18"/>
      <c r="I26" s="23">
        <f>SUM(I20:I25)</f>
        <v>4192</v>
      </c>
      <c r="J26" s="23">
        <f>SUM(J20:J25)</f>
        <v>4542</v>
      </c>
      <c r="K26" s="18"/>
    </row>
    <row r="27" spans="6:11" ht="15.75" customHeight="1">
      <c r="F27" s="18"/>
      <c r="G27" s="18"/>
      <c r="H27" s="18"/>
      <c r="I27" s="18"/>
      <c r="J27" s="18"/>
      <c r="K27" s="18"/>
    </row>
    <row r="28" spans="2:11" ht="15.75" customHeight="1">
      <c r="B28" s="12" t="s">
        <v>81</v>
      </c>
      <c r="F28" s="18">
        <f>I28+2690</f>
        <v>-1473</v>
      </c>
      <c r="G28" s="18">
        <v>-1314</v>
      </c>
      <c r="H28" s="18"/>
      <c r="I28" s="18">
        <v>-4163</v>
      </c>
      <c r="J28" s="18">
        <v>-3346</v>
      </c>
      <c r="K28" s="18"/>
    </row>
    <row r="29" spans="6:11" ht="15.75" customHeight="1">
      <c r="F29" s="18"/>
      <c r="G29" s="18"/>
      <c r="H29" s="18"/>
      <c r="I29" s="18"/>
      <c r="J29" s="18"/>
      <c r="K29" s="18"/>
    </row>
    <row r="30" spans="2:11" ht="15.75" customHeight="1">
      <c r="B30" t="s">
        <v>246</v>
      </c>
      <c r="F30" s="18">
        <f>I30</f>
        <v>0</v>
      </c>
      <c r="G30" s="18">
        <v>0</v>
      </c>
      <c r="H30" s="18"/>
      <c r="I30" s="18">
        <v>0</v>
      </c>
      <c r="J30" s="18">
        <v>0</v>
      </c>
      <c r="K30" s="18"/>
    </row>
    <row r="31" spans="6:11" ht="15.75" customHeight="1">
      <c r="F31" s="18"/>
      <c r="G31" s="18"/>
      <c r="H31" s="18"/>
      <c r="I31" s="18"/>
      <c r="J31" s="18"/>
      <c r="K31" s="18"/>
    </row>
    <row r="32" spans="2:11" ht="15.75" customHeight="1">
      <c r="B32" t="s">
        <v>261</v>
      </c>
      <c r="F32" s="23">
        <f>SUM(F26:F31)</f>
        <v>-483</v>
      </c>
      <c r="G32" s="23">
        <f>SUM(G26:G31)</f>
        <v>3760</v>
      </c>
      <c r="H32" s="18"/>
      <c r="I32" s="23">
        <f>SUM(I26:I31)</f>
        <v>29</v>
      </c>
      <c r="J32" s="23">
        <f>SUM(J26:J31)</f>
        <v>1196</v>
      </c>
      <c r="K32" s="18"/>
    </row>
    <row r="33" spans="6:11" ht="15.75" customHeight="1">
      <c r="F33" s="18"/>
      <c r="G33" s="18"/>
      <c r="H33" s="18"/>
      <c r="I33" s="18"/>
      <c r="J33" s="18"/>
      <c r="K33" s="18"/>
    </row>
    <row r="34" spans="2:11" ht="15.75" customHeight="1">
      <c r="B34" t="s">
        <v>170</v>
      </c>
      <c r="F34" s="24">
        <f>I34+1271</f>
        <v>-906</v>
      </c>
      <c r="G34" s="18">
        <v>-925</v>
      </c>
      <c r="H34" s="18"/>
      <c r="I34" s="24">
        <v>-2177</v>
      </c>
      <c r="J34" s="18">
        <v>-2026</v>
      </c>
      <c r="K34" s="18"/>
    </row>
    <row r="35" spans="6:11" ht="15.75" customHeight="1">
      <c r="F35" s="18"/>
      <c r="G35" s="18"/>
      <c r="H35" s="18"/>
      <c r="I35" s="18"/>
      <c r="J35" s="18"/>
      <c r="K35" s="18"/>
    </row>
    <row r="36" spans="2:11" ht="15.75" customHeight="1" thickBot="1">
      <c r="B36" t="s">
        <v>278</v>
      </c>
      <c r="F36" s="21">
        <f>SUM(F32:F35)</f>
        <v>-1389</v>
      </c>
      <c r="G36" s="21">
        <f>SUM(G32:G35)</f>
        <v>2835</v>
      </c>
      <c r="H36" s="25"/>
      <c r="I36" s="21">
        <f>SUM(I32:I35)</f>
        <v>-2148</v>
      </c>
      <c r="J36" s="21">
        <f>SUM(J32:J35)</f>
        <v>-830</v>
      </c>
      <c r="K36" s="18"/>
    </row>
    <row r="37" spans="2:11" ht="15.75" customHeight="1">
      <c r="B37" t="s">
        <v>214</v>
      </c>
      <c r="F37" s="18"/>
      <c r="G37" s="18"/>
      <c r="H37" s="18"/>
      <c r="I37" s="18"/>
      <c r="J37" s="18"/>
      <c r="K37" s="18"/>
    </row>
    <row r="38" spans="6:11" ht="15.75" customHeight="1">
      <c r="F38" s="18"/>
      <c r="G38" s="18"/>
      <c r="H38" s="18"/>
      <c r="I38" s="18"/>
      <c r="J38" s="18"/>
      <c r="K38" s="18"/>
    </row>
    <row r="39" spans="2:11" ht="15.75" customHeight="1">
      <c r="B39" t="s">
        <v>212</v>
      </c>
      <c r="F39" s="18"/>
      <c r="G39" s="18"/>
      <c r="H39" s="18"/>
      <c r="I39" s="18"/>
      <c r="J39" s="18"/>
      <c r="K39" s="18"/>
    </row>
    <row r="40" spans="2:11" ht="15.75" customHeight="1" thickBot="1">
      <c r="B40" t="s">
        <v>189</v>
      </c>
      <c r="F40" s="19">
        <f>F36</f>
        <v>-1389</v>
      </c>
      <c r="G40" s="19">
        <f>G36</f>
        <v>2835</v>
      </c>
      <c r="H40" s="18"/>
      <c r="I40" s="19">
        <f>I36</f>
        <v>-2148</v>
      </c>
      <c r="J40" s="19">
        <f>J36</f>
        <v>-830</v>
      </c>
      <c r="K40" s="18"/>
    </row>
    <row r="41" ht="15.75" customHeight="1">
      <c r="K41" s="18"/>
    </row>
    <row r="42" ht="15.75" customHeight="1">
      <c r="B42" t="s">
        <v>279</v>
      </c>
    </row>
    <row r="43" ht="15.75" customHeight="1">
      <c r="B43" t="s">
        <v>257</v>
      </c>
    </row>
    <row r="44" spans="2:10" ht="15.75" customHeight="1" thickBot="1">
      <c r="B44" t="s">
        <v>116</v>
      </c>
      <c r="F44" s="30">
        <f>F527</f>
        <v>-0.4050200323082934</v>
      </c>
      <c r="G44" s="30">
        <f>G527</f>
        <v>0.8266607570871215</v>
      </c>
      <c r="H44" s="22"/>
      <c r="I44" s="30">
        <f>I527</f>
        <v>-0.6263376741527821</v>
      </c>
      <c r="J44" s="30">
        <f>J527</f>
        <v>-0.24202060965866348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>
      <c r="B57" t="s">
        <v>133</v>
      </c>
    </row>
    <row r="58" ht="15" customHeight="1">
      <c r="B58" t="s">
        <v>215</v>
      </c>
    </row>
    <row r="59" ht="13.5" customHeight="1">
      <c r="B59" s="2" t="s">
        <v>120</v>
      </c>
    </row>
    <row r="60" ht="13.5" customHeight="1">
      <c r="I60" s="3" t="s">
        <v>79</v>
      </c>
    </row>
    <row r="61" spans="7:9" s="3" customFormat="1" ht="13.5" customHeight="1">
      <c r="G61" s="3" t="s">
        <v>14</v>
      </c>
      <c r="I61" s="3" t="s">
        <v>14</v>
      </c>
    </row>
    <row r="62" spans="7:9" s="3" customFormat="1" ht="13.5" customHeight="1">
      <c r="G62" s="3" t="s">
        <v>15</v>
      </c>
      <c r="I62" s="3" t="s">
        <v>7</v>
      </c>
    </row>
    <row r="63" spans="7:9" s="3" customFormat="1" ht="13.5" customHeight="1">
      <c r="G63" s="3" t="s">
        <v>3</v>
      </c>
      <c r="I63" s="3" t="s">
        <v>12</v>
      </c>
    </row>
    <row r="64" spans="7:9" s="3" customFormat="1" ht="13.5" customHeight="1">
      <c r="G64" s="3" t="s">
        <v>5</v>
      </c>
      <c r="I64" s="3" t="s">
        <v>13</v>
      </c>
    </row>
    <row r="65" spans="7:9" s="3" customFormat="1" ht="13.5" customHeight="1">
      <c r="G65" s="3" t="s">
        <v>263</v>
      </c>
      <c r="I65" s="3" t="s">
        <v>207</v>
      </c>
    </row>
    <row r="66" spans="7:9" s="3" customFormat="1" ht="13.5" customHeight="1">
      <c r="G66" s="3" t="s">
        <v>10</v>
      </c>
      <c r="I66" s="3" t="s">
        <v>10</v>
      </c>
    </row>
    <row r="67" ht="13.5" customHeight="1">
      <c r="B67" s="12" t="s">
        <v>94</v>
      </c>
    </row>
    <row r="68" ht="13.5" customHeight="1">
      <c r="B68" t="s">
        <v>83</v>
      </c>
    </row>
    <row r="69" spans="2:9" ht="13.5" customHeight="1">
      <c r="B69" t="s">
        <v>66</v>
      </c>
      <c r="G69" s="18">
        <v>179318</v>
      </c>
      <c r="H69" s="18"/>
      <c r="I69" s="18">
        <v>182982</v>
      </c>
    </row>
    <row r="70" spans="2:10" ht="13.5" customHeight="1">
      <c r="B70" s="44" t="s">
        <v>208</v>
      </c>
      <c r="C70" s="44"/>
      <c r="D70" s="44"/>
      <c r="E70" s="44"/>
      <c r="F70" s="44"/>
      <c r="G70" s="45">
        <v>15563</v>
      </c>
      <c r="H70" s="45"/>
      <c r="I70" s="45">
        <v>8536</v>
      </c>
      <c r="J70" s="18"/>
    </row>
    <row r="71" spans="2:9" ht="13.5" customHeight="1">
      <c r="B71" s="44" t="s">
        <v>209</v>
      </c>
      <c r="C71" s="44"/>
      <c r="D71" s="44"/>
      <c r="E71" s="44"/>
      <c r="F71" s="44"/>
      <c r="G71" s="45">
        <v>1000</v>
      </c>
      <c r="H71" s="45"/>
      <c r="I71" s="45">
        <v>1000</v>
      </c>
    </row>
    <row r="72" spans="2:9" ht="13.5" customHeight="1">
      <c r="B72" s="44" t="s">
        <v>248</v>
      </c>
      <c r="C72" s="44"/>
      <c r="D72" s="44"/>
      <c r="E72" s="44"/>
      <c r="F72" s="44"/>
      <c r="G72" s="45">
        <v>0</v>
      </c>
      <c r="H72" s="45"/>
      <c r="I72" s="45">
        <v>0</v>
      </c>
    </row>
    <row r="73" spans="2:9" ht="13.5" customHeight="1">
      <c r="B73" s="44" t="s">
        <v>21</v>
      </c>
      <c r="C73" s="44"/>
      <c r="D73" s="44"/>
      <c r="E73" s="44"/>
      <c r="F73" s="44"/>
      <c r="G73" s="45">
        <v>8979</v>
      </c>
      <c r="H73" s="45"/>
      <c r="I73" s="45">
        <v>8979</v>
      </c>
    </row>
    <row r="74" spans="2:9" ht="13.5" customHeight="1">
      <c r="B74" s="44" t="s">
        <v>17</v>
      </c>
      <c r="C74" s="44"/>
      <c r="D74" s="44"/>
      <c r="E74" s="44"/>
      <c r="F74" s="44"/>
      <c r="G74" s="45">
        <v>61998</v>
      </c>
      <c r="H74" s="45"/>
      <c r="I74" s="45">
        <v>80288</v>
      </c>
    </row>
    <row r="75" spans="2:9" ht="13.5" customHeight="1">
      <c r="B75" s="44"/>
      <c r="C75" s="44"/>
      <c r="D75" s="44"/>
      <c r="E75" s="44"/>
      <c r="F75" s="44"/>
      <c r="G75" s="45"/>
      <c r="H75" s="45"/>
      <c r="I75" s="45"/>
    </row>
    <row r="76" spans="2:9" ht="13.5" customHeight="1">
      <c r="B76" s="44"/>
      <c r="C76" s="44"/>
      <c r="D76" s="44"/>
      <c r="E76" s="44"/>
      <c r="F76" s="44"/>
      <c r="G76" s="46">
        <f>SUM(G69:G74)</f>
        <v>266858</v>
      </c>
      <c r="H76" s="45"/>
      <c r="I76" s="46">
        <f>SUM(I69:I74)</f>
        <v>281785</v>
      </c>
    </row>
    <row r="77" spans="2:9" ht="13.5" customHeight="1">
      <c r="B77" s="44" t="s">
        <v>86</v>
      </c>
      <c r="C77" s="44"/>
      <c r="D77" s="44"/>
      <c r="E77" s="44"/>
      <c r="F77" s="44"/>
      <c r="G77" s="45"/>
      <c r="H77" s="45"/>
      <c r="I77" s="45"/>
    </row>
    <row r="78" spans="2:11" ht="13.5" customHeight="1">
      <c r="B78" s="44" t="s">
        <v>16</v>
      </c>
      <c r="C78" s="44"/>
      <c r="D78" s="44"/>
      <c r="E78" s="44"/>
      <c r="F78" s="44"/>
      <c r="G78" s="36">
        <v>10280</v>
      </c>
      <c r="H78" s="36"/>
      <c r="I78" s="36">
        <v>10367</v>
      </c>
      <c r="K78" s="18"/>
    </row>
    <row r="79" spans="2:11" ht="13.5" customHeight="1">
      <c r="B79" t="s">
        <v>57</v>
      </c>
      <c r="G79" s="29">
        <v>11988</v>
      </c>
      <c r="H79" s="25"/>
      <c r="I79" s="29">
        <v>3614</v>
      </c>
      <c r="K79" s="18"/>
    </row>
    <row r="80" spans="2:9" ht="13.5" customHeight="1">
      <c r="B80" t="s">
        <v>17</v>
      </c>
      <c r="G80" s="25">
        <v>65426</v>
      </c>
      <c r="H80" s="25"/>
      <c r="I80" s="25">
        <v>61695</v>
      </c>
    </row>
    <row r="81" spans="2:9" ht="13.5" customHeight="1">
      <c r="B81" t="s">
        <v>58</v>
      </c>
      <c r="G81" s="25">
        <v>886</v>
      </c>
      <c r="H81" s="25"/>
      <c r="I81" s="25">
        <v>1213</v>
      </c>
    </row>
    <row r="82" spans="2:9" ht="13.5" customHeight="1">
      <c r="B82" t="s">
        <v>18</v>
      </c>
      <c r="G82" s="25">
        <v>4836</v>
      </c>
      <c r="H82" s="25"/>
      <c r="I82" s="25">
        <v>3829</v>
      </c>
    </row>
    <row r="83" spans="2:9" ht="13.5" customHeight="1">
      <c r="B83" t="s">
        <v>59</v>
      </c>
      <c r="G83" s="25">
        <v>5992</v>
      </c>
      <c r="H83" s="25"/>
      <c r="I83" s="25">
        <v>6578</v>
      </c>
    </row>
    <row r="84" spans="7:9" ht="13.5" customHeight="1">
      <c r="G84" s="25"/>
      <c r="H84" s="25"/>
      <c r="I84" s="25"/>
    </row>
    <row r="85" spans="7:9" ht="13.5" customHeight="1">
      <c r="G85" s="28">
        <f>SUM(G77:G83)</f>
        <v>99408</v>
      </c>
      <c r="H85" s="25"/>
      <c r="I85" s="28">
        <f>SUM(I78:I83)</f>
        <v>87296</v>
      </c>
    </row>
    <row r="86" spans="7:9" ht="13.5" customHeight="1">
      <c r="G86" s="25"/>
      <c r="H86" s="25"/>
      <c r="I86" s="25"/>
    </row>
    <row r="87" spans="2:9" ht="13.5" customHeight="1" thickBot="1">
      <c r="B87" t="s">
        <v>95</v>
      </c>
      <c r="G87" s="19">
        <f>G76+G85</f>
        <v>366266</v>
      </c>
      <c r="H87" s="25"/>
      <c r="I87" s="19">
        <f>I76+I85</f>
        <v>369081</v>
      </c>
    </row>
    <row r="88" spans="7:9" ht="13.5" customHeight="1">
      <c r="G88" s="25"/>
      <c r="H88" s="25"/>
      <c r="I88" s="25"/>
    </row>
    <row r="89" spans="2:9" ht="13.5" customHeight="1">
      <c r="B89" t="s">
        <v>96</v>
      </c>
      <c r="G89" s="18"/>
      <c r="H89" s="18"/>
      <c r="I89" s="18"/>
    </row>
    <row r="90" spans="2:9" ht="13.5" customHeight="1">
      <c r="B90" t="s">
        <v>103</v>
      </c>
      <c r="G90" s="18"/>
      <c r="H90" s="18"/>
      <c r="I90" s="18"/>
    </row>
    <row r="91" spans="2:9" ht="13.5" customHeight="1">
      <c r="B91" t="s">
        <v>22</v>
      </c>
      <c r="G91" s="18">
        <v>361742</v>
      </c>
      <c r="H91" s="18"/>
      <c r="I91" s="18">
        <v>361742</v>
      </c>
    </row>
    <row r="92" spans="2:9" ht="13.5" customHeight="1">
      <c r="B92" t="s">
        <v>23</v>
      </c>
      <c r="G92" s="18">
        <f>F208+G208+H208</f>
        <v>-98931</v>
      </c>
      <c r="H92" s="18"/>
      <c r="I92" s="18">
        <v>-96783</v>
      </c>
    </row>
    <row r="93" spans="7:9" ht="13.5" customHeight="1">
      <c r="G93" s="18"/>
      <c r="H93" s="18"/>
      <c r="I93" s="18"/>
    </row>
    <row r="94" spans="2:9" ht="13.5" customHeight="1">
      <c r="B94" t="s">
        <v>97</v>
      </c>
      <c r="G94" s="28">
        <f>SUM(G91:G92)</f>
        <v>262811</v>
      </c>
      <c r="H94" s="18"/>
      <c r="I94" s="28">
        <f>SUM(I91:I92)</f>
        <v>264959</v>
      </c>
    </row>
    <row r="95" spans="7:9" ht="13.5" customHeight="1">
      <c r="G95" s="18"/>
      <c r="H95" s="18"/>
      <c r="I95" s="18"/>
    </row>
    <row r="96" spans="2:9" ht="13.5" customHeight="1">
      <c r="B96" t="s">
        <v>101</v>
      </c>
      <c r="G96" s="18"/>
      <c r="H96" s="18"/>
      <c r="I96" s="18"/>
    </row>
    <row r="97" spans="2:9" ht="13.5" customHeight="1">
      <c r="B97" t="s">
        <v>87</v>
      </c>
      <c r="G97" s="18">
        <v>10773</v>
      </c>
      <c r="H97" s="18"/>
      <c r="I97" s="18">
        <v>10846</v>
      </c>
    </row>
    <row r="98" spans="2:9" ht="13.5" customHeight="1">
      <c r="B98" t="s">
        <v>84</v>
      </c>
      <c r="G98" s="18">
        <v>30734</v>
      </c>
      <c r="H98" s="18"/>
      <c r="I98" s="18">
        <v>48218</v>
      </c>
    </row>
    <row r="99" spans="7:11" ht="13.5" customHeight="1">
      <c r="G99" s="18"/>
      <c r="H99" s="18"/>
      <c r="I99" s="24"/>
      <c r="K99" s="18"/>
    </row>
    <row r="100" spans="7:9" ht="13.5" customHeight="1">
      <c r="G100" s="28">
        <f>SUM(G97:G99)</f>
        <v>41507</v>
      </c>
      <c r="H100" s="18"/>
      <c r="I100" s="28">
        <f>SUM(I97:I99)</f>
        <v>59064</v>
      </c>
    </row>
    <row r="101" spans="2:9" ht="13.5" customHeight="1">
      <c r="B101" t="s">
        <v>102</v>
      </c>
      <c r="G101" s="18"/>
      <c r="H101" s="18"/>
      <c r="I101" s="18"/>
    </row>
    <row r="102" spans="2:9" ht="13.5" customHeight="1">
      <c r="B102" t="s">
        <v>84</v>
      </c>
      <c r="G102" s="18">
        <v>33583</v>
      </c>
      <c r="H102" s="25"/>
      <c r="I102" s="25">
        <v>6865</v>
      </c>
    </row>
    <row r="103" spans="2:9" ht="13.5" customHeight="1">
      <c r="B103" t="s">
        <v>166</v>
      </c>
      <c r="G103" s="25">
        <v>640</v>
      </c>
      <c r="H103" s="25"/>
      <c r="I103" s="25">
        <v>859</v>
      </c>
    </row>
    <row r="104" spans="2:9" ht="13.5" customHeight="1">
      <c r="B104" t="s">
        <v>19</v>
      </c>
      <c r="G104" s="25">
        <v>23317</v>
      </c>
      <c r="H104" s="25"/>
      <c r="I104" s="25">
        <v>26978</v>
      </c>
    </row>
    <row r="105" spans="2:9" ht="13.5" customHeight="1">
      <c r="B105" t="s">
        <v>167</v>
      </c>
      <c r="G105" s="25">
        <v>3183</v>
      </c>
      <c r="H105" s="25"/>
      <c r="I105" s="25">
        <v>9347</v>
      </c>
    </row>
    <row r="106" spans="2:9" ht="13.5" customHeight="1">
      <c r="B106" t="s">
        <v>85</v>
      </c>
      <c r="G106" s="25">
        <v>1225</v>
      </c>
      <c r="H106" s="25"/>
      <c r="I106" s="25">
        <v>1009</v>
      </c>
    </row>
    <row r="107" spans="7:9" ht="13.5" customHeight="1">
      <c r="G107" s="25"/>
      <c r="H107" s="25"/>
      <c r="I107" s="25"/>
    </row>
    <row r="108" spans="7:9" ht="13.5" customHeight="1">
      <c r="G108" s="28">
        <f>SUM(G102:G106)</f>
        <v>61948</v>
      </c>
      <c r="H108" s="25"/>
      <c r="I108" s="28">
        <f>SUM(I102:I106)</f>
        <v>45058</v>
      </c>
    </row>
    <row r="109" spans="7:9" ht="13.5" customHeight="1">
      <c r="G109" s="25"/>
      <c r="H109" s="25"/>
      <c r="I109" s="25"/>
    </row>
    <row r="110" spans="2:9" ht="13.5" customHeight="1">
      <c r="B110" t="s">
        <v>98</v>
      </c>
      <c r="G110" s="25">
        <f>G100+G108</f>
        <v>103455</v>
      </c>
      <c r="H110" s="18"/>
      <c r="I110" s="25">
        <f>I100+I108</f>
        <v>104122</v>
      </c>
    </row>
    <row r="111" spans="7:9" ht="13.5" customHeight="1">
      <c r="G111" s="25"/>
      <c r="H111" s="18"/>
      <c r="I111" s="25"/>
    </row>
    <row r="112" spans="2:9" ht="13.5" customHeight="1" thickBot="1">
      <c r="B112" t="s">
        <v>99</v>
      </c>
      <c r="G112" s="21">
        <f>G94+G110</f>
        <v>366266</v>
      </c>
      <c r="H112" s="18"/>
      <c r="I112" s="21">
        <f>I94+I110</f>
        <v>369081</v>
      </c>
    </row>
    <row r="113" spans="7:9" ht="13.5" customHeight="1">
      <c r="G113" s="25"/>
      <c r="H113" s="18"/>
      <c r="I113" s="25"/>
    </row>
    <row r="114" spans="2:9" ht="13.5" customHeight="1">
      <c r="B114" t="s">
        <v>93</v>
      </c>
      <c r="G114" s="18">
        <f>G94/342946*100</f>
        <v>76.6333475241</v>
      </c>
      <c r="H114" s="18"/>
      <c r="I114" s="18">
        <f>I94/342946*100</f>
        <v>77.25968519825278</v>
      </c>
    </row>
    <row r="115" spans="6:8" ht="13.5" customHeight="1">
      <c r="F115" s="6"/>
      <c r="G115" s="6"/>
      <c r="H115" s="6"/>
    </row>
    <row r="116" spans="6:8" ht="13.5" customHeight="1">
      <c r="F116" s="6"/>
      <c r="G116" s="6"/>
      <c r="H116" s="6"/>
    </row>
    <row r="117" spans="6:8" ht="13.5" customHeight="1">
      <c r="F117" s="6"/>
      <c r="G117" s="6"/>
      <c r="H117" s="6"/>
    </row>
    <row r="118" spans="6:8" ht="13.5" customHeight="1">
      <c r="F118" s="6"/>
      <c r="G118" s="6"/>
      <c r="H118" s="6"/>
    </row>
    <row r="119" spans="6:8" ht="13.5" customHeight="1">
      <c r="F119" s="6"/>
      <c r="G119" s="6"/>
      <c r="H119" s="6"/>
    </row>
    <row r="120" spans="6:8" ht="13.5" customHeight="1">
      <c r="F120" s="6"/>
      <c r="G120" s="6"/>
      <c r="H120" s="6"/>
    </row>
    <row r="121" spans="6:8" ht="13.5" customHeight="1">
      <c r="F121" s="6"/>
      <c r="G121" s="6"/>
      <c r="H121" s="6"/>
    </row>
    <row r="122" ht="13.5" customHeight="1">
      <c r="B122" t="s">
        <v>125</v>
      </c>
    </row>
    <row r="123" ht="13.5" customHeight="1">
      <c r="B123" t="s">
        <v>215</v>
      </c>
    </row>
    <row r="124" ht="14.25" customHeight="1">
      <c r="B124" s="2" t="s">
        <v>121</v>
      </c>
    </row>
    <row r="125" spans="2:9" ht="14.25" customHeight="1">
      <c r="B125" s="2"/>
      <c r="I125" s="3"/>
    </row>
    <row r="126" ht="14.25" customHeight="1">
      <c r="I126" s="3" t="s">
        <v>7</v>
      </c>
    </row>
    <row r="127" spans="7:9" ht="14.25" customHeight="1">
      <c r="G127" s="3" t="s">
        <v>3</v>
      </c>
      <c r="I127" s="3" t="s">
        <v>4</v>
      </c>
    </row>
    <row r="128" spans="7:9" ht="14.25" customHeight="1">
      <c r="G128" s="3" t="s">
        <v>4</v>
      </c>
      <c r="I128" s="3" t="s">
        <v>6</v>
      </c>
    </row>
    <row r="129" spans="7:9" ht="14.25" customHeight="1">
      <c r="G129" s="3" t="s">
        <v>8</v>
      </c>
      <c r="I129" s="3" t="s">
        <v>9</v>
      </c>
    </row>
    <row r="130" spans="7:9" ht="14.25" customHeight="1">
      <c r="G130" s="3" t="s">
        <v>263</v>
      </c>
      <c r="I130" s="3" t="s">
        <v>264</v>
      </c>
    </row>
    <row r="131" spans="7:9" ht="14.25" customHeight="1">
      <c r="G131" s="3" t="s">
        <v>10</v>
      </c>
      <c r="I131" s="3" t="s">
        <v>10</v>
      </c>
    </row>
    <row r="132" spans="2:7" ht="14.25" customHeight="1">
      <c r="B132" t="s">
        <v>24</v>
      </c>
      <c r="G132" s="5"/>
    </row>
    <row r="133" ht="14.25" customHeight="1">
      <c r="G133" s="5"/>
    </row>
    <row r="134" spans="2:9" ht="14.25" customHeight="1">
      <c r="B134" t="s">
        <v>255</v>
      </c>
      <c r="G134" s="5">
        <f>I32</f>
        <v>29</v>
      </c>
      <c r="H134" s="5"/>
      <c r="I134" s="18">
        <f>J32</f>
        <v>1196</v>
      </c>
    </row>
    <row r="135" spans="7:9" ht="14.25" customHeight="1">
      <c r="G135" s="18"/>
      <c r="H135" s="18"/>
      <c r="I135" s="18"/>
    </row>
    <row r="136" spans="2:9" ht="14.25" customHeight="1">
      <c r="B136" t="s">
        <v>112</v>
      </c>
      <c r="G136" s="18"/>
      <c r="H136" s="18"/>
      <c r="I136" s="18"/>
    </row>
    <row r="137" spans="2:9" ht="14.25" customHeight="1">
      <c r="B137" t="s">
        <v>104</v>
      </c>
      <c r="G137" s="18">
        <v>6142</v>
      </c>
      <c r="H137" s="18"/>
      <c r="I137" s="18">
        <v>-344</v>
      </c>
    </row>
    <row r="138" spans="2:9" ht="14.25" customHeight="1">
      <c r="B138" s="12" t="s">
        <v>130</v>
      </c>
      <c r="G138" s="18">
        <v>4056</v>
      </c>
      <c r="H138" s="18"/>
      <c r="I138" s="18">
        <v>3286</v>
      </c>
    </row>
    <row r="139" spans="7:9" ht="14.25" customHeight="1">
      <c r="G139" s="18"/>
      <c r="H139" s="18"/>
      <c r="I139" s="18"/>
    </row>
    <row r="140" spans="2:9" ht="14.25" customHeight="1">
      <c r="B140" t="s">
        <v>171</v>
      </c>
      <c r="G140" s="23">
        <f>SUM(G134:G139)</f>
        <v>10227</v>
      </c>
      <c r="H140" s="18"/>
      <c r="I140" s="23">
        <f>SUM(I134:I139)</f>
        <v>4138</v>
      </c>
    </row>
    <row r="141" spans="7:9" ht="14.25" customHeight="1">
      <c r="G141" s="18"/>
      <c r="H141" s="18"/>
      <c r="I141" s="18"/>
    </row>
    <row r="142" spans="2:9" ht="14.25" customHeight="1">
      <c r="B142" t="s">
        <v>210</v>
      </c>
      <c r="G142" s="18">
        <v>-7027</v>
      </c>
      <c r="H142" s="18"/>
      <c r="I142" s="18">
        <v>0</v>
      </c>
    </row>
    <row r="143" spans="2:9" ht="14.25" customHeight="1">
      <c r="B143" t="s">
        <v>175</v>
      </c>
      <c r="G143" s="18">
        <v>86</v>
      </c>
      <c r="H143" s="18"/>
      <c r="I143" s="18">
        <v>137</v>
      </c>
    </row>
    <row r="144" spans="2:9" ht="14.25" customHeight="1">
      <c r="B144" t="s">
        <v>176</v>
      </c>
      <c r="G144" s="18">
        <v>6185</v>
      </c>
      <c r="H144" s="18"/>
      <c r="I144" s="18">
        <v>-19590</v>
      </c>
    </row>
    <row r="145" spans="2:9" ht="14.25" customHeight="1">
      <c r="B145" t="s">
        <v>177</v>
      </c>
      <c r="G145" s="18">
        <v>-10050</v>
      </c>
      <c r="H145" s="18"/>
      <c r="I145" s="18">
        <v>2902</v>
      </c>
    </row>
    <row r="146" spans="2:9" ht="14.25" customHeight="1">
      <c r="B146" t="s">
        <v>178</v>
      </c>
      <c r="G146" s="18">
        <v>-1707</v>
      </c>
      <c r="H146" s="18"/>
      <c r="I146" s="18">
        <v>-1942</v>
      </c>
    </row>
    <row r="147" spans="7:9" ht="14.25" customHeight="1">
      <c r="G147" s="18"/>
      <c r="H147" s="18"/>
      <c r="I147" s="18"/>
    </row>
    <row r="148" spans="2:9" ht="14.25" customHeight="1">
      <c r="B148" t="s">
        <v>193</v>
      </c>
      <c r="G148" s="23">
        <f>SUM(G140:G147)</f>
        <v>-2286</v>
      </c>
      <c r="H148" s="18"/>
      <c r="I148" s="23">
        <f>SUM(I140:I147)</f>
        <v>-14355</v>
      </c>
    </row>
    <row r="149" spans="7:9" ht="14.25" customHeight="1">
      <c r="G149" s="18"/>
      <c r="H149" s="18"/>
      <c r="I149" s="18"/>
    </row>
    <row r="150" spans="2:9" ht="14.25" customHeight="1">
      <c r="B150" t="s">
        <v>25</v>
      </c>
      <c r="G150" s="26"/>
      <c r="H150" s="18"/>
      <c r="I150" s="26"/>
    </row>
    <row r="151" spans="2:9" ht="14.25" customHeight="1">
      <c r="B151" t="s">
        <v>107</v>
      </c>
      <c r="G151" s="20">
        <v>-2162</v>
      </c>
      <c r="H151" s="18"/>
      <c r="I151" s="20">
        <v>-3608</v>
      </c>
    </row>
    <row r="152" spans="2:9" ht="14.25" customHeight="1">
      <c r="B152" t="s">
        <v>265</v>
      </c>
      <c r="G152" s="20">
        <v>0</v>
      </c>
      <c r="H152" s="18"/>
      <c r="I152" s="20">
        <v>11291</v>
      </c>
    </row>
    <row r="153" spans="2:9" ht="14.25" customHeight="1">
      <c r="B153" t="s">
        <v>275</v>
      </c>
      <c r="G153" s="20">
        <v>376</v>
      </c>
      <c r="H153" s="18"/>
      <c r="I153" s="20">
        <v>0</v>
      </c>
    </row>
    <row r="154" spans="2:9" ht="14.25" customHeight="1">
      <c r="B154" s="12" t="s">
        <v>109</v>
      </c>
      <c r="G154" s="20">
        <v>107</v>
      </c>
      <c r="H154" s="18"/>
      <c r="I154" s="20">
        <v>60</v>
      </c>
    </row>
    <row r="155" spans="7:9" ht="14.25" customHeight="1">
      <c r="G155" s="27"/>
      <c r="H155" s="18"/>
      <c r="I155" s="27"/>
    </row>
    <row r="156" spans="2:9" ht="14.25" customHeight="1">
      <c r="B156" t="s">
        <v>280</v>
      </c>
      <c r="G156" s="18">
        <f>SUM(G150:G155)</f>
        <v>-1679</v>
      </c>
      <c r="H156" s="18"/>
      <c r="I156" s="18">
        <f>SUM(I150:I155)</f>
        <v>7743</v>
      </c>
    </row>
    <row r="157" spans="7:9" ht="14.25" customHeight="1">
      <c r="G157" s="18"/>
      <c r="H157" s="18"/>
      <c r="I157" s="18"/>
    </row>
    <row r="158" spans="2:9" ht="14.25" customHeight="1">
      <c r="B158" t="s">
        <v>131</v>
      </c>
      <c r="G158" s="26"/>
      <c r="H158" s="25"/>
      <c r="I158" s="26"/>
    </row>
    <row r="159" spans="2:9" ht="14.25" customHeight="1">
      <c r="B159" t="s">
        <v>194</v>
      </c>
      <c r="G159" s="20">
        <v>6767</v>
      </c>
      <c r="H159" s="25"/>
      <c r="I159" s="20">
        <v>11715</v>
      </c>
    </row>
    <row r="160" spans="2:9" ht="14.25" customHeight="1">
      <c r="B160" t="s">
        <v>204</v>
      </c>
      <c r="G160" s="20">
        <v>2287</v>
      </c>
      <c r="H160" s="25"/>
      <c r="I160" s="20">
        <v>4227</v>
      </c>
    </row>
    <row r="161" spans="2:9" ht="14.25" customHeight="1">
      <c r="B161" t="s">
        <v>205</v>
      </c>
      <c r="G161" s="20">
        <v>-513</v>
      </c>
      <c r="H161" s="25"/>
      <c r="I161" s="20">
        <v>-170</v>
      </c>
    </row>
    <row r="162" spans="2:9" ht="14.25" customHeight="1">
      <c r="B162" t="s">
        <v>132</v>
      </c>
      <c r="G162" s="20">
        <v>-3936</v>
      </c>
      <c r="H162" s="25"/>
      <c r="I162" s="20">
        <v>-3876</v>
      </c>
    </row>
    <row r="163" spans="7:9" ht="14.25" customHeight="1">
      <c r="G163" s="27"/>
      <c r="H163" s="25"/>
      <c r="I163" s="27"/>
    </row>
    <row r="164" spans="2:9" ht="14.25" customHeight="1">
      <c r="B164" t="s">
        <v>195</v>
      </c>
      <c r="G164" s="25">
        <f>SUM(G158:G163)</f>
        <v>4605</v>
      </c>
      <c r="H164" s="25"/>
      <c r="I164" s="25">
        <f>SUM(I158:I163)</f>
        <v>11896</v>
      </c>
    </row>
    <row r="165" spans="7:9" ht="14.25" customHeight="1">
      <c r="G165" s="18"/>
      <c r="H165" s="18"/>
      <c r="I165" s="18"/>
    </row>
    <row r="166" spans="2:9" ht="14.25" customHeight="1">
      <c r="B166" t="s">
        <v>303</v>
      </c>
      <c r="G166" s="23">
        <f>G148+G156+G164</f>
        <v>640</v>
      </c>
      <c r="H166" s="18"/>
      <c r="I166" s="23">
        <f>I148+I156+I164</f>
        <v>5284</v>
      </c>
    </row>
    <row r="167" spans="7:9" ht="14.25" customHeight="1">
      <c r="G167" s="18"/>
      <c r="H167" s="18"/>
      <c r="I167" s="18"/>
    </row>
    <row r="168" spans="2:9" ht="14.25" customHeight="1">
      <c r="B168" t="s">
        <v>202</v>
      </c>
      <c r="G168" s="18">
        <v>9048</v>
      </c>
      <c r="H168" s="18"/>
      <c r="I168" s="18">
        <v>4883</v>
      </c>
    </row>
    <row r="169" spans="7:9" ht="14.25" customHeight="1">
      <c r="G169" s="18"/>
      <c r="H169" s="18"/>
      <c r="I169" s="18"/>
    </row>
    <row r="170" spans="2:9" ht="14.25" customHeight="1" thickBot="1">
      <c r="B170" t="s">
        <v>203</v>
      </c>
      <c r="G170" s="21">
        <f>SUM(G166:G169)</f>
        <v>9688</v>
      </c>
      <c r="H170" s="18"/>
      <c r="I170" s="21">
        <f>SUM(I166:I169)</f>
        <v>10167</v>
      </c>
    </row>
    <row r="171" spans="7:9" ht="14.25" customHeight="1">
      <c r="G171" s="5"/>
      <c r="I171" s="5"/>
    </row>
    <row r="172" ht="14.25" customHeight="1">
      <c r="B172" t="s">
        <v>60</v>
      </c>
    </row>
    <row r="173" spans="7:9" ht="14.25" customHeight="1">
      <c r="G173" s="5"/>
      <c r="I173" s="5"/>
    </row>
    <row r="174" spans="2:9" ht="14.25" customHeight="1">
      <c r="B174" t="s">
        <v>59</v>
      </c>
      <c r="G174" s="18">
        <f>G83</f>
        <v>5992</v>
      </c>
      <c r="H174" s="18"/>
      <c r="I174" s="18">
        <v>9793</v>
      </c>
    </row>
    <row r="175" spans="2:9" ht="14.25" customHeight="1">
      <c r="B175" t="s">
        <v>18</v>
      </c>
      <c r="G175" s="18">
        <f>G82</f>
        <v>4836</v>
      </c>
      <c r="H175" s="18"/>
      <c r="I175" s="18">
        <v>1802</v>
      </c>
    </row>
    <row r="176" spans="7:9" ht="14.25" customHeight="1">
      <c r="G176" s="23">
        <f>SUM(G174:G175)</f>
        <v>10828</v>
      </c>
      <c r="H176" s="18"/>
      <c r="I176" s="23">
        <f>SUM(I174:I175)</f>
        <v>11595</v>
      </c>
    </row>
    <row r="177" spans="2:9" ht="14.25" customHeight="1">
      <c r="B177" t="s">
        <v>168</v>
      </c>
      <c r="G177" s="18">
        <f>-G103</f>
        <v>-640</v>
      </c>
      <c r="H177" s="18"/>
      <c r="I177" s="18">
        <v>-928</v>
      </c>
    </row>
    <row r="178" spans="2:9" ht="14.25" customHeight="1">
      <c r="B178" t="s">
        <v>153</v>
      </c>
      <c r="G178" s="18">
        <v>-500</v>
      </c>
      <c r="H178" s="18"/>
      <c r="I178" s="18">
        <v>-500</v>
      </c>
    </row>
    <row r="179" spans="7:9" ht="14.25" customHeight="1" thickBot="1">
      <c r="G179" s="21">
        <f>SUM(G176:G178)</f>
        <v>9688</v>
      </c>
      <c r="H179" s="18"/>
      <c r="I179" s="21">
        <f>SUM(I176:I178)</f>
        <v>10167</v>
      </c>
    </row>
    <row r="180" spans="7:9" ht="13.5" customHeight="1">
      <c r="G180" s="18"/>
      <c r="H180" s="18"/>
      <c r="I180" s="18"/>
    </row>
    <row r="181" ht="13.5" customHeight="1"/>
    <row r="182" ht="13.5" customHeight="1"/>
    <row r="183" ht="13.5" customHeight="1"/>
    <row r="184" ht="13.5" customHeight="1"/>
    <row r="185" ht="13.5" customHeight="1">
      <c r="B185" t="s">
        <v>124</v>
      </c>
    </row>
    <row r="186" ht="13.5" customHeight="1">
      <c r="B186" t="s">
        <v>216</v>
      </c>
    </row>
    <row r="187" ht="13.5" customHeight="1"/>
    <row r="188" ht="15" customHeight="1">
      <c r="B188" s="2" t="s">
        <v>26</v>
      </c>
    </row>
    <row r="189" ht="15" customHeight="1"/>
    <row r="190" ht="15" customHeight="1">
      <c r="E190" s="2" t="s">
        <v>147</v>
      </c>
    </row>
    <row r="191" spans="5:9" s="3" customFormat="1" ht="15" customHeight="1">
      <c r="E191" s="14"/>
      <c r="F191" s="14" t="s">
        <v>28</v>
      </c>
      <c r="G191" s="14"/>
      <c r="H191" s="14"/>
      <c r="I191" s="14"/>
    </row>
    <row r="192" spans="5:9" s="3" customFormat="1" ht="15" customHeight="1">
      <c r="E192" s="14"/>
      <c r="F192" s="14" t="s">
        <v>27</v>
      </c>
      <c r="G192" s="14" t="s">
        <v>30</v>
      </c>
      <c r="H192" s="15" t="s">
        <v>31</v>
      </c>
      <c r="I192" s="14"/>
    </row>
    <row r="193" spans="5:9" s="3" customFormat="1" ht="15" customHeight="1">
      <c r="E193" s="14" t="s">
        <v>22</v>
      </c>
      <c r="F193" s="14" t="s">
        <v>29</v>
      </c>
      <c r="G193" s="14" t="s">
        <v>29</v>
      </c>
      <c r="H193" s="14" t="s">
        <v>32</v>
      </c>
      <c r="I193" s="14" t="s">
        <v>33</v>
      </c>
    </row>
    <row r="194" spans="5:9" s="3" customFormat="1" ht="15" customHeight="1">
      <c r="E194" s="3" t="s">
        <v>10</v>
      </c>
      <c r="F194" s="3" t="s">
        <v>10</v>
      </c>
      <c r="G194" s="3" t="s">
        <v>10</v>
      </c>
      <c r="H194" s="3" t="s">
        <v>10</v>
      </c>
      <c r="I194" s="3" t="s">
        <v>10</v>
      </c>
    </row>
    <row r="195" ht="15" customHeight="1"/>
    <row r="196" spans="2:9" ht="15" customHeight="1">
      <c r="B196" t="s">
        <v>187</v>
      </c>
      <c r="E196" s="5">
        <v>361742</v>
      </c>
      <c r="F196" s="5">
        <v>45490</v>
      </c>
      <c r="G196" s="5">
        <v>21455</v>
      </c>
      <c r="H196" s="5">
        <v>-257997</v>
      </c>
      <c r="I196" s="5">
        <f>SUM(E196:H196)</f>
        <v>170690</v>
      </c>
    </row>
    <row r="197" spans="5:9" ht="15" customHeight="1">
      <c r="E197" s="5"/>
      <c r="F197" s="5"/>
      <c r="G197" s="5"/>
      <c r="H197" s="5"/>
      <c r="I197" s="5"/>
    </row>
    <row r="198" spans="2:9" ht="15" customHeight="1">
      <c r="B198" t="s">
        <v>211</v>
      </c>
      <c r="E198" s="18">
        <v>0</v>
      </c>
      <c r="F198" s="18">
        <v>0</v>
      </c>
      <c r="G198" s="18">
        <v>0</v>
      </c>
      <c r="H198" s="18">
        <f>J36</f>
        <v>-830</v>
      </c>
      <c r="I198" s="5">
        <f>SUM(E198:H198)</f>
        <v>-830</v>
      </c>
    </row>
    <row r="199" spans="5:9" ht="15" customHeight="1">
      <c r="E199" s="5"/>
      <c r="F199" s="5"/>
      <c r="G199" s="5"/>
      <c r="H199" s="5"/>
      <c r="I199" s="5"/>
    </row>
    <row r="200" spans="2:9" ht="15" customHeight="1" thickBot="1">
      <c r="B200" t="s">
        <v>266</v>
      </c>
      <c r="E200" s="8">
        <f>SUM(E196:E199)</f>
        <v>361742</v>
      </c>
      <c r="F200" s="8">
        <f>SUM(F196:F199)</f>
        <v>45490</v>
      </c>
      <c r="G200" s="8">
        <f>SUM(G196:G199)</f>
        <v>21455</v>
      </c>
      <c r="H200" s="8">
        <f>SUM(H196:H199)</f>
        <v>-258827</v>
      </c>
      <c r="I200" s="8">
        <f>SUM(I196:I199)</f>
        <v>169860</v>
      </c>
    </row>
    <row r="201" ht="15" customHeight="1"/>
    <row r="202" ht="15" customHeight="1"/>
    <row r="203" ht="15" customHeight="1"/>
    <row r="204" spans="2:9" ht="15" customHeight="1">
      <c r="B204" t="s">
        <v>217</v>
      </c>
      <c r="E204" s="5">
        <v>361742</v>
      </c>
      <c r="F204" s="5">
        <v>45488</v>
      </c>
      <c r="G204" s="5">
        <v>21455</v>
      </c>
      <c r="H204" s="5">
        <v>-163726</v>
      </c>
      <c r="I204" s="5">
        <f>SUM(E204:H204)</f>
        <v>264959</v>
      </c>
    </row>
    <row r="205" spans="5:9" ht="15" customHeight="1">
      <c r="E205" s="5"/>
      <c r="F205" s="5"/>
      <c r="G205" s="5"/>
      <c r="H205" s="5"/>
      <c r="I205" s="5"/>
    </row>
    <row r="206" spans="2:9" ht="15" customHeight="1">
      <c r="B206" t="s">
        <v>211</v>
      </c>
      <c r="E206" s="18">
        <v>0</v>
      </c>
      <c r="F206" s="18"/>
      <c r="G206" s="18">
        <v>0</v>
      </c>
      <c r="H206" s="18">
        <f>I36</f>
        <v>-2148</v>
      </c>
      <c r="I206" s="5">
        <f>SUM(E206:H206)</f>
        <v>-2148</v>
      </c>
    </row>
    <row r="207" spans="5:9" ht="15" customHeight="1">
      <c r="E207" s="5"/>
      <c r="F207" s="5"/>
      <c r="G207" s="5"/>
      <c r="H207" s="5"/>
      <c r="I207" s="5"/>
    </row>
    <row r="208" spans="2:9" ht="15" customHeight="1" thickBot="1">
      <c r="B208" t="s">
        <v>267</v>
      </c>
      <c r="E208" s="8">
        <f>SUM(E204:E207)</f>
        <v>361742</v>
      </c>
      <c r="F208" s="8">
        <f>SUM(F204:F207)</f>
        <v>45488</v>
      </c>
      <c r="G208" s="8">
        <f>SUM(G204:G207)</f>
        <v>21455</v>
      </c>
      <c r="H208" s="8">
        <f>SUM(H204:H207)</f>
        <v>-165874</v>
      </c>
      <c r="I208" s="8">
        <f>SUM(I204:I207)</f>
        <v>262811</v>
      </c>
    </row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>
      <c r="B245" t="s">
        <v>123</v>
      </c>
    </row>
    <row r="246" ht="15" customHeight="1">
      <c r="B246" t="s">
        <v>215</v>
      </c>
    </row>
    <row r="247" ht="15.75" customHeight="1">
      <c r="A247" s="4" t="s">
        <v>34</v>
      </c>
    </row>
    <row r="248" ht="15.75" customHeight="1"/>
    <row r="249" spans="1:10" ht="15.75" customHeight="1">
      <c r="A249" t="s">
        <v>35</v>
      </c>
      <c r="B249" s="43" t="s">
        <v>148</v>
      </c>
      <c r="C249" s="44"/>
      <c r="D249" s="44"/>
      <c r="E249" s="44"/>
      <c r="F249" s="44"/>
      <c r="G249" s="44"/>
      <c r="H249" s="44"/>
      <c r="I249" s="44"/>
      <c r="J249" s="44"/>
    </row>
    <row r="250" spans="2:10" ht="15.75" customHeight="1">
      <c r="B250" s="44" t="s">
        <v>196</v>
      </c>
      <c r="C250" s="44"/>
      <c r="D250" s="44"/>
      <c r="E250" s="44"/>
      <c r="F250" s="44"/>
      <c r="G250" s="44"/>
      <c r="H250" s="44"/>
      <c r="I250" s="44"/>
      <c r="J250" s="44"/>
    </row>
    <row r="251" spans="2:10" ht="15.75" customHeight="1">
      <c r="B251" s="44" t="s">
        <v>197</v>
      </c>
      <c r="C251" s="44"/>
      <c r="D251" s="44"/>
      <c r="E251" s="44"/>
      <c r="F251" s="44"/>
      <c r="G251" s="44"/>
      <c r="H251" s="44"/>
      <c r="I251" s="44"/>
      <c r="J251" s="44"/>
    </row>
    <row r="252" spans="2:10" ht="13.5" customHeight="1">
      <c r="B252" s="44"/>
      <c r="C252" s="44"/>
      <c r="D252" s="44"/>
      <c r="E252" s="44"/>
      <c r="F252" s="44"/>
      <c r="G252" s="44"/>
      <c r="H252" s="44"/>
      <c r="I252" s="44"/>
      <c r="J252" s="44"/>
    </row>
    <row r="253" spans="2:10" ht="15.75" customHeight="1">
      <c r="B253" s="44" t="s">
        <v>122</v>
      </c>
      <c r="C253" s="44"/>
      <c r="D253" s="44"/>
      <c r="E253" s="44"/>
      <c r="F253" s="44"/>
      <c r="G253" s="44"/>
      <c r="H253" s="44"/>
      <c r="I253" s="44"/>
      <c r="J253" s="44"/>
    </row>
    <row r="254" spans="2:10" ht="15.75" customHeight="1">
      <c r="B254" s="44" t="s">
        <v>218</v>
      </c>
      <c r="C254" s="44"/>
      <c r="D254" s="44"/>
      <c r="E254" s="44"/>
      <c r="F254" s="44"/>
      <c r="G254" s="44"/>
      <c r="H254" s="44"/>
      <c r="I254" s="44"/>
      <c r="J254" s="44"/>
    </row>
    <row r="255" spans="2:10" ht="15.75" customHeight="1">
      <c r="B255" s="44" t="s">
        <v>134</v>
      </c>
      <c r="C255" s="44"/>
      <c r="D255" s="44"/>
      <c r="E255" s="44"/>
      <c r="F255" s="44"/>
      <c r="G255" s="44"/>
      <c r="H255" s="44"/>
      <c r="I255" s="44"/>
      <c r="J255" s="44"/>
    </row>
    <row r="256" spans="2:10" ht="15.75" customHeight="1">
      <c r="B256" s="44" t="s">
        <v>219</v>
      </c>
      <c r="C256" s="44"/>
      <c r="D256" s="44"/>
      <c r="E256" s="44"/>
      <c r="F256" s="44"/>
      <c r="G256" s="44"/>
      <c r="H256" s="44"/>
      <c r="I256" s="44"/>
      <c r="J256" s="44"/>
    </row>
    <row r="257" spans="2:10" ht="13.5" customHeight="1">
      <c r="B257" s="44"/>
      <c r="C257" s="44"/>
      <c r="D257" s="44"/>
      <c r="E257" s="44"/>
      <c r="F257" s="44"/>
      <c r="G257" s="44"/>
      <c r="H257" s="44"/>
      <c r="I257" s="44"/>
      <c r="J257" s="44"/>
    </row>
    <row r="258" spans="2:10" ht="15.75" customHeight="1">
      <c r="B258" s="44" t="s">
        <v>135</v>
      </c>
      <c r="C258" s="44"/>
      <c r="D258" s="44"/>
      <c r="E258" s="44"/>
      <c r="F258" s="44"/>
      <c r="G258" s="44"/>
      <c r="H258" s="44"/>
      <c r="I258" s="44"/>
      <c r="J258" s="44"/>
    </row>
    <row r="259" spans="2:10" ht="15.75" customHeight="1">
      <c r="B259" s="44" t="s">
        <v>220</v>
      </c>
      <c r="C259" s="44"/>
      <c r="D259" s="44"/>
      <c r="E259" s="44"/>
      <c r="F259" s="44"/>
      <c r="G259" s="44"/>
      <c r="H259" s="44"/>
      <c r="I259" s="44"/>
      <c r="J259" s="44"/>
    </row>
    <row r="260" spans="2:10" ht="13.5" customHeight="1">
      <c r="B260" s="44"/>
      <c r="C260" s="44"/>
      <c r="D260" s="44"/>
      <c r="E260" s="44"/>
      <c r="F260" s="44"/>
      <c r="G260" s="44"/>
      <c r="H260" s="44"/>
      <c r="I260" s="44"/>
      <c r="J260" s="44"/>
    </row>
    <row r="261" spans="2:10" ht="15.75" customHeight="1">
      <c r="B261" s="47" t="s">
        <v>221</v>
      </c>
      <c r="C261" s="44"/>
      <c r="D261" s="44"/>
      <c r="E261" s="44"/>
      <c r="F261" s="44"/>
      <c r="G261" s="44"/>
      <c r="H261" s="44"/>
      <c r="I261" s="44"/>
      <c r="J261" s="44"/>
    </row>
    <row r="262" spans="2:10" ht="15.75" customHeight="1">
      <c r="B262" s="44" t="s">
        <v>222</v>
      </c>
      <c r="C262" s="44"/>
      <c r="D262" s="44"/>
      <c r="E262" s="44"/>
      <c r="F262" s="44"/>
      <c r="G262" s="44"/>
      <c r="H262" s="44"/>
      <c r="I262" s="44"/>
      <c r="J262" s="44"/>
    </row>
    <row r="263" spans="2:10" ht="15.75" customHeight="1">
      <c r="B263" s="44" t="s">
        <v>249</v>
      </c>
      <c r="C263" s="44"/>
      <c r="D263" s="44"/>
      <c r="E263" s="44"/>
      <c r="F263" s="44"/>
      <c r="G263" s="44"/>
      <c r="H263" s="44"/>
      <c r="I263" s="44"/>
      <c r="J263" s="44"/>
    </row>
    <row r="264" spans="2:10" ht="15.75" customHeight="1">
      <c r="B264" s="44" t="s">
        <v>223</v>
      </c>
      <c r="C264" s="44"/>
      <c r="D264" s="44"/>
      <c r="E264" s="44"/>
      <c r="F264" s="44"/>
      <c r="G264" s="44"/>
      <c r="H264" s="44"/>
      <c r="I264" s="44"/>
      <c r="J264" s="44"/>
    </row>
    <row r="265" spans="2:10" ht="15.75" customHeight="1">
      <c r="B265" s="47" t="s">
        <v>224</v>
      </c>
      <c r="C265" s="44"/>
      <c r="D265" s="44"/>
      <c r="E265" s="44"/>
      <c r="F265" s="44"/>
      <c r="G265" s="44"/>
      <c r="H265" s="44"/>
      <c r="I265" s="44"/>
      <c r="J265" s="44"/>
    </row>
    <row r="266" spans="1:10" ht="15.75" customHeight="1">
      <c r="A266" t="s">
        <v>251</v>
      </c>
      <c r="B266" s="44" t="s">
        <v>225</v>
      </c>
      <c r="C266" s="44"/>
      <c r="D266" s="44"/>
      <c r="E266" s="44"/>
      <c r="F266" s="44"/>
      <c r="G266" s="44"/>
      <c r="H266" s="44"/>
      <c r="I266" s="44"/>
      <c r="J266" s="44"/>
    </row>
    <row r="267" spans="2:10" ht="15.75" customHeight="1">
      <c r="B267" s="44" t="s">
        <v>226</v>
      </c>
      <c r="C267" s="44"/>
      <c r="D267" s="44"/>
      <c r="E267" s="44"/>
      <c r="F267" s="44"/>
      <c r="G267" s="44"/>
      <c r="H267" s="44"/>
      <c r="I267" s="44"/>
      <c r="J267" s="44"/>
    </row>
    <row r="268" spans="2:10" ht="15.75" customHeight="1">
      <c r="B268" s="44" t="s">
        <v>227</v>
      </c>
      <c r="C268" s="44"/>
      <c r="D268" s="44"/>
      <c r="E268" s="44"/>
      <c r="F268" s="44"/>
      <c r="G268" s="44"/>
      <c r="H268" s="44"/>
      <c r="I268" s="44"/>
      <c r="J268" s="44"/>
    </row>
    <row r="269" spans="2:10" ht="15.75" customHeight="1">
      <c r="B269" s="44" t="s">
        <v>228</v>
      </c>
      <c r="C269" s="44"/>
      <c r="D269" s="44"/>
      <c r="E269" s="44"/>
      <c r="F269" s="44"/>
      <c r="G269" s="44"/>
      <c r="H269" s="44"/>
      <c r="I269" s="44"/>
      <c r="J269" s="44"/>
    </row>
    <row r="270" spans="2:10" ht="15.75" customHeight="1">
      <c r="B270" s="44" t="s">
        <v>252</v>
      </c>
      <c r="C270" s="44"/>
      <c r="D270" s="44"/>
      <c r="E270" s="44"/>
      <c r="F270" s="44"/>
      <c r="G270" s="44"/>
      <c r="H270" s="44"/>
      <c r="I270" s="44"/>
      <c r="J270" s="44"/>
    </row>
    <row r="271" spans="2:10" ht="15.75" customHeight="1">
      <c r="B271" s="44" t="s">
        <v>253</v>
      </c>
      <c r="C271" s="44"/>
      <c r="D271" s="44"/>
      <c r="E271" s="44"/>
      <c r="F271" s="44"/>
      <c r="G271" s="44"/>
      <c r="H271" s="44"/>
      <c r="I271" s="44"/>
      <c r="J271" s="44"/>
    </row>
    <row r="272" spans="2:10" ht="15.75" customHeight="1">
      <c r="B272" s="44" t="s">
        <v>254</v>
      </c>
      <c r="C272" s="44"/>
      <c r="D272" s="44"/>
      <c r="E272" s="44"/>
      <c r="F272" s="44"/>
      <c r="G272" s="44"/>
      <c r="H272" s="44"/>
      <c r="I272" s="44"/>
      <c r="J272" s="44"/>
    </row>
    <row r="273" spans="2:10" ht="15.75" customHeight="1">
      <c r="B273" s="44" t="s">
        <v>229</v>
      </c>
      <c r="C273" s="44"/>
      <c r="D273" s="44"/>
      <c r="E273" s="44"/>
      <c r="F273" s="44"/>
      <c r="G273" s="44"/>
      <c r="H273" s="44"/>
      <c r="I273" s="44"/>
      <c r="J273" s="44"/>
    </row>
    <row r="274" spans="2:10" ht="15.75" customHeight="1">
      <c r="B274" s="44" t="s">
        <v>230</v>
      </c>
      <c r="C274" s="44"/>
      <c r="D274" s="44"/>
      <c r="E274" s="44"/>
      <c r="F274" s="44"/>
      <c r="G274" s="44"/>
      <c r="H274" s="44"/>
      <c r="I274" s="44"/>
      <c r="J274" s="44"/>
    </row>
    <row r="275" spans="2:10" ht="13.5" customHeight="1">
      <c r="B275" s="44"/>
      <c r="C275" s="44"/>
      <c r="D275" s="44"/>
      <c r="E275" s="44"/>
      <c r="F275" s="44"/>
      <c r="G275" s="44"/>
      <c r="H275" s="44"/>
      <c r="I275" s="44"/>
      <c r="J275" s="44"/>
    </row>
    <row r="276" spans="2:10" ht="15.75" customHeight="1">
      <c r="B276" s="44" t="s">
        <v>190</v>
      </c>
      <c r="C276" s="44"/>
      <c r="D276" s="44"/>
      <c r="E276" s="44"/>
      <c r="F276" s="44"/>
      <c r="G276" s="44"/>
      <c r="H276" s="44"/>
      <c r="I276" s="44"/>
      <c r="J276" s="44"/>
    </row>
    <row r="277" spans="2:10" ht="15.75" customHeight="1">
      <c r="B277" s="44" t="s">
        <v>191</v>
      </c>
      <c r="C277" s="44"/>
      <c r="D277" s="44"/>
      <c r="E277" s="44"/>
      <c r="F277" s="44"/>
      <c r="G277" s="44"/>
      <c r="H277" s="44"/>
      <c r="I277" s="44"/>
      <c r="J277" s="44"/>
    </row>
    <row r="278" spans="2:10" ht="13.5" customHeight="1">
      <c r="B278" s="44"/>
      <c r="C278" s="44"/>
      <c r="D278" s="44"/>
      <c r="E278" s="44"/>
      <c r="F278" s="44"/>
      <c r="G278" s="44"/>
      <c r="H278" s="44"/>
      <c r="I278" s="44"/>
      <c r="J278" s="44"/>
    </row>
    <row r="279" spans="2:10" ht="15.75" customHeight="1">
      <c r="B279" s="44" t="s">
        <v>231</v>
      </c>
      <c r="C279" s="44"/>
      <c r="D279" s="44"/>
      <c r="E279" s="44"/>
      <c r="F279" s="44"/>
      <c r="G279" s="44"/>
      <c r="H279" s="44"/>
      <c r="I279" s="44"/>
      <c r="J279" s="44"/>
    </row>
    <row r="280" spans="2:10" ht="15.75" customHeight="1">
      <c r="B280" s="44" t="s">
        <v>232</v>
      </c>
      <c r="C280" s="44"/>
      <c r="D280" s="44"/>
      <c r="E280" s="44"/>
      <c r="F280" s="44"/>
      <c r="G280" s="44"/>
      <c r="H280" s="44"/>
      <c r="I280" s="44"/>
      <c r="J280" s="44"/>
    </row>
    <row r="281" spans="2:10" ht="15.75" customHeight="1">
      <c r="B281" s="44" t="s">
        <v>233</v>
      </c>
      <c r="C281" s="44"/>
      <c r="D281" s="44"/>
      <c r="E281" s="44"/>
      <c r="F281" s="44"/>
      <c r="G281" s="44"/>
      <c r="H281" s="44"/>
      <c r="I281" s="44"/>
      <c r="J281" s="44"/>
    </row>
    <row r="282" spans="2:10" ht="15.75" customHeight="1">
      <c r="B282" s="44" t="s">
        <v>234</v>
      </c>
      <c r="C282" s="44"/>
      <c r="D282" s="44"/>
      <c r="E282" s="44"/>
      <c r="F282" s="44"/>
      <c r="G282" s="44"/>
      <c r="H282" s="44"/>
      <c r="I282" s="44"/>
      <c r="J282" s="44"/>
    </row>
    <row r="283" spans="2:10" ht="15.75" customHeight="1">
      <c r="B283" s="44" t="s">
        <v>235</v>
      </c>
      <c r="C283" s="44"/>
      <c r="D283" s="44"/>
      <c r="E283" s="44"/>
      <c r="F283" s="44"/>
      <c r="G283" s="44"/>
      <c r="H283" s="44"/>
      <c r="I283" s="44"/>
      <c r="J283" s="44"/>
    </row>
    <row r="284" spans="2:10" ht="13.5" customHeight="1">
      <c r="B284" s="44"/>
      <c r="C284" s="44"/>
      <c r="D284" s="44"/>
      <c r="E284" s="44"/>
      <c r="F284" s="44"/>
      <c r="G284" s="44"/>
      <c r="H284" s="44"/>
      <c r="I284" s="44"/>
      <c r="J284" s="44"/>
    </row>
    <row r="285" spans="2:10" ht="15.75" customHeight="1">
      <c r="B285" s="44" t="s">
        <v>236</v>
      </c>
      <c r="C285" s="44"/>
      <c r="D285" s="44"/>
      <c r="E285" s="44"/>
      <c r="F285" s="44"/>
      <c r="G285" s="44"/>
      <c r="H285" s="44"/>
      <c r="I285" s="44"/>
      <c r="J285" s="44"/>
    </row>
    <row r="286" spans="2:10" ht="15.75" customHeight="1">
      <c r="B286" s="44" t="s">
        <v>237</v>
      </c>
      <c r="C286" s="44"/>
      <c r="D286" s="44"/>
      <c r="E286" s="44"/>
      <c r="F286" s="44"/>
      <c r="G286" s="44"/>
      <c r="H286" s="44"/>
      <c r="I286" s="44"/>
      <c r="J286" s="44"/>
    </row>
    <row r="287" ht="15.75" customHeight="1">
      <c r="B287" s="44" t="s">
        <v>238</v>
      </c>
    </row>
    <row r="288" ht="15.75" customHeight="1">
      <c r="B288" s="44" t="s">
        <v>239</v>
      </c>
    </row>
    <row r="289" ht="13.5" customHeight="1">
      <c r="B289" s="44"/>
    </row>
    <row r="290" ht="15.75" customHeight="1">
      <c r="B290" s="44" t="s">
        <v>240</v>
      </c>
    </row>
    <row r="291" ht="15.75" customHeight="1">
      <c r="B291" s="44" t="s">
        <v>241</v>
      </c>
    </row>
    <row r="292" ht="15.75" customHeight="1">
      <c r="B292" s="44" t="s">
        <v>242</v>
      </c>
    </row>
    <row r="293" ht="15.75" customHeight="1">
      <c r="B293" s="44" t="s">
        <v>243</v>
      </c>
    </row>
    <row r="294" ht="15.75" customHeight="1">
      <c r="B294" s="44" t="s">
        <v>244</v>
      </c>
    </row>
    <row r="295" ht="16.5" customHeight="1">
      <c r="B295" s="44"/>
    </row>
    <row r="296" spans="1:2" ht="16.5" customHeight="1">
      <c r="A296" t="s">
        <v>36</v>
      </c>
      <c r="B296" s="1" t="s">
        <v>108</v>
      </c>
    </row>
    <row r="297" ht="16.5" customHeight="1">
      <c r="B297" t="s">
        <v>245</v>
      </c>
    </row>
    <row r="298" ht="16.5" customHeight="1"/>
    <row r="299" spans="1:2" ht="16.5" customHeight="1">
      <c r="A299" t="s">
        <v>37</v>
      </c>
      <c r="B299" s="1" t="s">
        <v>38</v>
      </c>
    </row>
    <row r="300" ht="16.5" customHeight="1">
      <c r="B300" t="s">
        <v>138</v>
      </c>
    </row>
    <row r="301" ht="16.5" customHeight="1"/>
    <row r="302" spans="1:2" ht="16.5" customHeight="1">
      <c r="A302" t="s">
        <v>39</v>
      </c>
      <c r="B302" s="1" t="s">
        <v>40</v>
      </c>
    </row>
    <row r="303" ht="16.5" customHeight="1">
      <c r="B303" t="s">
        <v>144</v>
      </c>
    </row>
    <row r="304" ht="16.5" customHeight="1"/>
    <row r="305" spans="1:2" ht="16.5" customHeight="1">
      <c r="A305" t="s">
        <v>41</v>
      </c>
      <c r="B305" s="1" t="s">
        <v>139</v>
      </c>
    </row>
    <row r="306" ht="16.5" customHeight="1">
      <c r="B306" t="s">
        <v>100</v>
      </c>
    </row>
    <row r="307" ht="16.5" customHeight="1"/>
    <row r="308" spans="1:2" ht="16.5" customHeight="1">
      <c r="A308" t="s">
        <v>42</v>
      </c>
      <c r="B308" s="1" t="s">
        <v>43</v>
      </c>
    </row>
    <row r="309" ht="16.5" customHeight="1">
      <c r="B309" t="s">
        <v>154</v>
      </c>
    </row>
    <row r="310" ht="16.5" customHeight="1">
      <c r="B310" s="12"/>
    </row>
    <row r="311" spans="1:2" ht="16.5" customHeight="1">
      <c r="A311" t="s">
        <v>44</v>
      </c>
      <c r="B311" s="1" t="s">
        <v>67</v>
      </c>
    </row>
    <row r="312" ht="16.5" customHeight="1">
      <c r="B312" t="s">
        <v>110</v>
      </c>
    </row>
    <row r="313" ht="16.5" customHeight="1"/>
    <row r="314" spans="1:2" ht="16.5" customHeight="1">
      <c r="A314" t="s">
        <v>45</v>
      </c>
      <c r="B314" s="1" t="s">
        <v>46</v>
      </c>
    </row>
    <row r="315" spans="1:2" ht="16.5" customHeight="1">
      <c r="A315" s="17"/>
      <c r="B315" s="17"/>
    </row>
    <row r="316" spans="1:2" ht="16.5" customHeight="1">
      <c r="A316" s="17"/>
      <c r="B316" s="17" t="s">
        <v>268</v>
      </c>
    </row>
    <row r="317" spans="1:2" ht="15" customHeight="1">
      <c r="A317" s="17"/>
      <c r="B317" s="17"/>
    </row>
    <row r="318" ht="15" customHeight="1">
      <c r="G318" s="3" t="s">
        <v>155</v>
      </c>
    </row>
    <row r="319" spans="7:12" s="3" customFormat="1" ht="15" customHeight="1">
      <c r="G319" s="3" t="s">
        <v>117</v>
      </c>
      <c r="K319" s="16"/>
      <c r="L319" s="16"/>
    </row>
    <row r="320" spans="5:12" s="3" customFormat="1" ht="15" customHeight="1">
      <c r="E320" s="3" t="s">
        <v>80</v>
      </c>
      <c r="F320" s="3" t="s">
        <v>61</v>
      </c>
      <c r="G320" s="3" t="s">
        <v>160</v>
      </c>
      <c r="H320" s="3" t="s">
        <v>156</v>
      </c>
      <c r="I320" s="3" t="s">
        <v>161</v>
      </c>
      <c r="J320" s="3" t="s">
        <v>33</v>
      </c>
      <c r="K320" s="16"/>
      <c r="L320" s="16"/>
    </row>
    <row r="321" spans="5:12" s="3" customFormat="1" ht="15" customHeight="1">
      <c r="E321" s="3" t="s">
        <v>10</v>
      </c>
      <c r="F321" s="3" t="s">
        <v>10</v>
      </c>
      <c r="G321" s="3" t="s">
        <v>10</v>
      </c>
      <c r="H321" s="3" t="s">
        <v>10</v>
      </c>
      <c r="I321" s="3" t="s">
        <v>10</v>
      </c>
      <c r="J321" s="3" t="s">
        <v>10</v>
      </c>
      <c r="K321" s="16"/>
      <c r="L321" s="16"/>
    </row>
    <row r="322" spans="11:12" ht="15" customHeight="1">
      <c r="K322" s="10"/>
      <c r="L322" s="10"/>
    </row>
    <row r="323" spans="2:12" ht="15" customHeight="1">
      <c r="B323" s="7" t="s">
        <v>11</v>
      </c>
      <c r="K323" s="10"/>
      <c r="L323" s="10"/>
    </row>
    <row r="324" spans="2:12" ht="15" customHeight="1">
      <c r="B324" t="s">
        <v>157</v>
      </c>
      <c r="E324" s="25">
        <v>3264</v>
      </c>
      <c r="F324" s="25">
        <v>79468</v>
      </c>
      <c r="G324" s="25">
        <v>20407</v>
      </c>
      <c r="H324" s="25">
        <v>0</v>
      </c>
      <c r="I324" s="36">
        <v>0</v>
      </c>
      <c r="J324" s="25">
        <f>SUM(E324:I324)</f>
        <v>103139</v>
      </c>
      <c r="K324" s="11"/>
      <c r="L324" s="11"/>
    </row>
    <row r="325" spans="2:12" ht="15" customHeight="1">
      <c r="B325" t="s">
        <v>158</v>
      </c>
      <c r="E325" s="25">
        <v>0</v>
      </c>
      <c r="F325" s="25">
        <v>0</v>
      </c>
      <c r="G325" s="25">
        <v>0</v>
      </c>
      <c r="H325" s="25">
        <v>2070</v>
      </c>
      <c r="I325" s="36">
        <v>-2070</v>
      </c>
      <c r="J325" s="25">
        <f>SUM(E325:I325)</f>
        <v>0</v>
      </c>
      <c r="K325" s="11"/>
      <c r="L325" s="11"/>
    </row>
    <row r="326" spans="2:12" ht="15" customHeight="1" thickBot="1">
      <c r="B326" t="s">
        <v>159</v>
      </c>
      <c r="E326" s="21">
        <f aca="true" t="shared" si="0" ref="E326:J326">SUM(E324:E325)</f>
        <v>3264</v>
      </c>
      <c r="F326" s="21">
        <f t="shared" si="0"/>
        <v>79468</v>
      </c>
      <c r="G326" s="21">
        <f t="shared" si="0"/>
        <v>20407</v>
      </c>
      <c r="H326" s="21">
        <f t="shared" si="0"/>
        <v>2070</v>
      </c>
      <c r="I326" s="21">
        <f t="shared" si="0"/>
        <v>-2070</v>
      </c>
      <c r="J326" s="21">
        <f t="shared" si="0"/>
        <v>103139</v>
      </c>
      <c r="K326" s="11"/>
      <c r="L326" s="11"/>
    </row>
    <row r="327" spans="5:12" ht="15" customHeight="1">
      <c r="E327" s="18"/>
      <c r="F327" s="18"/>
      <c r="G327" s="18"/>
      <c r="H327" s="18"/>
      <c r="J327" s="18"/>
      <c r="K327" s="10"/>
      <c r="L327" s="10"/>
    </row>
    <row r="328" spans="2:12" ht="15" customHeight="1">
      <c r="B328" s="7" t="s">
        <v>179</v>
      </c>
      <c r="E328" s="18"/>
      <c r="F328" s="18"/>
      <c r="G328" s="18"/>
      <c r="H328" s="18"/>
      <c r="J328" s="18"/>
      <c r="K328" s="11"/>
      <c r="L328" s="11"/>
    </row>
    <row r="329" spans="2:12" ht="15" customHeight="1">
      <c r="B329" t="s">
        <v>181</v>
      </c>
      <c r="C329" s="31"/>
      <c r="D329" s="31"/>
      <c r="E329" s="33">
        <v>1016</v>
      </c>
      <c r="F329" s="33">
        <v>7027</v>
      </c>
      <c r="G329" s="33">
        <v>2996</v>
      </c>
      <c r="H329" s="33">
        <v>-4884</v>
      </c>
      <c r="I329" s="33">
        <v>-2070</v>
      </c>
      <c r="J329" s="33">
        <f>SUM(E329:I329)</f>
        <v>4085</v>
      </c>
      <c r="K329" s="11"/>
      <c r="L329" s="11"/>
    </row>
    <row r="330" spans="2:12" ht="15" customHeight="1">
      <c r="B330" t="s">
        <v>246</v>
      </c>
      <c r="C330" s="31"/>
      <c r="D330" s="31"/>
      <c r="E330" s="33"/>
      <c r="F330" s="33"/>
      <c r="G330" s="33"/>
      <c r="H330" s="33"/>
      <c r="I330" s="33"/>
      <c r="J330" s="33">
        <f>I30</f>
        <v>0</v>
      </c>
      <c r="K330" s="11"/>
      <c r="L330" s="11"/>
    </row>
    <row r="331" spans="2:12" ht="15" customHeight="1">
      <c r="B331" t="s">
        <v>81</v>
      </c>
      <c r="C331" s="31"/>
      <c r="D331" s="31"/>
      <c r="E331" s="33"/>
      <c r="F331" s="33"/>
      <c r="G331" s="33"/>
      <c r="H331" s="33"/>
      <c r="I331" s="33"/>
      <c r="J331" s="33">
        <f>I28</f>
        <v>-4163</v>
      </c>
      <c r="K331" s="11"/>
      <c r="L331" s="11"/>
    </row>
    <row r="332" spans="2:12" ht="15" customHeight="1">
      <c r="B332" t="s">
        <v>106</v>
      </c>
      <c r="C332" s="31"/>
      <c r="D332" s="31"/>
      <c r="E332" s="33"/>
      <c r="F332" s="33"/>
      <c r="G332" s="33"/>
      <c r="H332" s="33"/>
      <c r="I332" s="33"/>
      <c r="J332" s="33">
        <v>107</v>
      </c>
      <c r="K332" s="11"/>
      <c r="L332" s="11"/>
    </row>
    <row r="333" spans="2:12" ht="15" customHeight="1">
      <c r="B333" t="s">
        <v>255</v>
      </c>
      <c r="C333" s="31"/>
      <c r="D333" s="31"/>
      <c r="E333" s="33"/>
      <c r="F333" s="33"/>
      <c r="G333" s="33"/>
      <c r="H333" s="33"/>
      <c r="I333" s="33"/>
      <c r="J333" s="41">
        <f>SUM(J329:J332)</f>
        <v>29</v>
      </c>
      <c r="K333" s="11"/>
      <c r="L333" s="11"/>
    </row>
    <row r="334" spans="2:12" ht="15" customHeight="1">
      <c r="B334" t="s">
        <v>170</v>
      </c>
      <c r="C334" s="31"/>
      <c r="D334" s="31"/>
      <c r="E334" s="33"/>
      <c r="F334" s="33"/>
      <c r="G334" s="33"/>
      <c r="H334" s="33"/>
      <c r="I334" s="33"/>
      <c r="J334" s="33">
        <f>I34</f>
        <v>-2177</v>
      </c>
      <c r="K334" s="11"/>
      <c r="L334" s="11"/>
    </row>
    <row r="335" spans="2:12" ht="15" customHeight="1" thickBot="1">
      <c r="B335" t="s">
        <v>182</v>
      </c>
      <c r="J335" s="21">
        <f>SUM(J333:J334)</f>
        <v>-2148</v>
      </c>
      <c r="K335" s="11"/>
      <c r="L335" s="11"/>
    </row>
    <row r="336" spans="5:12" ht="16.5" customHeight="1">
      <c r="E336" s="25"/>
      <c r="F336" s="25"/>
      <c r="G336" s="25"/>
      <c r="H336" s="25"/>
      <c r="I336" s="25"/>
      <c r="J336" s="42"/>
      <c r="K336" s="11"/>
      <c r="L336" s="11"/>
    </row>
    <row r="337" spans="2:11" ht="15" customHeight="1">
      <c r="B337" s="17" t="s">
        <v>269</v>
      </c>
      <c r="K337" s="10"/>
    </row>
    <row r="338" spans="2:11" ht="15" customHeight="1">
      <c r="B338" s="17"/>
      <c r="K338" s="10"/>
    </row>
    <row r="339" spans="7:11" ht="15" customHeight="1">
      <c r="G339" s="3" t="s">
        <v>155</v>
      </c>
      <c r="K339" s="10"/>
    </row>
    <row r="340" spans="2:11" ht="15" customHeight="1">
      <c r="B340" s="3"/>
      <c r="C340" s="3"/>
      <c r="D340" s="3"/>
      <c r="E340" s="3"/>
      <c r="F340" s="3"/>
      <c r="G340" s="3" t="s">
        <v>117</v>
      </c>
      <c r="H340" s="3"/>
      <c r="I340" s="3"/>
      <c r="J340" s="3"/>
      <c r="K340" s="10"/>
    </row>
    <row r="341" spans="2:11" ht="15" customHeight="1">
      <c r="B341" s="3"/>
      <c r="C341" s="3"/>
      <c r="D341" s="3"/>
      <c r="E341" s="3" t="s">
        <v>80</v>
      </c>
      <c r="F341" s="3" t="s">
        <v>61</v>
      </c>
      <c r="G341" s="3" t="s">
        <v>160</v>
      </c>
      <c r="H341" s="3" t="s">
        <v>156</v>
      </c>
      <c r="I341" s="3" t="s">
        <v>161</v>
      </c>
      <c r="J341" s="3" t="s">
        <v>33</v>
      </c>
      <c r="K341" s="10"/>
    </row>
    <row r="342" spans="2:11" ht="15" customHeight="1">
      <c r="B342" s="3"/>
      <c r="C342" s="3"/>
      <c r="D342" s="3"/>
      <c r="E342" s="3" t="s">
        <v>10</v>
      </c>
      <c r="F342" s="3" t="s">
        <v>10</v>
      </c>
      <c r="G342" s="3" t="s">
        <v>10</v>
      </c>
      <c r="H342" s="3" t="s">
        <v>10</v>
      </c>
      <c r="I342" s="3" t="s">
        <v>10</v>
      </c>
      <c r="J342" s="3" t="s">
        <v>10</v>
      </c>
      <c r="K342" s="10"/>
    </row>
    <row r="343" ht="15" customHeight="1">
      <c r="K343" s="10"/>
    </row>
    <row r="344" spans="2:11" ht="15" customHeight="1">
      <c r="B344" s="7" t="s">
        <v>11</v>
      </c>
      <c r="K344" s="10"/>
    </row>
    <row r="345" spans="2:11" ht="15" customHeight="1">
      <c r="B345" t="s">
        <v>157</v>
      </c>
      <c r="E345" s="25">
        <v>2607</v>
      </c>
      <c r="F345" s="25">
        <v>66174</v>
      </c>
      <c r="G345" s="25">
        <v>22585</v>
      </c>
      <c r="H345" s="25">
        <v>0</v>
      </c>
      <c r="I345" s="36">
        <v>0</v>
      </c>
      <c r="J345" s="25">
        <f>SUM(E345:I345)</f>
        <v>91366</v>
      </c>
      <c r="K345" s="10"/>
    </row>
    <row r="346" spans="2:11" ht="15" customHeight="1">
      <c r="B346" t="s">
        <v>158</v>
      </c>
      <c r="E346" s="25">
        <v>0</v>
      </c>
      <c r="F346" s="25">
        <v>0</v>
      </c>
      <c r="G346" s="25">
        <v>0</v>
      </c>
      <c r="H346" s="25">
        <v>1530</v>
      </c>
      <c r="I346" s="36">
        <v>-1530</v>
      </c>
      <c r="J346" s="25">
        <f>SUM(E346:I346)</f>
        <v>0</v>
      </c>
      <c r="K346" s="10"/>
    </row>
    <row r="347" spans="2:11" ht="15" customHeight="1" thickBot="1">
      <c r="B347" t="s">
        <v>159</v>
      </c>
      <c r="E347" s="21">
        <f aca="true" t="shared" si="1" ref="E347:J347">SUM(E345:E346)</f>
        <v>2607</v>
      </c>
      <c r="F347" s="21">
        <f t="shared" si="1"/>
        <v>66174</v>
      </c>
      <c r="G347" s="21">
        <f t="shared" si="1"/>
        <v>22585</v>
      </c>
      <c r="H347" s="21">
        <f t="shared" si="1"/>
        <v>1530</v>
      </c>
      <c r="I347" s="21">
        <f t="shared" si="1"/>
        <v>-1530</v>
      </c>
      <c r="J347" s="21">
        <f t="shared" si="1"/>
        <v>91366</v>
      </c>
      <c r="K347" s="10"/>
    </row>
    <row r="348" spans="5:11" ht="15" customHeight="1">
      <c r="E348" s="18"/>
      <c r="F348" s="18"/>
      <c r="G348" s="18"/>
      <c r="H348" s="18"/>
      <c r="J348" s="18"/>
      <c r="K348" s="10"/>
    </row>
    <row r="349" spans="2:11" ht="15" customHeight="1">
      <c r="B349" s="7" t="s">
        <v>179</v>
      </c>
      <c r="E349" s="18"/>
      <c r="F349" s="18"/>
      <c r="G349" s="18"/>
      <c r="H349" s="18"/>
      <c r="J349" s="18"/>
      <c r="K349" s="10"/>
    </row>
    <row r="350" spans="2:11" s="31" customFormat="1" ht="15" customHeight="1">
      <c r="B350" t="s">
        <v>181</v>
      </c>
      <c r="E350" s="33">
        <v>-115</v>
      </c>
      <c r="F350" s="33">
        <v>4091</v>
      </c>
      <c r="G350" s="33">
        <v>1369</v>
      </c>
      <c r="H350" s="33">
        <v>666</v>
      </c>
      <c r="I350" s="33">
        <v>-1530</v>
      </c>
      <c r="J350" s="33">
        <f>SUM(E350:I350)</f>
        <v>4481</v>
      </c>
      <c r="K350" s="40"/>
    </row>
    <row r="351" spans="2:11" s="31" customFormat="1" ht="15" customHeight="1">
      <c r="B351" t="s">
        <v>246</v>
      </c>
      <c r="E351" s="33"/>
      <c r="F351" s="33"/>
      <c r="G351" s="33"/>
      <c r="H351" s="33"/>
      <c r="I351" s="33"/>
      <c r="J351" s="33">
        <v>0</v>
      </c>
      <c r="K351" s="40"/>
    </row>
    <row r="352" spans="2:11" s="31" customFormat="1" ht="15" customHeight="1">
      <c r="B352" t="s">
        <v>81</v>
      </c>
      <c r="E352" s="33"/>
      <c r="F352" s="33"/>
      <c r="G352" s="33"/>
      <c r="H352" s="33"/>
      <c r="I352" s="33"/>
      <c r="J352" s="33">
        <f>J28</f>
        <v>-3346</v>
      </c>
      <c r="K352" s="40"/>
    </row>
    <row r="353" spans="2:11" s="31" customFormat="1" ht="15" customHeight="1">
      <c r="B353" t="s">
        <v>106</v>
      </c>
      <c r="E353" s="33"/>
      <c r="F353" s="33"/>
      <c r="G353" s="33"/>
      <c r="H353" s="33"/>
      <c r="I353" s="33"/>
      <c r="J353" s="33">
        <v>61</v>
      </c>
      <c r="K353" s="40"/>
    </row>
    <row r="354" spans="2:11" s="31" customFormat="1" ht="15" customHeight="1">
      <c r="B354" t="s">
        <v>255</v>
      </c>
      <c r="E354" s="33"/>
      <c r="F354" s="33"/>
      <c r="G354" s="33"/>
      <c r="H354" s="33"/>
      <c r="I354" s="33"/>
      <c r="J354" s="41">
        <f>SUM(J350:J353)</f>
        <v>1196</v>
      </c>
      <c r="K354" s="40"/>
    </row>
    <row r="355" spans="2:11" s="31" customFormat="1" ht="15" customHeight="1">
      <c r="B355" t="s">
        <v>170</v>
      </c>
      <c r="E355" s="33"/>
      <c r="F355" s="33"/>
      <c r="G355" s="33"/>
      <c r="H355" s="33"/>
      <c r="I355" s="33"/>
      <c r="J355" s="33">
        <f>J34</f>
        <v>-2026</v>
      </c>
      <c r="K355" s="40"/>
    </row>
    <row r="356" spans="2:11" ht="14.25" customHeight="1" thickBot="1">
      <c r="B356" t="s">
        <v>182</v>
      </c>
      <c r="J356" s="21">
        <f>SUM(J354:J355)</f>
        <v>-830</v>
      </c>
      <c r="K356" s="10"/>
    </row>
    <row r="357" spans="10:11" ht="16.5" customHeight="1">
      <c r="J357" s="25"/>
      <c r="K357" s="10"/>
    </row>
    <row r="358" spans="10:11" ht="16.5" customHeight="1">
      <c r="J358" s="25"/>
      <c r="K358" s="10"/>
    </row>
    <row r="359" spans="1:2" ht="15" customHeight="1">
      <c r="A359" t="s">
        <v>47</v>
      </c>
      <c r="B359" s="1" t="s">
        <v>48</v>
      </c>
    </row>
    <row r="360" ht="15" customHeight="1">
      <c r="B360" t="s">
        <v>185</v>
      </c>
    </row>
    <row r="361" ht="15" customHeight="1">
      <c r="B361" t="s">
        <v>186</v>
      </c>
    </row>
    <row r="362" spans="1:2" ht="15" customHeight="1">
      <c r="A362" t="s">
        <v>49</v>
      </c>
      <c r="B362" s="1" t="s">
        <v>50</v>
      </c>
    </row>
    <row r="363" spans="1:2" ht="15" customHeight="1">
      <c r="A363" s="10"/>
      <c r="B363" t="s">
        <v>206</v>
      </c>
    </row>
    <row r="364" ht="13.5" customHeight="1">
      <c r="A364" s="10"/>
    </row>
    <row r="365" ht="13.5" customHeight="1">
      <c r="A365" s="10"/>
    </row>
    <row r="366" spans="1:2" ht="15" customHeight="1">
      <c r="A366" t="s">
        <v>51</v>
      </c>
      <c r="B366" s="1" t="s">
        <v>52</v>
      </c>
    </row>
    <row r="367" ht="15" customHeight="1">
      <c r="B367" t="s">
        <v>172</v>
      </c>
    </row>
    <row r="368" ht="13.5" customHeight="1"/>
    <row r="369" ht="13.5" customHeight="1"/>
    <row r="370" spans="1:2" ht="15" customHeight="1">
      <c r="A370" t="s">
        <v>53</v>
      </c>
      <c r="B370" s="1" t="s">
        <v>199</v>
      </c>
    </row>
    <row r="371" s="12" customFormat="1" ht="15" customHeight="1">
      <c r="B371" t="s">
        <v>198</v>
      </c>
    </row>
    <row r="372" ht="13.5" customHeight="1"/>
    <row r="373" ht="13.5" customHeight="1"/>
    <row r="374" spans="1:2" s="12" customFormat="1" ht="15" customHeight="1">
      <c r="A374" t="s">
        <v>145</v>
      </c>
      <c r="B374" s="1" t="s">
        <v>146</v>
      </c>
    </row>
    <row r="375" spans="2:8" s="12" customFormat="1" ht="15" customHeight="1">
      <c r="B375" s="44" t="s">
        <v>247</v>
      </c>
      <c r="C375" s="48"/>
      <c r="D375" s="48"/>
      <c r="E375" s="48"/>
      <c r="F375" s="48"/>
      <c r="G375" s="48"/>
      <c r="H375" s="48"/>
    </row>
    <row r="376" s="12" customFormat="1" ht="13.5" customHeight="1">
      <c r="B376" s="31"/>
    </row>
    <row r="377" s="12" customFormat="1" ht="13.5" customHeight="1">
      <c r="B377" s="31"/>
    </row>
    <row r="378" spans="1:2" s="12" customFormat="1" ht="15" customHeight="1">
      <c r="A378" t="s">
        <v>150</v>
      </c>
      <c r="B378" s="1" t="s">
        <v>151</v>
      </c>
    </row>
    <row r="379" s="12" customFormat="1" ht="15" customHeight="1">
      <c r="B379" s="31" t="s">
        <v>152</v>
      </c>
    </row>
    <row r="380" s="12" customFormat="1" ht="15" customHeight="1">
      <c r="B380" s="31"/>
    </row>
    <row r="381" s="12" customFormat="1" ht="15" customHeight="1">
      <c r="B381" s="31"/>
    </row>
    <row r="382" s="12" customFormat="1" ht="15" customHeight="1">
      <c r="B382" s="31"/>
    </row>
    <row r="383" s="12" customFormat="1" ht="15" customHeight="1">
      <c r="B383" s="31"/>
    </row>
    <row r="384" s="12" customFormat="1" ht="15" customHeight="1">
      <c r="B384" s="31"/>
    </row>
    <row r="385" spans="1:2" ht="15" customHeight="1">
      <c r="A385" s="4" t="s">
        <v>91</v>
      </c>
      <c r="B385" s="3"/>
    </row>
    <row r="386" ht="15" customHeight="1">
      <c r="A386" s="4" t="s">
        <v>92</v>
      </c>
    </row>
    <row r="387" ht="15" customHeight="1">
      <c r="A387" s="4"/>
    </row>
    <row r="388" spans="1:2" ht="15" customHeight="1">
      <c r="A388" t="s">
        <v>68</v>
      </c>
      <c r="B388" s="1" t="s">
        <v>270</v>
      </c>
    </row>
    <row r="389" ht="15" customHeight="1">
      <c r="B389" s="1"/>
    </row>
    <row r="390" s="31" customFormat="1" ht="15" customHeight="1">
      <c r="B390" t="s">
        <v>276</v>
      </c>
    </row>
    <row r="391" s="31" customFormat="1" ht="15" customHeight="1">
      <c r="B391" t="s">
        <v>285</v>
      </c>
    </row>
    <row r="392" s="31" customFormat="1" ht="15" customHeight="1">
      <c r="B392" t="s">
        <v>301</v>
      </c>
    </row>
    <row r="393" s="31" customFormat="1" ht="15" customHeight="1">
      <c r="B393" t="s">
        <v>286</v>
      </c>
    </row>
    <row r="394" s="31" customFormat="1" ht="15" customHeight="1">
      <c r="B394"/>
    </row>
    <row r="395" s="31" customFormat="1" ht="15" customHeight="1">
      <c r="B395" t="s">
        <v>284</v>
      </c>
    </row>
    <row r="396" s="31" customFormat="1" ht="15" customHeight="1">
      <c r="B396" t="s">
        <v>287</v>
      </c>
    </row>
    <row r="397" s="31" customFormat="1" ht="15" customHeight="1">
      <c r="B397" t="s">
        <v>288</v>
      </c>
    </row>
    <row r="398" s="31" customFormat="1" ht="15" customHeight="1">
      <c r="B398" t="s">
        <v>304</v>
      </c>
    </row>
    <row r="399" s="31" customFormat="1" ht="15" customHeight="1">
      <c r="B399" t="s">
        <v>305</v>
      </c>
    </row>
    <row r="400" s="31" customFormat="1" ht="15" customHeight="1">
      <c r="B400" t="s">
        <v>306</v>
      </c>
    </row>
    <row r="401" s="31" customFormat="1" ht="11.25" customHeight="1">
      <c r="B401"/>
    </row>
    <row r="402" s="31" customFormat="1" ht="15" customHeight="1">
      <c r="B402" t="s">
        <v>289</v>
      </c>
    </row>
    <row r="403" s="31" customFormat="1" ht="15" customHeight="1">
      <c r="B403" t="s">
        <v>290</v>
      </c>
    </row>
    <row r="404" s="31" customFormat="1" ht="15" customHeight="1">
      <c r="B404" t="s">
        <v>291</v>
      </c>
    </row>
    <row r="405" s="31" customFormat="1" ht="15" customHeight="1">
      <c r="B405" t="s">
        <v>293</v>
      </c>
    </row>
    <row r="406" s="31" customFormat="1" ht="15" customHeight="1">
      <c r="B406" t="s">
        <v>292</v>
      </c>
    </row>
    <row r="407" s="31" customFormat="1" ht="13.5" customHeight="1">
      <c r="B407"/>
    </row>
    <row r="408" s="31" customFormat="1" ht="13.5" customHeight="1">
      <c r="B408"/>
    </row>
    <row r="409" spans="1:2" ht="15" customHeight="1">
      <c r="A409" t="s">
        <v>69</v>
      </c>
      <c r="B409" s="1" t="s">
        <v>271</v>
      </c>
    </row>
    <row r="410" ht="15" customHeight="1">
      <c r="B410" s="1"/>
    </row>
    <row r="411" ht="15" customHeight="1">
      <c r="B411" t="s">
        <v>302</v>
      </c>
    </row>
    <row r="412" ht="15" customHeight="1">
      <c r="B412" t="s">
        <v>294</v>
      </c>
    </row>
    <row r="413" s="31" customFormat="1" ht="15" customHeight="1">
      <c r="B413" t="s">
        <v>299</v>
      </c>
    </row>
    <row r="414" s="31" customFormat="1" ht="15" customHeight="1">
      <c r="B414" t="s">
        <v>300</v>
      </c>
    </row>
    <row r="415" s="31" customFormat="1" ht="11.25" customHeight="1">
      <c r="B415"/>
    </row>
    <row r="416" s="31" customFormat="1" ht="15" customHeight="1">
      <c r="B416" t="s">
        <v>296</v>
      </c>
    </row>
    <row r="417" s="31" customFormat="1" ht="13.5" customHeight="1">
      <c r="B417" t="s">
        <v>295</v>
      </c>
    </row>
    <row r="418" s="31" customFormat="1" ht="13.5" customHeight="1">
      <c r="B418"/>
    </row>
    <row r="419" s="31" customFormat="1" ht="13.5" customHeight="1">
      <c r="B419"/>
    </row>
    <row r="420" spans="1:2" ht="15" customHeight="1">
      <c r="A420" t="s">
        <v>70</v>
      </c>
      <c r="B420" s="1" t="s">
        <v>90</v>
      </c>
    </row>
    <row r="421" ht="15" customHeight="1">
      <c r="B421" s="1"/>
    </row>
    <row r="422" s="31" customFormat="1" ht="15" customHeight="1">
      <c r="B422" t="s">
        <v>298</v>
      </c>
    </row>
    <row r="423" s="31" customFormat="1" ht="15" customHeight="1">
      <c r="B423" t="s">
        <v>297</v>
      </c>
    </row>
    <row r="424" s="31" customFormat="1" ht="15" customHeight="1">
      <c r="B424"/>
    </row>
    <row r="425" s="31" customFormat="1" ht="12.75" customHeight="1">
      <c r="B425"/>
    </row>
    <row r="426" spans="1:2" ht="15" customHeight="1">
      <c r="A426" t="s">
        <v>71</v>
      </c>
      <c r="B426" s="1" t="s">
        <v>54</v>
      </c>
    </row>
    <row r="427" ht="15" customHeight="1">
      <c r="B427" t="s">
        <v>126</v>
      </c>
    </row>
    <row r="428" ht="15" customHeight="1"/>
    <row r="429" ht="12.75" customHeight="1"/>
    <row r="430" spans="1:2" ht="15" customHeight="1">
      <c r="A430" t="s">
        <v>72</v>
      </c>
      <c r="B430" s="1" t="s">
        <v>173</v>
      </c>
    </row>
    <row r="431" spans="2:10" ht="15" customHeight="1">
      <c r="B431" s="1"/>
      <c r="F431" s="3" t="s">
        <v>3</v>
      </c>
      <c r="G431" s="32" t="s">
        <v>118</v>
      </c>
      <c r="H431" s="3"/>
      <c r="I431" s="3" t="s">
        <v>3</v>
      </c>
      <c r="J431" s="3" t="s">
        <v>118</v>
      </c>
    </row>
    <row r="432" spans="6:10" ht="15" customHeight="1">
      <c r="F432" s="3" t="s">
        <v>4</v>
      </c>
      <c r="G432" s="13" t="s">
        <v>6</v>
      </c>
      <c r="H432" s="3"/>
      <c r="I432" s="3" t="s">
        <v>4</v>
      </c>
      <c r="J432" s="3" t="s">
        <v>6</v>
      </c>
    </row>
    <row r="433" spans="6:10" ht="15" customHeight="1">
      <c r="F433" s="3" t="s">
        <v>5</v>
      </c>
      <c r="G433" s="3" t="s">
        <v>5</v>
      </c>
      <c r="H433" s="3"/>
      <c r="I433" s="3" t="s">
        <v>8</v>
      </c>
      <c r="J433" s="3" t="s">
        <v>9</v>
      </c>
    </row>
    <row r="434" spans="6:10" ht="15" customHeight="1">
      <c r="F434" s="3" t="s">
        <v>263</v>
      </c>
      <c r="G434" s="3" t="s">
        <v>264</v>
      </c>
      <c r="H434" s="3"/>
      <c r="I434" s="3" t="s">
        <v>263</v>
      </c>
      <c r="J434" s="3" t="s">
        <v>264</v>
      </c>
    </row>
    <row r="435" spans="6:10" ht="15" customHeight="1">
      <c r="F435" s="3" t="s">
        <v>10</v>
      </c>
      <c r="G435" s="3" t="s">
        <v>10</v>
      </c>
      <c r="I435" s="3" t="s">
        <v>10</v>
      </c>
      <c r="J435" s="3" t="s">
        <v>10</v>
      </c>
    </row>
    <row r="436" ht="15" customHeight="1">
      <c r="B436" t="s">
        <v>282</v>
      </c>
    </row>
    <row r="437" ht="15" customHeight="1">
      <c r="B437" t="s">
        <v>283</v>
      </c>
    </row>
    <row r="438" ht="15" customHeight="1"/>
    <row r="439" spans="2:11" ht="15" customHeight="1">
      <c r="B439" t="s">
        <v>174</v>
      </c>
      <c r="F439" s="25">
        <v>2471</v>
      </c>
      <c r="G439" s="25">
        <v>1781</v>
      </c>
      <c r="H439" s="25"/>
      <c r="I439" s="25">
        <v>6224</v>
      </c>
      <c r="J439" s="25">
        <v>5393</v>
      </c>
      <c r="K439" s="18"/>
    </row>
    <row r="440" spans="2:11" ht="15" customHeight="1">
      <c r="B440" t="s">
        <v>250</v>
      </c>
      <c r="F440" s="25">
        <v>0</v>
      </c>
      <c r="G440" s="25">
        <v>963</v>
      </c>
      <c r="H440" s="25"/>
      <c r="I440" s="25">
        <v>0</v>
      </c>
      <c r="J440" s="25">
        <v>0</v>
      </c>
      <c r="K440" s="18"/>
    </row>
    <row r="441" spans="2:11" ht="15" customHeight="1">
      <c r="B441" t="s">
        <v>272</v>
      </c>
      <c r="F441" s="25">
        <v>0</v>
      </c>
      <c r="G441" s="25">
        <v>-2850</v>
      </c>
      <c r="H441" s="25"/>
      <c r="I441" s="25">
        <v>0</v>
      </c>
      <c r="J441" s="25">
        <v>-2850</v>
      </c>
      <c r="K441" s="18"/>
    </row>
    <row r="442" spans="2:11" ht="15" customHeight="1">
      <c r="B442" t="s">
        <v>106</v>
      </c>
      <c r="F442" s="25">
        <v>-91</v>
      </c>
      <c r="G442" s="25">
        <v>-20</v>
      </c>
      <c r="H442" s="25"/>
      <c r="I442" s="25">
        <v>-107</v>
      </c>
      <c r="J442" s="25">
        <v>-61</v>
      </c>
      <c r="K442" s="18"/>
    </row>
    <row r="443" spans="2:11" ht="15" customHeight="1" thickBot="1">
      <c r="B443" t="s">
        <v>273</v>
      </c>
      <c r="F443" s="19">
        <v>0</v>
      </c>
      <c r="G443" s="19">
        <v>-2886</v>
      </c>
      <c r="H443" s="18"/>
      <c r="I443" s="19">
        <v>0</v>
      </c>
      <c r="J443" s="19">
        <v>-2886</v>
      </c>
      <c r="K443" s="18"/>
    </row>
    <row r="445" ht="15" customHeight="1"/>
    <row r="446" spans="1:2" ht="15" customHeight="1">
      <c r="A446" t="s">
        <v>73</v>
      </c>
      <c r="B446" s="1" t="s">
        <v>20</v>
      </c>
    </row>
    <row r="447" spans="2:10" ht="15" customHeight="1">
      <c r="B447" s="1"/>
      <c r="F447" s="3" t="s">
        <v>3</v>
      </c>
      <c r="G447" s="32" t="s">
        <v>118</v>
      </c>
      <c r="H447" s="3"/>
      <c r="I447" s="3" t="s">
        <v>3</v>
      </c>
      <c r="J447" s="3" t="s">
        <v>118</v>
      </c>
    </row>
    <row r="448" spans="2:10" ht="15" customHeight="1">
      <c r="B448" s="1"/>
      <c r="F448" s="3" t="s">
        <v>4</v>
      </c>
      <c r="G448" s="13" t="s">
        <v>6</v>
      </c>
      <c r="H448" s="3"/>
      <c r="I448" s="3" t="s">
        <v>4</v>
      </c>
      <c r="J448" s="3" t="s">
        <v>6</v>
      </c>
    </row>
    <row r="449" spans="2:10" ht="15" customHeight="1">
      <c r="B449" s="1"/>
      <c r="F449" s="3" t="s">
        <v>5</v>
      </c>
      <c r="G449" s="3" t="s">
        <v>5</v>
      </c>
      <c r="H449" s="3"/>
      <c r="I449" s="3" t="s">
        <v>8</v>
      </c>
      <c r="J449" s="3" t="s">
        <v>9</v>
      </c>
    </row>
    <row r="450" spans="2:10" ht="15" customHeight="1">
      <c r="B450" s="1"/>
      <c r="F450" s="3" t="s">
        <v>263</v>
      </c>
      <c r="G450" s="3" t="s">
        <v>264</v>
      </c>
      <c r="H450" s="3"/>
      <c r="I450" s="3" t="s">
        <v>263</v>
      </c>
      <c r="J450" s="3" t="s">
        <v>264</v>
      </c>
    </row>
    <row r="451" spans="2:10" ht="15" customHeight="1">
      <c r="B451" s="1"/>
      <c r="F451" s="3" t="s">
        <v>10</v>
      </c>
      <c r="G451" s="3" t="s">
        <v>10</v>
      </c>
      <c r="I451" s="3" t="s">
        <v>10</v>
      </c>
      <c r="J451" s="3" t="s">
        <v>10</v>
      </c>
    </row>
    <row r="452" spans="2:9" ht="15" customHeight="1">
      <c r="B452" s="31" t="s">
        <v>127</v>
      </c>
      <c r="G452" s="18"/>
      <c r="I452" s="33"/>
    </row>
    <row r="453" spans="2:10" ht="15" customHeight="1">
      <c r="B453" t="s">
        <v>169</v>
      </c>
      <c r="F453" s="18">
        <v>-930</v>
      </c>
      <c r="G453" s="18">
        <v>-950</v>
      </c>
      <c r="I453" s="33">
        <v>-2250</v>
      </c>
      <c r="J453" s="18">
        <v>-2100</v>
      </c>
    </row>
    <row r="454" spans="2:10" ht="15" customHeight="1">
      <c r="B454" t="s">
        <v>143</v>
      </c>
      <c r="F454" s="18">
        <v>24</v>
      </c>
      <c r="G454" s="18">
        <v>25</v>
      </c>
      <c r="I454" s="34">
        <v>73</v>
      </c>
      <c r="J454" s="18">
        <v>74</v>
      </c>
    </row>
    <row r="455" spans="2:10" ht="15" customHeight="1" thickBot="1">
      <c r="B455" s="1"/>
      <c r="F455" s="21">
        <f>SUM(F452:F454)</f>
        <v>-906</v>
      </c>
      <c r="G455" s="21">
        <f>SUM(G452:G454)</f>
        <v>-925</v>
      </c>
      <c r="I455" s="35">
        <f>SUM(I452:I454)</f>
        <v>-2177</v>
      </c>
      <c r="J455" s="21">
        <f>SUM(J452:J454)</f>
        <v>-2026</v>
      </c>
    </row>
    <row r="456" ht="15" customHeight="1">
      <c r="B456" s="1"/>
    </row>
    <row r="457" s="31" customFormat="1" ht="15" customHeight="1">
      <c r="B457" t="s">
        <v>258</v>
      </c>
    </row>
    <row r="458" s="31" customFormat="1" ht="15" customHeight="1">
      <c r="B458" t="s">
        <v>259</v>
      </c>
    </row>
    <row r="459" s="31" customFormat="1" ht="15" customHeight="1">
      <c r="B459" t="s">
        <v>260</v>
      </c>
    </row>
    <row r="460" s="31" customFormat="1" ht="15" customHeight="1">
      <c r="B460"/>
    </row>
    <row r="461" s="31" customFormat="1" ht="12.75" customHeight="1">
      <c r="B461"/>
    </row>
    <row r="462" spans="1:2" ht="15" customHeight="1">
      <c r="A462" t="s">
        <v>183</v>
      </c>
      <c r="B462" s="1" t="s">
        <v>141</v>
      </c>
    </row>
    <row r="463" ht="15" customHeight="1">
      <c r="B463" t="s">
        <v>180</v>
      </c>
    </row>
    <row r="464" ht="15" customHeight="1"/>
    <row r="465" ht="12.75" customHeight="1"/>
    <row r="466" spans="1:2" ht="15" customHeight="1">
      <c r="A466" t="s">
        <v>184</v>
      </c>
      <c r="B466" s="1" t="s">
        <v>137</v>
      </c>
    </row>
    <row r="467" ht="15" customHeight="1">
      <c r="B467" t="s">
        <v>274</v>
      </c>
    </row>
    <row r="468" ht="12" customHeight="1">
      <c r="B468" s="12"/>
    </row>
    <row r="469" spans="5:7" ht="15" customHeight="1">
      <c r="E469" s="3" t="s">
        <v>63</v>
      </c>
      <c r="F469" s="3"/>
      <c r="G469" s="3" t="s">
        <v>64</v>
      </c>
    </row>
    <row r="470" spans="5:7" ht="15" customHeight="1">
      <c r="E470" s="3" t="s">
        <v>10</v>
      </c>
      <c r="F470" s="3"/>
      <c r="G470" s="3" t="s">
        <v>10</v>
      </c>
    </row>
    <row r="471" spans="2:7" ht="15" customHeight="1">
      <c r="B471" t="s">
        <v>62</v>
      </c>
      <c r="E471" s="5"/>
      <c r="F471" s="5"/>
      <c r="G471" s="5"/>
    </row>
    <row r="472" spans="2:7" ht="15" customHeight="1">
      <c r="B472" t="s">
        <v>82</v>
      </c>
      <c r="E472" s="18">
        <f>G103</f>
        <v>640</v>
      </c>
      <c r="F472" s="18"/>
      <c r="G472" s="18">
        <v>0</v>
      </c>
    </row>
    <row r="473" spans="2:7" ht="15" customHeight="1">
      <c r="B473" t="s">
        <v>88</v>
      </c>
      <c r="E473" s="18">
        <v>7082</v>
      </c>
      <c r="F473" s="18"/>
      <c r="G473" s="18">
        <v>0</v>
      </c>
    </row>
    <row r="474" spans="2:7" ht="15" customHeight="1">
      <c r="B474" t="s">
        <v>65</v>
      </c>
      <c r="E474" s="18">
        <v>25803</v>
      </c>
      <c r="F474" s="18"/>
      <c r="G474" s="18">
        <v>30079</v>
      </c>
    </row>
    <row r="475" spans="2:7" ht="15" customHeight="1">
      <c r="B475" t="s">
        <v>89</v>
      </c>
      <c r="E475" s="18">
        <v>698</v>
      </c>
      <c r="F475" s="18"/>
      <c r="G475" s="18">
        <v>655</v>
      </c>
    </row>
    <row r="476" spans="5:7" ht="15" customHeight="1" thickBot="1">
      <c r="E476" s="21">
        <f>SUM(E471:E475)</f>
        <v>34223</v>
      </c>
      <c r="F476" s="18"/>
      <c r="G476" s="21">
        <f>SUM(G471:G475)</f>
        <v>30734</v>
      </c>
    </row>
    <row r="477" ht="15" customHeight="1"/>
    <row r="478" spans="1:2" ht="15" customHeight="1">
      <c r="A478" t="s">
        <v>74</v>
      </c>
      <c r="B478" s="1" t="s">
        <v>129</v>
      </c>
    </row>
    <row r="479" ht="15" customHeight="1">
      <c r="B479" t="s">
        <v>142</v>
      </c>
    </row>
    <row r="480" ht="15" customHeight="1"/>
    <row r="481" ht="15" customHeight="1"/>
    <row r="482" spans="1:2" ht="15" customHeight="1">
      <c r="A482" t="s">
        <v>75</v>
      </c>
      <c r="B482" s="1" t="s">
        <v>136</v>
      </c>
    </row>
    <row r="483" ht="15" customHeight="1">
      <c r="B483" t="s">
        <v>140</v>
      </c>
    </row>
    <row r="484" ht="15" customHeight="1"/>
    <row r="485" ht="14.25" customHeight="1"/>
    <row r="486" spans="1:2" ht="15" customHeight="1">
      <c r="A486" t="s">
        <v>76</v>
      </c>
      <c r="B486" s="1" t="s">
        <v>165</v>
      </c>
    </row>
    <row r="487" spans="2:9" ht="15" customHeight="1">
      <c r="B487" s="1"/>
      <c r="G487" s="3" t="s">
        <v>14</v>
      </c>
      <c r="H487" s="3"/>
      <c r="I487" s="3" t="s">
        <v>14</v>
      </c>
    </row>
    <row r="488" spans="2:9" ht="15" customHeight="1">
      <c r="B488" s="1"/>
      <c r="G488" s="3" t="s">
        <v>15</v>
      </c>
      <c r="H488" s="3"/>
      <c r="I488" s="3" t="s">
        <v>7</v>
      </c>
    </row>
    <row r="489" spans="2:9" ht="15" customHeight="1">
      <c r="B489" s="1"/>
      <c r="G489" s="3" t="s">
        <v>3</v>
      </c>
      <c r="H489" s="3"/>
      <c r="I489" s="3" t="s">
        <v>12</v>
      </c>
    </row>
    <row r="490" spans="7:9" ht="15" customHeight="1">
      <c r="G490" s="3" t="s">
        <v>5</v>
      </c>
      <c r="H490" s="3"/>
      <c r="I490" s="3" t="s">
        <v>13</v>
      </c>
    </row>
    <row r="491" spans="7:9" ht="15" customHeight="1">
      <c r="G491" s="3" t="s">
        <v>263</v>
      </c>
      <c r="H491" s="3"/>
      <c r="I491" s="3" t="s">
        <v>207</v>
      </c>
    </row>
    <row r="492" spans="7:9" ht="15" customHeight="1">
      <c r="G492" s="3" t="s">
        <v>10</v>
      </c>
      <c r="I492" s="3" t="s">
        <v>10</v>
      </c>
    </row>
    <row r="493" spans="7:9" ht="15" customHeight="1">
      <c r="G493" s="3"/>
      <c r="I493" s="3"/>
    </row>
    <row r="494" ht="15" customHeight="1">
      <c r="B494" t="s">
        <v>256</v>
      </c>
    </row>
    <row r="495" spans="2:9" ht="15" customHeight="1">
      <c r="B495" t="s">
        <v>162</v>
      </c>
      <c r="G495" s="18">
        <v>-382517</v>
      </c>
      <c r="H495" s="18"/>
      <c r="I495" s="18">
        <v>-379818</v>
      </c>
    </row>
    <row r="496" spans="2:9" ht="15" customHeight="1">
      <c r="B496" t="s">
        <v>163</v>
      </c>
      <c r="G496" s="18">
        <v>-5116</v>
      </c>
      <c r="H496" s="18"/>
      <c r="I496" s="18">
        <v>-5116</v>
      </c>
    </row>
    <row r="497" spans="7:9" ht="15" customHeight="1">
      <c r="G497" s="23">
        <f>SUM(G495:G496)</f>
        <v>-387633</v>
      </c>
      <c r="H497" s="18"/>
      <c r="I497" s="23">
        <f>SUM(I495:I496)</f>
        <v>-384934</v>
      </c>
    </row>
    <row r="498" spans="2:9" ht="15" customHeight="1">
      <c r="B498" t="s">
        <v>192</v>
      </c>
      <c r="G498" s="18">
        <v>-233</v>
      </c>
      <c r="H498" s="18"/>
      <c r="I498" s="18">
        <v>-233</v>
      </c>
    </row>
    <row r="499" spans="7:9" ht="15" customHeight="1">
      <c r="G499" s="23">
        <f>SUM(G497:G498)</f>
        <v>-387866</v>
      </c>
      <c r="H499" s="18"/>
      <c r="I499" s="23">
        <f>SUM(I497:I498)</f>
        <v>-385167</v>
      </c>
    </row>
    <row r="500" spans="2:9" ht="15" customHeight="1">
      <c r="B500" t="s">
        <v>164</v>
      </c>
      <c r="G500" s="18">
        <v>221992</v>
      </c>
      <c r="H500" s="18"/>
      <c r="I500" s="18">
        <v>221441</v>
      </c>
    </row>
    <row r="501" spans="7:9" ht="15" customHeight="1" thickBot="1">
      <c r="G501" s="21">
        <f>SUM(G499:G500)</f>
        <v>-165874</v>
      </c>
      <c r="H501" s="18"/>
      <c r="I501" s="21">
        <f>SUM(I499:I500)</f>
        <v>-163726</v>
      </c>
    </row>
    <row r="502" spans="7:9" ht="15" customHeight="1">
      <c r="G502" s="18"/>
      <c r="H502" s="18"/>
      <c r="I502" s="18"/>
    </row>
    <row r="503" ht="14.25" customHeight="1"/>
    <row r="504" spans="1:2" ht="15" customHeight="1">
      <c r="A504" t="s">
        <v>77</v>
      </c>
      <c r="B504" s="1" t="s">
        <v>55</v>
      </c>
    </row>
    <row r="505" spans="2:9" ht="15" customHeight="1">
      <c r="B505" s="39" t="s">
        <v>213</v>
      </c>
      <c r="C505" s="37"/>
      <c r="D505" s="37"/>
      <c r="E505" s="37"/>
      <c r="F505" s="37"/>
      <c r="G505" s="37"/>
      <c r="H505" s="37"/>
      <c r="I505" s="37"/>
    </row>
    <row r="506" spans="2:9" ht="15" customHeight="1">
      <c r="B506" s="39"/>
      <c r="C506" s="38"/>
      <c r="D506" s="38"/>
      <c r="E506" s="38"/>
      <c r="F506" s="38"/>
      <c r="G506" s="38"/>
      <c r="H506" s="38"/>
      <c r="I506" s="38"/>
    </row>
    <row r="507" spans="2:9" ht="15" customHeight="1">
      <c r="B507" s="39"/>
      <c r="C507" s="38"/>
      <c r="D507" s="38"/>
      <c r="E507" s="38"/>
      <c r="F507" s="38"/>
      <c r="G507" s="38"/>
      <c r="H507" s="38"/>
      <c r="I507" s="38"/>
    </row>
    <row r="508" spans="1:2" ht="15" customHeight="1">
      <c r="A508" t="s">
        <v>78</v>
      </c>
      <c r="B508" s="1" t="s">
        <v>56</v>
      </c>
    </row>
    <row r="509" ht="15" customHeight="1">
      <c r="B509" s="12" t="s">
        <v>111</v>
      </c>
    </row>
    <row r="510" ht="15" customHeight="1"/>
    <row r="511" ht="15" customHeight="1"/>
    <row r="512" spans="1:2" ht="15" customHeight="1">
      <c r="A512" t="s">
        <v>128</v>
      </c>
      <c r="B512" s="1" t="s">
        <v>307</v>
      </c>
    </row>
    <row r="513" ht="15" customHeight="1">
      <c r="B513" t="s">
        <v>309</v>
      </c>
    </row>
    <row r="514" ht="15" customHeight="1">
      <c r="B514" t="s">
        <v>308</v>
      </c>
    </row>
    <row r="515" ht="15" customHeight="1"/>
    <row r="516" spans="6:10" ht="15" customHeight="1">
      <c r="F516" s="2" t="s">
        <v>119</v>
      </c>
      <c r="G516" s="2"/>
      <c r="H516" s="2"/>
      <c r="I516" s="2" t="s">
        <v>149</v>
      </c>
      <c r="J516" s="2"/>
    </row>
    <row r="517" spans="6:10" ht="15" customHeight="1">
      <c r="F517" s="3" t="s">
        <v>3</v>
      </c>
      <c r="G517" s="32" t="s">
        <v>118</v>
      </c>
      <c r="H517" s="3"/>
      <c r="I517" s="3" t="s">
        <v>3</v>
      </c>
      <c r="J517" s="3" t="s">
        <v>118</v>
      </c>
    </row>
    <row r="518" spans="6:10" ht="15" customHeight="1">
      <c r="F518" s="3" t="s">
        <v>4</v>
      </c>
      <c r="G518" s="13" t="s">
        <v>6</v>
      </c>
      <c r="H518" s="3"/>
      <c r="I518" s="3" t="s">
        <v>4</v>
      </c>
      <c r="J518" s="3" t="s">
        <v>6</v>
      </c>
    </row>
    <row r="519" spans="6:10" ht="15" customHeight="1">
      <c r="F519" s="3" t="s">
        <v>5</v>
      </c>
      <c r="G519" s="3" t="s">
        <v>5</v>
      </c>
      <c r="H519" s="3"/>
      <c r="I519" s="3" t="s">
        <v>8</v>
      </c>
      <c r="J519" s="3" t="s">
        <v>9</v>
      </c>
    </row>
    <row r="520" spans="6:10" ht="15" customHeight="1">
      <c r="F520" s="3" t="s">
        <v>263</v>
      </c>
      <c r="G520" s="3" t="s">
        <v>264</v>
      </c>
      <c r="H520" s="3"/>
      <c r="I520" s="3" t="s">
        <v>263</v>
      </c>
      <c r="J520" s="3" t="s">
        <v>264</v>
      </c>
    </row>
    <row r="521" spans="6:10" ht="15" customHeight="1">
      <c r="F521" s="3"/>
      <c r="G521" s="3"/>
      <c r="I521" s="3"/>
      <c r="J521" s="3"/>
    </row>
    <row r="522" ht="15" customHeight="1">
      <c r="B522" t="s">
        <v>310</v>
      </c>
    </row>
    <row r="523" spans="2:10" ht="15" customHeight="1" thickBot="1">
      <c r="B523" t="s">
        <v>200</v>
      </c>
      <c r="F523" s="19">
        <f>F36</f>
        <v>-1389</v>
      </c>
      <c r="G523" s="19">
        <f>G36</f>
        <v>2835</v>
      </c>
      <c r="I523" s="19">
        <f>I36</f>
        <v>-2148</v>
      </c>
      <c r="J523" s="19">
        <f>J40</f>
        <v>-830</v>
      </c>
    </row>
    <row r="524" ht="15" customHeight="1"/>
    <row r="525" spans="2:10" ht="15" customHeight="1" thickBot="1">
      <c r="B525" t="s">
        <v>201</v>
      </c>
      <c r="F525" s="19">
        <v>342946</v>
      </c>
      <c r="G525" s="19">
        <v>342946</v>
      </c>
      <c r="I525" s="19">
        <v>342946</v>
      </c>
      <c r="J525" s="19">
        <v>342946</v>
      </c>
    </row>
    <row r="526" ht="15" customHeight="1"/>
    <row r="527" spans="2:10" ht="15" customHeight="1" thickBot="1">
      <c r="B527" t="s">
        <v>281</v>
      </c>
      <c r="F527" s="30">
        <f>F523/F525*100</f>
        <v>-0.4050200323082934</v>
      </c>
      <c r="G527" s="30">
        <f>G523/G525*100</f>
        <v>0.8266607570871215</v>
      </c>
      <c r="I527" s="30">
        <f>I523/I525*100</f>
        <v>-0.6263376741527821</v>
      </c>
      <c r="J527" s="30">
        <f>J523/J525*100</f>
        <v>-0.24202060965866348</v>
      </c>
    </row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</sheetData>
  <sheetProtection/>
  <printOptions horizontalCentered="1"/>
  <pageMargins left="0.261811024" right="0.25" top="0.748031496062992" bottom="0.498031496" header="0.511811023622047" footer="0.011811024"/>
  <pageSetup horizontalDpi="600" verticalDpi="600" orientation="portrait" paperSize="9" scale="85" r:id="rId2"/>
  <headerFooter alignWithMargins="0">
    <oddFooter>&amp;CPage &amp;P of 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 HOE CORPORATION BERHAD L</dc:creator>
  <cp:keywords/>
  <dc:description/>
  <cp:lastModifiedBy>wong</cp:lastModifiedBy>
  <cp:lastPrinted>2013-11-22T04:08:23Z</cp:lastPrinted>
  <dcterms:created xsi:type="dcterms:W3CDTF">2002-11-05T06:24:10Z</dcterms:created>
  <dcterms:modified xsi:type="dcterms:W3CDTF">2013-11-22T04:10:56Z</dcterms:modified>
  <cp:category/>
  <cp:version/>
  <cp:contentType/>
  <cp:contentStatus/>
</cp:coreProperties>
</file>