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<sst xmlns="http://schemas.openxmlformats.org/spreadsheetml/2006/main" count="459" uniqueCount="309">
  <si>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</si>
  <si>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</si>
  <si>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</si>
  <si>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</si>
  <si>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</si>
  <si>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</si>
  <si>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</si>
  <si>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</si>
  <si>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</si>
  <si>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</si>
  <si>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</si>
  <si>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</si>
  <si>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</si>
  <si>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</si>
  <si>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</si>
  <si>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</si>
  <si>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</si>
  <si>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</si>
  <si>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</si>
  <si>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</si>
  <si>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</si>
  <si>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</si>
  <si>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</si>
  <si>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</si>
  <si>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Operating activities</t>
  </si>
  <si>
    <t>Investing activities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</si>
  <si>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</si>
  <si>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</si>
  <si>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</si>
  <si>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</si>
  <si>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</si>
  <si>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</si>
  <si>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</si>
  <si>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</si>
  <si>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</si>
  <si>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</si>
  <si>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</si>
  <si>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</si>
  <si>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</si>
  <si>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</si>
  <si>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</si>
  <si>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</si>
  <si>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</si>
  <si>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</si>
  <si>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</si>
  <si>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</si>
  <si>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</si>
  <si>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</si>
  <si>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</si>
  <si>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</si>
  <si>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</si>
  <si>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</si>
  <si>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</si>
  <si>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</si>
  <si>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Profit Forecast or Profit Guarantee</t>
  </si>
  <si>
    <t>Material Litigation</t>
  </si>
  <si>
    <t>Dividends</t>
  </si>
  <si>
    <t>Amount due from customers for contract work</t>
  </si>
  <si>
    <t>Tax recoverable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</si>
  <si>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</si>
  <si>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</si>
  <si>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</si>
  <si>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</si>
  <si>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</si>
  <si>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</si>
  <si>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</si>
  <si>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</si>
  <si>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</si>
  <si>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I.)</t>
  </si>
  <si>
    <t>II.)</t>
  </si>
  <si>
    <t>III.)</t>
  </si>
  <si>
    <t>IV.)</t>
  </si>
  <si>
    <t>V.)</t>
  </si>
  <si>
    <t>VI.)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</si>
  <si>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</si>
  <si>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</si>
  <si>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</si>
  <si>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</si>
  <si>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</si>
  <si>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</si>
  <si>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</si>
  <si>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Finance cost</t>
  </si>
  <si>
    <t xml:space="preserve">   - bank overdrafts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</si>
  <si>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</si>
  <si>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</si>
  <si>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</si>
  <si>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</si>
  <si>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</si>
  <si>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</si>
  <si>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</si>
  <si>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</si>
  <si>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</si>
  <si>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</si>
  <si>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</si>
  <si>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</si>
  <si>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</si>
  <si>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</si>
  <si>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</si>
  <si>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</si>
  <si>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</si>
  <si>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</si>
  <si>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Non-Current Liabilities</t>
  </si>
  <si>
    <t>Current Liabilities</t>
  </si>
  <si>
    <t>Equity Attributable to Equity Holders of the Parent</t>
  </si>
  <si>
    <t xml:space="preserve">     Non-cash items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</si>
  <si>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</si>
  <si>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</si>
  <si>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</si>
  <si>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</si>
  <si>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</si>
  <si>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There were no payment of dividends in the current quarter.</t>
  </si>
  <si>
    <t>The Board of Directors did not recommend or paid any dividend for the current quarter.</t>
  </si>
  <si>
    <t>Adjustments for :-</t>
  </si>
  <si>
    <t>Cost of sales</t>
  </si>
  <si>
    <t>Gross profit</t>
  </si>
  <si>
    <t>CONDENSED CONSOLIDATED STATEMENT OF COMPREHENSIVE INCOME</t>
  </si>
  <si>
    <t xml:space="preserve">      - basic and fully diluted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</si>
  <si>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</si>
  <si>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</si>
  <si>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</si>
  <si>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</si>
  <si>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</si>
  <si>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</si>
  <si>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</si>
  <si>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</si>
  <si>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</si>
  <si>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>Not applicable as the Group did not publish any profit forecast or profit guarantee.</t>
  </si>
  <si>
    <t xml:space="preserve">Income tax </t>
  </si>
  <si>
    <t>XIV.)</t>
  </si>
  <si>
    <t>Disclosure of Derivatives</t>
  </si>
  <si>
    <t xml:space="preserve">     Non-operating items</t>
  </si>
  <si>
    <t>Financing activities</t>
  </si>
  <si>
    <t xml:space="preserve">     Interest paid</t>
  </si>
  <si>
    <t>(The condensed consolidated statement of comprehensive income should be read in conjunction with the audited financial statements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</si>
  <si>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</si>
  <si>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</si>
  <si>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</si>
  <si>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</si>
  <si>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</si>
  <si>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</si>
  <si>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There were no gains/losses arising from fair value changes of financial liabilities in the current quarter.</t>
  </si>
  <si>
    <t>Status of Corporate Proposals Announced but Not Completed</t>
  </si>
  <si>
    <t>There are no derivatives as at the date of this announcement.</t>
  </si>
  <si>
    <t>Deferred tax</t>
  </si>
  <si>
    <t>In the current quarter, there were no unusual items affecting assets, liabilities, equity, net income or cash flows of the Group.</t>
  </si>
  <si>
    <t>13.)</t>
  </si>
  <si>
    <t>Capital Commitments</t>
  </si>
  <si>
    <t>&lt;--------------- Attributable to owners of the parent ----------------&gt;</t>
  </si>
  <si>
    <t>Basis of Preparation and Accounting Policies</t>
  </si>
  <si>
    <t xml:space="preserve">      Cumulative Period</t>
  </si>
  <si>
    <t>14.)</t>
  </si>
  <si>
    <t>Significant Related Party Transactions</t>
  </si>
  <si>
    <t>The Group has no significant related party transactions in the current quarter.</t>
  </si>
  <si>
    <t xml:space="preserve">        : Fixed deposits pledged</t>
  </si>
  <si>
    <t>There were no issuances, cancellations, repurchases, resale and repayments of debt and equity securities in the current quarter.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</si>
  <si>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</si>
  <si>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</si>
  <si>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</si>
  <si>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</si>
  <si>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</si>
  <si>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</si>
  <si>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</si>
  <si>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 xml:space="preserve">   - Realised losses</t>
  </si>
  <si>
    <t xml:space="preserve">   - Unrealised losses</t>
  </si>
  <si>
    <t>Less: Consolidation adjustments</t>
  </si>
  <si>
    <t>Realised and Unrealised Profits/(Losses)</t>
  </si>
  <si>
    <t>Bank overdraft</t>
  </si>
  <si>
    <t>Amount due to customers for contract work</t>
  </si>
  <si>
    <t>Less : Bank overdraft</t>
  </si>
  <si>
    <t xml:space="preserve">    - provision for current period</t>
  </si>
  <si>
    <t>Income tax expense</t>
  </si>
  <si>
    <t>Operating cash flows before changes in working capial</t>
  </si>
  <si>
    <t>In the current quarter, there were no changes in the composition of the Group.</t>
  </si>
  <si>
    <t>Statement of Comprehensive Income</t>
  </si>
  <si>
    <t>Depreciation and amortisation</t>
  </si>
  <si>
    <t xml:space="preserve">     Inventories</t>
  </si>
  <si>
    <t xml:space="preserve">     Receivables</t>
  </si>
  <si>
    <t xml:space="preserve">     Payables</t>
  </si>
  <si>
    <t xml:space="preserve">     Income taxes paid</t>
  </si>
  <si>
    <t>Results</t>
  </si>
  <si>
    <t>There are no outstanding corporate proposals announced but not completed as at the date of this announcement.</t>
  </si>
  <si>
    <t>Segment results</t>
  </si>
  <si>
    <t>Loss before tax</t>
  </si>
  <si>
    <t>Loss net of tax</t>
  </si>
  <si>
    <t>Net decrease in cash and cash equivalents</t>
  </si>
  <si>
    <t>VII.)</t>
  </si>
  <si>
    <t>VIII.)</t>
  </si>
  <si>
    <t xml:space="preserve">The valuation of property, plant and equipment have been brought forward without any material amendments from the previous audited </t>
  </si>
  <si>
    <t>financial statements. Any additions to property, plant and equipment are carried at cost.</t>
  </si>
  <si>
    <t>At 1 January 2012</t>
  </si>
  <si>
    <t>Other income</t>
  </si>
  <si>
    <t xml:space="preserve">    owners of the parent</t>
  </si>
  <si>
    <t>The adoption of the above revised FRSs, IC Interpretations and Amendments do not have any significant financial impact on the Group in</t>
  </si>
  <si>
    <t>the current quarter.</t>
  </si>
  <si>
    <t>Total share of retained loss from associate - realised</t>
  </si>
  <si>
    <t>Net cash flows used in operating activities</t>
  </si>
  <si>
    <t xml:space="preserve">     Net drawdown of term loan</t>
  </si>
  <si>
    <t>Net cash flows from financing activities</t>
  </si>
  <si>
    <r>
      <t xml:space="preserve">The interim financial statements are unaudited and have been prepared in accordance with the requirements of FRS 134 </t>
    </r>
    <r>
      <rPr>
        <i/>
        <sz val="10"/>
        <rFont val="Arial"/>
        <family val="2"/>
      </rPr>
      <t>Interim Financial</t>
    </r>
  </si>
  <si>
    <r>
      <rPr>
        <i/>
        <sz val="10"/>
        <rFont val="Arial"/>
        <family val="2"/>
      </rPr>
      <t>Reporting</t>
    </r>
    <r>
      <rPr>
        <sz val="10"/>
        <rFont val="Arial"/>
        <family val="2"/>
      </rPr>
      <t xml:space="preserve"> and paragraph 9.22 of the Listing Requirements of Bursa Malaysia Securities Berhad.</t>
    </r>
  </si>
  <si>
    <t>The Group has no contingent liabilities/assets in the current quarter.</t>
  </si>
  <si>
    <t>Changes in Contingent Liabilities/Assets</t>
  </si>
  <si>
    <t xml:space="preserve">     owners of the parent (RM'000)</t>
  </si>
  <si>
    <t>Weighted average number of shares ('000)</t>
  </si>
  <si>
    <t>Cash and cash equivalents at beginning of period</t>
  </si>
  <si>
    <t>Cash and cash equivalents at end of period</t>
  </si>
  <si>
    <t xml:space="preserve">     Drawdown of bankers' acceptance</t>
  </si>
  <si>
    <t xml:space="preserve">     Net repayment of hire purchase payables</t>
  </si>
  <si>
    <t xml:space="preserve">     is stated after charging/(crediting):-</t>
  </si>
  <si>
    <t xml:space="preserve">The profit/(loss) from operations </t>
  </si>
  <si>
    <t>Profit/(loss) from operations</t>
  </si>
  <si>
    <t>There were no material events subsequent to the end of the interim period to the date of this announcement.</t>
  </si>
  <si>
    <t>31.12.2012</t>
  </si>
  <si>
    <t>Development expenditure</t>
  </si>
  <si>
    <t>Other investment</t>
  </si>
  <si>
    <t xml:space="preserve">     Development expenditure</t>
  </si>
  <si>
    <t>Total comprehensive income for the period</t>
  </si>
  <si>
    <t>Total comprehensive income attributable to</t>
  </si>
  <si>
    <t>There were no material litigation as at the end of the current quarter.</t>
  </si>
  <si>
    <t xml:space="preserve">     comprehensive income for the period</t>
  </si>
  <si>
    <t>for the year ended 31 December 2012)</t>
  </si>
  <si>
    <t>year ended 31 December 2012)</t>
  </si>
  <si>
    <t>At 1 January 2013</t>
  </si>
  <si>
    <t>2012. The explanatory notes attached to the interim financial statements provide an explanation of events and transactions that are</t>
  </si>
  <si>
    <t>December 2012.</t>
  </si>
  <si>
    <t>with those adopted in the audited financial statements for the year ended 31 December 2012 except for the adoption of the following:</t>
  </si>
  <si>
    <r>
      <rPr>
        <sz val="10"/>
        <rFont val="Arial"/>
        <family val="2"/>
      </rPr>
      <t>Amendments to FRS 101</t>
    </r>
    <r>
      <rPr>
        <i/>
        <sz val="10"/>
        <rFont val="Arial"/>
        <family val="2"/>
      </rPr>
      <t xml:space="preserve"> Presentation of Items of Other Comprehensive Income</t>
    </r>
  </si>
  <si>
    <r>
      <t xml:space="preserve">Amendments  to FRS 1 </t>
    </r>
    <r>
      <rPr>
        <i/>
        <sz val="10"/>
        <rFont val="Arial"/>
        <family val="2"/>
      </rPr>
      <t>Government Loans</t>
    </r>
  </si>
  <si>
    <r>
      <t>Amendments to FRS 10, FRS 11 and FRS 12</t>
    </r>
    <r>
      <rPr>
        <i/>
        <sz val="10"/>
        <rFont val="Arial"/>
        <family val="2"/>
      </rPr>
      <t xml:space="preserve"> Consolidated Financial Statements, Joint Arrangement and Disclosures of Interests in</t>
    </r>
  </si>
  <si>
    <t xml:space="preserve">     Other Entities: Transition Guidance</t>
  </si>
  <si>
    <r>
      <t xml:space="preserve">FRS 10 </t>
    </r>
    <r>
      <rPr>
        <i/>
        <sz val="10"/>
        <rFont val="Arial"/>
        <family val="2"/>
      </rPr>
      <t>Consolidated Financial Statements</t>
    </r>
  </si>
  <si>
    <r>
      <t xml:space="preserve">FRS 11 </t>
    </r>
    <r>
      <rPr>
        <i/>
        <sz val="10"/>
        <rFont val="Arial"/>
        <family val="2"/>
      </rPr>
      <t>Joint Arrangements</t>
    </r>
  </si>
  <si>
    <r>
      <t xml:space="preserve">FRS 12 </t>
    </r>
    <r>
      <rPr>
        <i/>
        <sz val="10"/>
        <rFont val="Arial"/>
        <family val="2"/>
      </rPr>
      <t>Disclosures of Interests in Other Entities</t>
    </r>
  </si>
  <si>
    <r>
      <t xml:space="preserve">FRS 13 </t>
    </r>
    <r>
      <rPr>
        <i/>
        <sz val="10"/>
        <rFont val="Arial"/>
        <family val="2"/>
      </rPr>
      <t>Fair Value Measurement</t>
    </r>
  </si>
  <si>
    <r>
      <t xml:space="preserve">IC Interpretation 20 </t>
    </r>
    <r>
      <rPr>
        <i/>
        <sz val="10"/>
        <rFont val="Arial"/>
        <family val="2"/>
      </rPr>
      <t>Stripping Costs in the Production Phase of a Surface Mine</t>
    </r>
  </si>
  <si>
    <t>Improvements to FRSs (2012)</t>
  </si>
  <si>
    <t>On 19 November 2011, Malaysian Accounting Standards Board ('MASB') issued a new MASB approved accounting framework, the</t>
  </si>
  <si>
    <t>Malaysian Financial Reporting Standards ('MFRS Framework'). The MFRS Framework is to be applied by all Entities Other Than Private</t>
  </si>
  <si>
    <t>Entities for annual periods beginning on or after 1 January 2012, with the exception of entities that are within the scope of MFRS 141</t>
  </si>
  <si>
    <r>
      <rPr>
        <i/>
        <sz val="10"/>
        <rFont val="Arial"/>
        <family val="2"/>
      </rPr>
      <t>Agriculture</t>
    </r>
    <r>
      <rPr>
        <sz val="10"/>
        <rFont val="Arial"/>
        <family val="2"/>
      </rPr>
      <t xml:space="preserve"> and IC Interpretation 15 </t>
    </r>
    <r>
      <rPr>
        <i/>
        <sz val="10"/>
        <rFont val="Arial"/>
        <family val="2"/>
      </rPr>
      <t>Agreements for Construction of Real Estate</t>
    </r>
    <r>
      <rPr>
        <sz val="10"/>
        <rFont val="Arial"/>
        <family val="2"/>
      </rPr>
      <t>, including its parent, significant investor and venturer</t>
    </r>
  </si>
  <si>
    <t>(hereinafter called 'Transitioning Entities').</t>
  </si>
  <si>
    <t>Transitioning Entities are allowed to defer adoption of the new MFRS Framework for an additional one year. Consequently, adoption of the</t>
  </si>
  <si>
    <t>MFRS Framework by Transitioning Entities will be mandatory for annual periods beginning on or after 1 January 2013. However, on 30</t>
  </si>
  <si>
    <t xml:space="preserve">June 2012, MASB decided to extend the aforementioned transitional period for another one year. Thus, the MFRS Framework will be </t>
  </si>
  <si>
    <t>mandatory for Transtitioning Entities for application for annual periods beginning on or after 1 January 2014.</t>
  </si>
  <si>
    <t>The Group falls within the scope definition of Transitioning Entities and have opted to defer adoption of the new MFRS Framework.</t>
  </si>
  <si>
    <t>Accordingly, the Group will be required to prepare financial statements using the MFRS Framework in its first MFRS financial statements</t>
  </si>
  <si>
    <t>for the year ending 31 December 2014. The Group is currently assessing the implications and financial impact of transition to the MFRS</t>
  </si>
  <si>
    <t>Framework and expect to be in a position to fully comply with the requirements of the MFRS Framework for the financial year ending 31</t>
  </si>
  <si>
    <t>December 2014.</t>
  </si>
  <si>
    <t>The auditors' report on the Group's financial statements for the year ended 31 December 2012 was not qualified.</t>
  </si>
  <si>
    <t>Share of result of an associate</t>
  </si>
  <si>
    <t xml:space="preserve">There were no material capital commitments as at the end of the current quarter </t>
  </si>
  <si>
    <t>Investment in an associate</t>
  </si>
  <si>
    <r>
      <t xml:space="preserve">Amendments to FRS 7 </t>
    </r>
    <r>
      <rPr>
        <i/>
        <sz val="10"/>
        <rFont val="Arial"/>
        <family val="2"/>
      </rPr>
      <t>Disclosures - Offsetting Financial Assets and Financial Liabilities</t>
    </r>
  </si>
  <si>
    <t>Fair value adjustment on other investment</t>
  </si>
  <si>
    <t xml:space="preserve"> </t>
  </si>
  <si>
    <t>Net cash flows used in investing activities</t>
  </si>
  <si>
    <t>Profit/(Loss) before tax</t>
  </si>
  <si>
    <r>
      <t xml:space="preserve">FRS 119 (2011) </t>
    </r>
    <r>
      <rPr>
        <i/>
        <sz val="10"/>
        <rFont val="Arial"/>
        <family val="2"/>
      </rPr>
      <t>Employee Benefits</t>
    </r>
  </si>
  <si>
    <r>
      <t xml:space="preserve">FRS 127 (2011) </t>
    </r>
    <r>
      <rPr>
        <i/>
        <sz val="10"/>
        <rFont val="Arial"/>
        <family val="2"/>
      </rPr>
      <t>Separate Financial Statements</t>
    </r>
  </si>
  <si>
    <r>
      <t xml:space="preserve">FRS 128 (2011) </t>
    </r>
    <r>
      <rPr>
        <i/>
        <sz val="10"/>
        <rFont val="Arial"/>
        <family val="2"/>
      </rPr>
      <t>Investments in Associates and Joint Ventures</t>
    </r>
  </si>
  <si>
    <t>Profit before tax</t>
  </si>
  <si>
    <t>Total accumulated losses of the Group:</t>
  </si>
  <si>
    <t>QUARTERLY REPORT ON CONSOLIDATED RESULTS FOR THE SECOND QUARTER ENDED 30 JUNE 2013</t>
  </si>
  <si>
    <t>30.6.2012</t>
  </si>
  <si>
    <t>30.6.2013</t>
  </si>
  <si>
    <t>At 30 June 2012</t>
  </si>
  <si>
    <t>At 30 June 2013</t>
  </si>
  <si>
    <t>B.) The breakdown of revenue and results by business segment for the period ended 30 June 2012 was as follows:-</t>
  </si>
  <si>
    <t>A.) The breakdown of revenue and results by business segment for the period ended 30 June 2013 was as follows:-</t>
  </si>
  <si>
    <t>Group borrowings/debt securities as at 30 June 2013 were :-</t>
  </si>
  <si>
    <t xml:space="preserve">Loss net of tax attributable to </t>
  </si>
  <si>
    <t>Basic and diluted loss per share (sen)</t>
  </si>
  <si>
    <t xml:space="preserve">Loss Per Share </t>
  </si>
  <si>
    <t>The basic loss per share amounts are calculated by dividing the loss net of tax attributable to owners of the parent by the weighted</t>
  </si>
  <si>
    <t>average number of shares in issue. The computation of diluted earnings per share is not affected by any other factors.</t>
  </si>
  <si>
    <t>Loss net of tax, representing total</t>
  </si>
  <si>
    <t>Loss per share attributable to owners</t>
  </si>
  <si>
    <t xml:space="preserve">     of the parent (sen)</t>
  </si>
  <si>
    <t>Review of Performance - 2013 Second Quarter compared to 2012 Second Quarter</t>
  </si>
  <si>
    <t>For the current quarter the construction division carried out jobs valued at RM26.4 million, an increase of RM0.6 million from prior-year</t>
  </si>
  <si>
    <t>Review of 2013 Second Quarter against 2013 First Quarter</t>
  </si>
  <si>
    <t>RM0.1 million.</t>
  </si>
  <si>
    <t xml:space="preserve">The Group's effective tax rate is higher than the statutory tax rate mainly due to certain expenses being disallowed for tax purposes and </t>
  </si>
  <si>
    <t>losses incurred by certain companies cannot be totally set-off against profits made by other companies within the Group due to insufficient</t>
  </si>
  <si>
    <t>tax relief.</t>
  </si>
  <si>
    <t>(Loss)/Profit before tax</t>
  </si>
  <si>
    <t>There is no material changes in the Group's revenue for the second quarter of 2013 compared with the same quarter in 2012. The 2013</t>
  </si>
  <si>
    <t xml:space="preserve">period. The revenue was mainly derived from on-going and near completion jobs, namely the 86 linked houses at Symphony Hill in </t>
  </si>
  <si>
    <t xml:space="preserve">Revenue from the hotel operation grew by 3% to RM6.5 million in this quarter from the prior year quarter. Room sales improved by 2%, </t>
  </si>
  <si>
    <t xml:space="preserve">In line with the lower revenue, the Group posted a net loss of RM0.9 million this quarter against preceding quarter's net profit of </t>
  </si>
  <si>
    <t>The Group posted a net loss of RM0.9 million for the quarter against net loss of RM0.8 million in the year-ago quarter.</t>
  </si>
  <si>
    <t xml:space="preserve">second quarter revenue of RM34.1 million was backed by continued strong contribution from both the construction and hotel divisions. </t>
  </si>
  <si>
    <t>Cyberjaya, the 74 shop offices at Olive Hill (Phase 1) in Serdang, the 42 semi-detached houses at Symphony Hill in Cyberjaya and the</t>
  </si>
  <si>
    <t xml:space="preserve">69 terraced-houses at Alam Damai in Cheras, and new jobs namely the basement carpark at Mont'Kiara and 86 linked houses at Alam </t>
  </si>
  <si>
    <t>million versus RM1.1 million in the prior year period. The increase in profit included a variation order of RM0.4 million for a completed project.</t>
  </si>
  <si>
    <t xml:space="preserve">Impian in Shah Alam. These projects have a combined contract value of RM256.0 million. Operating profit for the current quarter is RM2.1 </t>
  </si>
  <si>
    <t xml:space="preserve">The Group's revenue of RM34.1 million this quarter is down by 13% from the preceding quarter of RM39.2 million, largely due to </t>
  </si>
  <si>
    <t xml:space="preserve">decrease in contribution from the construction division. On-going jobs which were at their tail-end largely accounted for the lower </t>
  </si>
  <si>
    <t>revenue from the construction division.</t>
  </si>
  <si>
    <t xml:space="preserve">In the current quarter, a new construction contract worth RM16.4 million was secured from a repeat client. The contract was for the </t>
  </si>
  <si>
    <t>achieved primarily through higher room inventories as well as increased revenue per available room. Food and beverage sales recorded</t>
  </si>
  <si>
    <t>an increase of 5%, mainly attributable to higher demand for the hotel's banquet facility. In tandem with the increase in revenue, the hotel</t>
  </si>
  <si>
    <t>division's operating profit rose by 8% from RM2.5 million in the prior year period to RM2.7 million this quarter.</t>
  </si>
  <si>
    <t>which outstanding works on hand amount to RM129.5 million. Coupled with the promising growth in the hotel business, the Board</t>
  </si>
  <si>
    <t>in the financial year 2013.</t>
  </si>
  <si>
    <t>expects both the construction and hotel divisions to continue the growth in revenue and operating profitability for the remaining quarters</t>
  </si>
  <si>
    <t>building of 37 linked houses at Alam Sari, Bangi and this addition has boosted the construction order book to RM272.4 million, of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</si>
</sst>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16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44</xdr:row>
      <xdr:rowOff>0</xdr:rowOff>
    </xdr:from>
    <xdr:ext cx="76200" cy="200025"/>
    <xdr:sp fLocksText="0">
      <xdr:nvSpPr>
        <xdr:cNvPr id="1" name="Text Box 23"/>
        <xdr:cNvSpPr txBox="1">
          <a:spLocks noChangeArrowheads="1"/>
        </xdr:cNvSpPr>
      </xdr:nvSpPr>
      <xdr:spPr>
        <a:xfrm>
          <a:off x="5534025" y="880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458</xdr:row>
      <xdr:rowOff>0</xdr:rowOff>
    </xdr:from>
    <xdr:ext cx="76200" cy="200025"/>
    <xdr:sp fLocksText="0">
      <xdr:nvSpPr>
        <xdr:cNvPr id="2" name="Text Box 76"/>
        <xdr:cNvSpPr txBox="1">
          <a:spLocks noChangeArrowheads="1"/>
        </xdr:cNvSpPr>
      </xdr:nvSpPr>
      <xdr:spPr>
        <a:xfrm>
          <a:off x="1933575" y="86306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619125</xdr:colOff>
      <xdr:row>368</xdr:row>
      <xdr:rowOff>0</xdr:rowOff>
    </xdr:from>
    <xdr:ext cx="180975" cy="266700"/>
    <xdr:sp fLocksText="0">
      <xdr:nvSpPr>
        <xdr:cNvPr id="3" name="TextBox 38"/>
        <xdr:cNvSpPr txBox="1">
          <a:spLocks noChangeArrowheads="1"/>
        </xdr:cNvSpPr>
      </xdr:nvSpPr>
      <xdr:spPr>
        <a:xfrm>
          <a:off x="3276600" y="6933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628650</xdr:colOff>
      <xdr:row>411</xdr:row>
      <xdr:rowOff>0</xdr:rowOff>
    </xdr:from>
    <xdr:ext cx="190500" cy="266700"/>
    <xdr:sp fLocksText="0">
      <xdr:nvSpPr>
        <xdr:cNvPr id="4" name="TextBox 31"/>
        <xdr:cNvSpPr txBox="1">
          <a:spLocks noChangeArrowheads="1"/>
        </xdr:cNvSpPr>
      </xdr:nvSpPr>
      <xdr:spPr>
        <a:xfrm>
          <a:off x="8543925" y="77495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2"/>
  <sheetViews>
    <sheetView tabSelected="1" zoomScalePageLayoutView="0" workbookViewId="0" topLeftCell="A387">
      <selection activeCell="B415" sqref="B415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28125" style="0" customWidth="1"/>
    <col min="6" max="6" width="13.421875" style="0" customWidth="1"/>
    <col min="7" max="7" width="13.00390625" style="0" customWidth="1"/>
    <col min="8" max="8" width="10.8515625" style="0" customWidth="1"/>
    <col min="9" max="9" width="12.8515625" style="0" customWidth="1"/>
    <col min="10" max="10" width="16.421875" style="0" customWidth="1"/>
    <col min="11" max="11" width="11.8515625" style="0" customWidth="1"/>
    <col min="12" max="12" width="10.7109375" style="0" customWidth="1"/>
  </cols>
  <sheetData>
    <row r="1" s="9" customFormat="1" ht="15.75" customHeight="1">
      <c r="B1" s="9" t="s">
        <v>0</v>
      </c>
    </row>
    <row r="2" s="4" customFormat="1" ht="15.75" customHeight="1">
      <c r="B2" s="4" t="s">
        <v>1</v>
      </c>
    </row>
    <row r="3" s="4" customFormat="1" ht="15.75" customHeight="1"/>
    <row r="4" s="2" customFormat="1" ht="15.75" customHeight="1">
      <c r="B4" s="2" t="s">
        <v>264</v>
      </c>
    </row>
    <row r="5" s="2" customFormat="1" ht="15.75" customHeight="1">
      <c r="B5" s="2" t="s">
        <v>2</v>
      </c>
    </row>
    <row r="6" s="2" customFormat="1" ht="15.75" customHeight="1"/>
    <row r="7" s="2" customFormat="1" ht="15.75" customHeight="1">
      <c r="B7" s="2" t="s">
        <v>115</v>
      </c>
    </row>
    <row r="8" s="2" customFormat="1" ht="15.75" customHeight="1"/>
    <row r="9" spans="6:9" s="2" customFormat="1" ht="15.75" customHeight="1">
      <c r="F9" s="2" t="s">
        <v>119</v>
      </c>
      <c r="I9" s="2" t="s">
        <v>149</v>
      </c>
    </row>
    <row r="10" spans="6:10" s="3" customFormat="1" ht="15.75" customHeight="1">
      <c r="F10" s="3" t="s">
        <v>3</v>
      </c>
      <c r="G10" s="32" t="s">
        <v>118</v>
      </c>
      <c r="I10" s="3" t="s">
        <v>3</v>
      </c>
      <c r="J10" s="3" t="s">
        <v>118</v>
      </c>
    </row>
    <row r="11" spans="6:10" s="3" customFormat="1" ht="15.75" customHeight="1">
      <c r="F11" s="3" t="s">
        <v>4</v>
      </c>
      <c r="G11" s="13" t="s">
        <v>6</v>
      </c>
      <c r="I11" s="3" t="s">
        <v>4</v>
      </c>
      <c r="J11" s="3" t="s">
        <v>6</v>
      </c>
    </row>
    <row r="12" spans="6:10" s="3" customFormat="1" ht="15.75" customHeight="1">
      <c r="F12" s="3" t="s">
        <v>5</v>
      </c>
      <c r="G12" s="3" t="s">
        <v>5</v>
      </c>
      <c r="I12" s="3" t="s">
        <v>8</v>
      </c>
      <c r="J12" s="3" t="s">
        <v>9</v>
      </c>
    </row>
    <row r="13" spans="6:10" s="3" customFormat="1" ht="15.75" customHeight="1">
      <c r="F13" s="3" t="s">
        <v>266</v>
      </c>
      <c r="G13" s="3" t="s">
        <v>265</v>
      </c>
      <c r="I13" s="3" t="s">
        <v>266</v>
      </c>
      <c r="J13" s="3" t="s">
        <v>265</v>
      </c>
    </row>
    <row r="14" spans="6:10" ht="15.75" customHeight="1">
      <c r="F14" s="3" t="s">
        <v>10</v>
      </c>
      <c r="G14" s="3" t="s">
        <v>10</v>
      </c>
      <c r="I14" s="3" t="s">
        <v>10</v>
      </c>
      <c r="J14" s="3" t="s">
        <v>10</v>
      </c>
    </row>
    <row r="15" ht="15.75" customHeight="1"/>
    <row r="16" spans="2:11" ht="15.75" customHeight="1">
      <c r="B16" t="s">
        <v>11</v>
      </c>
      <c r="F16" s="18">
        <f>I16-39160</f>
        <v>34057</v>
      </c>
      <c r="G16" s="18">
        <v>34279</v>
      </c>
      <c r="H16" s="18"/>
      <c r="I16" s="18">
        <v>73217</v>
      </c>
      <c r="J16" s="18">
        <v>61161</v>
      </c>
      <c r="K16" s="18"/>
    </row>
    <row r="17" spans="6:11" ht="15.75" customHeight="1">
      <c r="F17" s="18"/>
      <c r="G17" s="18"/>
      <c r="H17" s="18"/>
      <c r="I17" s="18"/>
      <c r="J17" s="18"/>
      <c r="K17" s="18"/>
    </row>
    <row r="18" spans="2:11" ht="15.75" customHeight="1">
      <c r="B18" t="s">
        <v>113</v>
      </c>
      <c r="F18" s="18">
        <f>I18+28253</f>
        <v>-24570</v>
      </c>
      <c r="G18" s="18">
        <v>-25344</v>
      </c>
      <c r="H18" s="18"/>
      <c r="I18" s="18">
        <v>-52823</v>
      </c>
      <c r="J18" s="18">
        <v>-42917</v>
      </c>
      <c r="K18" s="18"/>
    </row>
    <row r="19" spans="6:11" ht="15.75" customHeight="1">
      <c r="F19" s="18"/>
      <c r="G19" s="18"/>
      <c r="H19" s="18"/>
      <c r="I19" s="18"/>
      <c r="J19" s="18"/>
      <c r="K19" s="18"/>
    </row>
    <row r="20" spans="2:11" ht="15.75" customHeight="1">
      <c r="B20" t="s">
        <v>114</v>
      </c>
      <c r="F20" s="23">
        <f>SUM(F16:F19)</f>
        <v>9487</v>
      </c>
      <c r="G20" s="23">
        <f>SUM(G16:G19)</f>
        <v>8935</v>
      </c>
      <c r="H20" s="18"/>
      <c r="I20" s="23">
        <f>SUM(I16:I19)</f>
        <v>20394</v>
      </c>
      <c r="J20" s="23">
        <f>SUM(J16:J19)</f>
        <v>18244</v>
      </c>
      <c r="K20" s="18"/>
    </row>
    <row r="21" spans="6:11" ht="15.75" customHeight="1">
      <c r="F21" s="18"/>
      <c r="G21" s="18"/>
      <c r="H21" s="18"/>
      <c r="I21" s="18"/>
      <c r="J21" s="18"/>
      <c r="K21" s="18"/>
    </row>
    <row r="22" spans="2:11" ht="15.75" customHeight="1">
      <c r="B22" t="s">
        <v>190</v>
      </c>
      <c r="F22" s="18">
        <f>I22-36</f>
        <v>113</v>
      </c>
      <c r="G22" s="18">
        <v>970</v>
      </c>
      <c r="H22" s="18"/>
      <c r="I22" s="18">
        <v>149</v>
      </c>
      <c r="J22" s="18">
        <v>1183</v>
      </c>
      <c r="K22" s="18"/>
    </row>
    <row r="23" spans="6:11" ht="15.75" customHeight="1">
      <c r="F23" s="18"/>
      <c r="G23" s="18"/>
      <c r="H23" s="18"/>
      <c r="I23" s="18"/>
      <c r="J23" s="18"/>
      <c r="K23" s="18"/>
    </row>
    <row r="24" spans="2:11" ht="15.75" customHeight="1">
      <c r="B24" t="s">
        <v>105</v>
      </c>
      <c r="F24" s="18">
        <f>I24+8851</f>
        <v>-8490</v>
      </c>
      <c r="G24" s="18">
        <v>-9098</v>
      </c>
      <c r="H24" s="18"/>
      <c r="I24" s="18">
        <v>-17341</v>
      </c>
      <c r="J24" s="18">
        <v>-19959</v>
      </c>
      <c r="K24" s="18"/>
    </row>
    <row r="25" spans="6:11" ht="15.75" customHeight="1">
      <c r="F25" s="18"/>
      <c r="G25" s="18"/>
      <c r="H25" s="18"/>
      <c r="I25" s="18"/>
      <c r="J25" s="18"/>
      <c r="K25" s="18"/>
    </row>
    <row r="26" spans="2:11" ht="15.75" customHeight="1">
      <c r="B26" t="s">
        <v>210</v>
      </c>
      <c r="F26" s="23">
        <f>SUM(F20:F25)</f>
        <v>1110</v>
      </c>
      <c r="G26" s="23">
        <f>SUM(G20:G25)</f>
        <v>807</v>
      </c>
      <c r="H26" s="18"/>
      <c r="I26" s="23">
        <f>SUM(I20:I25)</f>
        <v>3202</v>
      </c>
      <c r="J26" s="23">
        <f>SUM(J20:J25)</f>
        <v>-532</v>
      </c>
      <c r="K26" s="18"/>
    </row>
    <row r="27" spans="6:11" ht="15.75" customHeight="1">
      <c r="F27" s="18"/>
      <c r="G27" s="18"/>
      <c r="H27" s="18"/>
      <c r="I27" s="18"/>
      <c r="J27" s="18"/>
      <c r="K27" s="18"/>
    </row>
    <row r="28" spans="2:11" ht="15.75" customHeight="1">
      <c r="B28" s="12" t="s">
        <v>81</v>
      </c>
      <c r="F28" s="18">
        <f>I28+1306</f>
        <v>-1384</v>
      </c>
      <c r="G28" s="18">
        <v>-1037</v>
      </c>
      <c r="H28" s="18"/>
      <c r="I28" s="18">
        <v>-2690</v>
      </c>
      <c r="J28" s="18">
        <v>-2032</v>
      </c>
      <c r="K28" s="18"/>
    </row>
    <row r="29" spans="6:11" ht="15.75" customHeight="1">
      <c r="F29" s="18"/>
      <c r="G29" s="18"/>
      <c r="H29" s="18"/>
      <c r="I29" s="18"/>
      <c r="J29" s="18"/>
      <c r="K29" s="18"/>
    </row>
    <row r="30" spans="2:11" ht="15.75" customHeight="1">
      <c r="B30" t="s">
        <v>251</v>
      </c>
      <c r="F30" s="18">
        <f>I30</f>
        <v>0</v>
      </c>
      <c r="G30" s="18">
        <v>0</v>
      </c>
      <c r="H30" s="18"/>
      <c r="I30" s="18">
        <v>0</v>
      </c>
      <c r="J30" s="18">
        <v>0</v>
      </c>
      <c r="K30" s="18"/>
    </row>
    <row r="31" spans="6:11" ht="15.75" customHeight="1">
      <c r="F31" s="18"/>
      <c r="G31" s="18"/>
      <c r="H31" s="18"/>
      <c r="I31" s="18"/>
      <c r="J31" s="18"/>
      <c r="K31" s="18"/>
    </row>
    <row r="32" spans="2:11" ht="15.75" customHeight="1">
      <c r="B32" t="s">
        <v>287</v>
      </c>
      <c r="F32" s="23">
        <f>SUM(F26:F31)</f>
        <v>-274</v>
      </c>
      <c r="G32" s="23">
        <f>SUM(G26:G31)</f>
        <v>-230</v>
      </c>
      <c r="H32" s="18"/>
      <c r="I32" s="23">
        <f>SUM(I26:I31)</f>
        <v>512</v>
      </c>
      <c r="J32" s="23">
        <f>SUM(J26:J31)</f>
        <v>-2564</v>
      </c>
      <c r="K32" s="18"/>
    </row>
    <row r="33" spans="6:11" ht="15.75" customHeight="1">
      <c r="F33" s="18"/>
      <c r="G33" s="18"/>
      <c r="H33" s="18"/>
      <c r="I33" s="18"/>
      <c r="J33" s="18"/>
      <c r="K33" s="18"/>
    </row>
    <row r="34" spans="2:11" ht="15.75" customHeight="1">
      <c r="B34" t="s">
        <v>170</v>
      </c>
      <c r="F34" s="24">
        <f>I34+675</f>
        <v>-596</v>
      </c>
      <c r="G34" s="18">
        <v>-561</v>
      </c>
      <c r="H34" s="18"/>
      <c r="I34" s="24">
        <v>-1271</v>
      </c>
      <c r="J34" s="18">
        <v>-1101</v>
      </c>
      <c r="K34" s="18"/>
    </row>
    <row r="35" spans="6:11" ht="15.75" customHeight="1">
      <c r="F35" s="18"/>
      <c r="G35" s="18"/>
      <c r="H35" s="18"/>
      <c r="I35" s="18"/>
      <c r="J35" s="18"/>
      <c r="K35" s="18"/>
    </row>
    <row r="36" spans="2:11" ht="15.75" customHeight="1" thickBot="1">
      <c r="B36" t="s">
        <v>277</v>
      </c>
      <c r="F36" s="21">
        <f>SUM(F32:F35)</f>
        <v>-870</v>
      </c>
      <c r="G36" s="21">
        <f>SUM(G32:G35)</f>
        <v>-791</v>
      </c>
      <c r="H36" s="25"/>
      <c r="I36" s="21">
        <f>SUM(I32:I35)</f>
        <v>-759</v>
      </c>
      <c r="J36" s="21">
        <f>SUM(J32:J35)</f>
        <v>-3665</v>
      </c>
      <c r="K36" s="18"/>
    </row>
    <row r="37" spans="2:11" ht="15.75" customHeight="1">
      <c r="B37" t="s">
        <v>219</v>
      </c>
      <c r="F37" s="18"/>
      <c r="G37" s="18"/>
      <c r="H37" s="18"/>
      <c r="I37" s="18"/>
      <c r="J37" s="18"/>
      <c r="K37" s="18"/>
    </row>
    <row r="38" spans="6:11" ht="15.75" customHeight="1">
      <c r="F38" s="18"/>
      <c r="G38" s="18"/>
      <c r="H38" s="18"/>
      <c r="I38" s="18"/>
      <c r="J38" s="18"/>
      <c r="K38" s="18"/>
    </row>
    <row r="39" spans="2:11" ht="15.75" customHeight="1">
      <c r="B39" t="s">
        <v>217</v>
      </c>
      <c r="F39" s="18"/>
      <c r="G39" s="18"/>
      <c r="H39" s="18"/>
      <c r="I39" s="18"/>
      <c r="J39" s="18"/>
      <c r="K39" s="18"/>
    </row>
    <row r="40" spans="2:11" ht="15.75" customHeight="1" thickBot="1">
      <c r="B40" t="s">
        <v>191</v>
      </c>
      <c r="F40" s="19">
        <f>F36</f>
        <v>-870</v>
      </c>
      <c r="G40" s="19">
        <f>G36</f>
        <v>-791</v>
      </c>
      <c r="H40" s="18"/>
      <c r="I40" s="19">
        <f>I36</f>
        <v>-759</v>
      </c>
      <c r="J40" s="19">
        <f>J36</f>
        <v>-3665</v>
      </c>
      <c r="K40" s="18"/>
    </row>
    <row r="41" ht="15.75" customHeight="1">
      <c r="K41" s="18"/>
    </row>
    <row r="42" ht="15.75" customHeight="1">
      <c r="B42" t="s">
        <v>278</v>
      </c>
    </row>
    <row r="43" ht="15.75" customHeight="1">
      <c r="B43" t="s">
        <v>279</v>
      </c>
    </row>
    <row r="44" spans="2:10" ht="15.75" customHeight="1" thickBot="1">
      <c r="B44" t="s">
        <v>116</v>
      </c>
      <c r="F44" s="30">
        <f>F522</f>
        <v>-0.2536842534976352</v>
      </c>
      <c r="G44" s="30">
        <f>G522</f>
        <v>-0.23064855691566602</v>
      </c>
      <c r="H44" s="22"/>
      <c r="I44" s="30">
        <f>I522</f>
        <v>-0.22131764184448863</v>
      </c>
      <c r="J44" s="30">
        <f>J522</f>
        <v>-1.068681366745785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>
      <c r="B55" t="s">
        <v>133</v>
      </c>
    </row>
    <row r="56" ht="15" customHeight="1">
      <c r="B56" t="s">
        <v>220</v>
      </c>
    </row>
    <row r="57" ht="13.5" customHeight="1">
      <c r="B57" s="2" t="s">
        <v>120</v>
      </c>
    </row>
    <row r="58" ht="13.5" customHeight="1">
      <c r="I58" s="3" t="s">
        <v>79</v>
      </c>
    </row>
    <row r="59" spans="7:9" s="3" customFormat="1" ht="13.5" customHeight="1">
      <c r="G59" s="3" t="s">
        <v>14</v>
      </c>
      <c r="I59" s="3" t="s">
        <v>14</v>
      </c>
    </row>
    <row r="60" spans="7:9" s="3" customFormat="1" ht="13.5" customHeight="1">
      <c r="G60" s="3" t="s">
        <v>15</v>
      </c>
      <c r="I60" s="3" t="s">
        <v>7</v>
      </c>
    </row>
    <row r="61" spans="7:9" s="3" customFormat="1" ht="13.5" customHeight="1">
      <c r="G61" s="3" t="s">
        <v>3</v>
      </c>
      <c r="I61" s="3" t="s">
        <v>12</v>
      </c>
    </row>
    <row r="62" spans="7:9" s="3" customFormat="1" ht="13.5" customHeight="1">
      <c r="G62" s="3" t="s">
        <v>5</v>
      </c>
      <c r="I62" s="3" t="s">
        <v>13</v>
      </c>
    </row>
    <row r="63" spans="7:9" s="3" customFormat="1" ht="13.5" customHeight="1">
      <c r="G63" s="3" t="s">
        <v>266</v>
      </c>
      <c r="I63" s="3" t="s">
        <v>212</v>
      </c>
    </row>
    <row r="64" spans="7:9" s="3" customFormat="1" ht="13.5" customHeight="1">
      <c r="G64" s="3" t="s">
        <v>10</v>
      </c>
      <c r="I64" s="3" t="s">
        <v>10</v>
      </c>
    </row>
    <row r="65" ht="13.5" customHeight="1">
      <c r="B65" s="12" t="s">
        <v>94</v>
      </c>
    </row>
    <row r="66" ht="13.5" customHeight="1">
      <c r="B66" t="s">
        <v>83</v>
      </c>
    </row>
    <row r="67" spans="2:9" ht="13.5" customHeight="1">
      <c r="B67" t="s">
        <v>66</v>
      </c>
      <c r="G67" s="18">
        <v>180536</v>
      </c>
      <c r="H67" s="18"/>
      <c r="I67" s="18">
        <v>182982</v>
      </c>
    </row>
    <row r="68" spans="2:10" ht="13.5" customHeight="1">
      <c r="B68" s="44" t="s">
        <v>213</v>
      </c>
      <c r="C68" s="44"/>
      <c r="D68" s="44"/>
      <c r="E68" s="44"/>
      <c r="F68" s="44"/>
      <c r="G68" s="45">
        <v>13645</v>
      </c>
      <c r="H68" s="45"/>
      <c r="I68" s="45">
        <v>8536</v>
      </c>
      <c r="J68" s="18"/>
    </row>
    <row r="69" spans="2:9" ht="13.5" customHeight="1">
      <c r="B69" s="44" t="s">
        <v>214</v>
      </c>
      <c r="C69" s="44"/>
      <c r="D69" s="44"/>
      <c r="E69" s="44"/>
      <c r="F69" s="44"/>
      <c r="G69" s="45">
        <v>1000</v>
      </c>
      <c r="H69" s="45"/>
      <c r="I69" s="45">
        <v>1000</v>
      </c>
    </row>
    <row r="70" spans="2:9" ht="13.5" customHeight="1">
      <c r="B70" s="44" t="s">
        <v>253</v>
      </c>
      <c r="C70" s="44"/>
      <c r="D70" s="44"/>
      <c r="E70" s="44"/>
      <c r="F70" s="44"/>
      <c r="G70" s="45">
        <v>0</v>
      </c>
      <c r="H70" s="45"/>
      <c r="I70" s="45">
        <v>0</v>
      </c>
    </row>
    <row r="71" spans="2:9" ht="13.5" customHeight="1">
      <c r="B71" s="44" t="s">
        <v>21</v>
      </c>
      <c r="C71" s="44"/>
      <c r="D71" s="44"/>
      <c r="E71" s="44"/>
      <c r="F71" s="44"/>
      <c r="G71" s="45">
        <v>8979</v>
      </c>
      <c r="H71" s="45"/>
      <c r="I71" s="45">
        <v>8979</v>
      </c>
    </row>
    <row r="72" spans="2:9" ht="13.5" customHeight="1">
      <c r="B72" s="44" t="s">
        <v>17</v>
      </c>
      <c r="C72" s="44"/>
      <c r="D72" s="44"/>
      <c r="E72" s="44"/>
      <c r="F72" s="44"/>
      <c r="G72" s="45">
        <v>81562</v>
      </c>
      <c r="H72" s="45"/>
      <c r="I72" s="45">
        <v>80288</v>
      </c>
    </row>
    <row r="73" spans="2:9" ht="13.5" customHeight="1">
      <c r="B73" s="44"/>
      <c r="C73" s="44"/>
      <c r="D73" s="44"/>
      <c r="E73" s="44"/>
      <c r="F73" s="44"/>
      <c r="G73" s="45"/>
      <c r="H73" s="45"/>
      <c r="I73" s="45"/>
    </row>
    <row r="74" spans="2:9" ht="13.5" customHeight="1">
      <c r="B74" s="44"/>
      <c r="C74" s="44"/>
      <c r="D74" s="44"/>
      <c r="E74" s="44"/>
      <c r="F74" s="44"/>
      <c r="G74" s="46">
        <f>SUM(G67:G72)</f>
        <v>285722</v>
      </c>
      <c r="H74" s="45"/>
      <c r="I74" s="46">
        <f>SUM(I67:I72)</f>
        <v>281785</v>
      </c>
    </row>
    <row r="75" spans="2:9" ht="13.5" customHeight="1">
      <c r="B75" s="44" t="s">
        <v>86</v>
      </c>
      <c r="C75" s="44"/>
      <c r="D75" s="44"/>
      <c r="E75" s="44"/>
      <c r="F75" s="44"/>
      <c r="G75" s="45"/>
      <c r="H75" s="45"/>
      <c r="I75" s="45"/>
    </row>
    <row r="76" spans="2:11" ht="13.5" customHeight="1">
      <c r="B76" s="44" t="s">
        <v>16</v>
      </c>
      <c r="C76" s="44"/>
      <c r="D76" s="44"/>
      <c r="E76" s="44"/>
      <c r="F76" s="44"/>
      <c r="G76" s="36">
        <v>10278</v>
      </c>
      <c r="H76" s="36"/>
      <c r="I76" s="36">
        <v>10367</v>
      </c>
      <c r="K76" s="18"/>
    </row>
    <row r="77" spans="2:11" ht="13.5" customHeight="1">
      <c r="B77" t="s">
        <v>57</v>
      </c>
      <c r="G77" s="29">
        <v>11622</v>
      </c>
      <c r="H77" s="25"/>
      <c r="I77" s="29">
        <v>3614</v>
      </c>
      <c r="K77" s="18"/>
    </row>
    <row r="78" spans="2:9" ht="13.5" customHeight="1">
      <c r="B78" t="s">
        <v>17</v>
      </c>
      <c r="G78" s="25">
        <v>54830</v>
      </c>
      <c r="H78" s="25"/>
      <c r="I78" s="25">
        <v>61695</v>
      </c>
    </row>
    <row r="79" spans="2:9" ht="13.5" customHeight="1">
      <c r="B79" t="s">
        <v>58</v>
      </c>
      <c r="G79" s="25">
        <v>712</v>
      </c>
      <c r="H79" s="25"/>
      <c r="I79" s="25">
        <v>1213</v>
      </c>
    </row>
    <row r="80" spans="2:9" ht="13.5" customHeight="1">
      <c r="B80" t="s">
        <v>18</v>
      </c>
      <c r="G80" s="25">
        <v>3829</v>
      </c>
      <c r="H80" s="25"/>
      <c r="I80" s="25">
        <v>3829</v>
      </c>
    </row>
    <row r="81" spans="2:9" ht="13.5" customHeight="1">
      <c r="B81" t="s">
        <v>59</v>
      </c>
      <c r="G81" s="25">
        <v>3314</v>
      </c>
      <c r="H81" s="25"/>
      <c r="I81" s="25">
        <v>6578</v>
      </c>
    </row>
    <row r="82" spans="7:9" ht="13.5" customHeight="1">
      <c r="G82" s="25"/>
      <c r="H82" s="25"/>
      <c r="I82" s="25"/>
    </row>
    <row r="83" spans="7:9" ht="13.5" customHeight="1">
      <c r="G83" s="28">
        <f>SUM(G75:G81)</f>
        <v>84585</v>
      </c>
      <c r="H83" s="25"/>
      <c r="I83" s="28">
        <f>SUM(I76:I81)</f>
        <v>87296</v>
      </c>
    </row>
    <row r="84" spans="7:9" ht="13.5" customHeight="1">
      <c r="G84" s="25"/>
      <c r="H84" s="25"/>
      <c r="I84" s="25"/>
    </row>
    <row r="85" spans="2:9" ht="13.5" customHeight="1" thickBot="1">
      <c r="B85" t="s">
        <v>95</v>
      </c>
      <c r="G85" s="19">
        <f>G74+G83</f>
        <v>370307</v>
      </c>
      <c r="H85" s="25"/>
      <c r="I85" s="19">
        <f>I74+I83</f>
        <v>369081</v>
      </c>
    </row>
    <row r="86" spans="7:9" ht="13.5" customHeight="1">
      <c r="G86" s="25"/>
      <c r="H86" s="25"/>
      <c r="I86" s="25"/>
    </row>
    <row r="87" spans="2:9" ht="13.5" customHeight="1">
      <c r="B87" t="s">
        <v>96</v>
      </c>
      <c r="G87" s="18"/>
      <c r="H87" s="18"/>
      <c r="I87" s="18"/>
    </row>
    <row r="88" spans="2:9" ht="13.5" customHeight="1">
      <c r="B88" t="s">
        <v>103</v>
      </c>
      <c r="G88" s="18"/>
      <c r="H88" s="18"/>
      <c r="I88" s="18"/>
    </row>
    <row r="89" spans="2:9" ht="13.5" customHeight="1">
      <c r="B89" t="s">
        <v>22</v>
      </c>
      <c r="G89" s="18">
        <v>361742</v>
      </c>
      <c r="H89" s="18"/>
      <c r="I89" s="18">
        <v>361742</v>
      </c>
    </row>
    <row r="90" spans="2:9" ht="13.5" customHeight="1">
      <c r="B90" t="s">
        <v>23</v>
      </c>
      <c r="G90" s="18">
        <f>F202+G202+H202</f>
        <v>-97542</v>
      </c>
      <c r="H90" s="18"/>
      <c r="I90" s="18">
        <v>-96783</v>
      </c>
    </row>
    <row r="91" spans="7:9" ht="13.5" customHeight="1">
      <c r="G91" s="18"/>
      <c r="H91" s="18"/>
      <c r="I91" s="18"/>
    </row>
    <row r="92" spans="2:9" ht="13.5" customHeight="1">
      <c r="B92" t="s">
        <v>97</v>
      </c>
      <c r="G92" s="28">
        <f>SUM(G89:G90)</f>
        <v>264200</v>
      </c>
      <c r="H92" s="18"/>
      <c r="I92" s="28">
        <f>SUM(I89:I90)</f>
        <v>264959</v>
      </c>
    </row>
    <row r="93" spans="7:9" ht="13.5" customHeight="1">
      <c r="G93" s="18"/>
      <c r="H93" s="18"/>
      <c r="I93" s="18"/>
    </row>
    <row r="94" spans="2:9" ht="13.5" customHeight="1">
      <c r="B94" t="s">
        <v>101</v>
      </c>
      <c r="G94" s="18"/>
      <c r="H94" s="18"/>
      <c r="I94" s="18"/>
    </row>
    <row r="95" spans="2:9" ht="13.5" customHeight="1">
      <c r="B95" t="s">
        <v>87</v>
      </c>
      <c r="G95" s="18">
        <v>10797</v>
      </c>
      <c r="H95" s="18"/>
      <c r="I95" s="18">
        <v>10846</v>
      </c>
    </row>
    <row r="96" spans="2:9" ht="13.5" customHeight="1">
      <c r="B96" t="s">
        <v>84</v>
      </c>
      <c r="G96" s="18">
        <v>48566</v>
      </c>
      <c r="H96" s="18"/>
      <c r="I96" s="18">
        <v>48218</v>
      </c>
    </row>
    <row r="97" spans="7:11" ht="13.5" customHeight="1">
      <c r="G97" s="18"/>
      <c r="H97" s="18"/>
      <c r="I97" s="24"/>
      <c r="K97" s="18"/>
    </row>
    <row r="98" spans="7:9" ht="13.5" customHeight="1">
      <c r="G98" s="28">
        <f>SUM(G95:G97)</f>
        <v>59363</v>
      </c>
      <c r="H98" s="18"/>
      <c r="I98" s="28">
        <f>SUM(I95:I97)</f>
        <v>59064</v>
      </c>
    </row>
    <row r="99" spans="2:9" ht="13.5" customHeight="1">
      <c r="B99" t="s">
        <v>102</v>
      </c>
      <c r="G99" s="18"/>
      <c r="H99" s="18"/>
      <c r="I99" s="18"/>
    </row>
    <row r="100" spans="2:9" ht="13.5" customHeight="1">
      <c r="B100" t="s">
        <v>84</v>
      </c>
      <c r="G100" s="18">
        <v>12587</v>
      </c>
      <c r="H100" s="25"/>
      <c r="I100" s="25">
        <v>6865</v>
      </c>
    </row>
    <row r="101" spans="2:9" ht="13.5" customHeight="1">
      <c r="B101" t="s">
        <v>166</v>
      </c>
      <c r="G101" s="25">
        <v>714</v>
      </c>
      <c r="H101" s="25"/>
      <c r="I101" s="25">
        <v>859</v>
      </c>
    </row>
    <row r="102" spans="2:9" ht="13.5" customHeight="1">
      <c r="B102" t="s">
        <v>19</v>
      </c>
      <c r="G102" s="25">
        <v>26252</v>
      </c>
      <c r="H102" s="25"/>
      <c r="I102" s="25">
        <v>26978</v>
      </c>
    </row>
    <row r="103" spans="2:9" ht="13.5" customHeight="1">
      <c r="B103" t="s">
        <v>167</v>
      </c>
      <c r="G103" s="25">
        <v>6182</v>
      </c>
      <c r="H103" s="25"/>
      <c r="I103" s="25">
        <v>9347</v>
      </c>
    </row>
    <row r="104" spans="2:9" ht="13.5" customHeight="1">
      <c r="B104" t="s">
        <v>85</v>
      </c>
      <c r="G104" s="25">
        <v>1009</v>
      </c>
      <c r="H104" s="25"/>
      <c r="I104" s="25">
        <v>1009</v>
      </c>
    </row>
    <row r="105" spans="7:9" ht="13.5" customHeight="1">
      <c r="G105" s="25"/>
      <c r="H105" s="25"/>
      <c r="I105" s="25"/>
    </row>
    <row r="106" spans="7:9" ht="13.5" customHeight="1">
      <c r="G106" s="28">
        <f>SUM(G100:G104)</f>
        <v>46744</v>
      </c>
      <c r="H106" s="25"/>
      <c r="I106" s="28">
        <f>SUM(I100:I104)</f>
        <v>45058</v>
      </c>
    </row>
    <row r="107" spans="7:9" ht="13.5" customHeight="1">
      <c r="G107" s="25"/>
      <c r="H107" s="25"/>
      <c r="I107" s="25"/>
    </row>
    <row r="108" spans="2:9" ht="13.5" customHeight="1">
      <c r="B108" t="s">
        <v>98</v>
      </c>
      <c r="G108" s="25">
        <f>G98+G106</f>
        <v>106107</v>
      </c>
      <c r="H108" s="18"/>
      <c r="I108" s="25">
        <f>I98+I106</f>
        <v>104122</v>
      </c>
    </row>
    <row r="109" spans="7:9" ht="13.5" customHeight="1">
      <c r="G109" s="25"/>
      <c r="H109" s="18"/>
      <c r="I109" s="25"/>
    </row>
    <row r="110" spans="2:9" ht="13.5" customHeight="1" thickBot="1">
      <c r="B110" t="s">
        <v>99</v>
      </c>
      <c r="G110" s="21">
        <f>G92+G108</f>
        <v>370307</v>
      </c>
      <c r="H110" s="18"/>
      <c r="I110" s="21">
        <f>I92+I108</f>
        <v>369081</v>
      </c>
    </row>
    <row r="111" spans="7:9" ht="13.5" customHeight="1">
      <c r="G111" s="25"/>
      <c r="H111" s="18"/>
      <c r="I111" s="25"/>
    </row>
    <row r="112" spans="2:9" ht="13.5" customHeight="1">
      <c r="B112" t="s">
        <v>93</v>
      </c>
      <c r="G112" s="18">
        <f>G92/342946*100</f>
        <v>77.03836755640829</v>
      </c>
      <c r="H112" s="18"/>
      <c r="I112" s="18">
        <f>I92/342946*100</f>
        <v>77.25968519825278</v>
      </c>
    </row>
    <row r="113" spans="6:8" ht="13.5" customHeight="1">
      <c r="F113" s="6"/>
      <c r="G113" s="6"/>
      <c r="H113" s="6"/>
    </row>
    <row r="114" spans="6:8" ht="13.5" customHeight="1">
      <c r="F114" s="6"/>
      <c r="G114" s="6"/>
      <c r="H114" s="6"/>
    </row>
    <row r="115" spans="6:8" ht="13.5" customHeight="1">
      <c r="F115" s="6"/>
      <c r="G115" s="6"/>
      <c r="H115" s="6"/>
    </row>
    <row r="116" spans="6:8" ht="13.5" customHeight="1">
      <c r="F116" s="6"/>
      <c r="G116" s="6"/>
      <c r="H116" s="6"/>
    </row>
    <row r="117" spans="6:8" ht="13.5" customHeight="1">
      <c r="F117" s="6"/>
      <c r="G117" s="6"/>
      <c r="H117" s="6"/>
    </row>
    <row r="118" ht="13.5" customHeight="1">
      <c r="B118" t="s">
        <v>125</v>
      </c>
    </row>
    <row r="119" ht="13.5" customHeight="1">
      <c r="B119" t="s">
        <v>220</v>
      </c>
    </row>
    <row r="120" ht="14.25" customHeight="1">
      <c r="B120" s="2" t="s">
        <v>121</v>
      </c>
    </row>
    <row r="121" spans="2:9" ht="14.25" customHeight="1">
      <c r="B121" s="2"/>
      <c r="I121" s="3"/>
    </row>
    <row r="122" ht="14.25" customHeight="1">
      <c r="I122" s="3" t="s">
        <v>7</v>
      </c>
    </row>
    <row r="123" spans="7:9" ht="14.25" customHeight="1">
      <c r="G123" s="3" t="s">
        <v>3</v>
      </c>
      <c r="I123" s="3" t="s">
        <v>4</v>
      </c>
    </row>
    <row r="124" spans="7:9" ht="14.25" customHeight="1">
      <c r="G124" s="3" t="s">
        <v>4</v>
      </c>
      <c r="I124" s="3" t="s">
        <v>6</v>
      </c>
    </row>
    <row r="125" spans="7:9" ht="14.25" customHeight="1">
      <c r="G125" s="3" t="s">
        <v>8</v>
      </c>
      <c r="I125" s="3" t="s">
        <v>9</v>
      </c>
    </row>
    <row r="126" spans="7:9" ht="14.25" customHeight="1">
      <c r="G126" s="3" t="s">
        <v>266</v>
      </c>
      <c r="I126" s="3" t="s">
        <v>265</v>
      </c>
    </row>
    <row r="127" spans="7:9" ht="14.25" customHeight="1">
      <c r="G127" s="3" t="s">
        <v>10</v>
      </c>
      <c r="I127" s="3" t="s">
        <v>10</v>
      </c>
    </row>
    <row r="128" spans="2:7" ht="14.25" customHeight="1">
      <c r="B128" t="s">
        <v>24</v>
      </c>
      <c r="G128" s="5"/>
    </row>
    <row r="129" ht="14.25" customHeight="1">
      <c r="G129" s="5"/>
    </row>
    <row r="130" spans="2:9" ht="14.25" customHeight="1">
      <c r="B130" t="s">
        <v>258</v>
      </c>
      <c r="G130" s="5">
        <f>I32</f>
        <v>512</v>
      </c>
      <c r="H130" s="5"/>
      <c r="I130" s="18">
        <f>J32</f>
        <v>-2564</v>
      </c>
    </row>
    <row r="131" spans="7:9" ht="14.25" customHeight="1">
      <c r="G131" s="18"/>
      <c r="H131" s="18"/>
      <c r="I131" s="18"/>
    </row>
    <row r="132" spans="2:9" ht="14.25" customHeight="1">
      <c r="B132" t="s">
        <v>112</v>
      </c>
      <c r="G132" s="18"/>
      <c r="H132" s="18"/>
      <c r="I132" s="18"/>
    </row>
    <row r="133" spans="2:9" ht="14.25" customHeight="1">
      <c r="B133" t="s">
        <v>104</v>
      </c>
      <c r="G133" s="18">
        <v>3753</v>
      </c>
      <c r="H133" s="18"/>
      <c r="I133" s="18">
        <v>2650</v>
      </c>
    </row>
    <row r="134" spans="2:9" ht="14.25" customHeight="1">
      <c r="B134" s="12" t="s">
        <v>130</v>
      </c>
      <c r="G134" s="18">
        <v>2674</v>
      </c>
      <c r="H134" s="18"/>
      <c r="I134" s="18">
        <v>1991</v>
      </c>
    </row>
    <row r="135" spans="7:9" ht="14.25" customHeight="1">
      <c r="G135" s="18"/>
      <c r="H135" s="18"/>
      <c r="I135" s="18"/>
    </row>
    <row r="136" spans="2:9" ht="14.25" customHeight="1">
      <c r="B136" t="s">
        <v>171</v>
      </c>
      <c r="G136" s="23">
        <f>SUM(G130:G135)</f>
        <v>6939</v>
      </c>
      <c r="H136" s="18"/>
      <c r="I136" s="23">
        <f>SUM(I130:I135)</f>
        <v>2077</v>
      </c>
    </row>
    <row r="137" spans="7:9" ht="14.25" customHeight="1">
      <c r="G137" s="18"/>
      <c r="H137" s="18"/>
      <c r="I137" s="18"/>
    </row>
    <row r="138" spans="2:9" ht="14.25" customHeight="1">
      <c r="B138" t="s">
        <v>215</v>
      </c>
      <c r="G138" s="18">
        <v>-5109</v>
      </c>
      <c r="H138" s="18"/>
      <c r="I138" s="18">
        <v>0</v>
      </c>
    </row>
    <row r="139" spans="2:9" ht="14.25" customHeight="1">
      <c r="B139" t="s">
        <v>175</v>
      </c>
      <c r="G139" s="18">
        <v>89</v>
      </c>
      <c r="H139" s="18"/>
      <c r="I139" s="18">
        <v>135</v>
      </c>
    </row>
    <row r="140" spans="2:9" ht="14.25" customHeight="1">
      <c r="B140" t="s">
        <v>176</v>
      </c>
      <c r="G140" s="18">
        <v>-2417</v>
      </c>
      <c r="H140" s="18"/>
      <c r="I140" s="18">
        <v>-12325</v>
      </c>
    </row>
    <row r="141" spans="2:9" ht="14.25" customHeight="1">
      <c r="B141" t="s">
        <v>177</v>
      </c>
      <c r="G141" s="18">
        <v>-3932</v>
      </c>
      <c r="H141" s="18"/>
      <c r="I141" s="18">
        <v>2512</v>
      </c>
    </row>
    <row r="142" spans="2:9" ht="14.25" customHeight="1">
      <c r="B142" t="s">
        <v>178</v>
      </c>
      <c r="G142" s="18">
        <v>-819</v>
      </c>
      <c r="H142" s="18"/>
      <c r="I142" s="18">
        <v>-1264</v>
      </c>
    </row>
    <row r="143" spans="7:9" ht="14.25" customHeight="1">
      <c r="G143" s="18"/>
      <c r="H143" s="18"/>
      <c r="I143" s="18"/>
    </row>
    <row r="144" spans="2:9" ht="14.25" customHeight="1">
      <c r="B144" t="s">
        <v>195</v>
      </c>
      <c r="G144" s="23">
        <f>SUM(G136:G143)</f>
        <v>-5249</v>
      </c>
      <c r="H144" s="18"/>
      <c r="I144" s="23">
        <f>SUM(I136:I143)</f>
        <v>-8865</v>
      </c>
    </row>
    <row r="145" spans="7:9" ht="14.25" customHeight="1">
      <c r="G145" s="18"/>
      <c r="H145" s="18"/>
      <c r="I145" s="18"/>
    </row>
    <row r="146" spans="2:9" ht="14.25" customHeight="1">
      <c r="B146" t="s">
        <v>25</v>
      </c>
      <c r="G146" s="26"/>
      <c r="H146" s="18"/>
      <c r="I146" s="26"/>
    </row>
    <row r="147" spans="2:9" ht="14.25" customHeight="1">
      <c r="B147" t="s">
        <v>107</v>
      </c>
      <c r="G147" s="20">
        <v>-616</v>
      </c>
      <c r="H147" s="18"/>
      <c r="I147" s="20">
        <v>-2181</v>
      </c>
    </row>
    <row r="148" spans="2:9" ht="14.25" customHeight="1">
      <c r="B148" s="12" t="s">
        <v>109</v>
      </c>
      <c r="G148" s="20">
        <v>16</v>
      </c>
      <c r="H148" s="18"/>
      <c r="I148" s="20">
        <v>41</v>
      </c>
    </row>
    <row r="149" spans="7:9" ht="14.25" customHeight="1">
      <c r="G149" s="27"/>
      <c r="H149" s="18"/>
      <c r="I149" s="27"/>
    </row>
    <row r="150" spans="2:9" ht="14.25" customHeight="1">
      <c r="B150" t="s">
        <v>257</v>
      </c>
      <c r="G150" s="18">
        <f>SUM(G146:G149)</f>
        <v>-600</v>
      </c>
      <c r="H150" s="18"/>
      <c r="I150" s="18">
        <f>SUM(I146:I149)</f>
        <v>-2140</v>
      </c>
    </row>
    <row r="151" spans="7:9" ht="14.25" customHeight="1">
      <c r="G151" s="18"/>
      <c r="H151" s="18"/>
      <c r="I151" s="18"/>
    </row>
    <row r="152" spans="2:9" ht="14.25" customHeight="1">
      <c r="B152" t="s">
        <v>131</v>
      </c>
      <c r="G152" s="26"/>
      <c r="H152" s="25"/>
      <c r="I152" s="26"/>
    </row>
    <row r="153" spans="2:9" ht="14.25" customHeight="1">
      <c r="B153" t="s">
        <v>196</v>
      </c>
      <c r="G153" s="20">
        <v>3123</v>
      </c>
      <c r="H153" s="25"/>
      <c r="I153" s="20">
        <v>4945</v>
      </c>
    </row>
    <row r="154" spans="2:9" ht="14.25" customHeight="1">
      <c r="B154" t="s">
        <v>206</v>
      </c>
      <c r="G154" s="20">
        <v>2583</v>
      </c>
      <c r="H154" s="25"/>
      <c r="I154" s="20">
        <v>5375</v>
      </c>
    </row>
    <row r="155" spans="2:9" ht="14.25" customHeight="1">
      <c r="B155" t="s">
        <v>207</v>
      </c>
      <c r="G155" s="20">
        <v>-329</v>
      </c>
      <c r="H155" s="25"/>
      <c r="I155" s="20">
        <v>-31</v>
      </c>
    </row>
    <row r="156" spans="2:9" ht="14.25" customHeight="1">
      <c r="B156" t="s">
        <v>132</v>
      </c>
      <c r="G156" s="20">
        <v>-2647</v>
      </c>
      <c r="H156" s="25"/>
      <c r="I156" s="20">
        <v>-1956</v>
      </c>
    </row>
    <row r="157" spans="7:9" ht="14.25" customHeight="1">
      <c r="G157" s="27"/>
      <c r="H157" s="25"/>
      <c r="I157" s="27"/>
    </row>
    <row r="158" spans="2:9" ht="14.25" customHeight="1">
      <c r="B158" t="s">
        <v>197</v>
      </c>
      <c r="G158" s="25">
        <f>SUM(G152:G157)</f>
        <v>2730</v>
      </c>
      <c r="H158" s="25"/>
      <c r="I158" s="25">
        <f>SUM(I152:I157)</f>
        <v>8333</v>
      </c>
    </row>
    <row r="159" spans="7:9" ht="14.25" customHeight="1">
      <c r="G159" s="18"/>
      <c r="H159" s="18"/>
      <c r="I159" s="18"/>
    </row>
    <row r="160" spans="2:9" ht="14.25" customHeight="1">
      <c r="B160" t="s">
        <v>184</v>
      </c>
      <c r="G160" s="23">
        <f>G144+G150+G158</f>
        <v>-3119</v>
      </c>
      <c r="H160" s="18"/>
      <c r="I160" s="23">
        <f>I144+I150+I158</f>
        <v>-2672</v>
      </c>
    </row>
    <row r="161" spans="7:9" ht="14.25" customHeight="1">
      <c r="G161" s="18"/>
      <c r="H161" s="18"/>
      <c r="I161" s="18"/>
    </row>
    <row r="162" spans="2:9" ht="14.25" customHeight="1">
      <c r="B162" t="s">
        <v>204</v>
      </c>
      <c r="G162" s="18">
        <v>9048</v>
      </c>
      <c r="H162" s="18"/>
      <c r="I162" s="18">
        <v>4883</v>
      </c>
    </row>
    <row r="163" spans="7:9" ht="14.25" customHeight="1">
      <c r="G163" s="18"/>
      <c r="H163" s="18"/>
      <c r="I163" s="18"/>
    </row>
    <row r="164" spans="2:9" ht="14.25" customHeight="1" thickBot="1">
      <c r="B164" t="s">
        <v>205</v>
      </c>
      <c r="G164" s="21">
        <f>SUM(G160:G163)</f>
        <v>5929</v>
      </c>
      <c r="H164" s="18"/>
      <c r="I164" s="21">
        <f>SUM(I160:I163)</f>
        <v>2211</v>
      </c>
    </row>
    <row r="165" spans="7:9" ht="14.25" customHeight="1">
      <c r="G165" s="5"/>
      <c r="I165" s="5"/>
    </row>
    <row r="166" ht="14.25" customHeight="1">
      <c r="B166" t="s">
        <v>60</v>
      </c>
    </row>
    <row r="167" spans="7:9" ht="14.25" customHeight="1">
      <c r="G167" s="5"/>
      <c r="I167" s="5"/>
    </row>
    <row r="168" spans="2:9" ht="14.25" customHeight="1">
      <c r="B168" t="s">
        <v>59</v>
      </c>
      <c r="G168" s="18">
        <f>G81</f>
        <v>3314</v>
      </c>
      <c r="H168" s="18"/>
      <c r="I168" s="18">
        <v>2842</v>
      </c>
    </row>
    <row r="169" spans="2:9" ht="14.25" customHeight="1">
      <c r="B169" t="s">
        <v>18</v>
      </c>
      <c r="G169" s="18">
        <f>G80</f>
        <v>3829</v>
      </c>
      <c r="H169" s="18"/>
      <c r="I169" s="18">
        <v>835</v>
      </c>
    </row>
    <row r="170" spans="7:9" ht="14.25" customHeight="1">
      <c r="G170" s="23">
        <f>SUM(G168:G169)</f>
        <v>7143</v>
      </c>
      <c r="H170" s="18"/>
      <c r="I170" s="23">
        <f>SUM(I168:I169)</f>
        <v>3677</v>
      </c>
    </row>
    <row r="171" spans="2:9" ht="14.25" customHeight="1">
      <c r="B171" t="s">
        <v>168</v>
      </c>
      <c r="G171" s="18">
        <f>-G101</f>
        <v>-714</v>
      </c>
      <c r="H171" s="18"/>
      <c r="I171" s="18">
        <v>-966</v>
      </c>
    </row>
    <row r="172" spans="2:9" ht="14.25" customHeight="1">
      <c r="B172" t="s">
        <v>153</v>
      </c>
      <c r="G172" s="18">
        <v>-500</v>
      </c>
      <c r="H172" s="18"/>
      <c r="I172" s="18">
        <v>-500</v>
      </c>
    </row>
    <row r="173" spans="7:9" ht="14.25" customHeight="1" thickBot="1">
      <c r="G173" s="21">
        <f>SUM(G170:G172)</f>
        <v>5929</v>
      </c>
      <c r="H173" s="18"/>
      <c r="I173" s="21">
        <f>SUM(I170:I172)</f>
        <v>2211</v>
      </c>
    </row>
    <row r="174" spans="7:9" ht="13.5" customHeight="1">
      <c r="G174" s="18"/>
      <c r="H174" s="18"/>
      <c r="I174" s="18"/>
    </row>
    <row r="175" ht="13.5" customHeight="1"/>
    <row r="176" ht="13.5" customHeight="1"/>
    <row r="177" ht="13.5" customHeight="1"/>
    <row r="178" ht="13.5" customHeight="1"/>
    <row r="179" ht="13.5" customHeight="1">
      <c r="B179" t="s">
        <v>124</v>
      </c>
    </row>
    <row r="180" ht="13.5" customHeight="1">
      <c r="B180" t="s">
        <v>221</v>
      </c>
    </row>
    <row r="181" ht="13.5" customHeight="1"/>
    <row r="182" ht="15" customHeight="1">
      <c r="B182" s="2" t="s">
        <v>26</v>
      </c>
    </row>
    <row r="183" ht="15" customHeight="1"/>
    <row r="184" ht="15" customHeight="1">
      <c r="E184" s="2" t="s">
        <v>147</v>
      </c>
    </row>
    <row r="185" spans="5:9" s="3" customFormat="1" ht="15" customHeight="1">
      <c r="E185" s="14"/>
      <c r="F185" s="14" t="s">
        <v>28</v>
      </c>
      <c r="G185" s="14"/>
      <c r="H185" s="14"/>
      <c r="I185" s="14"/>
    </row>
    <row r="186" spans="5:9" s="3" customFormat="1" ht="15" customHeight="1">
      <c r="E186" s="14"/>
      <c r="F186" s="14" t="s">
        <v>27</v>
      </c>
      <c r="G186" s="14" t="s">
        <v>30</v>
      </c>
      <c r="H186" s="15" t="s">
        <v>31</v>
      </c>
      <c r="I186" s="14"/>
    </row>
    <row r="187" spans="5:9" s="3" customFormat="1" ht="15" customHeight="1">
      <c r="E187" s="14" t="s">
        <v>22</v>
      </c>
      <c r="F187" s="14" t="s">
        <v>29</v>
      </c>
      <c r="G187" s="14" t="s">
        <v>29</v>
      </c>
      <c r="H187" s="14" t="s">
        <v>32</v>
      </c>
      <c r="I187" s="14" t="s">
        <v>33</v>
      </c>
    </row>
    <row r="188" spans="5:9" s="3" customFormat="1" ht="15" customHeight="1">
      <c r="E188" s="3" t="s">
        <v>10</v>
      </c>
      <c r="F188" s="3" t="s">
        <v>10</v>
      </c>
      <c r="G188" s="3" t="s">
        <v>10</v>
      </c>
      <c r="H188" s="3" t="s">
        <v>10</v>
      </c>
      <c r="I188" s="3" t="s">
        <v>10</v>
      </c>
    </row>
    <row r="189" ht="15" customHeight="1"/>
    <row r="190" spans="2:9" ht="15" customHeight="1">
      <c r="B190" t="s">
        <v>189</v>
      </c>
      <c r="E190" s="5">
        <v>361742</v>
      </c>
      <c r="F190" s="5">
        <v>45490</v>
      </c>
      <c r="G190" s="5">
        <v>21455</v>
      </c>
      <c r="H190" s="5">
        <v>-257997</v>
      </c>
      <c r="I190" s="5">
        <f>SUM(E190:H190)</f>
        <v>170690</v>
      </c>
    </row>
    <row r="191" spans="5:9" ht="15" customHeight="1">
      <c r="E191" s="5"/>
      <c r="F191" s="5"/>
      <c r="G191" s="5"/>
      <c r="H191" s="5"/>
      <c r="I191" s="5"/>
    </row>
    <row r="192" spans="2:9" ht="15" customHeight="1">
      <c r="B192" t="s">
        <v>216</v>
      </c>
      <c r="E192" s="18">
        <v>0</v>
      </c>
      <c r="F192" s="18">
        <v>0</v>
      </c>
      <c r="G192" s="18">
        <v>0</v>
      </c>
      <c r="H192" s="18">
        <f>J36</f>
        <v>-3665</v>
      </c>
      <c r="I192" s="5">
        <f>SUM(E192:H192)</f>
        <v>-3665</v>
      </c>
    </row>
    <row r="193" spans="5:9" ht="15" customHeight="1">
      <c r="E193" s="5"/>
      <c r="F193" s="5"/>
      <c r="G193" s="5"/>
      <c r="H193" s="5"/>
      <c r="I193" s="5"/>
    </row>
    <row r="194" spans="2:9" ht="15" customHeight="1" thickBot="1">
      <c r="B194" t="s">
        <v>267</v>
      </c>
      <c r="E194" s="8">
        <f>SUM(E190:E193)</f>
        <v>361742</v>
      </c>
      <c r="F194" s="8">
        <f>SUM(F190:F193)</f>
        <v>45490</v>
      </c>
      <c r="G194" s="8">
        <f>SUM(G190:G193)</f>
        <v>21455</v>
      </c>
      <c r="H194" s="8">
        <f>SUM(H190:H193)</f>
        <v>-261662</v>
      </c>
      <c r="I194" s="8">
        <f>SUM(I190:I193)</f>
        <v>167025</v>
      </c>
    </row>
    <row r="195" ht="15" customHeight="1"/>
    <row r="196" ht="15" customHeight="1"/>
    <row r="197" ht="15" customHeight="1"/>
    <row r="198" spans="2:9" ht="15" customHeight="1">
      <c r="B198" t="s">
        <v>222</v>
      </c>
      <c r="E198" s="5">
        <v>361742</v>
      </c>
      <c r="F198" s="5">
        <v>45488</v>
      </c>
      <c r="G198" s="5">
        <v>21455</v>
      </c>
      <c r="H198" s="5">
        <v>-163726</v>
      </c>
      <c r="I198" s="5">
        <f>SUM(E198:H198)</f>
        <v>264959</v>
      </c>
    </row>
    <row r="199" spans="5:9" ht="15" customHeight="1">
      <c r="E199" s="5"/>
      <c r="F199" s="5"/>
      <c r="G199" s="5"/>
      <c r="H199" s="5"/>
      <c r="I199" s="5"/>
    </row>
    <row r="200" spans="2:9" ht="15" customHeight="1">
      <c r="B200" t="s">
        <v>216</v>
      </c>
      <c r="E200" s="18">
        <v>0</v>
      </c>
      <c r="F200" s="18"/>
      <c r="G200" s="18">
        <v>0</v>
      </c>
      <c r="H200" s="18">
        <f>I36</f>
        <v>-759</v>
      </c>
      <c r="I200" s="5">
        <f>SUM(E200:H200)</f>
        <v>-759</v>
      </c>
    </row>
    <row r="201" spans="5:9" ht="15" customHeight="1">
      <c r="E201" s="5"/>
      <c r="F201" s="5"/>
      <c r="G201" s="5"/>
      <c r="H201" s="5"/>
      <c r="I201" s="5"/>
    </row>
    <row r="202" spans="2:9" ht="15" customHeight="1" thickBot="1">
      <c r="B202" t="s">
        <v>268</v>
      </c>
      <c r="E202" s="8">
        <f>SUM(E198:E201)</f>
        <v>361742</v>
      </c>
      <c r="F202" s="8">
        <f>SUM(F198:F201)</f>
        <v>45488</v>
      </c>
      <c r="G202" s="8">
        <f>SUM(G198:G201)</f>
        <v>21455</v>
      </c>
      <c r="H202" s="8">
        <f>SUM(H198:H201)</f>
        <v>-164485</v>
      </c>
      <c r="I202" s="8">
        <f>SUM(I198:I201)</f>
        <v>264200</v>
      </c>
    </row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>
      <c r="B237" t="s">
        <v>123</v>
      </c>
    </row>
    <row r="238" ht="15" customHeight="1">
      <c r="B238" t="s">
        <v>220</v>
      </c>
    </row>
    <row r="239" ht="15.75" customHeight="1">
      <c r="A239" s="4" t="s">
        <v>34</v>
      </c>
    </row>
    <row r="240" ht="15.75" customHeight="1"/>
    <row r="241" spans="1:10" ht="15.75" customHeight="1">
      <c r="A241" t="s">
        <v>35</v>
      </c>
      <c r="B241" s="43" t="s">
        <v>148</v>
      </c>
      <c r="C241" s="44"/>
      <c r="D241" s="44"/>
      <c r="E241" s="44"/>
      <c r="F241" s="44"/>
      <c r="G241" s="44"/>
      <c r="H241" s="44"/>
      <c r="I241" s="44"/>
      <c r="J241" s="44"/>
    </row>
    <row r="242" spans="2:10" ht="15.75" customHeight="1">
      <c r="B242" s="44" t="s">
        <v>198</v>
      </c>
      <c r="C242" s="44"/>
      <c r="D242" s="44"/>
      <c r="E242" s="44"/>
      <c r="F242" s="44"/>
      <c r="G242" s="44"/>
      <c r="H242" s="44"/>
      <c r="I242" s="44"/>
      <c r="J242" s="44"/>
    </row>
    <row r="243" spans="2:10" ht="15.75" customHeight="1">
      <c r="B243" s="44" t="s">
        <v>199</v>
      </c>
      <c r="C243" s="44"/>
      <c r="D243" s="44"/>
      <c r="E243" s="44"/>
      <c r="F243" s="44"/>
      <c r="G243" s="44"/>
      <c r="H243" s="44"/>
      <c r="I243" s="44"/>
      <c r="J243" s="44"/>
    </row>
    <row r="244" spans="2:10" ht="13.5" customHeight="1">
      <c r="B244" s="44"/>
      <c r="C244" s="44"/>
      <c r="D244" s="44"/>
      <c r="E244" s="44"/>
      <c r="F244" s="44"/>
      <c r="G244" s="44"/>
      <c r="H244" s="44"/>
      <c r="I244" s="44"/>
      <c r="J244" s="44"/>
    </row>
    <row r="245" spans="2:10" ht="15.75" customHeight="1">
      <c r="B245" s="44" t="s">
        <v>122</v>
      </c>
      <c r="C245" s="44"/>
      <c r="D245" s="44"/>
      <c r="E245" s="44"/>
      <c r="F245" s="44"/>
      <c r="G245" s="44"/>
      <c r="H245" s="44"/>
      <c r="I245" s="44"/>
      <c r="J245" s="44"/>
    </row>
    <row r="246" spans="2:10" ht="15.75" customHeight="1">
      <c r="B246" s="44" t="s">
        <v>223</v>
      </c>
      <c r="C246" s="44"/>
      <c r="D246" s="44"/>
      <c r="E246" s="44"/>
      <c r="F246" s="44"/>
      <c r="G246" s="44"/>
      <c r="H246" s="44"/>
      <c r="I246" s="44"/>
      <c r="J246" s="44"/>
    </row>
    <row r="247" spans="2:10" ht="15.75" customHeight="1">
      <c r="B247" s="44" t="s">
        <v>134</v>
      </c>
      <c r="C247" s="44"/>
      <c r="D247" s="44"/>
      <c r="E247" s="44"/>
      <c r="F247" s="44"/>
      <c r="G247" s="44"/>
      <c r="H247" s="44"/>
      <c r="I247" s="44"/>
      <c r="J247" s="44"/>
    </row>
    <row r="248" spans="2:10" ht="15.75" customHeight="1">
      <c r="B248" s="44" t="s">
        <v>224</v>
      </c>
      <c r="C248" s="44"/>
      <c r="D248" s="44"/>
      <c r="E248" s="44"/>
      <c r="F248" s="44"/>
      <c r="G248" s="44"/>
      <c r="H248" s="44"/>
      <c r="I248" s="44"/>
      <c r="J248" s="44"/>
    </row>
    <row r="249" spans="2:10" ht="13.5" customHeight="1">
      <c r="B249" s="44"/>
      <c r="C249" s="44"/>
      <c r="D249" s="44"/>
      <c r="E249" s="44"/>
      <c r="F249" s="44"/>
      <c r="G249" s="44"/>
      <c r="H249" s="44"/>
      <c r="I249" s="44"/>
      <c r="J249" s="44"/>
    </row>
    <row r="250" spans="2:10" ht="15.75" customHeight="1">
      <c r="B250" s="44" t="s">
        <v>135</v>
      </c>
      <c r="C250" s="44"/>
      <c r="D250" s="44"/>
      <c r="E250" s="44"/>
      <c r="F250" s="44"/>
      <c r="G250" s="44"/>
      <c r="H250" s="44"/>
      <c r="I250" s="44"/>
      <c r="J250" s="44"/>
    </row>
    <row r="251" spans="2:10" ht="15.75" customHeight="1">
      <c r="B251" s="44" t="s">
        <v>225</v>
      </c>
      <c r="C251" s="44"/>
      <c r="D251" s="44"/>
      <c r="E251" s="44"/>
      <c r="F251" s="44"/>
      <c r="G251" s="44"/>
      <c r="H251" s="44"/>
      <c r="I251" s="44"/>
      <c r="J251" s="44"/>
    </row>
    <row r="252" spans="2:10" ht="13.5" customHeight="1"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2:10" ht="15.75" customHeight="1">
      <c r="B253" s="47" t="s">
        <v>226</v>
      </c>
      <c r="C253" s="44"/>
      <c r="D253" s="44"/>
      <c r="E253" s="44"/>
      <c r="F253" s="44"/>
      <c r="G253" s="44"/>
      <c r="H253" s="44"/>
      <c r="I253" s="44"/>
      <c r="J253" s="44"/>
    </row>
    <row r="254" spans="2:10" ht="15.75" customHeight="1">
      <c r="B254" s="44" t="s">
        <v>227</v>
      </c>
      <c r="C254" s="44"/>
      <c r="D254" s="44"/>
      <c r="E254" s="44"/>
      <c r="F254" s="44"/>
      <c r="G254" s="44"/>
      <c r="H254" s="44"/>
      <c r="I254" s="44"/>
      <c r="J254" s="44"/>
    </row>
    <row r="255" spans="2:10" ht="15.75" customHeight="1">
      <c r="B255" s="44" t="s">
        <v>254</v>
      </c>
      <c r="C255" s="44"/>
      <c r="D255" s="44"/>
      <c r="E255" s="44"/>
      <c r="F255" s="44"/>
      <c r="G255" s="44"/>
      <c r="H255" s="44"/>
      <c r="I255" s="44"/>
      <c r="J255" s="44"/>
    </row>
    <row r="256" spans="2:10" ht="15.75" customHeight="1">
      <c r="B256" s="44" t="s">
        <v>228</v>
      </c>
      <c r="C256" s="44"/>
      <c r="D256" s="44"/>
      <c r="E256" s="44"/>
      <c r="F256" s="44"/>
      <c r="G256" s="44"/>
      <c r="H256" s="44"/>
      <c r="I256" s="44"/>
      <c r="J256" s="44"/>
    </row>
    <row r="257" spans="2:10" ht="15.75" customHeight="1">
      <c r="B257" s="47" t="s">
        <v>229</v>
      </c>
      <c r="C257" s="44"/>
      <c r="D257" s="44"/>
      <c r="E257" s="44"/>
      <c r="F257" s="44"/>
      <c r="G257" s="44"/>
      <c r="H257" s="44"/>
      <c r="I257" s="44"/>
      <c r="J257" s="44"/>
    </row>
    <row r="258" spans="1:10" ht="15.75" customHeight="1">
      <c r="A258" t="s">
        <v>256</v>
      </c>
      <c r="B258" s="44" t="s">
        <v>230</v>
      </c>
      <c r="C258" s="44"/>
      <c r="D258" s="44"/>
      <c r="E258" s="44"/>
      <c r="F258" s="44"/>
      <c r="G258" s="44"/>
      <c r="H258" s="44"/>
      <c r="I258" s="44"/>
      <c r="J258" s="44"/>
    </row>
    <row r="259" spans="2:10" ht="15.75" customHeight="1">
      <c r="B259" s="44" t="s">
        <v>231</v>
      </c>
      <c r="C259" s="44"/>
      <c r="D259" s="44"/>
      <c r="E259" s="44"/>
      <c r="F259" s="44"/>
      <c r="G259" s="44"/>
      <c r="H259" s="44"/>
      <c r="I259" s="44"/>
      <c r="J259" s="44"/>
    </row>
    <row r="260" spans="2:10" ht="15.75" customHeight="1">
      <c r="B260" s="44" t="s">
        <v>232</v>
      </c>
      <c r="C260" s="44"/>
      <c r="D260" s="44"/>
      <c r="E260" s="44"/>
      <c r="F260" s="44"/>
      <c r="G260" s="44"/>
      <c r="H260" s="44"/>
      <c r="I260" s="44"/>
      <c r="J260" s="44"/>
    </row>
    <row r="261" spans="2:10" ht="15.75" customHeight="1">
      <c r="B261" s="44" t="s">
        <v>233</v>
      </c>
      <c r="C261" s="44"/>
      <c r="D261" s="44"/>
      <c r="E261" s="44"/>
      <c r="F261" s="44"/>
      <c r="G261" s="44"/>
      <c r="H261" s="44"/>
      <c r="I261" s="44"/>
      <c r="J261" s="44"/>
    </row>
    <row r="262" spans="2:10" ht="15.75" customHeight="1">
      <c r="B262" s="44" t="s">
        <v>259</v>
      </c>
      <c r="C262" s="44"/>
      <c r="D262" s="44"/>
      <c r="E262" s="44"/>
      <c r="F262" s="44"/>
      <c r="G262" s="44"/>
      <c r="H262" s="44"/>
      <c r="I262" s="44"/>
      <c r="J262" s="44"/>
    </row>
    <row r="263" spans="2:10" ht="15.75" customHeight="1">
      <c r="B263" s="44" t="s">
        <v>260</v>
      </c>
      <c r="C263" s="44"/>
      <c r="D263" s="44"/>
      <c r="E263" s="44"/>
      <c r="F263" s="44"/>
      <c r="G263" s="44"/>
      <c r="H263" s="44"/>
      <c r="I263" s="44"/>
      <c r="J263" s="44"/>
    </row>
    <row r="264" spans="2:10" ht="15.75" customHeight="1">
      <c r="B264" s="44" t="s">
        <v>261</v>
      </c>
      <c r="C264" s="44"/>
      <c r="D264" s="44"/>
      <c r="E264" s="44"/>
      <c r="F264" s="44"/>
      <c r="G264" s="44"/>
      <c r="H264" s="44"/>
      <c r="I264" s="44"/>
      <c r="J264" s="44"/>
    </row>
    <row r="265" spans="2:10" ht="15.75" customHeight="1">
      <c r="B265" s="44" t="s">
        <v>234</v>
      </c>
      <c r="C265" s="44"/>
      <c r="D265" s="44"/>
      <c r="E265" s="44"/>
      <c r="F265" s="44"/>
      <c r="G265" s="44"/>
      <c r="H265" s="44"/>
      <c r="I265" s="44"/>
      <c r="J265" s="44"/>
    </row>
    <row r="266" spans="2:10" ht="15.75" customHeight="1">
      <c r="B266" s="44" t="s">
        <v>235</v>
      </c>
      <c r="C266" s="44"/>
      <c r="D266" s="44"/>
      <c r="E266" s="44"/>
      <c r="F266" s="44"/>
      <c r="G266" s="44"/>
      <c r="H266" s="44"/>
      <c r="I266" s="44"/>
      <c r="J266" s="44"/>
    </row>
    <row r="267" spans="2:10" ht="13.5" customHeight="1">
      <c r="B267" s="44"/>
      <c r="C267" s="44"/>
      <c r="D267" s="44"/>
      <c r="E267" s="44"/>
      <c r="F267" s="44"/>
      <c r="G267" s="44"/>
      <c r="H267" s="44"/>
      <c r="I267" s="44"/>
      <c r="J267" s="44"/>
    </row>
    <row r="268" spans="2:10" ht="15.75" customHeight="1">
      <c r="B268" s="44" t="s">
        <v>192</v>
      </c>
      <c r="C268" s="44"/>
      <c r="D268" s="44"/>
      <c r="E268" s="44"/>
      <c r="F268" s="44"/>
      <c r="G268" s="44"/>
      <c r="H268" s="44"/>
      <c r="I268" s="44"/>
      <c r="J268" s="44"/>
    </row>
    <row r="269" spans="2:10" ht="15.75" customHeight="1">
      <c r="B269" s="44" t="s">
        <v>193</v>
      </c>
      <c r="C269" s="44"/>
      <c r="D269" s="44"/>
      <c r="E269" s="44"/>
      <c r="F269" s="44"/>
      <c r="G269" s="44"/>
      <c r="H269" s="44"/>
      <c r="I269" s="44"/>
      <c r="J269" s="44"/>
    </row>
    <row r="270" spans="2:10" ht="13.5" customHeight="1">
      <c r="B270" s="44"/>
      <c r="C270" s="44"/>
      <c r="D270" s="44"/>
      <c r="E270" s="44"/>
      <c r="F270" s="44"/>
      <c r="G270" s="44"/>
      <c r="H270" s="44"/>
      <c r="I270" s="44"/>
      <c r="J270" s="44"/>
    </row>
    <row r="271" spans="2:10" ht="15.75" customHeight="1">
      <c r="B271" s="44" t="s">
        <v>236</v>
      </c>
      <c r="C271" s="44"/>
      <c r="D271" s="44"/>
      <c r="E271" s="44"/>
      <c r="F271" s="44"/>
      <c r="G271" s="44"/>
      <c r="H271" s="44"/>
      <c r="I271" s="44"/>
      <c r="J271" s="44"/>
    </row>
    <row r="272" spans="2:10" ht="15.75" customHeight="1">
      <c r="B272" s="44" t="s">
        <v>237</v>
      </c>
      <c r="C272" s="44"/>
      <c r="D272" s="44"/>
      <c r="E272" s="44"/>
      <c r="F272" s="44"/>
      <c r="G272" s="44"/>
      <c r="H272" s="44"/>
      <c r="I272" s="44"/>
      <c r="J272" s="44"/>
    </row>
    <row r="273" spans="2:10" ht="15.75" customHeight="1">
      <c r="B273" s="44" t="s">
        <v>238</v>
      </c>
      <c r="C273" s="44"/>
      <c r="D273" s="44"/>
      <c r="E273" s="44"/>
      <c r="F273" s="44"/>
      <c r="G273" s="44"/>
      <c r="H273" s="44"/>
      <c r="I273" s="44"/>
      <c r="J273" s="44"/>
    </row>
    <row r="274" spans="2:10" ht="15.75" customHeight="1">
      <c r="B274" s="44" t="s">
        <v>239</v>
      </c>
      <c r="C274" s="44"/>
      <c r="D274" s="44"/>
      <c r="E274" s="44"/>
      <c r="F274" s="44"/>
      <c r="G274" s="44"/>
      <c r="H274" s="44"/>
      <c r="I274" s="44"/>
      <c r="J274" s="44"/>
    </row>
    <row r="275" spans="2:10" ht="15.75" customHeight="1">
      <c r="B275" s="44" t="s">
        <v>240</v>
      </c>
      <c r="C275" s="44"/>
      <c r="D275" s="44"/>
      <c r="E275" s="44"/>
      <c r="F275" s="44"/>
      <c r="G275" s="44"/>
      <c r="H275" s="44"/>
      <c r="I275" s="44"/>
      <c r="J275" s="44"/>
    </row>
    <row r="276" spans="2:10" ht="13.5" customHeight="1"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2:10" ht="15.75" customHeight="1">
      <c r="B277" s="44" t="s">
        <v>241</v>
      </c>
      <c r="C277" s="44"/>
      <c r="D277" s="44"/>
      <c r="E277" s="44"/>
      <c r="F277" s="44"/>
      <c r="G277" s="44"/>
      <c r="H277" s="44"/>
      <c r="I277" s="44"/>
      <c r="J277" s="44"/>
    </row>
    <row r="278" spans="2:10" ht="15.75" customHeight="1">
      <c r="B278" s="44" t="s">
        <v>242</v>
      </c>
      <c r="C278" s="44"/>
      <c r="D278" s="44"/>
      <c r="E278" s="44"/>
      <c r="F278" s="44"/>
      <c r="G278" s="44"/>
      <c r="H278" s="44"/>
      <c r="I278" s="44"/>
      <c r="J278" s="44"/>
    </row>
    <row r="279" ht="15.75" customHeight="1">
      <c r="B279" s="44" t="s">
        <v>243</v>
      </c>
    </row>
    <row r="280" ht="15.75" customHeight="1">
      <c r="B280" s="44" t="s">
        <v>244</v>
      </c>
    </row>
    <row r="281" ht="13.5" customHeight="1">
      <c r="B281" s="44"/>
    </row>
    <row r="282" ht="15.75" customHeight="1">
      <c r="B282" s="44" t="s">
        <v>245</v>
      </c>
    </row>
    <row r="283" ht="15.75" customHeight="1">
      <c r="B283" s="44" t="s">
        <v>246</v>
      </c>
    </row>
    <row r="284" ht="15.75" customHeight="1">
      <c r="B284" s="44" t="s">
        <v>247</v>
      </c>
    </row>
    <row r="285" ht="15.75" customHeight="1">
      <c r="B285" s="44" t="s">
        <v>248</v>
      </c>
    </row>
    <row r="286" ht="15.75" customHeight="1">
      <c r="B286" s="44" t="s">
        <v>249</v>
      </c>
    </row>
    <row r="287" ht="16.5" customHeight="1">
      <c r="B287" s="44"/>
    </row>
    <row r="288" ht="16.5" customHeight="1">
      <c r="B288" s="44"/>
    </row>
    <row r="289" spans="1:2" ht="16.5" customHeight="1">
      <c r="A289" t="s">
        <v>36</v>
      </c>
      <c r="B289" s="1" t="s">
        <v>108</v>
      </c>
    </row>
    <row r="290" ht="16.5" customHeight="1">
      <c r="B290" t="s">
        <v>250</v>
      </c>
    </row>
    <row r="291" ht="16.5" customHeight="1"/>
    <row r="292" ht="16.5" customHeight="1"/>
    <row r="293" spans="1:2" ht="16.5" customHeight="1">
      <c r="A293" t="s">
        <v>37</v>
      </c>
      <c r="B293" s="1" t="s">
        <v>38</v>
      </c>
    </row>
    <row r="294" ht="16.5" customHeight="1">
      <c r="B294" t="s">
        <v>138</v>
      </c>
    </row>
    <row r="295" spans="1:2" ht="16.5" customHeight="1">
      <c r="A295" t="s">
        <v>39</v>
      </c>
      <c r="B295" s="1" t="s">
        <v>40</v>
      </c>
    </row>
    <row r="296" ht="16.5" customHeight="1">
      <c r="B296" t="s">
        <v>144</v>
      </c>
    </row>
    <row r="297" ht="16.5" customHeight="1"/>
    <row r="298" spans="1:2" ht="16.5" customHeight="1">
      <c r="A298" t="s">
        <v>41</v>
      </c>
      <c r="B298" s="1" t="s">
        <v>139</v>
      </c>
    </row>
    <row r="299" ht="16.5" customHeight="1">
      <c r="B299" t="s">
        <v>100</v>
      </c>
    </row>
    <row r="300" ht="16.5" customHeight="1"/>
    <row r="301" spans="1:2" ht="16.5" customHeight="1">
      <c r="A301" t="s">
        <v>42</v>
      </c>
      <c r="B301" s="1" t="s">
        <v>43</v>
      </c>
    </row>
    <row r="302" ht="16.5" customHeight="1">
      <c r="B302" t="s">
        <v>154</v>
      </c>
    </row>
    <row r="303" ht="16.5" customHeight="1">
      <c r="B303" s="12"/>
    </row>
    <row r="304" spans="1:2" ht="16.5" customHeight="1">
      <c r="A304" t="s">
        <v>44</v>
      </c>
      <c r="B304" s="1" t="s">
        <v>67</v>
      </c>
    </row>
    <row r="305" ht="16.5" customHeight="1">
      <c r="B305" t="s">
        <v>110</v>
      </c>
    </row>
    <row r="306" ht="16.5" customHeight="1"/>
    <row r="307" spans="1:2" ht="16.5" customHeight="1">
      <c r="A307" t="s">
        <v>45</v>
      </c>
      <c r="B307" s="1" t="s">
        <v>46</v>
      </c>
    </row>
    <row r="308" spans="1:2" ht="16.5" customHeight="1">
      <c r="A308" s="17"/>
      <c r="B308" s="17"/>
    </row>
    <row r="309" spans="1:2" ht="16.5" customHeight="1">
      <c r="A309" s="17"/>
      <c r="B309" s="17" t="s">
        <v>270</v>
      </c>
    </row>
    <row r="310" spans="1:2" ht="15" customHeight="1">
      <c r="A310" s="17"/>
      <c r="B310" s="17"/>
    </row>
    <row r="311" ht="15" customHeight="1">
      <c r="G311" s="3" t="s">
        <v>155</v>
      </c>
    </row>
    <row r="312" spans="7:12" s="3" customFormat="1" ht="15" customHeight="1">
      <c r="G312" s="3" t="s">
        <v>117</v>
      </c>
      <c r="K312" s="16"/>
      <c r="L312" s="16"/>
    </row>
    <row r="313" spans="5:12" s="3" customFormat="1" ht="15" customHeight="1">
      <c r="E313" s="3" t="s">
        <v>80</v>
      </c>
      <c r="F313" s="3" t="s">
        <v>61</v>
      </c>
      <c r="G313" s="3" t="s">
        <v>160</v>
      </c>
      <c r="H313" s="3" t="s">
        <v>156</v>
      </c>
      <c r="I313" s="3" t="s">
        <v>161</v>
      </c>
      <c r="J313" s="3" t="s">
        <v>33</v>
      </c>
      <c r="K313" s="16"/>
      <c r="L313" s="16"/>
    </row>
    <row r="314" spans="5:12" s="3" customFormat="1" ht="15" customHeight="1">
      <c r="E314" s="3" t="s">
        <v>10</v>
      </c>
      <c r="F314" s="3" t="s">
        <v>10</v>
      </c>
      <c r="G314" s="3" t="s">
        <v>10</v>
      </c>
      <c r="H314" s="3" t="s">
        <v>10</v>
      </c>
      <c r="I314" s="3" t="s">
        <v>10</v>
      </c>
      <c r="J314" s="3" t="s">
        <v>10</v>
      </c>
      <c r="K314" s="16"/>
      <c r="L314" s="16"/>
    </row>
    <row r="315" spans="11:12" ht="15" customHeight="1">
      <c r="K315" s="10"/>
      <c r="L315" s="10"/>
    </row>
    <row r="316" spans="2:12" ht="15" customHeight="1">
      <c r="B316" s="7" t="s">
        <v>11</v>
      </c>
      <c r="K316" s="10"/>
      <c r="L316" s="10"/>
    </row>
    <row r="317" spans="2:12" ht="15" customHeight="1">
      <c r="B317" t="s">
        <v>157</v>
      </c>
      <c r="E317" s="25">
        <v>2090</v>
      </c>
      <c r="F317" s="25">
        <v>57771</v>
      </c>
      <c r="G317" s="25">
        <v>13356</v>
      </c>
      <c r="H317" s="25">
        <v>0</v>
      </c>
      <c r="I317" s="36">
        <v>0</v>
      </c>
      <c r="J317" s="25">
        <f>SUM(E317:I317)</f>
        <v>73217</v>
      </c>
      <c r="K317" s="11"/>
      <c r="L317" s="11"/>
    </row>
    <row r="318" spans="2:12" ht="15" customHeight="1">
      <c r="B318" t="s">
        <v>158</v>
      </c>
      <c r="E318" s="25">
        <v>0</v>
      </c>
      <c r="F318" s="25">
        <v>0</v>
      </c>
      <c r="G318" s="25">
        <v>0</v>
      </c>
      <c r="H318" s="25">
        <v>1020</v>
      </c>
      <c r="I318" s="36">
        <v>-1020</v>
      </c>
      <c r="J318" s="25">
        <f>SUM(E318:I318)</f>
        <v>0</v>
      </c>
      <c r="K318" s="11"/>
      <c r="L318" s="11"/>
    </row>
    <row r="319" spans="2:12" ht="15" customHeight="1" thickBot="1">
      <c r="B319" t="s">
        <v>159</v>
      </c>
      <c r="E319" s="21">
        <f aca="true" t="shared" si="0" ref="E319:J319">SUM(E317:E318)</f>
        <v>2090</v>
      </c>
      <c r="F319" s="21">
        <f t="shared" si="0"/>
        <v>57771</v>
      </c>
      <c r="G319" s="21">
        <f t="shared" si="0"/>
        <v>13356</v>
      </c>
      <c r="H319" s="21">
        <f t="shared" si="0"/>
        <v>1020</v>
      </c>
      <c r="I319" s="21">
        <f t="shared" si="0"/>
        <v>-1020</v>
      </c>
      <c r="J319" s="21">
        <f t="shared" si="0"/>
        <v>73217</v>
      </c>
      <c r="K319" s="11"/>
      <c r="L319" s="11"/>
    </row>
    <row r="320" spans="5:12" ht="15" customHeight="1">
      <c r="E320" s="18"/>
      <c r="F320" s="18"/>
      <c r="G320" s="18"/>
      <c r="H320" s="18"/>
      <c r="J320" s="18"/>
      <c r="K320" s="10"/>
      <c r="L320" s="10"/>
    </row>
    <row r="321" spans="2:12" ht="15" customHeight="1">
      <c r="B321" s="7" t="s">
        <v>179</v>
      </c>
      <c r="E321" s="18"/>
      <c r="F321" s="18"/>
      <c r="G321" s="18"/>
      <c r="H321" s="18"/>
      <c r="J321" s="18"/>
      <c r="K321" s="11"/>
      <c r="L321" s="11"/>
    </row>
    <row r="322" spans="2:12" ht="15" customHeight="1">
      <c r="B322" t="s">
        <v>181</v>
      </c>
      <c r="C322" s="31"/>
      <c r="D322" s="31"/>
      <c r="E322" s="33">
        <v>744</v>
      </c>
      <c r="F322" s="33">
        <v>4933</v>
      </c>
      <c r="G322" s="33">
        <v>1893</v>
      </c>
      <c r="H322" s="33">
        <v>-3364</v>
      </c>
      <c r="I322" s="33">
        <v>-1020</v>
      </c>
      <c r="J322" s="33">
        <f>SUM(E322:I322)</f>
        <v>3186</v>
      </c>
      <c r="K322" s="11"/>
      <c r="L322" s="11"/>
    </row>
    <row r="323" spans="2:12" ht="15" customHeight="1">
      <c r="B323" t="s">
        <v>251</v>
      </c>
      <c r="C323" s="31"/>
      <c r="D323" s="31"/>
      <c r="E323" s="33"/>
      <c r="F323" s="33"/>
      <c r="G323" s="33"/>
      <c r="H323" s="33"/>
      <c r="I323" s="33"/>
      <c r="J323" s="33">
        <f>I30</f>
        <v>0</v>
      </c>
      <c r="K323" s="11"/>
      <c r="L323" s="11"/>
    </row>
    <row r="324" spans="2:12" ht="15" customHeight="1">
      <c r="B324" t="s">
        <v>81</v>
      </c>
      <c r="C324" s="31"/>
      <c r="D324" s="31"/>
      <c r="E324" s="33"/>
      <c r="F324" s="33"/>
      <c r="G324" s="33"/>
      <c r="H324" s="33"/>
      <c r="I324" s="33"/>
      <c r="J324" s="33">
        <f>I28</f>
        <v>-2690</v>
      </c>
      <c r="K324" s="11"/>
      <c r="L324" s="11"/>
    </row>
    <row r="325" spans="2:12" ht="15" customHeight="1">
      <c r="B325" t="s">
        <v>106</v>
      </c>
      <c r="C325" s="31"/>
      <c r="D325" s="31"/>
      <c r="E325" s="33"/>
      <c r="F325" s="33"/>
      <c r="G325" s="33"/>
      <c r="H325" s="33"/>
      <c r="I325" s="33"/>
      <c r="J325" s="33">
        <v>16</v>
      </c>
      <c r="K325" s="11"/>
      <c r="L325" s="11"/>
    </row>
    <row r="326" spans="2:12" ht="15" customHeight="1">
      <c r="B326" t="s">
        <v>262</v>
      </c>
      <c r="C326" s="31"/>
      <c r="D326" s="31"/>
      <c r="E326" s="33"/>
      <c r="F326" s="33"/>
      <c r="G326" s="33"/>
      <c r="H326" s="33"/>
      <c r="I326" s="33"/>
      <c r="J326" s="41">
        <f>SUM(J322:J325)</f>
        <v>512</v>
      </c>
      <c r="K326" s="11"/>
      <c r="L326" s="11"/>
    </row>
    <row r="327" spans="2:12" ht="15" customHeight="1">
      <c r="B327" t="s">
        <v>170</v>
      </c>
      <c r="C327" s="31"/>
      <c r="D327" s="31"/>
      <c r="E327" s="33"/>
      <c r="F327" s="33"/>
      <c r="G327" s="33"/>
      <c r="H327" s="33"/>
      <c r="I327" s="33"/>
      <c r="J327" s="33">
        <f>I34</f>
        <v>-1271</v>
      </c>
      <c r="K327" s="11"/>
      <c r="L327" s="11"/>
    </row>
    <row r="328" spans="2:12" ht="15" customHeight="1" thickBot="1">
      <c r="B328" t="s">
        <v>183</v>
      </c>
      <c r="J328" s="21">
        <f>SUM(J326:J327)</f>
        <v>-759</v>
      </c>
      <c r="K328" s="11"/>
      <c r="L328" s="11"/>
    </row>
    <row r="329" spans="5:12" ht="15" customHeight="1">
      <c r="E329" s="25"/>
      <c r="F329" s="25"/>
      <c r="G329" s="25"/>
      <c r="H329" s="25"/>
      <c r="I329" s="25"/>
      <c r="J329" s="42"/>
      <c r="K329" s="11"/>
      <c r="L329" s="11"/>
    </row>
    <row r="330" spans="5:12" ht="15" customHeight="1">
      <c r="E330" s="25"/>
      <c r="F330" s="25"/>
      <c r="G330" s="25"/>
      <c r="H330" s="25"/>
      <c r="I330" s="25"/>
      <c r="J330" s="42"/>
      <c r="K330" s="11"/>
      <c r="L330" s="11"/>
    </row>
    <row r="331" spans="2:11" ht="15" customHeight="1">
      <c r="B331" s="17" t="s">
        <v>269</v>
      </c>
      <c r="K331" s="10"/>
    </row>
    <row r="332" spans="2:11" ht="15" customHeight="1">
      <c r="B332" s="17"/>
      <c r="K332" s="10"/>
    </row>
    <row r="333" spans="7:11" ht="15" customHeight="1">
      <c r="G333" s="3" t="s">
        <v>155</v>
      </c>
      <c r="K333" s="10"/>
    </row>
    <row r="334" spans="2:11" ht="15" customHeight="1">
      <c r="B334" s="3"/>
      <c r="C334" s="3"/>
      <c r="D334" s="3"/>
      <c r="E334" s="3"/>
      <c r="F334" s="3"/>
      <c r="G334" s="3" t="s">
        <v>117</v>
      </c>
      <c r="H334" s="3"/>
      <c r="I334" s="3"/>
      <c r="J334" s="3"/>
      <c r="K334" s="10"/>
    </row>
    <row r="335" spans="2:11" ht="15" customHeight="1">
      <c r="B335" s="3"/>
      <c r="C335" s="3"/>
      <c r="D335" s="3"/>
      <c r="E335" s="3" t="s">
        <v>80</v>
      </c>
      <c r="F335" s="3" t="s">
        <v>61</v>
      </c>
      <c r="G335" s="3" t="s">
        <v>160</v>
      </c>
      <c r="H335" s="3" t="s">
        <v>156</v>
      </c>
      <c r="I335" s="3" t="s">
        <v>161</v>
      </c>
      <c r="J335" s="3" t="s">
        <v>33</v>
      </c>
      <c r="K335" s="10"/>
    </row>
    <row r="336" spans="2:11" ht="15" customHeight="1">
      <c r="B336" s="3"/>
      <c r="C336" s="3"/>
      <c r="D336" s="3"/>
      <c r="E336" s="3" t="s">
        <v>10</v>
      </c>
      <c r="F336" s="3" t="s">
        <v>10</v>
      </c>
      <c r="G336" s="3" t="s">
        <v>10</v>
      </c>
      <c r="H336" s="3" t="s">
        <v>10</v>
      </c>
      <c r="I336" s="3" t="s">
        <v>10</v>
      </c>
      <c r="J336" s="3" t="s">
        <v>10</v>
      </c>
      <c r="K336" s="10"/>
    </row>
    <row r="337" ht="15" customHeight="1">
      <c r="K337" s="10"/>
    </row>
    <row r="338" spans="2:11" ht="15" customHeight="1">
      <c r="B338" s="7" t="s">
        <v>11</v>
      </c>
      <c r="K338" s="10"/>
    </row>
    <row r="339" spans="2:11" ht="15" customHeight="1">
      <c r="B339" t="s">
        <v>157</v>
      </c>
      <c r="E339" s="25">
        <v>1740</v>
      </c>
      <c r="F339" s="25">
        <v>44262</v>
      </c>
      <c r="G339" s="25">
        <v>15159</v>
      </c>
      <c r="H339" s="25">
        <v>0</v>
      </c>
      <c r="I339" s="36">
        <v>0</v>
      </c>
      <c r="J339" s="25">
        <f>SUM(E339:I339)</f>
        <v>61161</v>
      </c>
      <c r="K339" s="10"/>
    </row>
    <row r="340" spans="2:11" ht="15" customHeight="1">
      <c r="B340" t="s">
        <v>158</v>
      </c>
      <c r="E340" s="25">
        <v>0</v>
      </c>
      <c r="F340" s="25">
        <v>0</v>
      </c>
      <c r="G340" s="25">
        <v>0</v>
      </c>
      <c r="H340" s="25">
        <v>1020</v>
      </c>
      <c r="I340" s="36">
        <v>-1020</v>
      </c>
      <c r="J340" s="25">
        <f>SUM(E340:I340)</f>
        <v>0</v>
      </c>
      <c r="K340" s="10"/>
    </row>
    <row r="341" spans="2:11" ht="15" customHeight="1" thickBot="1">
      <c r="B341" t="s">
        <v>159</v>
      </c>
      <c r="E341" s="21">
        <f aca="true" t="shared" si="1" ref="E341:J341">SUM(E339:E340)</f>
        <v>1740</v>
      </c>
      <c r="F341" s="21">
        <f t="shared" si="1"/>
        <v>44262</v>
      </c>
      <c r="G341" s="21">
        <f t="shared" si="1"/>
        <v>15159</v>
      </c>
      <c r="H341" s="21">
        <f t="shared" si="1"/>
        <v>1020</v>
      </c>
      <c r="I341" s="21">
        <f t="shared" si="1"/>
        <v>-1020</v>
      </c>
      <c r="J341" s="21">
        <f t="shared" si="1"/>
        <v>61161</v>
      </c>
      <c r="K341" s="10"/>
    </row>
    <row r="342" spans="5:11" ht="15" customHeight="1">
      <c r="E342" s="18"/>
      <c r="F342" s="18"/>
      <c r="G342" s="18"/>
      <c r="H342" s="18"/>
      <c r="J342" s="18"/>
      <c r="K342" s="10"/>
    </row>
    <row r="343" spans="2:11" ht="15" customHeight="1">
      <c r="B343" s="7" t="s">
        <v>179</v>
      </c>
      <c r="E343" s="18"/>
      <c r="F343" s="18"/>
      <c r="G343" s="18"/>
      <c r="H343" s="18"/>
      <c r="J343" s="18"/>
      <c r="K343" s="10"/>
    </row>
    <row r="344" spans="2:11" s="31" customFormat="1" ht="15" customHeight="1">
      <c r="B344" t="s">
        <v>181</v>
      </c>
      <c r="E344" s="33">
        <v>224</v>
      </c>
      <c r="F344" s="33">
        <v>2114</v>
      </c>
      <c r="G344" s="33">
        <v>525</v>
      </c>
      <c r="H344" s="33">
        <v>-2416</v>
      </c>
      <c r="I344" s="33">
        <v>-1020</v>
      </c>
      <c r="J344" s="33">
        <f>SUM(E344:I344)</f>
        <v>-573</v>
      </c>
      <c r="K344" s="40"/>
    </row>
    <row r="345" spans="2:11" s="31" customFormat="1" ht="15" customHeight="1">
      <c r="B345" t="s">
        <v>251</v>
      </c>
      <c r="E345" s="33"/>
      <c r="F345" s="33"/>
      <c r="G345" s="33"/>
      <c r="H345" s="33"/>
      <c r="I345" s="33"/>
      <c r="J345" s="33">
        <v>0</v>
      </c>
      <c r="K345" s="40"/>
    </row>
    <row r="346" spans="2:11" s="31" customFormat="1" ht="15" customHeight="1">
      <c r="B346" t="s">
        <v>81</v>
      </c>
      <c r="E346" s="33"/>
      <c r="F346" s="33"/>
      <c r="G346" s="33"/>
      <c r="H346" s="33"/>
      <c r="I346" s="33"/>
      <c r="J346" s="33">
        <f>J28</f>
        <v>-2032</v>
      </c>
      <c r="K346" s="40"/>
    </row>
    <row r="347" spans="2:11" s="31" customFormat="1" ht="15" customHeight="1">
      <c r="B347" t="s">
        <v>106</v>
      </c>
      <c r="E347" s="33"/>
      <c r="F347" s="33"/>
      <c r="G347" s="33"/>
      <c r="H347" s="33"/>
      <c r="I347" s="33"/>
      <c r="J347" s="33">
        <v>41</v>
      </c>
      <c r="K347" s="40"/>
    </row>
    <row r="348" spans="2:11" s="31" customFormat="1" ht="15" customHeight="1">
      <c r="B348" t="s">
        <v>182</v>
      </c>
      <c r="E348" s="33"/>
      <c r="F348" s="33"/>
      <c r="G348" s="33"/>
      <c r="H348" s="33"/>
      <c r="I348" s="33"/>
      <c r="J348" s="41">
        <f>SUM(J344:J347)</f>
        <v>-2564</v>
      </c>
      <c r="K348" s="40"/>
    </row>
    <row r="349" spans="2:11" s="31" customFormat="1" ht="15" customHeight="1">
      <c r="B349" t="s">
        <v>170</v>
      </c>
      <c r="E349" s="33"/>
      <c r="F349" s="33"/>
      <c r="G349" s="33"/>
      <c r="H349" s="33"/>
      <c r="I349" s="33"/>
      <c r="J349" s="33">
        <f>J34</f>
        <v>-1101</v>
      </c>
      <c r="K349" s="40"/>
    </row>
    <row r="350" spans="2:11" ht="14.25" customHeight="1" thickBot="1">
      <c r="B350" t="s">
        <v>183</v>
      </c>
      <c r="J350" s="21">
        <f>SUM(J348:J349)</f>
        <v>-3665</v>
      </c>
      <c r="K350" s="10"/>
    </row>
    <row r="351" spans="10:11" ht="14.25" customHeight="1">
      <c r="J351" s="25"/>
      <c r="K351" s="10"/>
    </row>
    <row r="352" spans="1:2" ht="15" customHeight="1">
      <c r="A352" t="s">
        <v>47</v>
      </c>
      <c r="B352" s="1" t="s">
        <v>48</v>
      </c>
    </row>
    <row r="353" ht="15" customHeight="1">
      <c r="B353" t="s">
        <v>187</v>
      </c>
    </row>
    <row r="354" ht="15" customHeight="1">
      <c r="B354" t="s">
        <v>188</v>
      </c>
    </row>
    <row r="355" ht="15" customHeight="1"/>
    <row r="356" ht="15" customHeight="1"/>
    <row r="357" spans="1:2" ht="15" customHeight="1">
      <c r="A357" t="s">
        <v>49</v>
      </c>
      <c r="B357" s="1" t="s">
        <v>50</v>
      </c>
    </row>
    <row r="358" spans="1:2" ht="15" customHeight="1">
      <c r="A358" s="10"/>
      <c r="B358" t="s">
        <v>211</v>
      </c>
    </row>
    <row r="359" ht="15" customHeight="1">
      <c r="A359" s="10"/>
    </row>
    <row r="360" ht="15" customHeight="1">
      <c r="A360" s="10"/>
    </row>
    <row r="361" spans="1:2" ht="15" customHeight="1">
      <c r="A361" t="s">
        <v>51</v>
      </c>
      <c r="B361" s="1" t="s">
        <v>52</v>
      </c>
    </row>
    <row r="362" ht="15" customHeight="1">
      <c r="B362" t="s">
        <v>172</v>
      </c>
    </row>
    <row r="363" ht="15" customHeight="1"/>
    <row r="364" ht="15" customHeight="1"/>
    <row r="365" spans="1:2" ht="15" customHeight="1">
      <c r="A365" t="s">
        <v>53</v>
      </c>
      <c r="B365" s="1" t="s">
        <v>201</v>
      </c>
    </row>
    <row r="366" s="12" customFormat="1" ht="15" customHeight="1">
      <c r="B366" t="s">
        <v>200</v>
      </c>
    </row>
    <row r="367" ht="15" customHeight="1"/>
    <row r="368" ht="15" customHeight="1"/>
    <row r="369" spans="1:2" s="12" customFormat="1" ht="15" customHeight="1">
      <c r="A369" t="s">
        <v>145</v>
      </c>
      <c r="B369" s="1" t="s">
        <v>146</v>
      </c>
    </row>
    <row r="370" spans="2:8" s="12" customFormat="1" ht="15" customHeight="1">
      <c r="B370" s="44" t="s">
        <v>252</v>
      </c>
      <c r="C370" s="48"/>
      <c r="D370" s="48"/>
      <c r="E370" s="48"/>
      <c r="F370" s="48"/>
      <c r="G370" s="48"/>
      <c r="H370" s="48"/>
    </row>
    <row r="371" s="12" customFormat="1" ht="15" customHeight="1">
      <c r="B371" s="31"/>
    </row>
    <row r="372" s="12" customFormat="1" ht="15" customHeight="1">
      <c r="B372" s="31"/>
    </row>
    <row r="373" spans="1:2" s="12" customFormat="1" ht="15" customHeight="1">
      <c r="A373" t="s">
        <v>150</v>
      </c>
      <c r="B373" s="1" t="s">
        <v>151</v>
      </c>
    </row>
    <row r="374" s="12" customFormat="1" ht="15" customHeight="1">
      <c r="B374" s="31" t="s">
        <v>152</v>
      </c>
    </row>
    <row r="375" s="12" customFormat="1" ht="15" customHeight="1">
      <c r="B375" s="31"/>
    </row>
    <row r="376" s="12" customFormat="1" ht="15" customHeight="1">
      <c r="B376" s="31"/>
    </row>
    <row r="377" s="12" customFormat="1" ht="15" customHeight="1">
      <c r="B377" s="31"/>
    </row>
    <row r="378" s="12" customFormat="1" ht="15" customHeight="1">
      <c r="B378" s="31"/>
    </row>
    <row r="379" s="12" customFormat="1" ht="15" customHeight="1">
      <c r="B379" s="31"/>
    </row>
    <row r="380" s="12" customFormat="1" ht="15" customHeight="1">
      <c r="B380" s="31"/>
    </row>
    <row r="381" spans="1:2" ht="15" customHeight="1">
      <c r="A381" s="4" t="s">
        <v>91</v>
      </c>
      <c r="B381" s="3"/>
    </row>
    <row r="382" ht="15" customHeight="1">
      <c r="A382" s="4" t="s">
        <v>92</v>
      </c>
    </row>
    <row r="383" ht="15" customHeight="1">
      <c r="A383" s="4"/>
    </row>
    <row r="384" spans="1:2" ht="15" customHeight="1">
      <c r="A384" t="s">
        <v>68</v>
      </c>
      <c r="B384" s="1" t="s">
        <v>280</v>
      </c>
    </row>
    <row r="385" ht="15" customHeight="1">
      <c r="B385" s="1"/>
    </row>
    <row r="386" s="31" customFormat="1" ht="15" customHeight="1">
      <c r="B386" t="s">
        <v>288</v>
      </c>
    </row>
    <row r="387" s="31" customFormat="1" ht="15" customHeight="1">
      <c r="B387" t="s">
        <v>293</v>
      </c>
    </row>
    <row r="388" s="31" customFormat="1" ht="15" customHeight="1">
      <c r="B388" t="s">
        <v>292</v>
      </c>
    </row>
    <row r="389" s="31" customFormat="1" ht="15" customHeight="1">
      <c r="B389"/>
    </row>
    <row r="390" s="31" customFormat="1" ht="15" customHeight="1">
      <c r="B390" t="s">
        <v>281</v>
      </c>
    </row>
    <row r="391" s="31" customFormat="1" ht="15" customHeight="1">
      <c r="B391" t="s">
        <v>289</v>
      </c>
    </row>
    <row r="392" s="31" customFormat="1" ht="15" customHeight="1">
      <c r="B392" t="s">
        <v>294</v>
      </c>
    </row>
    <row r="393" s="31" customFormat="1" ht="15" customHeight="1">
      <c r="B393" t="s">
        <v>295</v>
      </c>
    </row>
    <row r="394" s="31" customFormat="1" ht="15" customHeight="1">
      <c r="B394" t="s">
        <v>297</v>
      </c>
    </row>
    <row r="395" s="31" customFormat="1" ht="15" customHeight="1">
      <c r="B395" t="s">
        <v>296</v>
      </c>
    </row>
    <row r="396" s="31" customFormat="1" ht="15" customHeight="1">
      <c r="B396"/>
    </row>
    <row r="397" s="31" customFormat="1" ht="15" customHeight="1">
      <c r="B397" t="s">
        <v>290</v>
      </c>
    </row>
    <row r="398" s="31" customFormat="1" ht="15" customHeight="1">
      <c r="B398" t="s">
        <v>302</v>
      </c>
    </row>
    <row r="399" s="31" customFormat="1" ht="15" customHeight="1">
      <c r="B399" t="s">
        <v>303</v>
      </c>
    </row>
    <row r="400" s="31" customFormat="1" ht="15" customHeight="1">
      <c r="B400" t="s">
        <v>304</v>
      </c>
    </row>
    <row r="401" s="31" customFormat="1" ht="12.75" customHeight="1">
      <c r="B401"/>
    </row>
    <row r="402" s="31" customFormat="1" ht="15" customHeight="1">
      <c r="B402"/>
    </row>
    <row r="403" spans="1:2" ht="15" customHeight="1">
      <c r="A403" t="s">
        <v>69</v>
      </c>
      <c r="B403" s="1" t="s">
        <v>282</v>
      </c>
    </row>
    <row r="404" ht="15" customHeight="1">
      <c r="B404" s="1"/>
    </row>
    <row r="405" ht="15" customHeight="1">
      <c r="B405" t="s">
        <v>298</v>
      </c>
    </row>
    <row r="406" ht="15" customHeight="1">
      <c r="B406" t="s">
        <v>299</v>
      </c>
    </row>
    <row r="407" s="31" customFormat="1" ht="15" customHeight="1">
      <c r="B407" t="s">
        <v>300</v>
      </c>
    </row>
    <row r="408" s="31" customFormat="1" ht="15" customHeight="1">
      <c r="B408"/>
    </row>
    <row r="409" s="31" customFormat="1" ht="15" customHeight="1">
      <c r="B409" t="s">
        <v>291</v>
      </c>
    </row>
    <row r="410" s="31" customFormat="1" ht="15" customHeight="1">
      <c r="B410" t="s">
        <v>283</v>
      </c>
    </row>
    <row r="411" s="31" customFormat="1" ht="15" customHeight="1">
      <c r="B411"/>
    </row>
    <row r="412" spans="1:2" ht="15" customHeight="1">
      <c r="A412" t="s">
        <v>70</v>
      </c>
      <c r="B412" s="1" t="s">
        <v>90</v>
      </c>
    </row>
    <row r="413" ht="15" customHeight="1">
      <c r="B413" s="1"/>
    </row>
    <row r="414" ht="15" customHeight="1">
      <c r="B414" t="s">
        <v>301</v>
      </c>
    </row>
    <row r="415" s="31" customFormat="1" ht="15" customHeight="1">
      <c r="B415" t="s">
        <v>308</v>
      </c>
    </row>
    <row r="416" s="31" customFormat="1" ht="15" customHeight="1">
      <c r="B416" t="s">
        <v>305</v>
      </c>
    </row>
    <row r="417" s="31" customFormat="1" ht="15" customHeight="1">
      <c r="B417" t="s">
        <v>307</v>
      </c>
    </row>
    <row r="418" s="31" customFormat="1" ht="15" customHeight="1">
      <c r="B418" t="s">
        <v>306</v>
      </c>
    </row>
    <row r="419" s="31" customFormat="1" ht="15" customHeight="1">
      <c r="B419"/>
    </row>
    <row r="420" s="31" customFormat="1" ht="12.75" customHeight="1">
      <c r="B420"/>
    </row>
    <row r="421" spans="1:2" ht="15" customHeight="1">
      <c r="A421" t="s">
        <v>71</v>
      </c>
      <c r="B421" s="1" t="s">
        <v>54</v>
      </c>
    </row>
    <row r="422" ht="15" customHeight="1">
      <c r="B422" t="s">
        <v>126</v>
      </c>
    </row>
    <row r="423" ht="15" customHeight="1"/>
    <row r="424" ht="12.75" customHeight="1"/>
    <row r="425" spans="1:2" ht="15" customHeight="1">
      <c r="A425" t="s">
        <v>72</v>
      </c>
      <c r="B425" s="1" t="s">
        <v>173</v>
      </c>
    </row>
    <row r="426" spans="2:10" ht="15" customHeight="1">
      <c r="B426" s="1"/>
      <c r="F426" s="3" t="s">
        <v>3</v>
      </c>
      <c r="G426" s="32" t="s">
        <v>118</v>
      </c>
      <c r="H426" s="3"/>
      <c r="I426" s="3" t="s">
        <v>3</v>
      </c>
      <c r="J426" s="3" t="s">
        <v>118</v>
      </c>
    </row>
    <row r="427" spans="6:10" ht="15" customHeight="1">
      <c r="F427" s="3" t="s">
        <v>4</v>
      </c>
      <c r="G427" s="13" t="s">
        <v>6</v>
      </c>
      <c r="H427" s="3"/>
      <c r="I427" s="3" t="s">
        <v>4</v>
      </c>
      <c r="J427" s="3" t="s">
        <v>6</v>
      </c>
    </row>
    <row r="428" spans="6:10" ht="15" customHeight="1">
      <c r="F428" s="3" t="s">
        <v>5</v>
      </c>
      <c r="G428" s="3" t="s">
        <v>5</v>
      </c>
      <c r="H428" s="3"/>
      <c r="I428" s="3" t="s">
        <v>8</v>
      </c>
      <c r="J428" s="3" t="s">
        <v>9</v>
      </c>
    </row>
    <row r="429" spans="6:10" ht="15" customHeight="1">
      <c r="F429" s="3" t="s">
        <v>266</v>
      </c>
      <c r="G429" s="3" t="s">
        <v>265</v>
      </c>
      <c r="H429" s="3"/>
      <c r="I429" s="3" t="s">
        <v>266</v>
      </c>
      <c r="J429" s="3" t="s">
        <v>265</v>
      </c>
    </row>
    <row r="430" spans="6:10" ht="15" customHeight="1">
      <c r="F430" s="3" t="s">
        <v>10</v>
      </c>
      <c r="G430" s="3" t="s">
        <v>10</v>
      </c>
      <c r="I430" s="3" t="s">
        <v>10</v>
      </c>
      <c r="J430" s="3" t="s">
        <v>10</v>
      </c>
    </row>
    <row r="431" ht="15" customHeight="1">
      <c r="B431" t="s">
        <v>209</v>
      </c>
    </row>
    <row r="432" ht="15" customHeight="1">
      <c r="B432" t="s">
        <v>208</v>
      </c>
    </row>
    <row r="433" ht="15" customHeight="1"/>
    <row r="434" spans="2:11" ht="15" customHeight="1">
      <c r="B434" t="s">
        <v>174</v>
      </c>
      <c r="F434" s="25">
        <v>2068</v>
      </c>
      <c r="G434" s="25">
        <v>1849</v>
      </c>
      <c r="H434" s="25"/>
      <c r="I434" s="25">
        <v>3753</v>
      </c>
      <c r="J434" s="25">
        <v>3613</v>
      </c>
      <c r="K434" s="18"/>
    </row>
    <row r="435" spans="2:11" ht="15" customHeight="1">
      <c r="B435" t="s">
        <v>255</v>
      </c>
      <c r="F435" s="25">
        <v>0</v>
      </c>
      <c r="G435" s="25">
        <v>-736</v>
      </c>
      <c r="H435" s="25"/>
      <c r="I435" s="25">
        <v>0</v>
      </c>
      <c r="J435" s="25">
        <v>-963</v>
      </c>
      <c r="K435" s="18"/>
    </row>
    <row r="436" spans="2:11" ht="15" customHeight="1" thickBot="1">
      <c r="B436" t="s">
        <v>106</v>
      </c>
      <c r="F436" s="19">
        <v>-8</v>
      </c>
      <c r="G436" s="19">
        <v>-28</v>
      </c>
      <c r="H436" s="18"/>
      <c r="I436" s="19">
        <v>-16</v>
      </c>
      <c r="J436" s="19">
        <v>-41</v>
      </c>
      <c r="K436" s="18"/>
    </row>
    <row r="438" ht="15" customHeight="1"/>
    <row r="439" spans="1:2" ht="15" customHeight="1">
      <c r="A439" t="s">
        <v>73</v>
      </c>
      <c r="B439" s="1" t="s">
        <v>20</v>
      </c>
    </row>
    <row r="440" spans="2:10" ht="15" customHeight="1">
      <c r="B440" s="1"/>
      <c r="F440" s="3" t="s">
        <v>3</v>
      </c>
      <c r="G440" s="32" t="s">
        <v>118</v>
      </c>
      <c r="H440" s="3"/>
      <c r="I440" s="3" t="s">
        <v>3</v>
      </c>
      <c r="J440" s="3" t="s">
        <v>118</v>
      </c>
    </row>
    <row r="441" spans="2:10" ht="15" customHeight="1">
      <c r="B441" s="1"/>
      <c r="F441" s="3" t="s">
        <v>4</v>
      </c>
      <c r="G441" s="13" t="s">
        <v>6</v>
      </c>
      <c r="H441" s="3"/>
      <c r="I441" s="3" t="s">
        <v>4</v>
      </c>
      <c r="J441" s="3" t="s">
        <v>6</v>
      </c>
    </row>
    <row r="442" spans="2:10" ht="15" customHeight="1">
      <c r="B442" s="1"/>
      <c r="F442" s="3" t="s">
        <v>5</v>
      </c>
      <c r="G442" s="3" t="s">
        <v>5</v>
      </c>
      <c r="H442" s="3"/>
      <c r="I442" s="3" t="s">
        <v>8</v>
      </c>
      <c r="J442" s="3" t="s">
        <v>9</v>
      </c>
    </row>
    <row r="443" spans="2:10" ht="15" customHeight="1">
      <c r="B443" s="1"/>
      <c r="F443" s="3" t="s">
        <v>266</v>
      </c>
      <c r="G443" s="3" t="s">
        <v>265</v>
      </c>
      <c r="H443" s="3"/>
      <c r="I443" s="3" t="s">
        <v>266</v>
      </c>
      <c r="J443" s="3" t="s">
        <v>265</v>
      </c>
    </row>
    <row r="444" spans="2:10" ht="15" customHeight="1">
      <c r="B444" s="1"/>
      <c r="F444" s="3" t="s">
        <v>10</v>
      </c>
      <c r="G444" s="3" t="s">
        <v>10</v>
      </c>
      <c r="I444" s="3" t="s">
        <v>10</v>
      </c>
      <c r="J444" s="3" t="s">
        <v>10</v>
      </c>
    </row>
    <row r="445" spans="2:9" ht="15" customHeight="1">
      <c r="B445" s="31" t="s">
        <v>127</v>
      </c>
      <c r="G445" s="18"/>
      <c r="I445" s="33"/>
    </row>
    <row r="446" spans="2:10" ht="15" customHeight="1">
      <c r="B446" t="s">
        <v>169</v>
      </c>
      <c r="F446" s="18">
        <v>-620</v>
      </c>
      <c r="G446" s="18">
        <v>-586</v>
      </c>
      <c r="I446" s="33">
        <v>-1320</v>
      </c>
      <c r="J446" s="18">
        <v>-1150</v>
      </c>
    </row>
    <row r="447" spans="2:10" ht="15" customHeight="1">
      <c r="B447" t="s">
        <v>143</v>
      </c>
      <c r="F447" s="18">
        <v>24</v>
      </c>
      <c r="G447" s="18">
        <v>25</v>
      </c>
      <c r="I447" s="34">
        <v>49</v>
      </c>
      <c r="J447" s="18">
        <v>49</v>
      </c>
    </row>
    <row r="448" spans="2:10" ht="15" customHeight="1" thickBot="1">
      <c r="B448" s="1"/>
      <c r="F448" s="21">
        <f>SUM(F445:F447)</f>
        <v>-596</v>
      </c>
      <c r="G448" s="21">
        <f>SUM(G445:G447)</f>
        <v>-561</v>
      </c>
      <c r="I448" s="35">
        <f>SUM(I445:I447)</f>
        <v>-1271</v>
      </c>
      <c r="J448" s="21">
        <f>SUM(J445:J447)</f>
        <v>-1101</v>
      </c>
    </row>
    <row r="449" ht="15" customHeight="1">
      <c r="B449" s="1"/>
    </row>
    <row r="450" s="31" customFormat="1" ht="15" customHeight="1">
      <c r="B450" t="s">
        <v>284</v>
      </c>
    </row>
    <row r="451" s="31" customFormat="1" ht="15" customHeight="1">
      <c r="B451" t="s">
        <v>285</v>
      </c>
    </row>
    <row r="452" s="31" customFormat="1" ht="15" customHeight="1">
      <c r="B452" t="s">
        <v>286</v>
      </c>
    </row>
    <row r="453" s="31" customFormat="1" ht="15" customHeight="1">
      <c r="B453"/>
    </row>
    <row r="454" s="31" customFormat="1" ht="12.75" customHeight="1">
      <c r="B454"/>
    </row>
    <row r="455" spans="1:2" ht="15" customHeight="1">
      <c r="A455" t="s">
        <v>185</v>
      </c>
      <c r="B455" s="1" t="s">
        <v>141</v>
      </c>
    </row>
    <row r="456" ht="15" customHeight="1">
      <c r="B456" t="s">
        <v>180</v>
      </c>
    </row>
    <row r="457" ht="15" customHeight="1"/>
    <row r="458" ht="12.75" customHeight="1"/>
    <row r="459" spans="1:2" ht="15" customHeight="1">
      <c r="A459" t="s">
        <v>186</v>
      </c>
      <c r="B459" s="1" t="s">
        <v>137</v>
      </c>
    </row>
    <row r="460" ht="15" customHeight="1">
      <c r="B460" t="s">
        <v>271</v>
      </c>
    </row>
    <row r="461" ht="12" customHeight="1">
      <c r="B461" s="12"/>
    </row>
    <row r="462" spans="5:7" ht="15" customHeight="1">
      <c r="E462" s="3" t="s">
        <v>63</v>
      </c>
      <c r="F462" s="3"/>
      <c r="G462" s="3" t="s">
        <v>64</v>
      </c>
    </row>
    <row r="463" spans="5:7" ht="15" customHeight="1">
      <c r="E463" s="3" t="s">
        <v>10</v>
      </c>
      <c r="F463" s="3"/>
      <c r="G463" s="3" t="s">
        <v>10</v>
      </c>
    </row>
    <row r="464" spans="2:7" ht="15" customHeight="1">
      <c r="B464" t="s">
        <v>62</v>
      </c>
      <c r="E464" s="5"/>
      <c r="F464" s="5"/>
      <c r="G464" s="5"/>
    </row>
    <row r="465" spans="2:7" ht="15" customHeight="1">
      <c r="B465" t="s">
        <v>82</v>
      </c>
      <c r="E465" s="18">
        <f>G101</f>
        <v>714</v>
      </c>
      <c r="F465" s="18"/>
      <c r="G465" s="18">
        <v>0</v>
      </c>
    </row>
    <row r="466" spans="2:7" ht="15" customHeight="1">
      <c r="B466" t="s">
        <v>88</v>
      </c>
      <c r="E466" s="18">
        <v>7377</v>
      </c>
      <c r="F466" s="18"/>
      <c r="G466" s="18">
        <v>0</v>
      </c>
    </row>
    <row r="467" spans="2:7" ht="15" customHeight="1">
      <c r="B467" t="s">
        <v>65</v>
      </c>
      <c r="E467" s="18">
        <v>4500</v>
      </c>
      <c r="F467" s="18"/>
      <c r="G467" s="18">
        <v>47739</v>
      </c>
    </row>
    <row r="468" spans="2:7" ht="15" customHeight="1">
      <c r="B468" t="s">
        <v>89</v>
      </c>
      <c r="E468" s="18">
        <v>710</v>
      </c>
      <c r="F468" s="18"/>
      <c r="G468" s="18">
        <v>827</v>
      </c>
    </row>
    <row r="469" spans="5:7" ht="15" customHeight="1" thickBot="1">
      <c r="E469" s="21">
        <f>SUM(E464:E468)</f>
        <v>13301</v>
      </c>
      <c r="F469" s="18"/>
      <c r="G469" s="21">
        <f>SUM(G464:G468)</f>
        <v>48566</v>
      </c>
    </row>
    <row r="470" ht="15" customHeight="1"/>
    <row r="471" ht="15" customHeight="1"/>
    <row r="472" ht="15" customHeight="1"/>
    <row r="473" spans="1:2" ht="15" customHeight="1">
      <c r="A473" t="s">
        <v>74</v>
      </c>
      <c r="B473" s="1" t="s">
        <v>129</v>
      </c>
    </row>
    <row r="474" ht="15" customHeight="1">
      <c r="B474" t="s">
        <v>142</v>
      </c>
    </row>
    <row r="475" ht="15" customHeight="1"/>
    <row r="476" ht="15" customHeight="1"/>
    <row r="477" spans="1:2" ht="15" customHeight="1">
      <c r="A477" t="s">
        <v>75</v>
      </c>
      <c r="B477" s="1" t="s">
        <v>136</v>
      </c>
    </row>
    <row r="478" ht="15" customHeight="1">
      <c r="B478" t="s">
        <v>140</v>
      </c>
    </row>
    <row r="479" ht="15" customHeight="1"/>
    <row r="480" ht="14.25" customHeight="1"/>
    <row r="481" spans="1:2" ht="15" customHeight="1">
      <c r="A481" t="s">
        <v>76</v>
      </c>
      <c r="B481" s="1" t="s">
        <v>165</v>
      </c>
    </row>
    <row r="482" spans="2:9" ht="15" customHeight="1">
      <c r="B482" s="1"/>
      <c r="G482" s="3" t="s">
        <v>14</v>
      </c>
      <c r="H482" s="3"/>
      <c r="I482" s="3" t="s">
        <v>14</v>
      </c>
    </row>
    <row r="483" spans="2:9" ht="15" customHeight="1">
      <c r="B483" s="1"/>
      <c r="G483" s="3" t="s">
        <v>15</v>
      </c>
      <c r="H483" s="3"/>
      <c r="I483" s="3" t="s">
        <v>7</v>
      </c>
    </row>
    <row r="484" spans="2:9" ht="15" customHeight="1">
      <c r="B484" s="1"/>
      <c r="G484" s="3" t="s">
        <v>3</v>
      </c>
      <c r="H484" s="3"/>
      <c r="I484" s="3" t="s">
        <v>12</v>
      </c>
    </row>
    <row r="485" spans="7:9" ht="15" customHeight="1">
      <c r="G485" s="3" t="s">
        <v>5</v>
      </c>
      <c r="H485" s="3"/>
      <c r="I485" s="3" t="s">
        <v>13</v>
      </c>
    </row>
    <row r="486" spans="7:9" ht="15" customHeight="1">
      <c r="G486" s="3" t="s">
        <v>266</v>
      </c>
      <c r="H486" s="3"/>
      <c r="I486" s="3" t="s">
        <v>212</v>
      </c>
    </row>
    <row r="487" spans="7:9" ht="15" customHeight="1">
      <c r="G487" s="3" t="s">
        <v>10</v>
      </c>
      <c r="I487" s="3" t="s">
        <v>10</v>
      </c>
    </row>
    <row r="488" spans="7:9" ht="15" customHeight="1">
      <c r="G488" s="3"/>
      <c r="I488" s="3"/>
    </row>
    <row r="489" ht="15" customHeight="1">
      <c r="B489" t="s">
        <v>263</v>
      </c>
    </row>
    <row r="490" spans="2:9" ht="15" customHeight="1">
      <c r="B490" t="s">
        <v>162</v>
      </c>
      <c r="G490" s="18">
        <v>-382252</v>
      </c>
      <c r="H490" s="18"/>
      <c r="I490" s="18">
        <v>-379818</v>
      </c>
    </row>
    <row r="491" spans="2:9" ht="15" customHeight="1">
      <c r="B491" t="s">
        <v>163</v>
      </c>
      <c r="G491" s="18">
        <v>-5116</v>
      </c>
      <c r="H491" s="18"/>
      <c r="I491" s="18">
        <v>-5116</v>
      </c>
    </row>
    <row r="492" spans="7:9" ht="15" customHeight="1">
      <c r="G492" s="23">
        <f>SUM(G490:G491)</f>
        <v>-387368</v>
      </c>
      <c r="H492" s="18"/>
      <c r="I492" s="23">
        <f>SUM(I490:I491)</f>
        <v>-384934</v>
      </c>
    </row>
    <row r="493" spans="2:9" ht="15" customHeight="1">
      <c r="B493" t="s">
        <v>194</v>
      </c>
      <c r="G493" s="18">
        <v>-233</v>
      </c>
      <c r="H493" s="18"/>
      <c r="I493" s="18">
        <v>-233</v>
      </c>
    </row>
    <row r="494" spans="7:9" ht="15" customHeight="1">
      <c r="G494" s="23">
        <f>SUM(G492:G493)</f>
        <v>-387601</v>
      </c>
      <c r="H494" s="18"/>
      <c r="I494" s="23">
        <f>SUM(I492:I493)</f>
        <v>-385167</v>
      </c>
    </row>
    <row r="495" spans="2:9" ht="15" customHeight="1">
      <c r="B495" t="s">
        <v>164</v>
      </c>
      <c r="G495" s="18">
        <v>223116</v>
      </c>
      <c r="H495" s="18"/>
      <c r="I495" s="18">
        <v>221441</v>
      </c>
    </row>
    <row r="496" spans="7:9" ht="15" customHeight="1" thickBot="1">
      <c r="G496" s="21">
        <f>SUM(G494:G495)</f>
        <v>-164485</v>
      </c>
      <c r="H496" s="18"/>
      <c r="I496" s="21">
        <f>SUM(I494:I495)</f>
        <v>-163726</v>
      </c>
    </row>
    <row r="497" spans="7:9" ht="15" customHeight="1">
      <c r="G497" s="18"/>
      <c r="H497" s="18"/>
      <c r="I497" s="18"/>
    </row>
    <row r="498" ht="14.25" customHeight="1"/>
    <row r="499" spans="1:2" ht="15" customHeight="1">
      <c r="A499" t="s">
        <v>77</v>
      </c>
      <c r="B499" s="1" t="s">
        <v>55</v>
      </c>
    </row>
    <row r="500" spans="2:9" ht="15" customHeight="1">
      <c r="B500" s="39" t="s">
        <v>218</v>
      </c>
      <c r="C500" s="37"/>
      <c r="D500" s="37"/>
      <c r="E500" s="37"/>
      <c r="F500" s="37"/>
      <c r="G500" s="37"/>
      <c r="H500" s="37"/>
      <c r="I500" s="37"/>
    </row>
    <row r="501" spans="2:9" ht="15" customHeight="1">
      <c r="B501" s="39"/>
      <c r="C501" s="38"/>
      <c r="D501" s="38"/>
      <c r="E501" s="38"/>
      <c r="F501" s="38"/>
      <c r="G501" s="38"/>
      <c r="H501" s="38"/>
      <c r="I501" s="38"/>
    </row>
    <row r="502" spans="2:9" ht="15" customHeight="1">
      <c r="B502" s="39"/>
      <c r="C502" s="38"/>
      <c r="D502" s="38"/>
      <c r="E502" s="38"/>
      <c r="F502" s="38"/>
      <c r="G502" s="38"/>
      <c r="H502" s="38"/>
      <c r="I502" s="38"/>
    </row>
    <row r="503" spans="1:2" ht="15" customHeight="1">
      <c r="A503" t="s">
        <v>78</v>
      </c>
      <c r="B503" s="1" t="s">
        <v>56</v>
      </c>
    </row>
    <row r="504" ht="15" customHeight="1">
      <c r="B504" s="12" t="s">
        <v>111</v>
      </c>
    </row>
    <row r="505" ht="15" customHeight="1"/>
    <row r="506" ht="15" customHeight="1"/>
    <row r="507" spans="1:2" ht="15" customHeight="1">
      <c r="A507" t="s">
        <v>128</v>
      </c>
      <c r="B507" s="1" t="s">
        <v>274</v>
      </c>
    </row>
    <row r="508" ht="15" customHeight="1">
      <c r="B508" t="s">
        <v>275</v>
      </c>
    </row>
    <row r="509" ht="15" customHeight="1">
      <c r="B509" t="s">
        <v>276</v>
      </c>
    </row>
    <row r="510" ht="15" customHeight="1"/>
    <row r="511" spans="6:10" ht="15" customHeight="1">
      <c r="F511" s="2" t="s">
        <v>119</v>
      </c>
      <c r="G511" s="2"/>
      <c r="H511" s="2"/>
      <c r="I511" s="2" t="s">
        <v>149</v>
      </c>
      <c r="J511" s="2"/>
    </row>
    <row r="512" spans="6:10" ht="15" customHeight="1">
      <c r="F512" s="3" t="s">
        <v>3</v>
      </c>
      <c r="G512" s="32" t="s">
        <v>118</v>
      </c>
      <c r="H512" s="3"/>
      <c r="I512" s="3" t="s">
        <v>3</v>
      </c>
      <c r="J512" s="3" t="s">
        <v>118</v>
      </c>
    </row>
    <row r="513" spans="6:10" ht="15" customHeight="1">
      <c r="F513" s="3" t="s">
        <v>4</v>
      </c>
      <c r="G513" s="13" t="s">
        <v>6</v>
      </c>
      <c r="H513" s="3"/>
      <c r="I513" s="3" t="s">
        <v>4</v>
      </c>
      <c r="J513" s="3" t="s">
        <v>6</v>
      </c>
    </row>
    <row r="514" spans="6:10" ht="15" customHeight="1">
      <c r="F514" s="3" t="s">
        <v>5</v>
      </c>
      <c r="G514" s="3" t="s">
        <v>5</v>
      </c>
      <c r="H514" s="3"/>
      <c r="I514" s="3" t="s">
        <v>8</v>
      </c>
      <c r="J514" s="3" t="s">
        <v>9</v>
      </c>
    </row>
    <row r="515" spans="6:10" ht="15" customHeight="1">
      <c r="F515" s="3" t="s">
        <v>266</v>
      </c>
      <c r="G515" s="3" t="s">
        <v>265</v>
      </c>
      <c r="H515" s="3"/>
      <c r="I515" s="3" t="s">
        <v>266</v>
      </c>
      <c r="J515" s="3" t="s">
        <v>265</v>
      </c>
    </row>
    <row r="516" spans="6:10" ht="15" customHeight="1">
      <c r="F516" s="3"/>
      <c r="G516" s="3"/>
      <c r="I516" s="3"/>
      <c r="J516" s="3"/>
    </row>
    <row r="517" ht="15" customHeight="1">
      <c r="B517" t="s">
        <v>272</v>
      </c>
    </row>
    <row r="518" spans="2:10" ht="15" customHeight="1" thickBot="1">
      <c r="B518" t="s">
        <v>202</v>
      </c>
      <c r="F518" s="19">
        <f>F36</f>
        <v>-870</v>
      </c>
      <c r="G518" s="19">
        <f>G36</f>
        <v>-791</v>
      </c>
      <c r="I518" s="19">
        <f>I36</f>
        <v>-759</v>
      </c>
      <c r="J518" s="19">
        <f>J40</f>
        <v>-3665</v>
      </c>
    </row>
    <row r="519" ht="15" customHeight="1"/>
    <row r="520" spans="2:10" ht="15" customHeight="1" thickBot="1">
      <c r="B520" t="s">
        <v>203</v>
      </c>
      <c r="F520" s="19">
        <v>342946</v>
      </c>
      <c r="G520" s="19">
        <v>342946</v>
      </c>
      <c r="I520" s="19">
        <v>342946</v>
      </c>
      <c r="J520" s="19">
        <v>342946</v>
      </c>
    </row>
    <row r="521" ht="15" customHeight="1"/>
    <row r="522" spans="2:10" ht="15" customHeight="1" thickBot="1">
      <c r="B522" t="s">
        <v>273</v>
      </c>
      <c r="F522" s="30">
        <f>F518/F520*100</f>
        <v>-0.2536842534976352</v>
      </c>
      <c r="G522" s="30">
        <f>G518/G520*100</f>
        <v>-0.23064855691566602</v>
      </c>
      <c r="I522" s="30">
        <f>I518/I520*100</f>
        <v>-0.22131764184448863</v>
      </c>
      <c r="J522" s="30">
        <f>J518/J520*100</f>
        <v>-1.068681366745785</v>
      </c>
    </row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</sheetData>
  <sheetProtection/>
  <printOptions horizontalCentered="1"/>
  <pageMargins left="0.261811024" right="0.25" top="0.748031496062992" bottom="0.748031496062992" header="0.511811023622047" footer="0.261811024"/>
  <pageSetup horizontalDpi="600" verticalDpi="600" orientation="portrait" paperSize="9" scale="85" r:id="rId2"/>
  <headerFooter alignWithMargins="0">
    <oddFooter>&amp;CPage &amp;P of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2013-08-15T08:24:03Z</cp:lastPrinted>
  <dcterms:created xsi:type="dcterms:W3CDTF">2002-11-05T06:24:10Z</dcterms:created>
  <dcterms:modified xsi:type="dcterms:W3CDTF">2013-08-28T07:09:17Z</dcterms:modified>
  <cp:category/>
  <cp:version/>
  <cp:contentType/>
  <cp:contentStatus/>
</cp:coreProperties>
</file>