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9420" windowHeight="4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<sst xmlns="http://schemas.openxmlformats.org/spreadsheetml/2006/main" count="452" uniqueCount="300">
  <si>
    <t>LIEN HOE CORPORATION BERHAD</t>
  </si>
  <si>
    <t>(Company No. 8507-X)</t>
  </si>
  <si>
    <t>THE FIGURES HAVE NOT BEEN AUDITED</t>
  </si>
  <si>
    <t>Current</t>
  </si>
  <si>
    <t>Year</t>
  </si>
  <si>
    <t>Quarter</t>
  </si>
  <si>
    <t>Corresponding</t>
  </si>
  <si>
    <t>Preceding</t>
  </si>
  <si>
    <t>Todate</t>
  </si>
  <si>
    <t>Period</t>
  </si>
  <si>
    <t>RM'000</t>
  </si>
  <si>
    <t>Revenue</t>
  </si>
  <si>
    <t>Financial</t>
  </si>
  <si>
    <t>Year End</t>
  </si>
  <si>
    <t>As At</t>
  </si>
  <si>
    <t>End Of</t>
  </si>
  <si>
    <t>Inventories</t>
  </si>
  <si>
    <t>Receivables</t>
  </si>
  <si>
    <t>Fixed deposits</t>
  </si>
  <si>
    <t>Payables</t>
  </si>
  <si>
    <t>Taxation</t>
  </si>
  <si>
    <t>Goodwill on consolidation</t>
  </si>
  <si>
    <t>Share capital</t>
  </si>
  <si>
    <t>Reserves</t>
  </si>
  <si>
    <t>Operating activities</t>
  </si>
  <si>
    <t>Investing activities</t>
  </si>
  <si>
    <t>CONDENSED CONSOLIDATED STATEMENT OF CHANGES IN EQUITY</t>
  </si>
  <si>
    <t>distributable</t>
  </si>
  <si>
    <t>Non -</t>
  </si>
  <si>
    <t>reserves</t>
  </si>
  <si>
    <t>Distributable</t>
  </si>
  <si>
    <t>Accumulated</t>
  </si>
  <si>
    <t>losses</t>
  </si>
  <si>
    <t>Total</t>
  </si>
  <si>
    <t>NOTES TO THE INTERIM FINANCIAL REPORT</t>
  </si>
  <si>
    <t>1.)</t>
  </si>
  <si>
    <t>2.)</t>
  </si>
  <si>
    <t>3.)</t>
  </si>
  <si>
    <t>Seasonal or Cyclical Factors</t>
  </si>
  <si>
    <t>4.)</t>
  </si>
  <si>
    <t>Unusual Items Affecting Assets, Liabilities, Equity, Net Income or Cash Flows</t>
  </si>
  <si>
    <t>5.)</t>
  </si>
  <si>
    <t>6.)</t>
  </si>
  <si>
    <t>Debts and Equity Securities</t>
  </si>
  <si>
    <t>7.)</t>
  </si>
  <si>
    <t>8.)</t>
  </si>
  <si>
    <t>Segment Information</t>
  </si>
  <si>
    <t>9.)</t>
  </si>
  <si>
    <t>Valuation of Property, Plant and Equipment</t>
  </si>
  <si>
    <t>10.)</t>
  </si>
  <si>
    <t>Material Events Subsequent to the End of the Interim Period</t>
  </si>
  <si>
    <t>11.)</t>
  </si>
  <si>
    <t>Changes in the Composition of the Group</t>
  </si>
  <si>
    <t>12.)</t>
  </si>
  <si>
    <t>Review of Performance</t>
  </si>
  <si>
    <t>Profit Forecast or Profit Guarantee</t>
  </si>
  <si>
    <t>Material Litigation</t>
  </si>
  <si>
    <t>Dividends</t>
  </si>
  <si>
    <t>Amount due from customers for contract work</t>
  </si>
  <si>
    <t>Tax recoverable</t>
  </si>
  <si>
    <t>Cash and bank balances</t>
  </si>
  <si>
    <t>Cash and cash equivalents comprise :-</t>
  </si>
  <si>
    <t>Construction</t>
  </si>
  <si>
    <t>Secured</t>
  </si>
  <si>
    <t>Short term</t>
  </si>
  <si>
    <t>Long term</t>
  </si>
  <si>
    <t xml:space="preserve">   - term loans</t>
  </si>
  <si>
    <t>Property, plant and equipment</t>
  </si>
  <si>
    <t>Dividends Paid</t>
  </si>
  <si>
    <t>Review of Current Quarter's Results Against Immediate Preceding Quarter</t>
  </si>
  <si>
    <t>I.)</t>
  </si>
  <si>
    <t>II.)</t>
  </si>
  <si>
    <t>III.)</t>
  </si>
  <si>
    <t>IV.)</t>
  </si>
  <si>
    <t>V.)</t>
  </si>
  <si>
    <t>VI.)</t>
  </si>
  <si>
    <t>IX.)</t>
  </si>
  <si>
    <t>X.)</t>
  </si>
  <si>
    <t>XI.)</t>
  </si>
  <si>
    <t>XII.)</t>
  </si>
  <si>
    <t>XIII.)</t>
  </si>
  <si>
    <t>(Audited)</t>
  </si>
  <si>
    <t xml:space="preserve">Property </t>
  </si>
  <si>
    <t>Finance cost</t>
  </si>
  <si>
    <t xml:space="preserve">   - bank overdrafts</t>
  </si>
  <si>
    <t>Non-Current Assets</t>
  </si>
  <si>
    <t>Borrowings</t>
  </si>
  <si>
    <t>Tax payable</t>
  </si>
  <si>
    <t>Current Assets</t>
  </si>
  <si>
    <t>Deferred tax liabilities</t>
  </si>
  <si>
    <t xml:space="preserve">   - bankers' acceptances</t>
  </si>
  <si>
    <t xml:space="preserve">   - hire purchase</t>
  </si>
  <si>
    <t>Prospects</t>
  </si>
  <si>
    <t xml:space="preserve">ADDITIONAL INFORMATION REQUIRED </t>
  </si>
  <si>
    <t>BY THE BURSA MALAYSIA SECURITIES BERHAD'S LISTING REQUIREMENTS</t>
  </si>
  <si>
    <t>Net assets per share (sen)</t>
  </si>
  <si>
    <t>ASSETS</t>
  </si>
  <si>
    <t>TOTAL ASSETS</t>
  </si>
  <si>
    <t>EQUITY AND LIABILITIES</t>
  </si>
  <si>
    <t>Total equity</t>
  </si>
  <si>
    <t>Total liabilities</t>
  </si>
  <si>
    <t>TOTAL EQUITY AND LIABILITIES</t>
  </si>
  <si>
    <t>There were no material changes in the estimates used for the preparation of the interim financial statements.</t>
  </si>
  <si>
    <t>Investment property</t>
  </si>
  <si>
    <t>Non-Current Liabilities</t>
  </si>
  <si>
    <t>Current Liabilities</t>
  </si>
  <si>
    <t>Equity Attributable to Equity Holders of the Parent</t>
  </si>
  <si>
    <t xml:space="preserve">     Non-cash items</t>
  </si>
  <si>
    <t>Operating and administration expenses</t>
  </si>
  <si>
    <t>Interest income</t>
  </si>
  <si>
    <t xml:space="preserve">     Purchase of property plant and equipment</t>
  </si>
  <si>
    <t>Auditors' Report</t>
  </si>
  <si>
    <t xml:space="preserve">     Interest received</t>
  </si>
  <si>
    <t>There were no payment of dividends in the current quarter.</t>
  </si>
  <si>
    <t>The Board of Directors did not recommend or paid any dividend for the current quarter.</t>
  </si>
  <si>
    <t>Adjustments for :-</t>
  </si>
  <si>
    <t>Cost of sales</t>
  </si>
  <si>
    <t>Gross profit</t>
  </si>
  <si>
    <t>CONDENSED CONSOLIDATED STATEMENT OF COMPREHENSIVE INCOME</t>
  </si>
  <si>
    <t xml:space="preserve">      - basic and fully diluted</t>
  </si>
  <si>
    <t>and</t>
  </si>
  <si>
    <t>Preceding Year</t>
  </si>
  <si>
    <t xml:space="preserve">        Individual Quarter</t>
  </si>
  <si>
    <t>CONDENSED CONSOLIDATED STATEMENT OF FINANCIAL POSITION</t>
  </si>
  <si>
    <t>CONDENSED CONSOLIDATED STATEMENT OF CASH FLOWS</t>
  </si>
  <si>
    <t>The interim financial statements should be read in conjunction with the audited financial statements for the year ended 31 December</t>
  </si>
  <si>
    <t xml:space="preserve">(The condensed consolidated statement of changes in equity should be read in conjunction with the audited financial statements </t>
  </si>
  <si>
    <t xml:space="preserve">(The condensed consolidated statement of cash flows should be read in conjunction with the audited financial statements for the </t>
  </si>
  <si>
    <t xml:space="preserve">(The condensed consolidated statement of financial position should be read in conjunction with the audited financial statements </t>
  </si>
  <si>
    <t>Not applicable as the Group did not publish any profit forecast or profit guarantee.</t>
  </si>
  <si>
    <t xml:space="preserve">Income tax </t>
  </si>
  <si>
    <t>XIV.)</t>
  </si>
  <si>
    <t>Disclosure of Derivatives</t>
  </si>
  <si>
    <t xml:space="preserve">     Non-operating items</t>
  </si>
  <si>
    <t>Financing activities</t>
  </si>
  <si>
    <t xml:space="preserve">     Interest paid</t>
  </si>
  <si>
    <t>(The condensed consolidated statement of comprehensive income should be read in conjunction with the audited financial statements</t>
  </si>
  <si>
    <t>significant to an understanding of the changes in the financial position and performance of the Group since the financial year ended 31</t>
  </si>
  <si>
    <t>The significant accounting policies and methods of computation used in the preparation of the interim financial statements are consistent</t>
  </si>
  <si>
    <t>Gains/Losses Arising from Fair Value Changes of Financial Liabilities</t>
  </si>
  <si>
    <t>Group Borrowings/Debt Securities</t>
  </si>
  <si>
    <t>The Group's operations were not significantly affected by any seasonal or cyclical factors.</t>
  </si>
  <si>
    <t>Material Changes In Estimates Used</t>
  </si>
  <si>
    <t>There were no gains/losses arising from fair value changes of financial liabilities in the current quarter.</t>
  </si>
  <si>
    <t>Status of Corporate Proposals Announced but Not Completed</t>
  </si>
  <si>
    <t>There are no derivatives as at the date of this announcement.</t>
  </si>
  <si>
    <t>Deferred tax</t>
  </si>
  <si>
    <t>In the current quarter, there were no unusual items affecting assets, liabilities, equity, net income or cash flows of the Group.</t>
  </si>
  <si>
    <t xml:space="preserve">Earnings Per Share </t>
  </si>
  <si>
    <t>13.)</t>
  </si>
  <si>
    <t>Capital Commitments</t>
  </si>
  <si>
    <t>&lt;--------------- Attributable to owners of the parent ----------------&gt;</t>
  </si>
  <si>
    <t>Basis of Preparation and Accounting Policies</t>
  </si>
  <si>
    <t xml:space="preserve">      Cumulative Period</t>
  </si>
  <si>
    <t>14.)</t>
  </si>
  <si>
    <t>Significant Related Party Transactions</t>
  </si>
  <si>
    <t>The Group has no significant related party transactions in the current quarter.</t>
  </si>
  <si>
    <t>Other investments</t>
  </si>
  <si>
    <t>At 1 January 2011</t>
  </si>
  <si>
    <t xml:space="preserve">        : Fixed deposits pledged</t>
  </si>
  <si>
    <t>There were no issuances, cancellations, repurchases, resale and repayments of debt and equity securities in the current quarter.</t>
  </si>
  <si>
    <t>Hotel</t>
  </si>
  <si>
    <t>Corporate</t>
  </si>
  <si>
    <t>External customers</t>
  </si>
  <si>
    <t>Inter-segment</t>
  </si>
  <si>
    <t>Total revenue</t>
  </si>
  <si>
    <t>leisure</t>
  </si>
  <si>
    <t>Eliminations</t>
  </si>
  <si>
    <t>Share of result of associate</t>
  </si>
  <si>
    <t>Total accumulated losses of the Company and its subsidiaries:</t>
  </si>
  <si>
    <t xml:space="preserve">   - Realised losses</t>
  </si>
  <si>
    <t xml:space="preserve">   - Unrealised losses</t>
  </si>
  <si>
    <t>Less: Consolidation adjustments</t>
  </si>
  <si>
    <t>Realised and Unrealised Profits/(Losses)</t>
  </si>
  <si>
    <t>Bank overdraft</t>
  </si>
  <si>
    <t>Amount due to customers for contract work</t>
  </si>
  <si>
    <t>Less : Bank overdraft</t>
  </si>
  <si>
    <t xml:space="preserve">    - provision for current period</t>
  </si>
  <si>
    <t>Income tax expense</t>
  </si>
  <si>
    <t>Operating cash flows before changes in working capial</t>
  </si>
  <si>
    <t>In the current quarter, there were no changes in the composition of the Group.</t>
  </si>
  <si>
    <t xml:space="preserve">     owners of the parent (sen)</t>
  </si>
  <si>
    <t>Statement of Comprehensive Income</t>
  </si>
  <si>
    <t>Depreciation and amortisation</t>
  </si>
  <si>
    <t xml:space="preserve">     Inventories</t>
  </si>
  <si>
    <t xml:space="preserve">     Receivables</t>
  </si>
  <si>
    <t xml:space="preserve">     Payables</t>
  </si>
  <si>
    <t xml:space="preserve">     Income taxes paid</t>
  </si>
  <si>
    <t>which was paid in relation to the sale and purchase agreement between them and the Company on 3 March 1997. The said sale and</t>
  </si>
  <si>
    <t>purchase agreement had since lapsed due to non-fulfillment of the terms therein by the third parties.</t>
  </si>
  <si>
    <t>Forfeiture of performance security fund</t>
  </si>
  <si>
    <t>31.12.2011</t>
  </si>
  <si>
    <t>Results</t>
  </si>
  <si>
    <t>Share of results of associates</t>
  </si>
  <si>
    <t>There are no outstanding corporate proposals announced but not completed as at the date of this announcement.</t>
  </si>
  <si>
    <t>Segment results</t>
  </si>
  <si>
    <t>Loss before tax</t>
  </si>
  <si>
    <t>Loss net of tax</t>
  </si>
  <si>
    <t>Net decrease in cash and cash equivalents</t>
  </si>
  <si>
    <t>There were no material capital commitments as at the end of the current quarter.</t>
  </si>
  <si>
    <t>VII.)</t>
  </si>
  <si>
    <t>VIII.)</t>
  </si>
  <si>
    <t xml:space="preserve">The valuation of property, plant and equipment have been brought forward without any material amendments from the previous audited </t>
  </si>
  <si>
    <t>financial statements. Any additions to property, plant and equipment are carried at cost.</t>
  </si>
  <si>
    <t>Although the Group recorded a loss, taxation was incurred principally owing to certain expenses being disallowed for tax purposes and</t>
  </si>
  <si>
    <t>losses incurred by certain companies cannot be totally set-off against profits made by other companies within the Group due to insufficient</t>
  </si>
  <si>
    <t>for the year ended 31 December 2011)</t>
  </si>
  <si>
    <t>year ended 31 December 2011)</t>
  </si>
  <si>
    <t>At 1 January 2012</t>
  </si>
  <si>
    <t>The auditors' report on the Group's financial statements for the year ended 31 December 2011 was not qualified.</t>
  </si>
  <si>
    <t>Other income</t>
  </si>
  <si>
    <t xml:space="preserve">    owners of the parent</t>
  </si>
  <si>
    <t>2011. The explanatory notes attached to the interim financial statements provide an explanation of events and transactions that are</t>
  </si>
  <si>
    <t>December 2011.</t>
  </si>
  <si>
    <t>with those adopted in the audited financial statements for the year ended 31 December 2011 except for the adoption of the following:</t>
  </si>
  <si>
    <r>
      <t xml:space="preserve">Amendments to IC Interpretation 14 </t>
    </r>
    <r>
      <rPr>
        <i/>
        <sz val="10"/>
        <rFont val="Arial"/>
        <family val="2"/>
      </rPr>
      <t>Prepayments of a Minimum Funding Requirement</t>
    </r>
  </si>
  <si>
    <r>
      <t>Amendments to FRS 7</t>
    </r>
    <r>
      <rPr>
        <i/>
        <sz val="10"/>
        <rFont val="Arial"/>
        <family val="2"/>
      </rPr>
      <t xml:space="preserve"> Disclosures - Transfers of Financial Assets</t>
    </r>
  </si>
  <si>
    <r>
      <t>Amendments to FRS 112</t>
    </r>
    <r>
      <rPr>
        <i/>
        <sz val="10"/>
        <rFont val="Arial"/>
        <family val="2"/>
      </rPr>
      <t xml:space="preserve"> Deferred Tax : Recovery of Underlying Assets</t>
    </r>
  </si>
  <si>
    <t>The adoption of the above revised FRSs, IC Interpretations and Amendments do not have any significant financial impact on the Group in</t>
  </si>
  <si>
    <t>the current quarter.</t>
  </si>
  <si>
    <r>
      <t xml:space="preserve">Amendments to FRS 1 </t>
    </r>
    <r>
      <rPr>
        <i/>
        <sz val="10"/>
        <rFont val="Arial"/>
        <family val="2"/>
      </rPr>
      <t>Severe Hyperinflation and Removal of Fixed Dates for First-time Adopters</t>
    </r>
  </si>
  <si>
    <r>
      <t xml:space="preserve">FRS 124 </t>
    </r>
    <r>
      <rPr>
        <i/>
        <sz val="10"/>
        <rFont val="Arial"/>
        <family val="2"/>
      </rPr>
      <t>Related Party Disclosures (Revised)</t>
    </r>
  </si>
  <si>
    <t>(Gain)/Loss from fair value adjustment on other investments</t>
  </si>
  <si>
    <t>Total share of retained loss from associate - realised</t>
  </si>
  <si>
    <t>Land held for development</t>
  </si>
  <si>
    <t>Net cash flows used in operating activities</t>
  </si>
  <si>
    <t>Net cash flows used in investing activities</t>
  </si>
  <si>
    <t xml:space="preserve">     Net drawdown of term loan</t>
  </si>
  <si>
    <t>Net cash flows from financing activities</t>
  </si>
  <si>
    <r>
      <t xml:space="preserve">The interim financial statements are unaudited and have been prepared in accordance with the requirements of FRS 134 </t>
    </r>
    <r>
      <rPr>
        <i/>
        <sz val="10"/>
        <rFont val="Arial"/>
        <family val="2"/>
      </rPr>
      <t>Interim Financial</t>
    </r>
  </si>
  <si>
    <r>
      <rPr>
        <i/>
        <sz val="10"/>
        <rFont val="Arial"/>
        <family val="2"/>
      </rPr>
      <t>Reporting</t>
    </r>
    <r>
      <rPr>
        <sz val="10"/>
        <rFont val="Arial"/>
        <family val="2"/>
      </rPr>
      <t xml:space="preserve"> and paragraph 9.22 of the Listing Requirements of Bursa Malaysia Securities Berhad.</t>
    </r>
  </si>
  <si>
    <r>
      <t>IC Interpretation 19</t>
    </r>
    <r>
      <rPr>
        <i/>
        <sz val="10"/>
        <rFont val="Arial"/>
        <family val="2"/>
      </rPr>
      <t xml:space="preserve"> Extinguising Financial Liabilities with Equity Instruments</t>
    </r>
  </si>
  <si>
    <t xml:space="preserve">upon full settlement.  </t>
  </si>
  <si>
    <t>The Group has no contingent liabilities/assets in the current quarter.</t>
  </si>
  <si>
    <t>Changes in Contingent Liabilities/Assets</t>
  </si>
  <si>
    <t xml:space="preserve">     owners of the parent (RM'000)</t>
  </si>
  <si>
    <t>Weighted average number of shares ('000)</t>
  </si>
  <si>
    <t>Basic and diluted earnings per share (sen)</t>
  </si>
  <si>
    <t xml:space="preserve">The suit went for trial and the matters were concluded on18 November 2011. The High Court of Shah Alam subsequently awarded </t>
  </si>
  <si>
    <t>On 9 March 2012, the Company entered into a settlement agreement with the two plaintiffs and appropriate adjustment will only be made</t>
  </si>
  <si>
    <t xml:space="preserve">It was disclosed in the audited financial statements for the year ended 31 December 2011 that the Group and the Company will adopt the </t>
  </si>
  <si>
    <t xml:space="preserve">ending 31 December 2012. In light of the new venture into real estate development, the Group is subject to the application of IC </t>
  </si>
  <si>
    <t xml:space="preserve">Malaysian Financial Reporting Standards ('MFRS Framework') for the financial year ending 31 December 2012. However, subsequent to </t>
  </si>
  <si>
    <t>Standards framework for the current financial year.</t>
  </si>
  <si>
    <t>the issuance of the last audited financial statements, the Group decided to venture into real estate development in the financial year</t>
  </si>
  <si>
    <t xml:space="preserve">to defer adoption of the new MFRS Framework. Accordingly, the Group and the Company shall continue to apply the Financial Reporting </t>
  </si>
  <si>
    <r>
      <t xml:space="preserve">Interpretation 15 </t>
    </r>
    <r>
      <rPr>
        <i/>
        <sz val="10"/>
        <rFont val="Arial"/>
        <family val="2"/>
      </rPr>
      <t>Agreements for the Construction of Real Estate</t>
    </r>
    <r>
      <rPr>
        <sz val="10"/>
        <rFont val="Arial"/>
        <family val="2"/>
      </rPr>
      <t xml:space="preserve"> and hence fall within the scope of 'Transitioning Entities' and have opted</t>
    </r>
  </si>
  <si>
    <t>QUARTERLY REPORT ON CONSOLIDATED RESULTS FOR THE SECOND QUARTER ENDED 30 JUNE 2012</t>
  </si>
  <si>
    <t>30.6.2011</t>
  </si>
  <si>
    <t>30.6.2012</t>
  </si>
  <si>
    <t>(Loss)/Profit before tax</t>
  </si>
  <si>
    <t xml:space="preserve">   comprehensive (loss)/profit for the period</t>
  </si>
  <si>
    <t xml:space="preserve">(Loss)/Profit net of tax, representing total </t>
  </si>
  <si>
    <t>Total comprehensive (loss)/profit attributable to</t>
  </si>
  <si>
    <t>(Loss)/Profit per share attributable to</t>
  </si>
  <si>
    <t>At 30 June 2011</t>
  </si>
  <si>
    <t>At 30 June 2012</t>
  </si>
  <si>
    <t>Total comprehensive loss for the period</t>
  </si>
  <si>
    <t>Cash and cash equivalents at beginning of period</t>
  </si>
  <si>
    <t>Cash and cash equivalents at end of period</t>
  </si>
  <si>
    <t xml:space="preserve">     Drawdown of bankers' acceptance</t>
  </si>
  <si>
    <t xml:space="preserve">     Net repayment of hire purchase payables</t>
  </si>
  <si>
    <t>A.) The breakdown of revenue and results by business segment for the period ended 30 June 2012 was as follows:-</t>
  </si>
  <si>
    <t>B.) The breakdown of revenue and results by business segment for the period ended 30 June 2011 was as follows:-</t>
  </si>
  <si>
    <t xml:space="preserve">    - overprovision in prior year</t>
  </si>
  <si>
    <t>Group borrowings/debt securities as at 30 June 2012 were :-</t>
  </si>
  <si>
    <t>tax relief. However, for the preceding year corresponding quarter, the Group's effective tax rate is lower than the statutory tax rate mainly</t>
  </si>
  <si>
    <t>due to overprovision of tax in prior year.</t>
  </si>
  <si>
    <t xml:space="preserve">     is stated after charging/(crediting):-</t>
  </si>
  <si>
    <t xml:space="preserve">(Loss)/Profit net of tax attributable to </t>
  </si>
  <si>
    <t>judgement in favour of the two plaintiffs while dismissing the Company's counterclaim. As at 31 December 2011, a sum of RM1.89 million</t>
  </si>
  <si>
    <t>was accrued as interest on the judgement sum awarded by the High Court.</t>
  </si>
  <si>
    <t xml:space="preserve">The profit/(loss) from operations </t>
  </si>
  <si>
    <t>Revenue from the construction segment grew by 86.5% to RM25.8 million in this quarter, derived mainly from new projects such as the</t>
  </si>
  <si>
    <t xml:space="preserve">contract to build 74 units 5 storey shop-office in Serdang for a value of RM43 million and the contract to build 42 units 2 and 3-storey </t>
  </si>
  <si>
    <t xml:space="preserve">The performance of the hotel business continued to be stable in terms of occupancy and rate for this quarter. It recorded a revenue of </t>
  </si>
  <si>
    <t>RM7.6 million this quarter versus RM7.8 million last year. Excluding the gain from the forfeiture of performance security fund of RM1.1</t>
  </si>
  <si>
    <t>The Group's revenue rose by 27.5% to RM34.3 million in the current quarter from RM26.9 million in the preceding quarter mainly due to</t>
  </si>
  <si>
    <t xml:space="preserve">While the Group will continue to remain focused in its core businesses of building construction and hotel operations, the Group is moving </t>
  </si>
  <si>
    <t xml:space="preserve">closer to seeing earnings from real estate development. Barring any unforeseen circumstances, the Board of Directors is optimistic </t>
  </si>
  <si>
    <t>acceleration in construction activities on projects that were still at infancy stage in the preceding quarter.</t>
  </si>
  <si>
    <t>about the Group's ability to achieve satisfactory results for the remaining period of this financial year.</t>
  </si>
  <si>
    <t>On 19 November 2002, the Company was served with a writ of summon by two third parties claiming the refund of a sum of RM5.00 million</t>
  </si>
  <si>
    <t>semi-detached houses in Cyberjaya for a value of RM44 million. However there is a drop in profit from RM1.5 million last year same</t>
  </si>
  <si>
    <t xml:space="preserve">quarter to RM1.0 million this quarter as the previous year's result included profit of RM1.0 million accrued from a variation order for a </t>
  </si>
  <si>
    <t>completed project.</t>
  </si>
  <si>
    <t>Profit/(loss) from operations</t>
  </si>
  <si>
    <t>of debts.</t>
  </si>
  <si>
    <t>On 8 August 2012, the Company has completed the said settlement agreement, resulting in a gain of RM2.89 million arising from waiver</t>
  </si>
  <si>
    <t>found in Note (XII).</t>
  </si>
  <si>
    <t xml:space="preserve">The Group registered revenue of RM34.3 million for the current quarter, up 52.4% as compared to RM22.5 million recorded in the previous </t>
  </si>
  <si>
    <t>year's quarter. The higher revenue for the current quarter is driven by stronger revenue from the construction segment. Profit before tax</t>
  </si>
  <si>
    <t>declined from RM1.4 million last year to a loss before tax of RM0.2 million this quarter, largely owing to lower other income.</t>
  </si>
  <si>
    <t xml:space="preserve">million in the previous year, the profit before tax of the hotel and leisure segment decreased from RM1.2 million in 2011 second quarter to </t>
  </si>
  <si>
    <t>RM0.4 million in this quarter due to higher overheads at the golf operations.</t>
  </si>
  <si>
    <t>The Group recorded a lower loss before tax of RM0.2 million in this quarter versus a loss before tax of RM2.3 million in the preceding</t>
  </si>
  <si>
    <t>Subsequent to the end of the interim period, there is a gain of RM2.89 million arising from waiver of debts, the details of which can be</t>
  </si>
  <si>
    <t>quarter, principally due to fair value gain on share investment.</t>
  </si>
  <si>
    <t>weighted average number of shares in issue. The computation of diluted earnings per share is not affected by any other factors.</t>
  </si>
  <si>
    <t xml:space="preserve">The basic earnings per share amounts are calculated by dividing the (loss)/profit net of tax attributable to owners of the parent by the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</si>
</sst>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[$-409]dddd\,\ mmmm\ d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7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41" fontId="0" fillId="0" borderId="0" xfId="0" applyNumberFormat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41" fontId="0" fillId="0" borderId="13" xfId="0" applyNumberFormat="1" applyBorder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3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41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41" fontId="0" fillId="0" borderId="0" xfId="0" applyNumberFormat="1" applyFill="1" applyBorder="1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0" fillId="0" borderId="0" xfId="55" applyFont="1">
      <alignment/>
      <protection/>
    </xf>
    <xf numFmtId="0" fontId="0" fillId="0" borderId="0" xfId="0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1" fontId="0" fillId="0" borderId="0" xfId="0" applyNumberFormat="1" applyFill="1" applyAlignment="1">
      <alignment/>
    </xf>
    <xf numFmtId="41" fontId="0" fillId="0" borderId="16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295275</xdr:colOff>
      <xdr:row>45</xdr:row>
      <xdr:rowOff>0</xdr:rowOff>
    </xdr:from>
    <xdr:ext cx="76200" cy="200025"/>
    <xdr:sp fLocksText="0">
      <xdr:nvSpPr>
        <xdr:cNvPr id="1" name="Text Box 23"/>
        <xdr:cNvSpPr txBox="1">
          <a:spLocks noChangeArrowheads="1"/>
        </xdr:cNvSpPr>
      </xdr:nvSpPr>
      <xdr:spPr>
        <a:xfrm>
          <a:off x="5581650" y="9001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448</xdr:row>
      <xdr:rowOff>0</xdr:rowOff>
    </xdr:from>
    <xdr:ext cx="76200" cy="200025"/>
    <xdr:sp fLocksText="0">
      <xdr:nvSpPr>
        <xdr:cNvPr id="2" name="Text Box 76"/>
        <xdr:cNvSpPr txBox="1">
          <a:spLocks noChangeArrowheads="1"/>
        </xdr:cNvSpPr>
      </xdr:nvSpPr>
      <xdr:spPr>
        <a:xfrm>
          <a:off x="2000250" y="8442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628650</xdr:colOff>
      <xdr:row>356</xdr:row>
      <xdr:rowOff>0</xdr:rowOff>
    </xdr:from>
    <xdr:ext cx="180975" cy="266700"/>
    <xdr:sp fLocksText="0">
      <xdr:nvSpPr>
        <xdr:cNvPr id="3" name="TextBox 38"/>
        <xdr:cNvSpPr txBox="1">
          <a:spLocks noChangeArrowheads="1"/>
        </xdr:cNvSpPr>
      </xdr:nvSpPr>
      <xdr:spPr>
        <a:xfrm>
          <a:off x="3352800" y="66922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400</xdr:row>
      <xdr:rowOff>0</xdr:rowOff>
    </xdr:from>
    <xdr:ext cx="180975" cy="266700"/>
    <xdr:sp fLocksText="0">
      <xdr:nvSpPr>
        <xdr:cNvPr id="4" name="TextBox 31"/>
        <xdr:cNvSpPr txBox="1">
          <a:spLocks noChangeArrowheads="1"/>
        </xdr:cNvSpPr>
      </xdr:nvSpPr>
      <xdr:spPr>
        <a:xfrm>
          <a:off x="8553450" y="75304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4"/>
  <sheetViews>
    <sheetView tabSelected="1" zoomScalePageLayoutView="0" workbookViewId="0" topLeftCell="A497">
      <selection activeCell="N511" sqref="N511"/>
    </sheetView>
  </sheetViews>
  <sheetFormatPr defaultColWidth="9.140625" defaultRowHeight="12.75"/>
  <cols>
    <col min="1" max="1" width="4.421875" style="0" customWidth="1"/>
    <col min="2" max="2" width="9.57421875" style="0" customWidth="1"/>
    <col min="3" max="3" width="15.00390625" style="0" customWidth="1"/>
    <col min="4" max="4" width="11.8515625" style="0" customWidth="1"/>
    <col min="5" max="5" width="12.00390625" style="0" customWidth="1"/>
    <col min="6" max="6" width="13.421875" style="0" customWidth="1"/>
    <col min="7" max="7" width="13.00390625" style="0" customWidth="1"/>
    <col min="8" max="8" width="10.8515625" style="0" customWidth="1"/>
    <col min="9" max="9" width="13.28125" style="0" customWidth="1"/>
    <col min="10" max="10" width="15.140625" style="0" customWidth="1"/>
    <col min="11" max="11" width="11.8515625" style="0" customWidth="1"/>
    <col min="12" max="12" width="10.7109375" style="0" customWidth="1"/>
  </cols>
  <sheetData>
    <row r="1" s="9" customFormat="1" ht="15.75" customHeight="1">
      <c r="B1" s="9" t="s">
        <v>0</v>
      </c>
    </row>
    <row r="2" s="4" customFormat="1" ht="15.75" customHeight="1">
      <c r="B2" s="4" t="s">
        <v>1</v>
      </c>
    </row>
    <row r="3" s="4" customFormat="1" ht="15.75" customHeight="1"/>
    <row r="4" s="2" customFormat="1" ht="15.75" customHeight="1">
      <c r="B4" s="2" t="s">
        <v>247</v>
      </c>
    </row>
    <row r="5" s="2" customFormat="1" ht="15.75" customHeight="1">
      <c r="B5" s="2" t="s">
        <v>2</v>
      </c>
    </row>
    <row r="6" s="2" customFormat="1" ht="15.75" customHeight="1"/>
    <row r="7" s="2" customFormat="1" ht="15.75" customHeight="1">
      <c r="B7" s="2" t="s">
        <v>118</v>
      </c>
    </row>
    <row r="8" s="2" customFormat="1" ht="15.75" customHeight="1"/>
    <row r="9" s="2" customFormat="1" ht="15.75" customHeight="1"/>
    <row r="10" spans="6:9" s="2" customFormat="1" ht="15.75" customHeight="1">
      <c r="F10" s="2" t="s">
        <v>122</v>
      </c>
      <c r="I10" s="2" t="s">
        <v>153</v>
      </c>
    </row>
    <row r="11" spans="6:10" s="3" customFormat="1" ht="15.75" customHeight="1">
      <c r="F11" s="3" t="s">
        <v>3</v>
      </c>
      <c r="G11" s="32" t="s">
        <v>121</v>
      </c>
      <c r="I11" s="3" t="s">
        <v>3</v>
      </c>
      <c r="J11" s="3" t="s">
        <v>121</v>
      </c>
    </row>
    <row r="12" spans="6:10" s="3" customFormat="1" ht="15.75" customHeight="1">
      <c r="F12" s="3" t="s">
        <v>4</v>
      </c>
      <c r="G12" s="13" t="s">
        <v>6</v>
      </c>
      <c r="I12" s="3" t="s">
        <v>4</v>
      </c>
      <c r="J12" s="3" t="s">
        <v>6</v>
      </c>
    </row>
    <row r="13" spans="6:10" s="3" customFormat="1" ht="15.75" customHeight="1">
      <c r="F13" s="3" t="s">
        <v>5</v>
      </c>
      <c r="G13" s="3" t="s">
        <v>5</v>
      </c>
      <c r="I13" s="3" t="s">
        <v>8</v>
      </c>
      <c r="J13" s="3" t="s">
        <v>9</v>
      </c>
    </row>
    <row r="14" spans="6:10" s="3" customFormat="1" ht="15.75" customHeight="1">
      <c r="F14" s="3" t="s">
        <v>249</v>
      </c>
      <c r="G14" s="3" t="s">
        <v>248</v>
      </c>
      <c r="I14" s="3" t="s">
        <v>249</v>
      </c>
      <c r="J14" s="3" t="s">
        <v>248</v>
      </c>
    </row>
    <row r="15" spans="6:10" ht="15.75" customHeight="1">
      <c r="F15" s="3" t="s">
        <v>10</v>
      </c>
      <c r="G15" s="3" t="s">
        <v>10</v>
      </c>
      <c r="I15" s="3" t="s">
        <v>10</v>
      </c>
      <c r="J15" s="3" t="s">
        <v>10</v>
      </c>
    </row>
    <row r="16" ht="15.75" customHeight="1"/>
    <row r="17" spans="2:11" ht="15.75" customHeight="1">
      <c r="B17" t="s">
        <v>11</v>
      </c>
      <c r="F17" s="18">
        <f>I17-26882</f>
        <v>34279</v>
      </c>
      <c r="G17" s="18">
        <v>22553</v>
      </c>
      <c r="H17" s="18"/>
      <c r="I17" s="18">
        <v>61161</v>
      </c>
      <c r="J17" s="18">
        <v>42304</v>
      </c>
      <c r="K17" s="18"/>
    </row>
    <row r="18" spans="6:11" ht="15.75" customHeight="1">
      <c r="F18" s="18"/>
      <c r="G18" s="18"/>
      <c r="H18" s="18"/>
      <c r="I18" s="18"/>
      <c r="J18" s="18"/>
      <c r="K18" s="18"/>
    </row>
    <row r="19" spans="2:11" ht="15.75" customHeight="1">
      <c r="B19" t="s">
        <v>116</v>
      </c>
      <c r="F19" s="18">
        <f>I19+17573</f>
        <v>-25344</v>
      </c>
      <c r="G19" s="18">
        <v>-12983</v>
      </c>
      <c r="H19" s="18"/>
      <c r="I19" s="18">
        <v>-42917</v>
      </c>
      <c r="J19" s="18">
        <v>-25179</v>
      </c>
      <c r="K19" s="18"/>
    </row>
    <row r="20" spans="6:11" ht="15.75" customHeight="1">
      <c r="F20" s="18"/>
      <c r="G20" s="18"/>
      <c r="H20" s="18"/>
      <c r="I20" s="18"/>
      <c r="J20" s="18"/>
      <c r="K20" s="18"/>
    </row>
    <row r="21" spans="2:11" ht="15.75" customHeight="1">
      <c r="B21" t="s">
        <v>117</v>
      </c>
      <c r="F21" s="23">
        <f>SUM(F17:F20)</f>
        <v>8935</v>
      </c>
      <c r="G21" s="23">
        <f>SUM(G17:G20)</f>
        <v>9570</v>
      </c>
      <c r="H21" s="18"/>
      <c r="I21" s="23">
        <f>SUM(I17:I20)</f>
        <v>18244</v>
      </c>
      <c r="J21" s="23">
        <f>SUM(J17:J20)</f>
        <v>17125</v>
      </c>
      <c r="K21" s="18"/>
    </row>
    <row r="22" spans="6:11" ht="15.75" customHeight="1">
      <c r="F22" s="18"/>
      <c r="G22" s="18"/>
      <c r="H22" s="18"/>
      <c r="I22" s="18"/>
      <c r="J22" s="18"/>
      <c r="K22" s="18"/>
    </row>
    <row r="23" spans="2:11" ht="15.75" customHeight="1">
      <c r="B23" t="s">
        <v>210</v>
      </c>
      <c r="F23" s="18">
        <f>I23-213</f>
        <v>970</v>
      </c>
      <c r="G23" s="18">
        <v>2077</v>
      </c>
      <c r="H23" s="18"/>
      <c r="I23" s="18">
        <v>1183</v>
      </c>
      <c r="J23" s="18">
        <v>2110</v>
      </c>
      <c r="K23" s="18"/>
    </row>
    <row r="24" spans="6:11" ht="15.75" customHeight="1">
      <c r="F24" s="18"/>
      <c r="G24" s="18"/>
      <c r="H24" s="18"/>
      <c r="I24" s="18"/>
      <c r="J24" s="18"/>
      <c r="K24" s="18"/>
    </row>
    <row r="25" spans="2:11" ht="15.75" customHeight="1">
      <c r="B25" t="s">
        <v>108</v>
      </c>
      <c r="F25" s="18">
        <f>I25+10861</f>
        <v>-9098</v>
      </c>
      <c r="G25" s="18">
        <v>-9326</v>
      </c>
      <c r="H25" s="18"/>
      <c r="I25" s="18">
        <v>-19959</v>
      </c>
      <c r="J25" s="18">
        <v>-19451</v>
      </c>
      <c r="K25" s="18"/>
    </row>
    <row r="26" spans="6:11" ht="15.75" customHeight="1">
      <c r="F26" s="18"/>
      <c r="G26" s="18"/>
      <c r="H26" s="18"/>
      <c r="I26" s="18"/>
      <c r="J26" s="18"/>
      <c r="K26" s="18"/>
    </row>
    <row r="27" spans="2:11" ht="15.75" customHeight="1">
      <c r="B27" t="s">
        <v>286</v>
      </c>
      <c r="F27" s="23">
        <f>SUM(F21:F26)</f>
        <v>807</v>
      </c>
      <c r="G27" s="23">
        <f>SUM(G21:G26)</f>
        <v>2321</v>
      </c>
      <c r="H27" s="18"/>
      <c r="I27" s="23">
        <f>SUM(I21:I26)</f>
        <v>-532</v>
      </c>
      <c r="J27" s="23">
        <f>SUM(J21:J26)</f>
        <v>-216</v>
      </c>
      <c r="K27" s="18"/>
    </row>
    <row r="28" spans="6:11" ht="15.75" customHeight="1">
      <c r="F28" s="18"/>
      <c r="G28" s="18"/>
      <c r="H28" s="18"/>
      <c r="I28" s="18"/>
      <c r="J28" s="18"/>
      <c r="K28" s="18"/>
    </row>
    <row r="29" spans="2:11" ht="15.75" customHeight="1">
      <c r="B29" s="12" t="s">
        <v>83</v>
      </c>
      <c r="F29" s="18">
        <f>I29+995</f>
        <v>-1037</v>
      </c>
      <c r="G29" s="18">
        <v>-919</v>
      </c>
      <c r="H29" s="18"/>
      <c r="I29" s="18">
        <v>-2032</v>
      </c>
      <c r="J29" s="18">
        <v>-1670</v>
      </c>
      <c r="K29" s="18"/>
    </row>
    <row r="30" spans="6:11" ht="15.75" customHeight="1">
      <c r="F30" s="18"/>
      <c r="G30" s="18"/>
      <c r="H30" s="18"/>
      <c r="I30" s="18"/>
      <c r="J30" s="18"/>
      <c r="K30" s="18"/>
    </row>
    <row r="31" spans="2:11" ht="15.75" customHeight="1">
      <c r="B31" t="s">
        <v>168</v>
      </c>
      <c r="F31" s="18">
        <f>I31</f>
        <v>0</v>
      </c>
      <c r="G31" s="18">
        <v>0</v>
      </c>
      <c r="H31" s="18"/>
      <c r="I31" s="18">
        <v>0</v>
      </c>
      <c r="J31" s="18">
        <v>-2</v>
      </c>
      <c r="K31" s="18"/>
    </row>
    <row r="32" spans="6:11" ht="15.75" customHeight="1">
      <c r="F32" s="18"/>
      <c r="G32" s="18"/>
      <c r="H32" s="18"/>
      <c r="I32" s="18"/>
      <c r="J32" s="18"/>
      <c r="K32" s="18"/>
    </row>
    <row r="33" spans="2:11" ht="15.75" customHeight="1">
      <c r="B33" t="s">
        <v>250</v>
      </c>
      <c r="F33" s="23">
        <f>SUM(F27:F32)</f>
        <v>-230</v>
      </c>
      <c r="G33" s="23">
        <f>SUM(G27:G32)</f>
        <v>1402</v>
      </c>
      <c r="H33" s="18"/>
      <c r="I33" s="23">
        <f>SUM(I27:I32)</f>
        <v>-2564</v>
      </c>
      <c r="J33" s="23">
        <f>SUM(J27:J32)</f>
        <v>-1888</v>
      </c>
      <c r="K33" s="18"/>
    </row>
    <row r="34" spans="6:11" ht="15.75" customHeight="1">
      <c r="F34" s="18"/>
      <c r="G34" s="18"/>
      <c r="H34" s="18"/>
      <c r="I34" s="18"/>
      <c r="J34" s="18"/>
      <c r="K34" s="18"/>
    </row>
    <row r="35" spans="2:11" ht="15.75" customHeight="1">
      <c r="B35" t="s">
        <v>178</v>
      </c>
      <c r="F35" s="24">
        <f>I35+540</f>
        <v>-561</v>
      </c>
      <c r="G35" s="18">
        <v>-314</v>
      </c>
      <c r="H35" s="18"/>
      <c r="I35" s="24">
        <v>-1101</v>
      </c>
      <c r="J35" s="18">
        <v>-585</v>
      </c>
      <c r="K35" s="18"/>
    </row>
    <row r="36" spans="6:11" ht="15.75" customHeight="1">
      <c r="F36" s="18"/>
      <c r="G36" s="18"/>
      <c r="H36" s="18"/>
      <c r="I36" s="18"/>
      <c r="J36" s="18"/>
      <c r="K36" s="18"/>
    </row>
    <row r="37" spans="2:11" ht="15.75" customHeight="1" thickBot="1">
      <c r="B37" t="s">
        <v>252</v>
      </c>
      <c r="F37" s="21">
        <f>SUM(F33:F36)</f>
        <v>-791</v>
      </c>
      <c r="G37" s="21">
        <f>SUM(G33:G36)</f>
        <v>1088</v>
      </c>
      <c r="H37" s="25"/>
      <c r="I37" s="21">
        <f>SUM(I33:I36)</f>
        <v>-3665</v>
      </c>
      <c r="J37" s="21">
        <f>SUM(J33:J36)</f>
        <v>-2473</v>
      </c>
      <c r="K37" s="18"/>
    </row>
    <row r="38" spans="2:11" ht="15.75" customHeight="1">
      <c r="B38" t="s">
        <v>251</v>
      </c>
      <c r="F38" s="18"/>
      <c r="G38" s="18"/>
      <c r="H38" s="18"/>
      <c r="I38" s="18"/>
      <c r="J38" s="18"/>
      <c r="K38" s="18"/>
    </row>
    <row r="39" spans="6:11" ht="15.75" customHeight="1">
      <c r="F39" s="18"/>
      <c r="G39" s="18"/>
      <c r="H39" s="18"/>
      <c r="I39" s="18"/>
      <c r="J39" s="18"/>
      <c r="K39" s="18"/>
    </row>
    <row r="40" spans="2:11" ht="15.75" customHeight="1">
      <c r="B40" t="s">
        <v>253</v>
      </c>
      <c r="F40" s="18"/>
      <c r="G40" s="18"/>
      <c r="H40" s="18"/>
      <c r="I40" s="18"/>
      <c r="J40" s="18"/>
      <c r="K40" s="18"/>
    </row>
    <row r="41" spans="2:11" ht="15.75" customHeight="1" thickBot="1">
      <c r="B41" t="s">
        <v>211</v>
      </c>
      <c r="F41" s="19">
        <f>F37</f>
        <v>-791</v>
      </c>
      <c r="G41" s="19">
        <f>G37</f>
        <v>1088</v>
      </c>
      <c r="H41" s="18"/>
      <c r="I41" s="19">
        <f>I37</f>
        <v>-3665</v>
      </c>
      <c r="J41" s="19">
        <f>J37</f>
        <v>-2473</v>
      </c>
      <c r="K41" s="18"/>
    </row>
    <row r="42" ht="15.75" customHeight="1">
      <c r="K42" s="18"/>
    </row>
    <row r="43" ht="15.75" customHeight="1">
      <c r="B43" t="s">
        <v>254</v>
      </c>
    </row>
    <row r="44" ht="15.75" customHeight="1">
      <c r="B44" t="s">
        <v>181</v>
      </c>
    </row>
    <row r="45" spans="2:10" ht="15.75" customHeight="1" thickBot="1">
      <c r="B45" t="s">
        <v>119</v>
      </c>
      <c r="F45" s="30">
        <f>F524</f>
        <v>-0.23064855691566602</v>
      </c>
      <c r="G45" s="30">
        <f>G524</f>
        <v>0.3172511124200311</v>
      </c>
      <c r="H45" s="22"/>
      <c r="I45" s="30">
        <f>I524</f>
        <v>-1.068681366745785</v>
      </c>
      <c r="J45" s="30">
        <f>J524</f>
        <v>-0.7211047803444274</v>
      </c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>
      <c r="B54" t="s">
        <v>136</v>
      </c>
    </row>
    <row r="55" ht="15" customHeight="1">
      <c r="B55" t="s">
        <v>206</v>
      </c>
    </row>
    <row r="56" ht="13.5" customHeight="1">
      <c r="B56" s="2" t="s">
        <v>123</v>
      </c>
    </row>
    <row r="57" ht="13.5" customHeight="1">
      <c r="I57" s="3" t="s">
        <v>81</v>
      </c>
    </row>
    <row r="58" spans="7:9" s="3" customFormat="1" ht="13.5" customHeight="1">
      <c r="G58" s="3" t="s">
        <v>14</v>
      </c>
      <c r="I58" s="3" t="s">
        <v>14</v>
      </c>
    </row>
    <row r="59" spans="7:9" s="3" customFormat="1" ht="13.5" customHeight="1">
      <c r="G59" s="3" t="s">
        <v>15</v>
      </c>
      <c r="I59" s="3" t="s">
        <v>7</v>
      </c>
    </row>
    <row r="60" spans="7:9" s="3" customFormat="1" ht="13.5" customHeight="1">
      <c r="G60" s="3" t="s">
        <v>3</v>
      </c>
      <c r="I60" s="3" t="s">
        <v>12</v>
      </c>
    </row>
    <row r="61" spans="7:9" s="3" customFormat="1" ht="13.5" customHeight="1">
      <c r="G61" s="3" t="s">
        <v>5</v>
      </c>
      <c r="I61" s="3" t="s">
        <v>13</v>
      </c>
    </row>
    <row r="62" spans="7:9" s="3" customFormat="1" ht="13.5" customHeight="1">
      <c r="G62" s="3" t="s">
        <v>249</v>
      </c>
      <c r="I62" s="3" t="s">
        <v>191</v>
      </c>
    </row>
    <row r="63" spans="7:9" s="3" customFormat="1" ht="13.5" customHeight="1">
      <c r="G63" s="3" t="s">
        <v>10</v>
      </c>
      <c r="I63" s="3" t="s">
        <v>10</v>
      </c>
    </row>
    <row r="64" ht="13.5" customHeight="1">
      <c r="B64" s="12" t="s">
        <v>96</v>
      </c>
    </row>
    <row r="65" ht="13.5" customHeight="1">
      <c r="B65" t="s">
        <v>85</v>
      </c>
    </row>
    <row r="66" spans="2:9" ht="13.5" customHeight="1">
      <c r="B66" t="s">
        <v>67</v>
      </c>
      <c r="G66" s="18">
        <v>185666</v>
      </c>
      <c r="H66" s="18"/>
      <c r="I66" s="18">
        <v>187100</v>
      </c>
    </row>
    <row r="67" spans="2:9" ht="13.5" customHeight="1">
      <c r="B67" s="45" t="s">
        <v>224</v>
      </c>
      <c r="C67" s="45"/>
      <c r="D67" s="45"/>
      <c r="E67" s="45"/>
      <c r="F67" s="45"/>
      <c r="G67" s="46">
        <v>9563</v>
      </c>
      <c r="H67" s="46"/>
      <c r="I67" s="46">
        <v>0</v>
      </c>
    </row>
    <row r="68" spans="2:9" ht="13.5" customHeight="1">
      <c r="B68" s="45" t="s">
        <v>103</v>
      </c>
      <c r="C68" s="45"/>
      <c r="D68" s="45"/>
      <c r="E68" s="45"/>
      <c r="F68" s="45"/>
      <c r="G68" s="46">
        <v>6596</v>
      </c>
      <c r="H68" s="46"/>
      <c r="I68" s="46">
        <v>6596</v>
      </c>
    </row>
    <row r="69" spans="2:9" ht="13.5" customHeight="1">
      <c r="B69" s="45" t="s">
        <v>21</v>
      </c>
      <c r="C69" s="45"/>
      <c r="D69" s="45"/>
      <c r="E69" s="45"/>
      <c r="F69" s="45"/>
      <c r="G69" s="46">
        <v>8979</v>
      </c>
      <c r="H69" s="46"/>
      <c r="I69" s="46">
        <v>8979</v>
      </c>
    </row>
    <row r="70" spans="2:9" ht="13.5" customHeight="1">
      <c r="B70" s="45" t="s">
        <v>17</v>
      </c>
      <c r="C70" s="45"/>
      <c r="D70" s="45"/>
      <c r="E70" s="45"/>
      <c r="F70" s="45"/>
      <c r="G70" s="46">
        <v>8814</v>
      </c>
      <c r="H70" s="46"/>
      <c r="I70" s="46">
        <v>6425</v>
      </c>
    </row>
    <row r="71" spans="2:9" ht="13.5" customHeight="1">
      <c r="B71" s="45"/>
      <c r="C71" s="45"/>
      <c r="D71" s="45"/>
      <c r="E71" s="45"/>
      <c r="F71" s="45"/>
      <c r="G71" s="46"/>
      <c r="H71" s="46"/>
      <c r="I71" s="46"/>
    </row>
    <row r="72" spans="2:9" ht="13.5" customHeight="1">
      <c r="B72" s="45"/>
      <c r="C72" s="45"/>
      <c r="D72" s="45"/>
      <c r="E72" s="45"/>
      <c r="F72" s="45"/>
      <c r="G72" s="47">
        <f>SUM(G66:G70)</f>
        <v>219618</v>
      </c>
      <c r="H72" s="46"/>
      <c r="I72" s="47">
        <f>SUM(I66:I70)</f>
        <v>209100</v>
      </c>
    </row>
    <row r="73" spans="2:9" ht="13.5" customHeight="1">
      <c r="B73" s="45" t="s">
        <v>88</v>
      </c>
      <c r="C73" s="45"/>
      <c r="D73" s="45"/>
      <c r="E73" s="45"/>
      <c r="F73" s="45"/>
      <c r="G73" s="46"/>
      <c r="H73" s="46"/>
      <c r="I73" s="46"/>
    </row>
    <row r="74" spans="2:11" ht="13.5" customHeight="1">
      <c r="B74" s="45" t="s">
        <v>16</v>
      </c>
      <c r="C74" s="45"/>
      <c r="D74" s="45"/>
      <c r="E74" s="45"/>
      <c r="F74" s="45"/>
      <c r="G74" s="37">
        <v>4849</v>
      </c>
      <c r="H74" s="37"/>
      <c r="I74" s="37">
        <v>14547</v>
      </c>
      <c r="K74" s="18"/>
    </row>
    <row r="75" spans="2:11" ht="13.5" customHeight="1">
      <c r="B75" t="s">
        <v>58</v>
      </c>
      <c r="G75" s="29">
        <v>2820</v>
      </c>
      <c r="H75" s="25"/>
      <c r="I75" s="29">
        <v>1717</v>
      </c>
      <c r="K75" s="18"/>
    </row>
    <row r="76" spans="2:9" ht="13.5" customHeight="1">
      <c r="B76" t="s">
        <v>17</v>
      </c>
      <c r="G76" s="25">
        <v>37150</v>
      </c>
      <c r="H76" s="25"/>
      <c r="I76" s="25">
        <v>28317</v>
      </c>
    </row>
    <row r="77" spans="2:9" ht="13.5" customHeight="1">
      <c r="B77" t="s">
        <v>157</v>
      </c>
      <c r="G77" s="25">
        <v>9403</v>
      </c>
      <c r="H77" s="25"/>
      <c r="I77" s="25">
        <v>8440</v>
      </c>
    </row>
    <row r="78" spans="2:9" ht="13.5" customHeight="1">
      <c r="B78" t="s">
        <v>59</v>
      </c>
      <c r="G78" s="25">
        <v>1329</v>
      </c>
      <c r="H78" s="25"/>
      <c r="I78" s="25">
        <v>1261</v>
      </c>
    </row>
    <row r="79" spans="2:9" ht="13.5" customHeight="1">
      <c r="B79" t="s">
        <v>18</v>
      </c>
      <c r="G79" s="25">
        <v>835</v>
      </c>
      <c r="H79" s="25"/>
      <c r="I79" s="25">
        <v>1052</v>
      </c>
    </row>
    <row r="80" spans="2:9" ht="13.5" customHeight="1">
      <c r="B80" t="s">
        <v>60</v>
      </c>
      <c r="G80" s="25">
        <v>2842</v>
      </c>
      <c r="H80" s="25"/>
      <c r="I80" s="25">
        <v>5343</v>
      </c>
    </row>
    <row r="81" spans="7:9" ht="13.5" customHeight="1">
      <c r="G81" s="25"/>
      <c r="H81" s="25"/>
      <c r="I81" s="25"/>
    </row>
    <row r="82" spans="7:9" ht="13.5" customHeight="1">
      <c r="G82" s="28">
        <f>SUM(G73:G80)</f>
        <v>59228</v>
      </c>
      <c r="H82" s="25"/>
      <c r="I82" s="28">
        <f>SUM(I74:I80)</f>
        <v>60677</v>
      </c>
    </row>
    <row r="83" spans="7:9" ht="13.5" customHeight="1">
      <c r="G83" s="25"/>
      <c r="H83" s="25"/>
      <c r="I83" s="25"/>
    </row>
    <row r="84" spans="2:9" ht="13.5" customHeight="1" thickBot="1">
      <c r="B84" t="s">
        <v>97</v>
      </c>
      <c r="G84" s="19">
        <f>G72+G82</f>
        <v>278846</v>
      </c>
      <c r="H84" s="25"/>
      <c r="I84" s="19">
        <f>I72+I82</f>
        <v>269777</v>
      </c>
    </row>
    <row r="85" spans="7:9" ht="13.5" customHeight="1">
      <c r="G85" s="25"/>
      <c r="H85" s="25"/>
      <c r="I85" s="25"/>
    </row>
    <row r="86" spans="7:9" ht="13.5" customHeight="1">
      <c r="G86" s="25"/>
      <c r="H86" s="25"/>
      <c r="I86" s="25"/>
    </row>
    <row r="87" spans="2:9" ht="13.5" customHeight="1">
      <c r="B87" t="s">
        <v>98</v>
      </c>
      <c r="G87" s="18"/>
      <c r="H87" s="18"/>
      <c r="I87" s="18"/>
    </row>
    <row r="88" spans="2:9" ht="13.5" customHeight="1">
      <c r="B88" t="s">
        <v>106</v>
      </c>
      <c r="G88" s="18"/>
      <c r="H88" s="18"/>
      <c r="I88" s="18"/>
    </row>
    <row r="89" spans="2:9" ht="13.5" customHeight="1">
      <c r="B89" t="s">
        <v>22</v>
      </c>
      <c r="G89" s="18">
        <v>361742</v>
      </c>
      <c r="H89" s="18"/>
      <c r="I89" s="18">
        <v>361742</v>
      </c>
    </row>
    <row r="90" spans="2:9" ht="13.5" customHeight="1">
      <c r="B90" t="s">
        <v>23</v>
      </c>
      <c r="G90" s="18">
        <f>F200+G200+H200</f>
        <v>-194717</v>
      </c>
      <c r="H90" s="18"/>
      <c r="I90" s="18">
        <v>-191052</v>
      </c>
    </row>
    <row r="91" spans="7:9" ht="13.5" customHeight="1">
      <c r="G91" s="18"/>
      <c r="H91" s="18"/>
      <c r="I91" s="18"/>
    </row>
    <row r="92" spans="2:9" ht="13.5" customHeight="1">
      <c r="B92" t="s">
        <v>99</v>
      </c>
      <c r="G92" s="28">
        <f>SUM(G89:G90)</f>
        <v>167025</v>
      </c>
      <c r="H92" s="18"/>
      <c r="I92" s="28">
        <f>SUM(I89:I90)</f>
        <v>170690</v>
      </c>
    </row>
    <row r="93" spans="7:9" ht="13.5" customHeight="1">
      <c r="G93" s="18"/>
      <c r="H93" s="18"/>
      <c r="I93" s="18"/>
    </row>
    <row r="94" spans="2:9" ht="13.5" customHeight="1">
      <c r="B94" t="s">
        <v>104</v>
      </c>
      <c r="G94" s="18"/>
      <c r="H94" s="18"/>
      <c r="I94" s="18"/>
    </row>
    <row r="95" spans="2:9" ht="13.5" customHeight="1">
      <c r="B95" t="s">
        <v>89</v>
      </c>
      <c r="G95" s="18">
        <v>11216</v>
      </c>
      <c r="H95" s="18"/>
      <c r="I95" s="18">
        <v>11265</v>
      </c>
    </row>
    <row r="96" spans="2:9" ht="13.5" customHeight="1">
      <c r="B96" t="s">
        <v>86</v>
      </c>
      <c r="G96" s="18">
        <v>30818</v>
      </c>
      <c r="H96" s="18"/>
      <c r="I96" s="18">
        <v>25895</v>
      </c>
    </row>
    <row r="97" spans="2:9" ht="13.5" customHeight="1">
      <c r="B97" t="s">
        <v>19</v>
      </c>
      <c r="G97" s="18">
        <v>4087</v>
      </c>
      <c r="H97" s="18"/>
      <c r="I97" s="18">
        <v>4087</v>
      </c>
    </row>
    <row r="98" spans="7:11" ht="13.5" customHeight="1">
      <c r="G98" s="18"/>
      <c r="H98" s="18"/>
      <c r="I98" s="24"/>
      <c r="K98" s="18"/>
    </row>
    <row r="99" spans="7:9" ht="13.5" customHeight="1">
      <c r="G99" s="28">
        <f>SUM(G95:G98)</f>
        <v>46121</v>
      </c>
      <c r="H99" s="18"/>
      <c r="I99" s="28">
        <f>SUM(I95:I98)</f>
        <v>41247</v>
      </c>
    </row>
    <row r="100" spans="2:9" ht="13.5" customHeight="1">
      <c r="B100" t="s">
        <v>105</v>
      </c>
      <c r="G100" s="18"/>
      <c r="H100" s="18"/>
      <c r="I100" s="18"/>
    </row>
    <row r="101" spans="2:9" ht="13.5" customHeight="1">
      <c r="B101" t="s">
        <v>86</v>
      </c>
      <c r="G101" s="18">
        <v>20054</v>
      </c>
      <c r="H101" s="25"/>
      <c r="I101" s="25">
        <v>14689</v>
      </c>
    </row>
    <row r="102" spans="2:9" ht="13.5" customHeight="1">
      <c r="B102" t="s">
        <v>174</v>
      </c>
      <c r="G102" s="25">
        <v>966</v>
      </c>
      <c r="H102" s="25"/>
      <c r="I102" s="25">
        <v>1012</v>
      </c>
    </row>
    <row r="103" spans="2:9" ht="13.5" customHeight="1">
      <c r="B103" t="s">
        <v>19</v>
      </c>
      <c r="G103" s="25">
        <v>40301</v>
      </c>
      <c r="H103" s="25"/>
      <c r="I103" s="25">
        <v>39350</v>
      </c>
    </row>
    <row r="104" spans="2:9" ht="13.5" customHeight="1">
      <c r="B104" t="s">
        <v>175</v>
      </c>
      <c r="G104" s="25">
        <v>3370</v>
      </c>
      <c r="H104" s="25"/>
      <c r="I104" s="25">
        <v>1735</v>
      </c>
    </row>
    <row r="105" spans="2:9" ht="13.5" customHeight="1">
      <c r="B105" t="s">
        <v>87</v>
      </c>
      <c r="G105" s="25">
        <v>1009</v>
      </c>
      <c r="H105" s="25"/>
      <c r="I105" s="25">
        <v>1054</v>
      </c>
    </row>
    <row r="106" spans="7:9" ht="13.5" customHeight="1">
      <c r="G106" s="25"/>
      <c r="H106" s="25"/>
      <c r="I106" s="25"/>
    </row>
    <row r="107" spans="7:9" ht="13.5" customHeight="1">
      <c r="G107" s="28">
        <f>SUM(G101:G105)</f>
        <v>65700</v>
      </c>
      <c r="H107" s="25"/>
      <c r="I107" s="28">
        <f>SUM(I101:I105)</f>
        <v>57840</v>
      </c>
    </row>
    <row r="108" spans="7:9" ht="13.5" customHeight="1">
      <c r="G108" s="25"/>
      <c r="H108" s="25"/>
      <c r="I108" s="25"/>
    </row>
    <row r="109" spans="2:9" ht="13.5" customHeight="1">
      <c r="B109" t="s">
        <v>100</v>
      </c>
      <c r="G109" s="25">
        <f>G99+G107</f>
        <v>111821</v>
      </c>
      <c r="H109" s="18"/>
      <c r="I109" s="25">
        <f>I99+I107</f>
        <v>99087</v>
      </c>
    </row>
    <row r="110" spans="7:9" ht="13.5" customHeight="1">
      <c r="G110" s="25"/>
      <c r="H110" s="18"/>
      <c r="I110" s="25"/>
    </row>
    <row r="111" spans="2:9" ht="13.5" customHeight="1" thickBot="1">
      <c r="B111" t="s">
        <v>101</v>
      </c>
      <c r="G111" s="21">
        <f>G92+G109</f>
        <v>278846</v>
      </c>
      <c r="H111" s="18"/>
      <c r="I111" s="21">
        <f>I92+I109</f>
        <v>269777</v>
      </c>
    </row>
    <row r="112" spans="7:9" ht="13.5" customHeight="1">
      <c r="G112" s="25"/>
      <c r="H112" s="18"/>
      <c r="I112" s="25"/>
    </row>
    <row r="113" spans="2:9" ht="13.5" customHeight="1">
      <c r="B113" t="s">
        <v>95</v>
      </c>
      <c r="G113" s="18">
        <f>G92/342946*100</f>
        <v>48.703002805106344</v>
      </c>
      <c r="H113" s="18"/>
      <c r="I113" s="18">
        <f>I92/342946*100</f>
        <v>49.77168417185213</v>
      </c>
    </row>
    <row r="114" spans="6:8" ht="13.5" customHeight="1">
      <c r="F114" s="6"/>
      <c r="G114" s="6"/>
      <c r="H114" s="6"/>
    </row>
    <row r="115" ht="13.5" customHeight="1">
      <c r="B115" t="s">
        <v>128</v>
      </c>
    </row>
    <row r="116" ht="13.5" customHeight="1">
      <c r="B116" t="s">
        <v>206</v>
      </c>
    </row>
    <row r="117" ht="13.5" customHeight="1"/>
    <row r="118" ht="14.25" customHeight="1">
      <c r="B118" s="2" t="s">
        <v>124</v>
      </c>
    </row>
    <row r="119" spans="2:9" ht="14.25" customHeight="1">
      <c r="B119" s="2"/>
      <c r="I119" s="3"/>
    </row>
    <row r="120" ht="14.25" customHeight="1">
      <c r="I120" s="3" t="s">
        <v>7</v>
      </c>
    </row>
    <row r="121" spans="7:9" ht="14.25" customHeight="1">
      <c r="G121" s="3" t="s">
        <v>3</v>
      </c>
      <c r="I121" s="3" t="s">
        <v>4</v>
      </c>
    </row>
    <row r="122" spans="7:9" ht="14.25" customHeight="1">
      <c r="G122" s="3" t="s">
        <v>4</v>
      </c>
      <c r="I122" s="3" t="s">
        <v>6</v>
      </c>
    </row>
    <row r="123" spans="7:9" ht="14.25" customHeight="1">
      <c r="G123" s="3" t="s">
        <v>8</v>
      </c>
      <c r="I123" s="3" t="s">
        <v>9</v>
      </c>
    </row>
    <row r="124" spans="7:9" ht="14.25" customHeight="1">
      <c r="G124" s="3" t="s">
        <v>249</v>
      </c>
      <c r="I124" s="3" t="s">
        <v>248</v>
      </c>
    </row>
    <row r="125" spans="7:9" ht="14.25" customHeight="1">
      <c r="G125" s="3" t="s">
        <v>10</v>
      </c>
      <c r="I125" s="3" t="s">
        <v>10</v>
      </c>
    </row>
    <row r="126" spans="2:7" ht="14.25" customHeight="1">
      <c r="B126" t="s">
        <v>24</v>
      </c>
      <c r="G126" s="5"/>
    </row>
    <row r="127" ht="14.25" customHeight="1">
      <c r="G127" s="5"/>
    </row>
    <row r="128" spans="2:9" ht="14.25" customHeight="1">
      <c r="B128" t="s">
        <v>196</v>
      </c>
      <c r="G128" s="5">
        <f>I33</f>
        <v>-2564</v>
      </c>
      <c r="H128" s="5"/>
      <c r="I128" s="18">
        <f>J33</f>
        <v>-1888</v>
      </c>
    </row>
    <row r="129" spans="7:9" ht="14.25" customHeight="1">
      <c r="G129" s="18"/>
      <c r="H129" s="18"/>
      <c r="I129" s="18"/>
    </row>
    <row r="130" spans="2:9" ht="14.25" customHeight="1">
      <c r="B130" t="s">
        <v>115</v>
      </c>
      <c r="G130" s="18"/>
      <c r="H130" s="18"/>
      <c r="I130" s="18"/>
    </row>
    <row r="131" spans="2:9" ht="14.25" customHeight="1">
      <c r="B131" t="s">
        <v>107</v>
      </c>
      <c r="G131" s="18">
        <v>2650</v>
      </c>
      <c r="H131" s="18"/>
      <c r="I131" s="18">
        <v>3123</v>
      </c>
    </row>
    <row r="132" spans="2:9" ht="14.25" customHeight="1">
      <c r="B132" s="12" t="s">
        <v>133</v>
      </c>
      <c r="G132" s="18">
        <v>1991</v>
      </c>
      <c r="H132" s="18"/>
      <c r="I132" s="18">
        <v>1592</v>
      </c>
    </row>
    <row r="133" spans="7:9" ht="14.25" customHeight="1">
      <c r="G133" s="18"/>
      <c r="H133" s="18"/>
      <c r="I133" s="18"/>
    </row>
    <row r="134" spans="2:9" ht="14.25" customHeight="1">
      <c r="B134" t="s">
        <v>179</v>
      </c>
      <c r="G134" s="23">
        <f>SUM(G128:G133)</f>
        <v>2077</v>
      </c>
      <c r="H134" s="18"/>
      <c r="I134" s="23">
        <f>SUM(I128:I133)</f>
        <v>2827</v>
      </c>
    </row>
    <row r="135" spans="7:9" ht="14.25" customHeight="1">
      <c r="G135" s="18"/>
      <c r="H135" s="18"/>
      <c r="I135" s="18"/>
    </row>
    <row r="136" spans="2:9" ht="14.25" customHeight="1">
      <c r="B136" t="s">
        <v>184</v>
      </c>
      <c r="G136" s="18">
        <v>135</v>
      </c>
      <c r="H136" s="18"/>
      <c r="I136" s="18">
        <v>-154</v>
      </c>
    </row>
    <row r="137" spans="2:9" ht="14.25" customHeight="1">
      <c r="B137" t="s">
        <v>185</v>
      </c>
      <c r="G137" s="18">
        <v>-12325</v>
      </c>
      <c r="H137" s="18"/>
      <c r="I137" s="18">
        <v>-5562</v>
      </c>
    </row>
    <row r="138" spans="2:9" ht="14.25" customHeight="1">
      <c r="B138" t="s">
        <v>186</v>
      </c>
      <c r="G138" s="18">
        <v>2512</v>
      </c>
      <c r="H138" s="18"/>
      <c r="I138" s="18">
        <v>71</v>
      </c>
    </row>
    <row r="139" spans="2:9" ht="14.25" customHeight="1">
      <c r="B139" t="s">
        <v>187</v>
      </c>
      <c r="G139" s="18">
        <v>-1264</v>
      </c>
      <c r="H139" s="18"/>
      <c r="I139" s="18">
        <v>-936</v>
      </c>
    </row>
    <row r="140" spans="7:9" ht="14.25" customHeight="1">
      <c r="G140" s="18"/>
      <c r="H140" s="18"/>
      <c r="I140" s="18"/>
    </row>
    <row r="141" spans="2:9" ht="14.25" customHeight="1">
      <c r="B141" t="s">
        <v>225</v>
      </c>
      <c r="G141" s="23">
        <f>SUM(G134:G140)</f>
        <v>-8865</v>
      </c>
      <c r="H141" s="18"/>
      <c r="I141" s="23">
        <f>SUM(I134:I140)</f>
        <v>-3754</v>
      </c>
    </row>
    <row r="142" spans="7:9" ht="14.25" customHeight="1">
      <c r="G142" s="18"/>
      <c r="H142" s="18"/>
      <c r="I142" s="18"/>
    </row>
    <row r="143" spans="2:9" ht="14.25" customHeight="1">
      <c r="B143" t="s">
        <v>25</v>
      </c>
      <c r="G143" s="26"/>
      <c r="H143" s="18"/>
      <c r="I143" s="26"/>
    </row>
    <row r="144" spans="2:9" ht="14.25" customHeight="1">
      <c r="B144" t="s">
        <v>110</v>
      </c>
      <c r="G144" s="20">
        <v>-2181</v>
      </c>
      <c r="H144" s="18"/>
      <c r="I144" s="20">
        <v>-7703</v>
      </c>
    </row>
    <row r="145" spans="2:9" ht="14.25" customHeight="1">
      <c r="B145" s="12" t="s">
        <v>112</v>
      </c>
      <c r="G145" s="20">
        <v>41</v>
      </c>
      <c r="H145" s="18"/>
      <c r="I145" s="20">
        <v>78</v>
      </c>
    </row>
    <row r="146" spans="7:9" ht="14.25" customHeight="1">
      <c r="G146" s="27"/>
      <c r="H146" s="18"/>
      <c r="I146" s="27"/>
    </row>
    <row r="147" spans="2:9" ht="14.25" customHeight="1">
      <c r="B147" t="s">
        <v>226</v>
      </c>
      <c r="G147" s="18">
        <f>SUM(G143:G146)</f>
        <v>-2140</v>
      </c>
      <c r="H147" s="18"/>
      <c r="I147" s="18">
        <f>SUM(I143:I146)</f>
        <v>-7625</v>
      </c>
    </row>
    <row r="148" spans="7:9" ht="14.25" customHeight="1">
      <c r="G148" s="18"/>
      <c r="H148" s="18"/>
      <c r="I148" s="18"/>
    </row>
    <row r="149" spans="2:9" ht="14.25" customHeight="1">
      <c r="B149" t="s">
        <v>134</v>
      </c>
      <c r="G149" s="26"/>
      <c r="H149" s="25"/>
      <c r="I149" s="26"/>
    </row>
    <row r="150" spans="2:9" ht="14.25" customHeight="1">
      <c r="B150" t="s">
        <v>227</v>
      </c>
      <c r="G150" s="20">
        <v>4945</v>
      </c>
      <c r="H150" s="25"/>
      <c r="I150" s="20">
        <v>8782</v>
      </c>
    </row>
    <row r="151" spans="2:9" ht="14.25" customHeight="1">
      <c r="B151" t="s">
        <v>260</v>
      </c>
      <c r="G151" s="20">
        <v>5375</v>
      </c>
      <c r="H151" s="25"/>
      <c r="I151" s="20">
        <v>0</v>
      </c>
    </row>
    <row r="152" spans="2:9" ht="14.25" customHeight="1">
      <c r="B152" t="s">
        <v>261</v>
      </c>
      <c r="G152" s="20">
        <v>-31</v>
      </c>
      <c r="H152" s="25"/>
      <c r="I152" s="20">
        <v>-459</v>
      </c>
    </row>
    <row r="153" spans="2:9" ht="14.25" customHeight="1">
      <c r="B153" t="s">
        <v>135</v>
      </c>
      <c r="G153" s="20">
        <v>-1956</v>
      </c>
      <c r="H153" s="25"/>
      <c r="I153" s="20">
        <v>-1588</v>
      </c>
    </row>
    <row r="154" spans="7:9" ht="14.25" customHeight="1">
      <c r="G154" s="27"/>
      <c r="H154" s="25"/>
      <c r="I154" s="27"/>
    </row>
    <row r="155" spans="2:9" ht="14.25" customHeight="1">
      <c r="B155" t="s">
        <v>228</v>
      </c>
      <c r="G155" s="25">
        <f>SUM(G149:G154)</f>
        <v>8333</v>
      </c>
      <c r="H155" s="25"/>
      <c r="I155" s="25">
        <f>SUM(I149:I154)</f>
        <v>6735</v>
      </c>
    </row>
    <row r="156" spans="7:9" ht="14.25" customHeight="1">
      <c r="G156" s="18"/>
      <c r="H156" s="18"/>
      <c r="I156" s="18"/>
    </row>
    <row r="157" spans="2:9" ht="14.25" customHeight="1">
      <c r="B157" t="s">
        <v>198</v>
      </c>
      <c r="G157" s="23">
        <f>G141+G147+G155</f>
        <v>-2672</v>
      </c>
      <c r="H157" s="18"/>
      <c r="I157" s="23">
        <f>I141+I147+I155</f>
        <v>-4644</v>
      </c>
    </row>
    <row r="158" spans="7:9" ht="14.25" customHeight="1">
      <c r="G158" s="18"/>
      <c r="H158" s="18"/>
      <c r="I158" s="18"/>
    </row>
    <row r="159" spans="2:9" ht="14.25" customHeight="1">
      <c r="B159" t="s">
        <v>258</v>
      </c>
      <c r="G159" s="18">
        <v>4883</v>
      </c>
      <c r="H159" s="18"/>
      <c r="I159" s="18">
        <v>11024</v>
      </c>
    </row>
    <row r="160" spans="7:9" ht="14.25" customHeight="1">
      <c r="G160" s="18"/>
      <c r="H160" s="18"/>
      <c r="I160" s="18"/>
    </row>
    <row r="161" spans="2:9" ht="14.25" customHeight="1" thickBot="1">
      <c r="B161" t="s">
        <v>259</v>
      </c>
      <c r="G161" s="21">
        <f>SUM(G157:G160)</f>
        <v>2211</v>
      </c>
      <c r="H161" s="18"/>
      <c r="I161" s="21">
        <f>SUM(I157:I160)</f>
        <v>6380</v>
      </c>
    </row>
    <row r="162" spans="7:9" ht="14.25" customHeight="1">
      <c r="G162" s="5"/>
      <c r="I162" s="5"/>
    </row>
    <row r="163" spans="7:9" ht="14.25" customHeight="1">
      <c r="G163" s="5"/>
      <c r="I163" s="5"/>
    </row>
    <row r="164" ht="14.25" customHeight="1">
      <c r="B164" t="s">
        <v>61</v>
      </c>
    </row>
    <row r="165" spans="7:9" ht="14.25" customHeight="1">
      <c r="G165" s="5"/>
      <c r="I165" s="5"/>
    </row>
    <row r="166" spans="2:9" ht="14.25" customHeight="1">
      <c r="B166" t="s">
        <v>60</v>
      </c>
      <c r="G166" s="18">
        <f>G80</f>
        <v>2842</v>
      </c>
      <c r="H166" s="18"/>
      <c r="I166" s="18">
        <v>4403</v>
      </c>
    </row>
    <row r="167" spans="2:9" ht="14.25" customHeight="1">
      <c r="B167" t="s">
        <v>18</v>
      </c>
      <c r="G167" s="18">
        <f>G79</f>
        <v>835</v>
      </c>
      <c r="H167" s="18"/>
      <c r="I167" s="18">
        <v>3553</v>
      </c>
    </row>
    <row r="168" spans="7:9" ht="14.25" customHeight="1">
      <c r="G168" s="23">
        <f>SUM(G166:G167)</f>
        <v>3677</v>
      </c>
      <c r="H168" s="18"/>
      <c r="I168" s="23">
        <f>SUM(I166:I167)</f>
        <v>7956</v>
      </c>
    </row>
    <row r="169" spans="2:9" ht="14.25" customHeight="1">
      <c r="B169" t="s">
        <v>176</v>
      </c>
      <c r="G169" s="18">
        <f>-G102</f>
        <v>-966</v>
      </c>
      <c r="H169" s="18"/>
      <c r="I169" s="18">
        <v>-1076</v>
      </c>
    </row>
    <row r="170" spans="2:9" ht="14.25" customHeight="1">
      <c r="B170" t="s">
        <v>159</v>
      </c>
      <c r="G170" s="18">
        <v>-500</v>
      </c>
      <c r="H170" s="18"/>
      <c r="I170" s="18">
        <v>-500</v>
      </c>
    </row>
    <row r="171" spans="7:9" ht="14.25" customHeight="1" thickBot="1">
      <c r="G171" s="21">
        <f>SUM(G168:G170)</f>
        <v>2211</v>
      </c>
      <c r="H171" s="18"/>
      <c r="I171" s="21">
        <f>SUM(I168:I170)</f>
        <v>6380</v>
      </c>
    </row>
    <row r="172" spans="7:9" ht="13.5" customHeight="1">
      <c r="G172" s="18"/>
      <c r="H172" s="18"/>
      <c r="I172" s="18"/>
    </row>
    <row r="173" ht="13.5" customHeight="1"/>
    <row r="174" ht="13.5" customHeight="1"/>
    <row r="175" ht="13.5" customHeight="1"/>
    <row r="176" ht="13.5" customHeight="1"/>
    <row r="177" ht="13.5" customHeight="1">
      <c r="B177" t="s">
        <v>127</v>
      </c>
    </row>
    <row r="178" ht="13.5" customHeight="1">
      <c r="B178" t="s">
        <v>207</v>
      </c>
    </row>
    <row r="179" ht="13.5" customHeight="1"/>
    <row r="180" ht="15" customHeight="1">
      <c r="B180" s="2" t="s">
        <v>26</v>
      </c>
    </row>
    <row r="181" ht="15" customHeight="1"/>
    <row r="182" ht="15" customHeight="1">
      <c r="E182" s="2" t="s">
        <v>151</v>
      </c>
    </row>
    <row r="183" spans="5:9" s="3" customFormat="1" ht="15" customHeight="1">
      <c r="E183" s="14"/>
      <c r="F183" s="14" t="s">
        <v>28</v>
      </c>
      <c r="G183" s="14"/>
      <c r="H183" s="14"/>
      <c r="I183" s="14"/>
    </row>
    <row r="184" spans="5:9" s="3" customFormat="1" ht="15" customHeight="1">
      <c r="E184" s="14"/>
      <c r="F184" s="14" t="s">
        <v>27</v>
      </c>
      <c r="G184" s="14" t="s">
        <v>30</v>
      </c>
      <c r="H184" s="15" t="s">
        <v>31</v>
      </c>
      <c r="I184" s="14"/>
    </row>
    <row r="185" spans="5:9" s="3" customFormat="1" ht="15" customHeight="1">
      <c r="E185" s="14" t="s">
        <v>22</v>
      </c>
      <c r="F185" s="14" t="s">
        <v>29</v>
      </c>
      <c r="G185" s="14" t="s">
        <v>29</v>
      </c>
      <c r="H185" s="14" t="s">
        <v>32</v>
      </c>
      <c r="I185" s="14" t="s">
        <v>33</v>
      </c>
    </row>
    <row r="186" spans="5:9" s="3" customFormat="1" ht="15" customHeight="1">
      <c r="E186" s="3" t="s">
        <v>10</v>
      </c>
      <c r="F186" s="3" t="s">
        <v>10</v>
      </c>
      <c r="G186" s="3" t="s">
        <v>10</v>
      </c>
      <c r="H186" s="3" t="s">
        <v>10</v>
      </c>
      <c r="I186" s="3" t="s">
        <v>10</v>
      </c>
    </row>
    <row r="187" ht="15" customHeight="1"/>
    <row r="188" spans="2:9" ht="15" customHeight="1">
      <c r="B188" t="s">
        <v>158</v>
      </c>
      <c r="E188" s="5">
        <v>361742</v>
      </c>
      <c r="F188" s="5">
        <v>45508</v>
      </c>
      <c r="G188" s="5">
        <v>21455</v>
      </c>
      <c r="H188" s="5">
        <v>-249902</v>
      </c>
      <c r="I188" s="5">
        <f>SUM(E188:H188)</f>
        <v>178803</v>
      </c>
    </row>
    <row r="189" spans="5:9" ht="15" customHeight="1">
      <c r="E189" s="5"/>
      <c r="F189" s="5"/>
      <c r="G189" s="5"/>
      <c r="H189" s="5"/>
      <c r="I189" s="5"/>
    </row>
    <row r="190" spans="2:9" ht="15" customHeight="1">
      <c r="B190" t="s">
        <v>257</v>
      </c>
      <c r="E190" s="18">
        <v>0</v>
      </c>
      <c r="F190" s="18">
        <v>0</v>
      </c>
      <c r="G190" s="18">
        <v>0</v>
      </c>
      <c r="H190" s="18">
        <f>J37</f>
        <v>-2473</v>
      </c>
      <c r="I190" s="5">
        <f>SUM(E190:H190)</f>
        <v>-2473</v>
      </c>
    </row>
    <row r="191" spans="5:9" ht="15" customHeight="1">
      <c r="E191" s="5"/>
      <c r="F191" s="5"/>
      <c r="G191" s="5"/>
      <c r="H191" s="5"/>
      <c r="I191" s="5"/>
    </row>
    <row r="192" spans="2:9" ht="15" customHeight="1" thickBot="1">
      <c r="B192" t="s">
        <v>255</v>
      </c>
      <c r="E192" s="8">
        <f>SUM(E188:E191)</f>
        <v>361742</v>
      </c>
      <c r="F192" s="8">
        <f>SUM(F188:F191)</f>
        <v>45508</v>
      </c>
      <c r="G192" s="8">
        <f>SUM(G188:G191)</f>
        <v>21455</v>
      </c>
      <c r="H192" s="8">
        <f>SUM(H188:H191)</f>
        <v>-252375</v>
      </c>
      <c r="I192" s="8">
        <f>SUM(I188:I191)</f>
        <v>176330</v>
      </c>
    </row>
    <row r="193" ht="15" customHeight="1"/>
    <row r="194" ht="15" customHeight="1"/>
    <row r="195" ht="15" customHeight="1"/>
    <row r="196" spans="2:9" ht="15" customHeight="1">
      <c r="B196" t="s">
        <v>208</v>
      </c>
      <c r="E196" s="5">
        <v>361742</v>
      </c>
      <c r="F196" s="5">
        <v>45490</v>
      </c>
      <c r="G196" s="5">
        <v>21455</v>
      </c>
      <c r="H196" s="5">
        <v>-257997</v>
      </c>
      <c r="I196" s="5">
        <f>SUM(E196:H196)</f>
        <v>170690</v>
      </c>
    </row>
    <row r="197" spans="5:9" ht="15" customHeight="1">
      <c r="E197" s="5"/>
      <c r="F197" s="5"/>
      <c r="G197" s="5"/>
      <c r="H197" s="5"/>
      <c r="I197" s="5"/>
    </row>
    <row r="198" spans="2:9" ht="15" customHeight="1">
      <c r="B198" t="s">
        <v>257</v>
      </c>
      <c r="E198" s="18">
        <v>0</v>
      </c>
      <c r="F198" s="18">
        <v>0</v>
      </c>
      <c r="G198" s="18">
        <v>0</v>
      </c>
      <c r="H198" s="18">
        <f>I37</f>
        <v>-3665</v>
      </c>
      <c r="I198" s="5">
        <f>SUM(E198:H198)</f>
        <v>-3665</v>
      </c>
    </row>
    <row r="199" spans="5:9" ht="15" customHeight="1">
      <c r="E199" s="5"/>
      <c r="F199" s="5"/>
      <c r="G199" s="5"/>
      <c r="H199" s="5"/>
      <c r="I199" s="5"/>
    </row>
    <row r="200" spans="2:9" ht="15" customHeight="1" thickBot="1">
      <c r="B200" t="s">
        <v>256</v>
      </c>
      <c r="E200" s="8">
        <f>SUM(E196:E199)</f>
        <v>361742</v>
      </c>
      <c r="F200" s="8">
        <f>SUM(F196:F199)</f>
        <v>45490</v>
      </c>
      <c r="G200" s="8">
        <f>SUM(G196:G199)</f>
        <v>21455</v>
      </c>
      <c r="H200" s="8">
        <f>SUM(H196:H199)</f>
        <v>-261662</v>
      </c>
      <c r="I200" s="8">
        <f>SUM(I196:I199)</f>
        <v>167025</v>
      </c>
    </row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>
      <c r="B235" t="s">
        <v>126</v>
      </c>
    </row>
    <row r="236" ht="15" customHeight="1">
      <c r="B236" t="s">
        <v>206</v>
      </c>
    </row>
    <row r="237" ht="15.75" customHeight="1">
      <c r="A237" s="4" t="s">
        <v>34</v>
      </c>
    </row>
    <row r="238" ht="15.75" customHeight="1"/>
    <row r="239" spans="1:10" ht="15.75" customHeight="1">
      <c r="A239" t="s">
        <v>35</v>
      </c>
      <c r="B239" s="44" t="s">
        <v>152</v>
      </c>
      <c r="C239" s="45"/>
      <c r="D239" s="45"/>
      <c r="E239" s="45"/>
      <c r="F239" s="45"/>
      <c r="G239" s="45"/>
      <c r="H239" s="45"/>
      <c r="I239" s="45"/>
      <c r="J239" s="45"/>
    </row>
    <row r="240" spans="2:10" ht="15.75" customHeight="1">
      <c r="B240" s="45" t="s">
        <v>229</v>
      </c>
      <c r="C240" s="45"/>
      <c r="D240" s="45"/>
      <c r="E240" s="45"/>
      <c r="F240" s="45"/>
      <c r="G240" s="45"/>
      <c r="H240" s="45"/>
      <c r="I240" s="45"/>
      <c r="J240" s="45"/>
    </row>
    <row r="241" spans="2:10" ht="15.75" customHeight="1">
      <c r="B241" s="45" t="s">
        <v>230</v>
      </c>
      <c r="C241" s="45"/>
      <c r="D241" s="45"/>
      <c r="E241" s="45"/>
      <c r="F241" s="45"/>
      <c r="G241" s="45"/>
      <c r="H241" s="45"/>
      <c r="I241" s="45"/>
      <c r="J241" s="45"/>
    </row>
    <row r="242" spans="2:10" ht="15.75" customHeight="1">
      <c r="B242" s="45"/>
      <c r="C242" s="45"/>
      <c r="D242" s="45"/>
      <c r="E242" s="45"/>
      <c r="F242" s="45"/>
      <c r="G242" s="45"/>
      <c r="H242" s="45"/>
      <c r="I242" s="45"/>
      <c r="J242" s="45"/>
    </row>
    <row r="243" spans="2:10" ht="15.75" customHeight="1">
      <c r="B243" s="45" t="s">
        <v>125</v>
      </c>
      <c r="C243" s="45"/>
      <c r="D243" s="45"/>
      <c r="E243" s="45"/>
      <c r="F243" s="45"/>
      <c r="G243" s="45"/>
      <c r="H243" s="45"/>
      <c r="I243" s="45"/>
      <c r="J243" s="45"/>
    </row>
    <row r="244" spans="2:10" ht="15.75" customHeight="1">
      <c r="B244" s="45" t="s">
        <v>212</v>
      </c>
      <c r="C244" s="45"/>
      <c r="D244" s="45"/>
      <c r="E244" s="45"/>
      <c r="F244" s="45"/>
      <c r="G244" s="45"/>
      <c r="H244" s="45"/>
      <c r="I244" s="45"/>
      <c r="J244" s="45"/>
    </row>
    <row r="245" spans="2:10" ht="15.75" customHeight="1">
      <c r="B245" s="45" t="s">
        <v>137</v>
      </c>
      <c r="C245" s="45"/>
      <c r="D245" s="45"/>
      <c r="E245" s="45"/>
      <c r="F245" s="45"/>
      <c r="G245" s="45"/>
      <c r="H245" s="45"/>
      <c r="I245" s="45"/>
      <c r="J245" s="45"/>
    </row>
    <row r="246" spans="2:10" ht="15.75" customHeight="1">
      <c r="B246" s="45" t="s">
        <v>213</v>
      </c>
      <c r="C246" s="45"/>
      <c r="D246" s="45"/>
      <c r="E246" s="45"/>
      <c r="F246" s="45"/>
      <c r="G246" s="45"/>
      <c r="H246" s="45"/>
      <c r="I246" s="45"/>
      <c r="J246" s="45"/>
    </row>
    <row r="247" spans="2:10" ht="15.75" customHeight="1">
      <c r="B247" s="45"/>
      <c r="C247" s="45"/>
      <c r="D247" s="45"/>
      <c r="E247" s="45"/>
      <c r="F247" s="45"/>
      <c r="G247" s="45"/>
      <c r="H247" s="45"/>
      <c r="I247" s="45"/>
      <c r="J247" s="45"/>
    </row>
    <row r="248" spans="2:10" ht="15.75" customHeight="1">
      <c r="B248" s="45" t="s">
        <v>138</v>
      </c>
      <c r="C248" s="45"/>
      <c r="D248" s="45"/>
      <c r="E248" s="45"/>
      <c r="F248" s="45"/>
      <c r="G248" s="45"/>
      <c r="H248" s="45"/>
      <c r="I248" s="45"/>
      <c r="J248" s="45"/>
    </row>
    <row r="249" spans="2:10" ht="15.75" customHeight="1">
      <c r="B249" s="45" t="s">
        <v>214</v>
      </c>
      <c r="C249" s="45"/>
      <c r="D249" s="45"/>
      <c r="E249" s="45"/>
      <c r="F249" s="45"/>
      <c r="G249" s="45"/>
      <c r="H249" s="45"/>
      <c r="I249" s="45"/>
      <c r="J249" s="45"/>
    </row>
    <row r="250" spans="2:10" ht="15.75" customHeight="1">
      <c r="B250" s="45"/>
      <c r="C250" s="45"/>
      <c r="D250" s="45"/>
      <c r="E250" s="45"/>
      <c r="F250" s="45"/>
      <c r="G250" s="45"/>
      <c r="H250" s="45"/>
      <c r="I250" s="45"/>
      <c r="J250" s="45"/>
    </row>
    <row r="251" spans="2:10" ht="15.75" customHeight="1">
      <c r="B251" s="45" t="s">
        <v>231</v>
      </c>
      <c r="C251" s="45"/>
      <c r="D251" s="45"/>
      <c r="E251" s="45"/>
      <c r="F251" s="45"/>
      <c r="G251" s="45"/>
      <c r="H251" s="45"/>
      <c r="I251" s="45"/>
      <c r="J251" s="45"/>
    </row>
    <row r="252" spans="2:10" ht="15.75" customHeight="1">
      <c r="B252" s="45" t="s">
        <v>215</v>
      </c>
      <c r="C252" s="45"/>
      <c r="D252" s="45"/>
      <c r="E252" s="45"/>
      <c r="F252" s="45"/>
      <c r="G252" s="45"/>
      <c r="H252" s="45"/>
      <c r="I252" s="45"/>
      <c r="J252" s="45"/>
    </row>
    <row r="253" spans="2:10" ht="15.75" customHeight="1">
      <c r="B253" s="45" t="s">
        <v>220</v>
      </c>
      <c r="C253" s="45"/>
      <c r="D253" s="45"/>
      <c r="E253" s="45"/>
      <c r="F253" s="45"/>
      <c r="G253" s="45"/>
      <c r="H253" s="45"/>
      <c r="I253" s="45"/>
      <c r="J253" s="45"/>
    </row>
    <row r="254" spans="2:10" ht="15.75" customHeight="1">
      <c r="B254" s="45" t="s">
        <v>216</v>
      </c>
      <c r="C254" s="45"/>
      <c r="D254" s="45"/>
      <c r="E254" s="45"/>
      <c r="F254" s="45"/>
      <c r="G254" s="45"/>
      <c r="H254" s="45"/>
      <c r="I254" s="45"/>
      <c r="J254" s="45"/>
    </row>
    <row r="255" spans="2:10" ht="15.75" customHeight="1">
      <c r="B255" s="45" t="s">
        <v>217</v>
      </c>
      <c r="C255" s="45"/>
      <c r="D255" s="45"/>
      <c r="E255" s="45"/>
      <c r="F255" s="45"/>
      <c r="G255" s="45"/>
      <c r="H255" s="45"/>
      <c r="I255" s="45"/>
      <c r="J255" s="45"/>
    </row>
    <row r="256" spans="2:10" ht="15.75" customHeight="1">
      <c r="B256" s="45" t="s">
        <v>221</v>
      </c>
      <c r="C256" s="45"/>
      <c r="D256" s="45"/>
      <c r="E256" s="45"/>
      <c r="F256" s="45"/>
      <c r="G256" s="45"/>
      <c r="H256" s="45"/>
      <c r="I256" s="45"/>
      <c r="J256" s="45"/>
    </row>
    <row r="257" spans="2:10" ht="15.75" customHeight="1">
      <c r="B257" s="45"/>
      <c r="C257" s="45"/>
      <c r="D257" s="45"/>
      <c r="E257" s="45"/>
      <c r="F257" s="45"/>
      <c r="G257" s="45"/>
      <c r="H257" s="45"/>
      <c r="I257" s="45"/>
      <c r="J257" s="45"/>
    </row>
    <row r="258" spans="2:10" ht="15.75" customHeight="1">
      <c r="B258" s="45" t="s">
        <v>218</v>
      </c>
      <c r="C258" s="45"/>
      <c r="D258" s="45"/>
      <c r="E258" s="45"/>
      <c r="F258" s="45"/>
      <c r="G258" s="45"/>
      <c r="H258" s="45"/>
      <c r="I258" s="45"/>
      <c r="J258" s="45"/>
    </row>
    <row r="259" spans="2:10" ht="15.75" customHeight="1">
      <c r="B259" s="45" t="s">
        <v>219</v>
      </c>
      <c r="C259" s="45"/>
      <c r="D259" s="45"/>
      <c r="E259" s="45"/>
      <c r="F259" s="45"/>
      <c r="G259" s="45"/>
      <c r="H259" s="45"/>
      <c r="I259" s="45"/>
      <c r="J259" s="45"/>
    </row>
    <row r="260" spans="2:10" ht="15.75" customHeight="1">
      <c r="B260" s="45"/>
      <c r="C260" s="45"/>
      <c r="D260" s="45"/>
      <c r="E260" s="45"/>
      <c r="F260" s="45"/>
      <c r="G260" s="45"/>
      <c r="H260" s="45"/>
      <c r="I260" s="45"/>
      <c r="J260" s="45"/>
    </row>
    <row r="261" spans="2:10" ht="15.75" customHeight="1">
      <c r="B261" s="45" t="s">
        <v>240</v>
      </c>
      <c r="C261" s="45"/>
      <c r="D261" s="45"/>
      <c r="E261" s="45"/>
      <c r="F261" s="45"/>
      <c r="G261" s="45"/>
      <c r="H261" s="45"/>
      <c r="I261" s="45"/>
      <c r="J261" s="45"/>
    </row>
    <row r="262" spans="2:10" ht="15.75" customHeight="1">
      <c r="B262" s="45" t="s">
        <v>242</v>
      </c>
      <c r="C262" s="45"/>
      <c r="D262" s="45"/>
      <c r="E262" s="45"/>
      <c r="F262" s="45"/>
      <c r="G262" s="45"/>
      <c r="H262" s="45"/>
      <c r="I262" s="45"/>
      <c r="J262" s="45"/>
    </row>
    <row r="263" spans="2:10" ht="15.75" customHeight="1">
      <c r="B263" s="45" t="s">
        <v>244</v>
      </c>
      <c r="C263" s="45"/>
      <c r="D263" s="45"/>
      <c r="E263" s="45"/>
      <c r="F263" s="45"/>
      <c r="G263" s="45"/>
      <c r="H263" s="45"/>
      <c r="I263" s="45"/>
      <c r="J263" s="45"/>
    </row>
    <row r="264" spans="2:10" ht="15.75" customHeight="1">
      <c r="B264" s="45" t="s">
        <v>241</v>
      </c>
      <c r="C264" s="45"/>
      <c r="D264" s="45"/>
      <c r="E264" s="45"/>
      <c r="F264" s="45"/>
      <c r="G264" s="45"/>
      <c r="H264" s="45"/>
      <c r="I264" s="45"/>
      <c r="J264" s="45"/>
    </row>
    <row r="265" spans="2:10" ht="15.75" customHeight="1">
      <c r="B265" s="45" t="s">
        <v>246</v>
      </c>
      <c r="C265" s="45"/>
      <c r="D265" s="45"/>
      <c r="E265" s="45"/>
      <c r="F265" s="45"/>
      <c r="G265" s="45"/>
      <c r="H265" s="45"/>
      <c r="I265" s="45"/>
      <c r="J265" s="45"/>
    </row>
    <row r="266" spans="2:10" ht="15.75" customHeight="1">
      <c r="B266" s="45" t="s">
        <v>245</v>
      </c>
      <c r="C266" s="45"/>
      <c r="D266" s="45"/>
      <c r="E266" s="45"/>
      <c r="F266" s="45"/>
      <c r="G266" s="45"/>
      <c r="H266" s="45"/>
      <c r="I266" s="45"/>
      <c r="J266" s="45"/>
    </row>
    <row r="267" spans="2:10" ht="15.75" customHeight="1">
      <c r="B267" s="45" t="s">
        <v>243</v>
      </c>
      <c r="C267" s="45"/>
      <c r="D267" s="45"/>
      <c r="E267" s="45"/>
      <c r="F267" s="45"/>
      <c r="G267" s="45"/>
      <c r="H267" s="45"/>
      <c r="I267" s="45"/>
      <c r="J267" s="45"/>
    </row>
    <row r="268" ht="15.75" customHeight="1"/>
    <row r="269" ht="15.75" customHeight="1"/>
    <row r="270" spans="1:2" ht="15.75" customHeight="1">
      <c r="A270" t="s">
        <v>36</v>
      </c>
      <c r="B270" s="1" t="s">
        <v>111</v>
      </c>
    </row>
    <row r="271" ht="15.75" customHeight="1">
      <c r="B271" t="s">
        <v>209</v>
      </c>
    </row>
    <row r="272" ht="15.75" customHeight="1"/>
    <row r="273" ht="15.75" customHeight="1"/>
    <row r="274" spans="1:2" ht="15.75" customHeight="1">
      <c r="A274" t="s">
        <v>37</v>
      </c>
      <c r="B274" s="1" t="s">
        <v>38</v>
      </c>
    </row>
    <row r="275" ht="15.75" customHeight="1">
      <c r="B275" t="s">
        <v>141</v>
      </c>
    </row>
    <row r="276" ht="15.75" customHeight="1"/>
    <row r="277" ht="15.75" customHeight="1"/>
    <row r="278" spans="1:2" ht="15.75" customHeight="1">
      <c r="A278" t="s">
        <v>39</v>
      </c>
      <c r="B278" s="1" t="s">
        <v>40</v>
      </c>
    </row>
    <row r="279" ht="15.75" customHeight="1">
      <c r="B279" t="s">
        <v>147</v>
      </c>
    </row>
    <row r="280" ht="15.75" customHeight="1"/>
    <row r="281" ht="15.75" customHeight="1"/>
    <row r="282" spans="1:2" ht="15.75" customHeight="1">
      <c r="A282" t="s">
        <v>41</v>
      </c>
      <c r="B282" s="1" t="s">
        <v>142</v>
      </c>
    </row>
    <row r="283" ht="15.75" customHeight="1">
      <c r="B283" t="s">
        <v>102</v>
      </c>
    </row>
    <row r="284" ht="15.75" customHeight="1"/>
    <row r="285" ht="15.75" customHeight="1"/>
    <row r="286" spans="1:2" ht="15.75" customHeight="1">
      <c r="A286" t="s">
        <v>42</v>
      </c>
      <c r="B286" s="1" t="s">
        <v>43</v>
      </c>
    </row>
    <row r="287" ht="15.75" customHeight="1">
      <c r="B287" t="s">
        <v>160</v>
      </c>
    </row>
    <row r="288" ht="15.75" customHeight="1">
      <c r="B288" s="12"/>
    </row>
    <row r="289" ht="15.75" customHeight="1">
      <c r="B289" s="12"/>
    </row>
    <row r="290" spans="1:2" ht="15.75" customHeight="1">
      <c r="A290" t="s">
        <v>44</v>
      </c>
      <c r="B290" s="1" t="s">
        <v>68</v>
      </c>
    </row>
    <row r="291" ht="15.75" customHeight="1">
      <c r="B291" t="s">
        <v>113</v>
      </c>
    </row>
    <row r="292" ht="15.75" customHeight="1"/>
    <row r="293" spans="1:2" ht="15" customHeight="1">
      <c r="A293" t="s">
        <v>45</v>
      </c>
      <c r="B293" s="1" t="s">
        <v>46</v>
      </c>
    </row>
    <row r="294" spans="1:2" ht="15" customHeight="1">
      <c r="A294" s="17"/>
      <c r="B294" s="17"/>
    </row>
    <row r="295" spans="1:2" ht="15" customHeight="1">
      <c r="A295" s="17"/>
      <c r="B295" s="17" t="s">
        <v>262</v>
      </c>
    </row>
    <row r="296" spans="1:2" ht="15" customHeight="1">
      <c r="A296" s="17"/>
      <c r="B296" s="17"/>
    </row>
    <row r="297" ht="15" customHeight="1">
      <c r="G297" s="3" t="s">
        <v>161</v>
      </c>
    </row>
    <row r="298" spans="7:12" s="3" customFormat="1" ht="15" customHeight="1">
      <c r="G298" s="3" t="s">
        <v>120</v>
      </c>
      <c r="K298" s="16"/>
      <c r="L298" s="16"/>
    </row>
    <row r="299" spans="5:12" s="3" customFormat="1" ht="15" customHeight="1">
      <c r="E299" s="3" t="s">
        <v>82</v>
      </c>
      <c r="F299" s="3" t="s">
        <v>62</v>
      </c>
      <c r="G299" s="3" t="s">
        <v>166</v>
      </c>
      <c r="H299" s="3" t="s">
        <v>162</v>
      </c>
      <c r="I299" s="3" t="s">
        <v>167</v>
      </c>
      <c r="J299" s="3" t="s">
        <v>33</v>
      </c>
      <c r="K299" s="16"/>
      <c r="L299" s="16"/>
    </row>
    <row r="300" spans="5:12" s="3" customFormat="1" ht="15" customHeight="1">
      <c r="E300" s="3" t="s">
        <v>10</v>
      </c>
      <c r="F300" s="3" t="s">
        <v>10</v>
      </c>
      <c r="G300" s="3" t="s">
        <v>10</v>
      </c>
      <c r="H300" s="3" t="s">
        <v>10</v>
      </c>
      <c r="I300" s="3" t="s">
        <v>10</v>
      </c>
      <c r="J300" s="3" t="s">
        <v>10</v>
      </c>
      <c r="K300" s="16"/>
      <c r="L300" s="16"/>
    </row>
    <row r="301" spans="11:12" ht="15" customHeight="1">
      <c r="K301" s="10"/>
      <c r="L301" s="10"/>
    </row>
    <row r="302" spans="2:12" ht="15" customHeight="1">
      <c r="B302" s="7" t="s">
        <v>11</v>
      </c>
      <c r="K302" s="10"/>
      <c r="L302" s="10"/>
    </row>
    <row r="303" spans="2:12" ht="15" customHeight="1">
      <c r="B303" t="s">
        <v>163</v>
      </c>
      <c r="E303" s="25">
        <v>1740</v>
      </c>
      <c r="F303" s="25">
        <v>44262</v>
      </c>
      <c r="G303" s="25">
        <v>15159</v>
      </c>
      <c r="H303" s="25">
        <v>0</v>
      </c>
      <c r="I303" s="37">
        <v>0</v>
      </c>
      <c r="J303" s="25">
        <f>SUM(E303:I303)</f>
        <v>61161</v>
      </c>
      <c r="K303" s="11"/>
      <c r="L303" s="11"/>
    </row>
    <row r="304" spans="2:12" ht="15" customHeight="1">
      <c r="B304" t="s">
        <v>164</v>
      </c>
      <c r="E304" s="25">
        <v>0</v>
      </c>
      <c r="F304" s="25">
        <v>0</v>
      </c>
      <c r="G304" s="25">
        <v>0</v>
      </c>
      <c r="H304" s="25">
        <v>1020</v>
      </c>
      <c r="I304" s="37">
        <v>-1020</v>
      </c>
      <c r="J304" s="25">
        <f>SUM(E304:I304)</f>
        <v>0</v>
      </c>
      <c r="K304" s="11"/>
      <c r="L304" s="11"/>
    </row>
    <row r="305" spans="2:12" ht="15" customHeight="1" thickBot="1">
      <c r="B305" t="s">
        <v>165</v>
      </c>
      <c r="E305" s="21">
        <f aca="true" t="shared" si="0" ref="E305:J305">SUM(E303:E304)</f>
        <v>1740</v>
      </c>
      <c r="F305" s="21">
        <f t="shared" si="0"/>
        <v>44262</v>
      </c>
      <c r="G305" s="21">
        <f t="shared" si="0"/>
        <v>15159</v>
      </c>
      <c r="H305" s="21">
        <f t="shared" si="0"/>
        <v>1020</v>
      </c>
      <c r="I305" s="21">
        <f t="shared" si="0"/>
        <v>-1020</v>
      </c>
      <c r="J305" s="21">
        <f t="shared" si="0"/>
        <v>61161</v>
      </c>
      <c r="K305" s="11"/>
      <c r="L305" s="11"/>
    </row>
    <row r="306" spans="5:12" ht="15" customHeight="1">
      <c r="E306" s="18"/>
      <c r="F306" s="18"/>
      <c r="G306" s="18"/>
      <c r="H306" s="18"/>
      <c r="J306" s="18"/>
      <c r="K306" s="10"/>
      <c r="L306" s="10"/>
    </row>
    <row r="307" spans="2:12" ht="15" customHeight="1">
      <c r="B307" s="7" t="s">
        <v>192</v>
      </c>
      <c r="E307" s="18"/>
      <c r="F307" s="18"/>
      <c r="G307" s="18"/>
      <c r="H307" s="18"/>
      <c r="J307" s="18"/>
      <c r="K307" s="11"/>
      <c r="L307" s="11"/>
    </row>
    <row r="308" spans="2:12" ht="15" customHeight="1">
      <c r="B308" t="s">
        <v>195</v>
      </c>
      <c r="C308" s="31"/>
      <c r="D308" s="31"/>
      <c r="E308" s="33">
        <v>224</v>
      </c>
      <c r="F308" s="33">
        <v>2114</v>
      </c>
      <c r="G308" s="33">
        <v>525</v>
      </c>
      <c r="H308" s="33">
        <v>-2416</v>
      </c>
      <c r="I308" s="33">
        <v>-1020</v>
      </c>
      <c r="J308" s="33">
        <f>SUM(E308:I308)</f>
        <v>-573</v>
      </c>
      <c r="K308" s="11"/>
      <c r="L308" s="11"/>
    </row>
    <row r="309" spans="2:12" ht="15" customHeight="1">
      <c r="B309" t="s">
        <v>193</v>
      </c>
      <c r="C309" s="31"/>
      <c r="D309" s="31"/>
      <c r="E309" s="33"/>
      <c r="F309" s="33"/>
      <c r="G309" s="33"/>
      <c r="H309" s="33"/>
      <c r="I309" s="33"/>
      <c r="J309" s="33">
        <f>I31</f>
        <v>0</v>
      </c>
      <c r="K309" s="11"/>
      <c r="L309" s="11"/>
    </row>
    <row r="310" spans="2:12" ht="15" customHeight="1">
      <c r="B310" t="s">
        <v>83</v>
      </c>
      <c r="C310" s="31"/>
      <c r="D310" s="31"/>
      <c r="E310" s="33"/>
      <c r="F310" s="33"/>
      <c r="G310" s="33"/>
      <c r="H310" s="33"/>
      <c r="I310" s="33"/>
      <c r="J310" s="33">
        <f>I29</f>
        <v>-2032</v>
      </c>
      <c r="K310" s="11"/>
      <c r="L310" s="11"/>
    </row>
    <row r="311" spans="2:12" ht="15" customHeight="1">
      <c r="B311" t="s">
        <v>109</v>
      </c>
      <c r="C311" s="31"/>
      <c r="D311" s="31"/>
      <c r="E311" s="33"/>
      <c r="F311" s="33"/>
      <c r="G311" s="33"/>
      <c r="H311" s="33"/>
      <c r="I311" s="33"/>
      <c r="J311" s="33">
        <v>41</v>
      </c>
      <c r="K311" s="11"/>
      <c r="L311" s="11"/>
    </row>
    <row r="312" spans="2:12" ht="15" customHeight="1">
      <c r="B312" t="s">
        <v>196</v>
      </c>
      <c r="C312" s="31"/>
      <c r="D312" s="31"/>
      <c r="E312" s="33"/>
      <c r="F312" s="33"/>
      <c r="G312" s="33"/>
      <c r="H312" s="33"/>
      <c r="I312" s="33"/>
      <c r="J312" s="42">
        <f>SUM(J308:J311)</f>
        <v>-2564</v>
      </c>
      <c r="K312" s="11"/>
      <c r="L312" s="11"/>
    </row>
    <row r="313" spans="2:12" ht="15" customHeight="1">
      <c r="B313" t="s">
        <v>178</v>
      </c>
      <c r="C313" s="31"/>
      <c r="D313" s="31"/>
      <c r="E313" s="33"/>
      <c r="F313" s="33"/>
      <c r="G313" s="33"/>
      <c r="H313" s="33"/>
      <c r="I313" s="33"/>
      <c r="J313" s="33">
        <f>I35</f>
        <v>-1101</v>
      </c>
      <c r="K313" s="11"/>
      <c r="L313" s="11"/>
    </row>
    <row r="314" spans="2:12" ht="15" customHeight="1" thickBot="1">
      <c r="B314" t="s">
        <v>197</v>
      </c>
      <c r="J314" s="21">
        <f>SUM(J312:J313)</f>
        <v>-3665</v>
      </c>
      <c r="K314" s="11"/>
      <c r="L314" s="11"/>
    </row>
    <row r="315" spans="5:12" ht="15" customHeight="1">
      <c r="E315" s="25"/>
      <c r="F315" s="25"/>
      <c r="G315" s="25"/>
      <c r="H315" s="25"/>
      <c r="I315" s="25"/>
      <c r="J315" s="43"/>
      <c r="K315" s="11"/>
      <c r="L315" s="11"/>
    </row>
    <row r="316" spans="5:12" ht="15" customHeight="1">
      <c r="E316" s="25"/>
      <c r="F316" s="25"/>
      <c r="G316" s="25"/>
      <c r="H316" s="25"/>
      <c r="I316" s="25"/>
      <c r="J316" s="43"/>
      <c r="K316" s="11"/>
      <c r="L316" s="11"/>
    </row>
    <row r="317" spans="2:11" ht="15" customHeight="1">
      <c r="B317" s="17" t="s">
        <v>263</v>
      </c>
      <c r="K317" s="10"/>
    </row>
    <row r="318" spans="2:11" ht="15" customHeight="1">
      <c r="B318" s="17"/>
      <c r="K318" s="10"/>
    </row>
    <row r="319" spans="7:11" ht="15" customHeight="1">
      <c r="G319" s="3" t="s">
        <v>161</v>
      </c>
      <c r="K319" s="10"/>
    </row>
    <row r="320" spans="2:11" ht="15" customHeight="1">
      <c r="B320" s="3"/>
      <c r="C320" s="3"/>
      <c r="D320" s="3"/>
      <c r="E320" s="3"/>
      <c r="F320" s="3"/>
      <c r="G320" s="3" t="s">
        <v>120</v>
      </c>
      <c r="H320" s="3"/>
      <c r="I320" s="3"/>
      <c r="J320" s="3"/>
      <c r="K320" s="10"/>
    </row>
    <row r="321" spans="2:11" ht="15" customHeight="1">
      <c r="B321" s="3"/>
      <c r="C321" s="3"/>
      <c r="D321" s="3"/>
      <c r="E321" s="3" t="s">
        <v>82</v>
      </c>
      <c r="F321" s="3" t="s">
        <v>62</v>
      </c>
      <c r="G321" s="3" t="s">
        <v>166</v>
      </c>
      <c r="H321" s="3" t="s">
        <v>162</v>
      </c>
      <c r="I321" s="3" t="s">
        <v>167</v>
      </c>
      <c r="J321" s="3" t="s">
        <v>33</v>
      </c>
      <c r="K321" s="10"/>
    </row>
    <row r="322" spans="2:11" ht="15" customHeight="1">
      <c r="B322" s="3"/>
      <c r="C322" s="3"/>
      <c r="D322" s="3"/>
      <c r="E322" s="3" t="s">
        <v>10</v>
      </c>
      <c r="F322" s="3" t="s">
        <v>10</v>
      </c>
      <c r="G322" s="3" t="s">
        <v>10</v>
      </c>
      <c r="H322" s="3" t="s">
        <v>10</v>
      </c>
      <c r="I322" s="3" t="s">
        <v>10</v>
      </c>
      <c r="J322" s="3" t="s">
        <v>10</v>
      </c>
      <c r="K322" s="10"/>
    </row>
    <row r="323" ht="15" customHeight="1">
      <c r="K323" s="10"/>
    </row>
    <row r="324" spans="2:11" ht="15" customHeight="1">
      <c r="B324" s="7" t="s">
        <v>11</v>
      </c>
      <c r="K324" s="10"/>
    </row>
    <row r="325" spans="2:11" ht="15" customHeight="1">
      <c r="B325" t="s">
        <v>163</v>
      </c>
      <c r="E325" s="25">
        <v>1777</v>
      </c>
      <c r="F325" s="25">
        <v>26321</v>
      </c>
      <c r="G325" s="25">
        <v>14206</v>
      </c>
      <c r="H325" s="25">
        <v>0</v>
      </c>
      <c r="I325" s="37">
        <v>0</v>
      </c>
      <c r="J325" s="25">
        <f>SUM(E325:I325)</f>
        <v>42304</v>
      </c>
      <c r="K325" s="10"/>
    </row>
    <row r="326" spans="2:11" ht="15" customHeight="1">
      <c r="B326" t="s">
        <v>164</v>
      </c>
      <c r="E326" s="25">
        <v>0</v>
      </c>
      <c r="F326" s="25">
        <v>0</v>
      </c>
      <c r="G326" s="25">
        <v>0</v>
      </c>
      <c r="H326" s="25">
        <v>1020</v>
      </c>
      <c r="I326" s="37">
        <v>-1020</v>
      </c>
      <c r="J326" s="25">
        <f>SUM(E326:I326)</f>
        <v>0</v>
      </c>
      <c r="K326" s="10"/>
    </row>
    <row r="327" spans="2:11" ht="15" customHeight="1" thickBot="1">
      <c r="B327" t="s">
        <v>165</v>
      </c>
      <c r="E327" s="21">
        <f aca="true" t="shared" si="1" ref="E327:J327">SUM(E325:E326)</f>
        <v>1777</v>
      </c>
      <c r="F327" s="21">
        <f t="shared" si="1"/>
        <v>26321</v>
      </c>
      <c r="G327" s="21">
        <f t="shared" si="1"/>
        <v>14206</v>
      </c>
      <c r="H327" s="21">
        <f t="shared" si="1"/>
        <v>1020</v>
      </c>
      <c r="I327" s="21">
        <f t="shared" si="1"/>
        <v>-1020</v>
      </c>
      <c r="J327" s="21">
        <f t="shared" si="1"/>
        <v>42304</v>
      </c>
      <c r="K327" s="10"/>
    </row>
    <row r="328" spans="5:11" ht="15" customHeight="1">
      <c r="E328" s="18"/>
      <c r="F328" s="18"/>
      <c r="G328" s="18"/>
      <c r="H328" s="18"/>
      <c r="J328" s="18"/>
      <c r="K328" s="10"/>
    </row>
    <row r="329" spans="2:11" ht="15" customHeight="1">
      <c r="B329" s="7" t="s">
        <v>192</v>
      </c>
      <c r="E329" s="18"/>
      <c r="F329" s="18"/>
      <c r="G329" s="18"/>
      <c r="H329" s="18"/>
      <c r="J329" s="18"/>
      <c r="K329" s="10"/>
    </row>
    <row r="330" spans="2:11" s="31" customFormat="1" ht="15" customHeight="1">
      <c r="B330" t="s">
        <v>195</v>
      </c>
      <c r="E330" s="33">
        <v>1826</v>
      </c>
      <c r="F330" s="33">
        <v>2073</v>
      </c>
      <c r="G330" s="33">
        <v>2067</v>
      </c>
      <c r="H330" s="33">
        <v>-5240</v>
      </c>
      <c r="I330" s="33">
        <v>-1020</v>
      </c>
      <c r="J330" s="33">
        <f>SUM(E330:I330)</f>
        <v>-294</v>
      </c>
      <c r="K330" s="41"/>
    </row>
    <row r="331" spans="2:11" s="31" customFormat="1" ht="15" customHeight="1">
      <c r="B331" t="s">
        <v>193</v>
      </c>
      <c r="E331" s="33"/>
      <c r="F331" s="33"/>
      <c r="G331" s="33"/>
      <c r="H331" s="33"/>
      <c r="I331" s="33"/>
      <c r="J331" s="33">
        <v>-2</v>
      </c>
      <c r="K331" s="41"/>
    </row>
    <row r="332" spans="2:11" s="31" customFormat="1" ht="15" customHeight="1">
      <c r="B332" t="s">
        <v>83</v>
      </c>
      <c r="E332" s="33"/>
      <c r="F332" s="33"/>
      <c r="G332" s="33"/>
      <c r="H332" s="33"/>
      <c r="I332" s="33"/>
      <c r="J332" s="33">
        <f>J29</f>
        <v>-1670</v>
      </c>
      <c r="K332" s="41"/>
    </row>
    <row r="333" spans="2:11" s="31" customFormat="1" ht="15" customHeight="1">
      <c r="B333" t="s">
        <v>109</v>
      </c>
      <c r="E333" s="33"/>
      <c r="F333" s="33"/>
      <c r="G333" s="33"/>
      <c r="H333" s="33"/>
      <c r="I333" s="33"/>
      <c r="J333" s="33">
        <v>78</v>
      </c>
      <c r="K333" s="41"/>
    </row>
    <row r="334" spans="2:11" s="31" customFormat="1" ht="15" customHeight="1">
      <c r="B334" t="s">
        <v>196</v>
      </c>
      <c r="E334" s="33"/>
      <c r="F334" s="33"/>
      <c r="G334" s="33"/>
      <c r="H334" s="33"/>
      <c r="I334" s="33"/>
      <c r="J334" s="42">
        <f>SUM(J330:J333)</f>
        <v>-1888</v>
      </c>
      <c r="K334" s="41"/>
    </row>
    <row r="335" spans="2:11" s="31" customFormat="1" ht="15" customHeight="1">
      <c r="B335" t="s">
        <v>178</v>
      </c>
      <c r="E335" s="33"/>
      <c r="F335" s="33"/>
      <c r="G335" s="33"/>
      <c r="H335" s="33"/>
      <c r="I335" s="33"/>
      <c r="J335" s="33">
        <f>J35</f>
        <v>-585</v>
      </c>
      <c r="K335" s="41"/>
    </row>
    <row r="336" spans="2:11" ht="14.25" customHeight="1" thickBot="1">
      <c r="B336" t="s">
        <v>197</v>
      </c>
      <c r="J336" s="21">
        <f>SUM(J334:J335)</f>
        <v>-2473</v>
      </c>
      <c r="K336" s="10"/>
    </row>
    <row r="337" spans="10:11" ht="15" customHeight="1">
      <c r="J337" s="10"/>
      <c r="K337" s="10"/>
    </row>
    <row r="338" spans="10:11" ht="15" customHeight="1">
      <c r="J338" s="10"/>
      <c r="K338" s="10"/>
    </row>
    <row r="339" spans="1:2" ht="15" customHeight="1">
      <c r="A339" t="s">
        <v>47</v>
      </c>
      <c r="B339" s="1" t="s">
        <v>48</v>
      </c>
    </row>
    <row r="340" ht="15" customHeight="1">
      <c r="B340" t="s">
        <v>202</v>
      </c>
    </row>
    <row r="341" ht="15" customHeight="1">
      <c r="B341" t="s">
        <v>203</v>
      </c>
    </row>
    <row r="342" ht="15" customHeight="1"/>
    <row r="343" ht="15" customHeight="1"/>
    <row r="344" spans="1:2" ht="15" customHeight="1">
      <c r="A344" t="s">
        <v>49</v>
      </c>
      <c r="B344" s="1" t="s">
        <v>50</v>
      </c>
    </row>
    <row r="345" spans="1:2" ht="15" customHeight="1">
      <c r="A345" s="10"/>
      <c r="B345" t="s">
        <v>296</v>
      </c>
    </row>
    <row r="346" spans="1:2" ht="15" customHeight="1">
      <c r="A346" s="10"/>
      <c r="B346" t="s">
        <v>289</v>
      </c>
    </row>
    <row r="347" ht="15" customHeight="1">
      <c r="A347" s="10"/>
    </row>
    <row r="348" ht="15" customHeight="1">
      <c r="A348" s="10"/>
    </row>
    <row r="349" ht="15" customHeight="1">
      <c r="A349" s="10"/>
    </row>
    <row r="350" spans="1:2" ht="15" customHeight="1">
      <c r="A350" t="s">
        <v>51</v>
      </c>
      <c r="B350" s="1" t="s">
        <v>52</v>
      </c>
    </row>
    <row r="351" ht="15" customHeight="1">
      <c r="B351" t="s">
        <v>180</v>
      </c>
    </row>
    <row r="352" ht="15" customHeight="1"/>
    <row r="353" spans="1:2" ht="15" customHeight="1">
      <c r="A353" t="s">
        <v>53</v>
      </c>
      <c r="B353" s="1" t="s">
        <v>234</v>
      </c>
    </row>
    <row r="354" s="12" customFormat="1" ht="15" customHeight="1">
      <c r="B354" t="s">
        <v>233</v>
      </c>
    </row>
    <row r="355" ht="15" customHeight="1"/>
    <row r="356" ht="15" customHeight="1"/>
    <row r="357" spans="1:2" s="12" customFormat="1" ht="15" customHeight="1">
      <c r="A357" t="s">
        <v>149</v>
      </c>
      <c r="B357" s="1" t="s">
        <v>150</v>
      </c>
    </row>
    <row r="358" s="12" customFormat="1" ht="15" customHeight="1">
      <c r="B358" t="s">
        <v>199</v>
      </c>
    </row>
    <row r="359" s="12" customFormat="1" ht="15" customHeight="1">
      <c r="B359" s="31"/>
    </row>
    <row r="360" s="12" customFormat="1" ht="15" customHeight="1">
      <c r="B360" s="31"/>
    </row>
    <row r="361" spans="1:2" s="12" customFormat="1" ht="15" customHeight="1">
      <c r="A361" t="s">
        <v>154</v>
      </c>
      <c r="B361" s="1" t="s">
        <v>155</v>
      </c>
    </row>
    <row r="362" s="12" customFormat="1" ht="15" customHeight="1">
      <c r="B362" s="31" t="s">
        <v>156</v>
      </c>
    </row>
    <row r="363" s="12" customFormat="1" ht="15" customHeight="1">
      <c r="B363" s="31"/>
    </row>
    <row r="364" s="12" customFormat="1" ht="15" customHeight="1">
      <c r="B364" s="31"/>
    </row>
    <row r="365" s="12" customFormat="1" ht="15" customHeight="1">
      <c r="B365" s="31"/>
    </row>
    <row r="366" s="12" customFormat="1" ht="15" customHeight="1">
      <c r="B366" s="31"/>
    </row>
    <row r="367" s="12" customFormat="1" ht="15" customHeight="1">
      <c r="B367" s="31"/>
    </row>
    <row r="368" s="12" customFormat="1" ht="15" customHeight="1">
      <c r="B368" s="31"/>
    </row>
    <row r="369" s="12" customFormat="1" ht="15" customHeight="1">
      <c r="B369" s="31"/>
    </row>
    <row r="370" s="12" customFormat="1" ht="15" customHeight="1"/>
    <row r="371" spans="1:2" ht="15" customHeight="1">
      <c r="A371" s="4" t="s">
        <v>93</v>
      </c>
      <c r="B371" s="3"/>
    </row>
    <row r="372" ht="15" customHeight="1">
      <c r="A372" s="4" t="s">
        <v>94</v>
      </c>
    </row>
    <row r="373" ht="15" customHeight="1">
      <c r="A373" s="4"/>
    </row>
    <row r="374" spans="1:2" ht="15" customHeight="1">
      <c r="A374" t="s">
        <v>70</v>
      </c>
      <c r="B374" s="1" t="s">
        <v>54</v>
      </c>
    </row>
    <row r="375" ht="15" customHeight="1">
      <c r="B375" s="1"/>
    </row>
    <row r="376" s="31" customFormat="1" ht="15" customHeight="1">
      <c r="B376" t="s">
        <v>290</v>
      </c>
    </row>
    <row r="377" s="31" customFormat="1" ht="15" customHeight="1">
      <c r="B377" t="s">
        <v>291</v>
      </c>
    </row>
    <row r="378" s="31" customFormat="1" ht="15" customHeight="1">
      <c r="B378" t="s">
        <v>292</v>
      </c>
    </row>
    <row r="379" s="31" customFormat="1" ht="15" customHeight="1"/>
    <row r="380" s="31" customFormat="1" ht="15" customHeight="1">
      <c r="B380" t="s">
        <v>273</v>
      </c>
    </row>
    <row r="381" s="31" customFormat="1" ht="15" customHeight="1">
      <c r="B381" t="s">
        <v>274</v>
      </c>
    </row>
    <row r="382" s="31" customFormat="1" ht="15" customHeight="1">
      <c r="B382" t="s">
        <v>283</v>
      </c>
    </row>
    <row r="383" s="31" customFormat="1" ht="15" customHeight="1">
      <c r="B383" t="s">
        <v>284</v>
      </c>
    </row>
    <row r="384" s="31" customFormat="1" ht="15" customHeight="1">
      <c r="B384" t="s">
        <v>285</v>
      </c>
    </row>
    <row r="385" s="31" customFormat="1" ht="15" customHeight="1"/>
    <row r="386" s="31" customFormat="1" ht="15" customHeight="1">
      <c r="B386" t="s">
        <v>275</v>
      </c>
    </row>
    <row r="387" s="31" customFormat="1" ht="15" customHeight="1">
      <c r="B387" t="s">
        <v>276</v>
      </c>
    </row>
    <row r="388" s="31" customFormat="1" ht="15" customHeight="1">
      <c r="B388" t="s">
        <v>293</v>
      </c>
    </row>
    <row r="389" s="31" customFormat="1" ht="15" customHeight="1">
      <c r="B389" t="s">
        <v>294</v>
      </c>
    </row>
    <row r="390" s="31" customFormat="1" ht="15" customHeight="1"/>
    <row r="391" s="31" customFormat="1" ht="15" customHeight="1">
      <c r="B391"/>
    </row>
    <row r="392" spans="1:2" ht="15" customHeight="1">
      <c r="A392" t="s">
        <v>71</v>
      </c>
      <c r="B392" s="1" t="s">
        <v>69</v>
      </c>
    </row>
    <row r="393" ht="15" customHeight="1">
      <c r="B393" s="1"/>
    </row>
    <row r="394" s="31" customFormat="1" ht="15" customHeight="1">
      <c r="B394" t="s">
        <v>277</v>
      </c>
    </row>
    <row r="395" s="31" customFormat="1" ht="15" customHeight="1">
      <c r="B395" t="s">
        <v>280</v>
      </c>
    </row>
    <row r="396" ht="15" customHeight="1"/>
    <row r="397" ht="15" customHeight="1">
      <c r="B397" t="s">
        <v>295</v>
      </c>
    </row>
    <row r="398" ht="15" customHeight="1">
      <c r="B398" t="s">
        <v>297</v>
      </c>
    </row>
    <row r="399" ht="15" customHeight="1"/>
    <row r="400" ht="15" customHeight="1"/>
    <row r="401" spans="1:2" ht="15" customHeight="1">
      <c r="A401" t="s">
        <v>72</v>
      </c>
      <c r="B401" s="1" t="s">
        <v>92</v>
      </c>
    </row>
    <row r="402" s="31" customFormat="1" ht="15" customHeight="1">
      <c r="B402" t="s">
        <v>278</v>
      </c>
    </row>
    <row r="403" s="31" customFormat="1" ht="15" customHeight="1">
      <c r="B403" t="s">
        <v>279</v>
      </c>
    </row>
    <row r="404" s="31" customFormat="1" ht="15" customHeight="1">
      <c r="B404" t="s">
        <v>281</v>
      </c>
    </row>
    <row r="405" s="31" customFormat="1" ht="15" customHeight="1">
      <c r="B405"/>
    </row>
    <row r="406" s="31" customFormat="1" ht="15" customHeight="1"/>
    <row r="407" s="31" customFormat="1" ht="15" customHeight="1"/>
    <row r="408" spans="1:2" ht="15" customHeight="1">
      <c r="A408" t="s">
        <v>73</v>
      </c>
      <c r="B408" s="1" t="s">
        <v>55</v>
      </c>
    </row>
    <row r="409" ht="15" customHeight="1">
      <c r="B409" t="s">
        <v>129</v>
      </c>
    </row>
    <row r="410" ht="15" customHeight="1"/>
    <row r="411" ht="15" customHeight="1"/>
    <row r="412" spans="1:2" ht="15" customHeight="1">
      <c r="A412" t="s">
        <v>74</v>
      </c>
      <c r="B412" s="1" t="s">
        <v>182</v>
      </c>
    </row>
    <row r="413" spans="2:10" ht="15" customHeight="1">
      <c r="B413" s="1"/>
      <c r="F413" s="3" t="s">
        <v>3</v>
      </c>
      <c r="G413" s="32" t="s">
        <v>121</v>
      </c>
      <c r="H413" s="3"/>
      <c r="I413" s="3" t="s">
        <v>3</v>
      </c>
      <c r="J413" s="3" t="s">
        <v>121</v>
      </c>
    </row>
    <row r="414" spans="6:10" ht="15" customHeight="1">
      <c r="F414" s="3" t="s">
        <v>4</v>
      </c>
      <c r="G414" s="13" t="s">
        <v>6</v>
      </c>
      <c r="H414" s="3"/>
      <c r="I414" s="3" t="s">
        <v>4</v>
      </c>
      <c r="J414" s="3" t="s">
        <v>6</v>
      </c>
    </row>
    <row r="415" spans="6:10" ht="15" customHeight="1">
      <c r="F415" s="3" t="s">
        <v>5</v>
      </c>
      <c r="G415" s="3" t="s">
        <v>5</v>
      </c>
      <c r="H415" s="3"/>
      <c r="I415" s="3" t="s">
        <v>8</v>
      </c>
      <c r="J415" s="3" t="s">
        <v>9</v>
      </c>
    </row>
    <row r="416" spans="6:10" ht="15" customHeight="1">
      <c r="F416" s="3" t="s">
        <v>249</v>
      </c>
      <c r="G416" s="3" t="s">
        <v>248</v>
      </c>
      <c r="H416" s="3"/>
      <c r="I416" s="3" t="s">
        <v>249</v>
      </c>
      <c r="J416" s="3" t="s">
        <v>248</v>
      </c>
    </row>
    <row r="417" spans="6:10" ht="15" customHeight="1">
      <c r="F417" s="3" t="s">
        <v>10</v>
      </c>
      <c r="G417" s="3" t="s">
        <v>10</v>
      </c>
      <c r="I417" s="3" t="s">
        <v>10</v>
      </c>
      <c r="J417" s="3" t="s">
        <v>10</v>
      </c>
    </row>
    <row r="418" ht="15" customHeight="1">
      <c r="B418" t="s">
        <v>272</v>
      </c>
    </row>
    <row r="419" ht="15" customHeight="1">
      <c r="B419" t="s">
        <v>268</v>
      </c>
    </row>
    <row r="420" ht="15" customHeight="1"/>
    <row r="421" spans="2:10" ht="15" customHeight="1">
      <c r="B421" t="s">
        <v>183</v>
      </c>
      <c r="F421" s="25">
        <v>1849</v>
      </c>
      <c r="G421" s="25">
        <v>1566</v>
      </c>
      <c r="H421" s="25"/>
      <c r="I421" s="25">
        <v>3613</v>
      </c>
      <c r="J421" s="25">
        <v>3016</v>
      </c>
    </row>
    <row r="422" spans="2:10" ht="15" customHeight="1">
      <c r="B422" t="s">
        <v>190</v>
      </c>
      <c r="F422" s="18">
        <v>0</v>
      </c>
      <c r="G422" s="18">
        <v>-1125</v>
      </c>
      <c r="H422" s="18"/>
      <c r="I422" s="18">
        <v>0</v>
      </c>
      <c r="J422" s="18">
        <v>-1420</v>
      </c>
    </row>
    <row r="423" spans="2:10" ht="15" customHeight="1">
      <c r="B423" t="s">
        <v>222</v>
      </c>
      <c r="F423" s="18">
        <v>-736</v>
      </c>
      <c r="G423" s="18">
        <v>1189</v>
      </c>
      <c r="H423" s="18"/>
      <c r="I423" s="18">
        <v>-963</v>
      </c>
      <c r="J423" s="18">
        <v>1529</v>
      </c>
    </row>
    <row r="424" spans="2:10" ht="15" customHeight="1" thickBot="1">
      <c r="B424" t="s">
        <v>109</v>
      </c>
      <c r="F424" s="19">
        <v>-28</v>
      </c>
      <c r="G424" s="19">
        <v>-42</v>
      </c>
      <c r="H424" s="18"/>
      <c r="I424" s="19">
        <v>-41</v>
      </c>
      <c r="J424" s="19">
        <v>-78</v>
      </c>
    </row>
    <row r="426" ht="15" customHeight="1"/>
    <row r="427" spans="1:2" ht="15" customHeight="1">
      <c r="A427" t="s">
        <v>75</v>
      </c>
      <c r="B427" s="1" t="s">
        <v>20</v>
      </c>
    </row>
    <row r="428" spans="2:10" ht="15" customHeight="1">
      <c r="B428" s="1"/>
      <c r="F428" s="3" t="s">
        <v>3</v>
      </c>
      <c r="G428" s="32" t="s">
        <v>121</v>
      </c>
      <c r="H428" s="3"/>
      <c r="I428" s="3" t="s">
        <v>3</v>
      </c>
      <c r="J428" s="3" t="s">
        <v>121</v>
      </c>
    </row>
    <row r="429" spans="2:10" ht="15" customHeight="1">
      <c r="B429" s="1"/>
      <c r="F429" s="3" t="s">
        <v>4</v>
      </c>
      <c r="G429" s="13" t="s">
        <v>6</v>
      </c>
      <c r="H429" s="3"/>
      <c r="I429" s="3" t="s">
        <v>4</v>
      </c>
      <c r="J429" s="3" t="s">
        <v>6</v>
      </c>
    </row>
    <row r="430" spans="2:10" ht="15" customHeight="1">
      <c r="B430" s="1"/>
      <c r="F430" s="3" t="s">
        <v>5</v>
      </c>
      <c r="G430" s="3" t="s">
        <v>5</v>
      </c>
      <c r="H430" s="3"/>
      <c r="I430" s="3" t="s">
        <v>8</v>
      </c>
      <c r="J430" s="3" t="s">
        <v>9</v>
      </c>
    </row>
    <row r="431" spans="2:10" ht="15" customHeight="1">
      <c r="B431" s="1"/>
      <c r="F431" s="3" t="s">
        <v>249</v>
      </c>
      <c r="G431" s="3" t="s">
        <v>248</v>
      </c>
      <c r="H431" s="3"/>
      <c r="I431" s="3" t="s">
        <v>249</v>
      </c>
      <c r="J431" s="3" t="s">
        <v>248</v>
      </c>
    </row>
    <row r="432" spans="2:10" ht="15" customHeight="1">
      <c r="B432" s="1"/>
      <c r="F432" s="3" t="s">
        <v>10</v>
      </c>
      <c r="G432" s="3" t="s">
        <v>10</v>
      </c>
      <c r="I432" s="3" t="s">
        <v>10</v>
      </c>
      <c r="J432" s="3" t="s">
        <v>10</v>
      </c>
    </row>
    <row r="433" spans="2:9" ht="15" customHeight="1">
      <c r="B433" s="31" t="s">
        <v>130</v>
      </c>
      <c r="G433" s="18"/>
      <c r="I433" s="33"/>
    </row>
    <row r="434" spans="2:10" ht="15" customHeight="1">
      <c r="B434" t="s">
        <v>177</v>
      </c>
      <c r="F434" s="18">
        <v>-586</v>
      </c>
      <c r="G434" s="18">
        <v>-549</v>
      </c>
      <c r="I434" s="33">
        <v>-1150</v>
      </c>
      <c r="J434" s="18">
        <v>-844</v>
      </c>
    </row>
    <row r="435" spans="2:10" ht="15" customHeight="1">
      <c r="B435" t="s">
        <v>264</v>
      </c>
      <c r="F435" s="18">
        <v>0</v>
      </c>
      <c r="G435" s="18">
        <v>210</v>
      </c>
      <c r="I435" s="33">
        <v>0</v>
      </c>
      <c r="J435" s="18">
        <v>210</v>
      </c>
    </row>
    <row r="436" spans="2:10" ht="15" customHeight="1">
      <c r="B436" t="s">
        <v>146</v>
      </c>
      <c r="F436" s="18">
        <v>25</v>
      </c>
      <c r="G436" s="18">
        <v>25</v>
      </c>
      <c r="I436" s="34">
        <v>49</v>
      </c>
      <c r="J436" s="18">
        <v>49</v>
      </c>
    </row>
    <row r="437" spans="2:10" ht="15" customHeight="1" thickBot="1">
      <c r="B437" s="1"/>
      <c r="F437" s="21">
        <f>SUM(F433:F436)</f>
        <v>-561</v>
      </c>
      <c r="G437" s="21">
        <f>SUM(G433:G436)</f>
        <v>-314</v>
      </c>
      <c r="I437" s="35">
        <f>SUM(I433:I436)</f>
        <v>-1101</v>
      </c>
      <c r="J437" s="21">
        <f>SUM(J433:J436)</f>
        <v>-585</v>
      </c>
    </row>
    <row r="438" ht="15" customHeight="1">
      <c r="B438" s="1"/>
    </row>
    <row r="439" s="31" customFormat="1" ht="15" customHeight="1">
      <c r="B439" t="s">
        <v>204</v>
      </c>
    </row>
    <row r="440" s="31" customFormat="1" ht="15" customHeight="1">
      <c r="B440" t="s">
        <v>205</v>
      </c>
    </row>
    <row r="441" ht="15" customHeight="1">
      <c r="B441" t="s">
        <v>266</v>
      </c>
    </row>
    <row r="442" ht="15" customHeight="1">
      <c r="B442" t="s">
        <v>267</v>
      </c>
    </row>
    <row r="443" ht="15" customHeight="1"/>
    <row r="444" ht="15" customHeight="1">
      <c r="E444" s="36"/>
    </row>
    <row r="445" spans="1:2" ht="15" customHeight="1">
      <c r="A445" t="s">
        <v>200</v>
      </c>
      <c r="B445" s="1" t="s">
        <v>144</v>
      </c>
    </row>
    <row r="446" ht="15" customHeight="1">
      <c r="B446" t="s">
        <v>194</v>
      </c>
    </row>
    <row r="447" ht="15" customHeight="1"/>
    <row r="448" ht="15" customHeight="1">
      <c r="B448" s="12"/>
    </row>
    <row r="449" spans="1:2" ht="15" customHeight="1">
      <c r="A449" t="s">
        <v>201</v>
      </c>
      <c r="B449" s="1" t="s">
        <v>140</v>
      </c>
    </row>
    <row r="450" ht="15" customHeight="1">
      <c r="B450" s="1"/>
    </row>
    <row r="451" ht="15" customHeight="1">
      <c r="B451" t="s">
        <v>265</v>
      </c>
    </row>
    <row r="452" ht="12" customHeight="1">
      <c r="B452" s="12"/>
    </row>
    <row r="453" spans="5:7" ht="15" customHeight="1">
      <c r="E453" s="3" t="s">
        <v>64</v>
      </c>
      <c r="F453" s="3"/>
      <c r="G453" s="3" t="s">
        <v>65</v>
      </c>
    </row>
    <row r="454" spans="5:7" ht="15" customHeight="1">
      <c r="E454" s="3" t="s">
        <v>10</v>
      </c>
      <c r="F454" s="3"/>
      <c r="G454" s="3" t="s">
        <v>10</v>
      </c>
    </row>
    <row r="455" spans="2:7" ht="15" customHeight="1">
      <c r="B455" t="s">
        <v>63</v>
      </c>
      <c r="E455" s="5"/>
      <c r="F455" s="5"/>
      <c r="G455" s="5"/>
    </row>
    <row r="456" spans="2:7" ht="15" customHeight="1">
      <c r="B456" t="s">
        <v>84</v>
      </c>
      <c r="E456" s="5">
        <f>G102</f>
        <v>966</v>
      </c>
      <c r="F456" s="5"/>
      <c r="G456" s="18">
        <v>0</v>
      </c>
    </row>
    <row r="457" spans="2:7" ht="15" customHeight="1">
      <c r="B457" t="s">
        <v>90</v>
      </c>
      <c r="E457" s="5">
        <v>7554</v>
      </c>
      <c r="F457" s="5"/>
      <c r="G457" s="18">
        <v>0</v>
      </c>
    </row>
    <row r="458" spans="2:7" ht="15" customHeight="1">
      <c r="B458" t="s">
        <v>66</v>
      </c>
      <c r="E458" s="5">
        <v>12000</v>
      </c>
      <c r="F458" s="5"/>
      <c r="G458" s="5">
        <v>29863</v>
      </c>
    </row>
    <row r="459" spans="2:7" ht="15" customHeight="1">
      <c r="B459" t="s">
        <v>91</v>
      </c>
      <c r="E459" s="5">
        <v>500</v>
      </c>
      <c r="F459" s="5"/>
      <c r="G459" s="5">
        <v>955</v>
      </c>
    </row>
    <row r="460" spans="5:7" ht="15" customHeight="1">
      <c r="E460" s="5"/>
      <c r="F460" s="5"/>
      <c r="G460" s="5"/>
    </row>
    <row r="461" spans="5:7" ht="15" customHeight="1" thickBot="1">
      <c r="E461" s="8">
        <f>SUM(E455:E459)</f>
        <v>21020</v>
      </c>
      <c r="F461" s="5"/>
      <c r="G461" s="8">
        <f>SUM(G455:G459)</f>
        <v>30818</v>
      </c>
    </row>
    <row r="462" ht="15" customHeight="1"/>
    <row r="463" ht="15" customHeight="1"/>
    <row r="464" spans="1:2" ht="15" customHeight="1">
      <c r="A464" t="s">
        <v>76</v>
      </c>
      <c r="B464" s="1" t="s">
        <v>132</v>
      </c>
    </row>
    <row r="465" ht="15" customHeight="1">
      <c r="B465" t="s">
        <v>145</v>
      </c>
    </row>
    <row r="466" ht="15" customHeight="1"/>
    <row r="467" spans="1:2" ht="15" customHeight="1">
      <c r="A467" t="s">
        <v>77</v>
      </c>
      <c r="B467" s="1" t="s">
        <v>139</v>
      </c>
    </row>
    <row r="468" ht="15" customHeight="1">
      <c r="B468" t="s">
        <v>143</v>
      </c>
    </row>
    <row r="469" ht="15" customHeight="1"/>
    <row r="470" ht="15" customHeight="1"/>
    <row r="471" spans="1:2" ht="15" customHeight="1">
      <c r="A471" t="s">
        <v>78</v>
      </c>
      <c r="B471" s="1" t="s">
        <v>173</v>
      </c>
    </row>
    <row r="472" spans="2:9" ht="15" customHeight="1">
      <c r="B472" s="1"/>
      <c r="G472" s="3" t="s">
        <v>14</v>
      </c>
      <c r="H472" s="3"/>
      <c r="I472" s="3" t="s">
        <v>14</v>
      </c>
    </row>
    <row r="473" spans="2:9" ht="15" customHeight="1">
      <c r="B473" s="1"/>
      <c r="G473" s="3" t="s">
        <v>15</v>
      </c>
      <c r="H473" s="3"/>
      <c r="I473" s="3" t="s">
        <v>7</v>
      </c>
    </row>
    <row r="474" spans="2:9" ht="15" customHeight="1">
      <c r="B474" s="1"/>
      <c r="G474" s="3" t="s">
        <v>3</v>
      </c>
      <c r="H474" s="3"/>
      <c r="I474" s="3" t="s">
        <v>12</v>
      </c>
    </row>
    <row r="475" spans="7:9" ht="15" customHeight="1">
      <c r="G475" s="3" t="s">
        <v>5</v>
      </c>
      <c r="H475" s="3"/>
      <c r="I475" s="3" t="s">
        <v>13</v>
      </c>
    </row>
    <row r="476" spans="7:9" ht="15" customHeight="1">
      <c r="G476" s="3" t="s">
        <v>249</v>
      </c>
      <c r="H476" s="3"/>
      <c r="I476" s="3" t="s">
        <v>191</v>
      </c>
    </row>
    <row r="477" spans="7:9" ht="15" customHeight="1">
      <c r="G477" s="3" t="s">
        <v>10</v>
      </c>
      <c r="I477" s="3" t="s">
        <v>10</v>
      </c>
    </row>
    <row r="478" ht="15" customHeight="1"/>
    <row r="479" ht="15" customHeight="1">
      <c r="B479" t="s">
        <v>169</v>
      </c>
    </row>
    <row r="480" spans="2:9" ht="15" customHeight="1">
      <c r="B480" t="s">
        <v>170</v>
      </c>
      <c r="G480" s="18">
        <v>-475238</v>
      </c>
      <c r="H480" s="18"/>
      <c r="I480" s="18">
        <v>-471719</v>
      </c>
    </row>
    <row r="481" spans="2:9" ht="15" customHeight="1">
      <c r="B481" t="s">
        <v>171</v>
      </c>
      <c r="G481" s="18">
        <v>-5438</v>
      </c>
      <c r="H481" s="18"/>
      <c r="I481" s="18">
        <v>-5438</v>
      </c>
    </row>
    <row r="482" spans="7:9" ht="15" customHeight="1">
      <c r="G482" s="23">
        <f>SUM(G480:G481)</f>
        <v>-480676</v>
      </c>
      <c r="H482" s="18"/>
      <c r="I482" s="23">
        <f>SUM(I480:I481)</f>
        <v>-477157</v>
      </c>
    </row>
    <row r="483" spans="2:9" ht="15" customHeight="1">
      <c r="B483" t="s">
        <v>223</v>
      </c>
      <c r="G483" s="18">
        <v>-233</v>
      </c>
      <c r="H483" s="18"/>
      <c r="I483" s="18">
        <v>-233</v>
      </c>
    </row>
    <row r="484" spans="7:9" ht="15" customHeight="1">
      <c r="G484" s="23">
        <f>SUM(G482:G483)</f>
        <v>-480909</v>
      </c>
      <c r="H484" s="18"/>
      <c r="I484" s="23">
        <f>SUM(I482:I483)</f>
        <v>-477390</v>
      </c>
    </row>
    <row r="485" spans="2:9" ht="15" customHeight="1">
      <c r="B485" t="s">
        <v>172</v>
      </c>
      <c r="G485" s="18">
        <v>219247</v>
      </c>
      <c r="H485" s="18"/>
      <c r="I485" s="18">
        <v>219393</v>
      </c>
    </row>
    <row r="486" spans="7:9" ht="15" customHeight="1" thickBot="1">
      <c r="G486" s="21">
        <f>SUM(G484:G485)</f>
        <v>-261662</v>
      </c>
      <c r="H486" s="18"/>
      <c r="I486" s="21">
        <f>SUM(I484:I485)</f>
        <v>-257997</v>
      </c>
    </row>
    <row r="487" spans="7:9" ht="15" customHeight="1">
      <c r="G487" s="18"/>
      <c r="H487" s="18"/>
      <c r="I487" s="18"/>
    </row>
    <row r="488" ht="15" customHeight="1"/>
    <row r="489" spans="1:2" ht="15" customHeight="1">
      <c r="A489" t="s">
        <v>79</v>
      </c>
      <c r="B489" s="1" t="s">
        <v>56</v>
      </c>
    </row>
    <row r="490" spans="2:9" ht="15" customHeight="1">
      <c r="B490" s="40" t="s">
        <v>282</v>
      </c>
      <c r="C490" s="38"/>
      <c r="D490" s="38"/>
      <c r="E490" s="38"/>
      <c r="F490" s="38"/>
      <c r="G490" s="38"/>
      <c r="H490" s="38"/>
      <c r="I490" s="38"/>
    </row>
    <row r="491" spans="2:9" ht="15" customHeight="1">
      <c r="B491" s="39" t="s">
        <v>188</v>
      </c>
      <c r="C491" s="39"/>
      <c r="D491" s="39"/>
      <c r="E491" s="39"/>
      <c r="F491" s="39"/>
      <c r="G491" s="39"/>
      <c r="H491" s="39"/>
      <c r="I491" s="39"/>
    </row>
    <row r="492" spans="2:9" ht="15" customHeight="1">
      <c r="B492" s="39" t="s">
        <v>189</v>
      </c>
      <c r="C492" s="39"/>
      <c r="D492" s="39"/>
      <c r="E492" s="39"/>
      <c r="F492" s="39"/>
      <c r="G492" s="39"/>
      <c r="H492" s="39"/>
      <c r="I492" s="39"/>
    </row>
    <row r="493" spans="2:9" ht="15" customHeight="1">
      <c r="B493" s="39"/>
      <c r="C493" s="39"/>
      <c r="D493" s="39"/>
      <c r="E493" s="39"/>
      <c r="F493" s="39"/>
      <c r="G493" s="39"/>
      <c r="H493" s="39"/>
      <c r="I493" s="39"/>
    </row>
    <row r="494" spans="2:9" ht="15" customHeight="1">
      <c r="B494" s="40" t="s">
        <v>238</v>
      </c>
      <c r="C494" s="39"/>
      <c r="D494" s="39"/>
      <c r="E494" s="39"/>
      <c r="F494" s="39"/>
      <c r="G494" s="39"/>
      <c r="H494" s="39"/>
      <c r="I494" s="39"/>
    </row>
    <row r="495" spans="2:9" ht="15" customHeight="1">
      <c r="B495" s="40" t="s">
        <v>270</v>
      </c>
      <c r="C495" s="39"/>
      <c r="D495" s="39"/>
      <c r="E495" s="39"/>
      <c r="F495" s="39"/>
      <c r="G495" s="39"/>
      <c r="H495" s="39"/>
      <c r="I495" s="39"/>
    </row>
    <row r="496" spans="2:9" ht="15" customHeight="1">
      <c r="B496" s="40" t="s">
        <v>271</v>
      </c>
      <c r="C496" s="39"/>
      <c r="D496" s="39"/>
      <c r="E496" s="39"/>
      <c r="F496" s="39"/>
      <c r="G496" s="39"/>
      <c r="H496" s="39"/>
      <c r="I496" s="39"/>
    </row>
    <row r="497" spans="2:9" ht="15" customHeight="1">
      <c r="B497" s="40"/>
      <c r="C497" s="39"/>
      <c r="D497" s="39"/>
      <c r="E497" s="39"/>
      <c r="F497" s="39"/>
      <c r="G497" s="39"/>
      <c r="H497" s="39"/>
      <c r="I497" s="39"/>
    </row>
    <row r="498" spans="2:9" ht="15" customHeight="1">
      <c r="B498" s="40" t="s">
        <v>239</v>
      </c>
      <c r="C498" s="39"/>
      <c r="D498" s="39"/>
      <c r="E498" s="39"/>
      <c r="F498" s="39"/>
      <c r="G498" s="39"/>
      <c r="H498" s="39"/>
      <c r="I498" s="39"/>
    </row>
    <row r="499" spans="2:9" ht="15" customHeight="1">
      <c r="B499" s="40" t="s">
        <v>232</v>
      </c>
      <c r="C499" s="39"/>
      <c r="D499" s="39"/>
      <c r="E499" s="39"/>
      <c r="F499" s="39"/>
      <c r="G499" s="39"/>
      <c r="H499" s="39"/>
      <c r="I499" s="39"/>
    </row>
    <row r="500" spans="2:9" ht="15" customHeight="1">
      <c r="B500" s="40"/>
      <c r="C500" s="39"/>
      <c r="D500" s="39"/>
      <c r="E500" s="39"/>
      <c r="F500" s="39"/>
      <c r="G500" s="39"/>
      <c r="H500" s="39"/>
      <c r="I500" s="39"/>
    </row>
    <row r="501" spans="2:9" ht="15" customHeight="1">
      <c r="B501" s="40" t="s">
        <v>288</v>
      </c>
      <c r="C501" s="39"/>
      <c r="D501" s="39"/>
      <c r="E501" s="39"/>
      <c r="F501" s="39"/>
      <c r="G501" s="39"/>
      <c r="H501" s="39"/>
      <c r="I501" s="39"/>
    </row>
    <row r="502" spans="2:9" ht="15" customHeight="1">
      <c r="B502" s="40" t="s">
        <v>287</v>
      </c>
      <c r="C502" s="39"/>
      <c r="D502" s="39"/>
      <c r="E502" s="39"/>
      <c r="F502" s="39"/>
      <c r="G502" s="39"/>
      <c r="H502" s="39"/>
      <c r="I502" s="39"/>
    </row>
    <row r="503" spans="2:9" ht="15" customHeight="1">
      <c r="B503" s="40"/>
      <c r="C503" s="39"/>
      <c r="D503" s="39"/>
      <c r="E503" s="39"/>
      <c r="F503" s="39"/>
      <c r="G503" s="39"/>
      <c r="H503" s="39"/>
      <c r="I503" s="39"/>
    </row>
    <row r="504" spans="2:9" ht="15" customHeight="1">
      <c r="B504" s="40"/>
      <c r="C504" s="39"/>
      <c r="D504" s="39"/>
      <c r="E504" s="39"/>
      <c r="F504" s="39"/>
      <c r="G504" s="39"/>
      <c r="H504" s="39"/>
      <c r="I504" s="39"/>
    </row>
    <row r="505" spans="1:2" ht="15" customHeight="1">
      <c r="A505" t="s">
        <v>80</v>
      </c>
      <c r="B505" s="1" t="s">
        <v>57</v>
      </c>
    </row>
    <row r="506" ht="15" customHeight="1">
      <c r="B506" s="12" t="s">
        <v>114</v>
      </c>
    </row>
    <row r="507" ht="15" customHeight="1"/>
    <row r="508" ht="15" customHeight="1"/>
    <row r="509" spans="1:2" ht="15" customHeight="1">
      <c r="A509" t="s">
        <v>131</v>
      </c>
      <c r="B509" s="1" t="s">
        <v>148</v>
      </c>
    </row>
    <row r="510" ht="15" customHeight="1">
      <c r="B510" t="s">
        <v>299</v>
      </c>
    </row>
    <row r="511" ht="15" customHeight="1">
      <c r="B511" t="s">
        <v>298</v>
      </c>
    </row>
    <row r="512" ht="15" customHeight="1"/>
    <row r="513" spans="6:10" ht="15" customHeight="1">
      <c r="F513" s="2" t="s">
        <v>122</v>
      </c>
      <c r="G513" s="2"/>
      <c r="H513" s="2"/>
      <c r="I513" s="2" t="s">
        <v>153</v>
      </c>
      <c r="J513" s="2"/>
    </row>
    <row r="514" spans="6:10" ht="15" customHeight="1">
      <c r="F514" s="3" t="s">
        <v>3</v>
      </c>
      <c r="G514" s="32" t="s">
        <v>121</v>
      </c>
      <c r="H514" s="3"/>
      <c r="I514" s="3" t="s">
        <v>3</v>
      </c>
      <c r="J514" s="3" t="s">
        <v>121</v>
      </c>
    </row>
    <row r="515" spans="6:10" ht="15" customHeight="1">
      <c r="F515" s="3" t="s">
        <v>4</v>
      </c>
      <c r="G515" s="13" t="s">
        <v>6</v>
      </c>
      <c r="H515" s="3"/>
      <c r="I515" s="3" t="s">
        <v>4</v>
      </c>
      <c r="J515" s="3" t="s">
        <v>6</v>
      </c>
    </row>
    <row r="516" spans="6:10" ht="15" customHeight="1">
      <c r="F516" s="3" t="s">
        <v>5</v>
      </c>
      <c r="G516" s="3" t="s">
        <v>5</v>
      </c>
      <c r="H516" s="3"/>
      <c r="I516" s="3" t="s">
        <v>8</v>
      </c>
      <c r="J516" s="3" t="s">
        <v>9</v>
      </c>
    </row>
    <row r="517" spans="6:10" ht="15" customHeight="1">
      <c r="F517" s="3" t="s">
        <v>249</v>
      </c>
      <c r="G517" s="3" t="s">
        <v>248</v>
      </c>
      <c r="H517" s="3"/>
      <c r="I517" s="3" t="s">
        <v>249</v>
      </c>
      <c r="J517" s="3" t="s">
        <v>248</v>
      </c>
    </row>
    <row r="518" spans="6:10" ht="15" customHeight="1">
      <c r="F518" s="3"/>
      <c r="G518" s="3"/>
      <c r="I518" s="3"/>
      <c r="J518" s="3"/>
    </row>
    <row r="519" ht="15" customHeight="1">
      <c r="B519" t="s">
        <v>269</v>
      </c>
    </row>
    <row r="520" spans="2:10" ht="15" customHeight="1" thickBot="1">
      <c r="B520" t="s">
        <v>235</v>
      </c>
      <c r="F520" s="19">
        <f>F37</f>
        <v>-791</v>
      </c>
      <c r="G520" s="19">
        <f>G37</f>
        <v>1088</v>
      </c>
      <c r="I520" s="19">
        <f>I37</f>
        <v>-3665</v>
      </c>
      <c r="J520" s="19">
        <f>J37</f>
        <v>-2473</v>
      </c>
    </row>
    <row r="521" ht="15" customHeight="1"/>
    <row r="522" spans="2:10" ht="15" customHeight="1" thickBot="1">
      <c r="B522" t="s">
        <v>236</v>
      </c>
      <c r="F522" s="19">
        <v>342946</v>
      </c>
      <c r="G522" s="19">
        <v>342946</v>
      </c>
      <c r="I522" s="19">
        <v>342946</v>
      </c>
      <c r="J522" s="19">
        <v>342946</v>
      </c>
    </row>
    <row r="523" ht="15" customHeight="1"/>
    <row r="524" spans="2:10" ht="15" customHeight="1" thickBot="1">
      <c r="B524" t="s">
        <v>237</v>
      </c>
      <c r="F524" s="30">
        <f>F520/F522*100</f>
        <v>-0.23064855691566602</v>
      </c>
      <c r="G524" s="30">
        <f>G520/G522*100</f>
        <v>0.3172511124200311</v>
      </c>
      <c r="I524" s="30">
        <f>I520/I522*100</f>
        <v>-1.068681366745785</v>
      </c>
      <c r="J524" s="30">
        <f>J520/J522*100</f>
        <v>-0.7211047803444274</v>
      </c>
    </row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</sheetData>
  <sheetProtection/>
  <printOptions horizontalCentered="1"/>
  <pageMargins left="0.261811024" right="0.25" top="0.748031496062992" bottom="0.748031496062992" header="0.511811023622047" footer="0.261811024"/>
  <pageSetup horizontalDpi="600" verticalDpi="600" orientation="portrait" paperSize="9" scale="85" r:id="rId2"/>
  <headerFooter alignWithMargins="0">
    <oddFooter>&amp;CPage &amp;P of 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 HOE CORPORATION BERHAD L</dc:creator>
  <cp:keywords/>
  <dc:description/>
  <cp:lastModifiedBy>Wong</cp:lastModifiedBy>
  <cp:lastPrinted>2012-08-15T08:48:12Z</cp:lastPrinted>
  <dcterms:created xsi:type="dcterms:W3CDTF">2002-11-05T06:24:10Z</dcterms:created>
  <dcterms:modified xsi:type="dcterms:W3CDTF">2012-08-15T08:49:56Z</dcterms:modified>
  <cp:category/>
  <cp:version/>
  <cp:contentType/>
  <cp:contentStatus/>
</cp:coreProperties>
</file>