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sharedStrings.xml><?xml version="1.0" encoding="utf-8"?>
<sst xmlns="http://schemas.openxmlformats.org/spreadsheetml/2006/main" count="264" uniqueCount="208">
  <si>
    <t>LIEN HOE CORPORATION BERHAD</t>
  </si>
  <si>
    <t>(Company No. 8507-X)</t>
  </si>
  <si>
    <t>THE FIGURES HAVE NOT BEEN AUDITED</t>
  </si>
  <si>
    <t>Current</t>
  </si>
  <si>
    <t>Year</t>
  </si>
  <si>
    <t>Quarter</t>
  </si>
  <si>
    <t>Corresponding</t>
  </si>
  <si>
    <t>Preceding</t>
  </si>
  <si>
    <t>Todate</t>
  </si>
  <si>
    <t>Period</t>
  </si>
  <si>
    <t>RM'000</t>
  </si>
  <si>
    <t>Revenue</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</si>
  <si>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</si>
  <si>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</si>
  <si>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</si>
  <si>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</si>
  <si>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</si>
  <si>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</si>
  <si>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</si>
  <si>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</si>
  <si>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</si>
  <si>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</si>
  <si>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</si>
  <si>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</si>
  <si>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</si>
  <si>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</si>
  <si>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</si>
  <si>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</si>
  <si>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</si>
  <si>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</si>
  <si>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</si>
  <si>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</si>
  <si>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</si>
  <si>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</si>
  <si>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</si>
  <si>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</si>
  <si>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</si>
  <si>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</si>
  <si>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</si>
  <si>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</si>
  <si>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</si>
  <si>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</si>
  <si>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</si>
  <si>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</si>
  <si>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</si>
  <si>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</si>
  <si>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</si>
  <si>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</si>
  <si>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</si>
  <si>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</si>
  <si>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</si>
  <si>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</si>
  <si>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</si>
  <si>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</si>
  <si>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</si>
  <si>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</si>
  <si>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</si>
  <si>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</si>
  <si>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</si>
  <si>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</si>
  <si>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</si>
  <si>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</si>
  <si>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</si>
  <si>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</si>
  <si>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</si>
  <si>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</si>
  <si>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</si>
  <si>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</si>
  <si>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</si>
  <si>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</si>
  <si>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</si>
  <si>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</si>
  <si>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</si>
  <si>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</si>
  <si>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</si>
  <si>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</si>
  <si>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</si>
  <si>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</si>
  <si>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</si>
  <si>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</si>
  <si>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Secured</t>
  </si>
  <si>
    <t>Short term</t>
  </si>
  <si>
    <t>Long term</t>
  </si>
  <si>
    <t xml:space="preserve">   - term loans</t>
  </si>
  <si>
    <t>CONDENSED CONSOLIDATED INCOME STATEMENTS</t>
  </si>
  <si>
    <t>Property, plant and equipment</t>
  </si>
  <si>
    <t>Audit Report</t>
  </si>
  <si>
    <t>Dividends Paid</t>
  </si>
  <si>
    <t>Tax</t>
  </si>
  <si>
    <t>Review of Current Quarter's Results Against Immediate Preceding Quarter</t>
  </si>
  <si>
    <t>I.)</t>
  </si>
  <si>
    <t>II.)</t>
  </si>
  <si>
    <t>III.)</t>
  </si>
  <si>
    <t>IV.)</t>
  </si>
  <si>
    <t>V.)</t>
  </si>
  <si>
    <t>VI.)</t>
  </si>
  <si>
    <t>VII.)</t>
  </si>
  <si>
    <t>VIII.)</t>
  </si>
  <si>
    <t>IX.)</t>
  </si>
  <si>
    <t>X.)</t>
  </si>
  <si>
    <t>XI.)</t>
  </si>
  <si>
    <t>XII.)</t>
  </si>
  <si>
    <t>XIII.)</t>
  </si>
  <si>
    <t>Hotel</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</si>
  <si>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</si>
  <si>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</si>
  <si>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</si>
  <si>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</si>
  <si>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</si>
  <si>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</si>
  <si>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</si>
  <si>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</si>
  <si>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</si>
  <si>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</si>
  <si>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Less : inter-segment revenue</t>
  </si>
  <si>
    <t xml:space="preserve">       Individual Quarter</t>
  </si>
  <si>
    <t>Result</t>
  </si>
  <si>
    <t>Segment result</t>
  </si>
  <si>
    <t>Finance cost</t>
  </si>
  <si>
    <t xml:space="preserve">   - bank overdrafts</t>
  </si>
  <si>
    <t xml:space="preserve">Loss Per Share </t>
  </si>
  <si>
    <t>Net cashflow from operating activities</t>
  </si>
  <si>
    <t>Non-Current Assets</t>
  </si>
  <si>
    <t>Land held for development</t>
  </si>
  <si>
    <t>Borrowings</t>
  </si>
  <si>
    <t>Tax payable</t>
  </si>
  <si>
    <t>Current Assets</t>
  </si>
  <si>
    <t>Deferred tax liabilities</t>
  </si>
  <si>
    <t xml:space="preserve">   - bankers' acceptances</t>
  </si>
  <si>
    <t xml:space="preserve">   - revolving credits</t>
  </si>
  <si>
    <t xml:space="preserve">   - hire purchase</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</si>
  <si>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</si>
  <si>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</si>
  <si>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</si>
  <si>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</si>
  <si>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</si>
  <si>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</si>
  <si>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Net assets per share (sen)</t>
  </si>
  <si>
    <t>ASSETS</t>
  </si>
  <si>
    <t>TOTAL ASSETS</t>
  </si>
  <si>
    <t>EQUITY AND LIABILITIES</t>
  </si>
  <si>
    <t>Total equity</t>
  </si>
  <si>
    <t>Total liabilities</t>
  </si>
  <si>
    <t>TOTAL EQUITY AND LIABILITIES</t>
  </si>
  <si>
    <t>There were no material changes in the estimates used for the preparation of the interim financial statements.</t>
  </si>
  <si>
    <t>(The condensed consolidated cash flow statements should be read in conjunction with the Audited Financial Statements for the year</t>
  </si>
  <si>
    <t>(The condensed consolidated income statements should be read in conjunction with the Audited Financial Statements for the year</t>
  </si>
  <si>
    <t>(The condensed consolidated balance sheet should be read in conjunction with the Audited Financial Statements for the year</t>
  </si>
  <si>
    <t>Investment property</t>
  </si>
  <si>
    <t>Non-Current Liabilities</t>
  </si>
  <si>
    <t>Current Liabilities</t>
  </si>
  <si>
    <t>Equity Attributable to Equity Holders of the Parent</t>
  </si>
  <si>
    <t>The Group's performance is not affected by any seasonal or cyclical factors</t>
  </si>
  <si>
    <t xml:space="preserve">     Non-cash items</t>
  </si>
  <si>
    <t xml:space="preserve">     Net change in current assets</t>
  </si>
  <si>
    <t xml:space="preserve">     Net change in current liabilities</t>
  </si>
  <si>
    <t xml:space="preserve">     Taxes paid</t>
  </si>
  <si>
    <t xml:space="preserve">     Borrowings</t>
  </si>
  <si>
    <t xml:space="preserve">(The condensed consolidated statement of changes in equity should be read in conjunction with the Audited Financial Statements for the </t>
  </si>
  <si>
    <t xml:space="preserve">     to equity holders of the parent</t>
  </si>
  <si>
    <t>Continuing operations</t>
  </si>
  <si>
    <t>Loss before tax from:</t>
  </si>
  <si>
    <t xml:space="preserve">    Continuining operations</t>
  </si>
  <si>
    <t>Cash and bank balances classified as held for sale</t>
  </si>
  <si>
    <t>&lt;------------------------------------------ Continuing operations ---------------------------------------------&gt;</t>
  </si>
  <si>
    <t>Prepaid land lease payments</t>
  </si>
  <si>
    <t>At 1 January 2007</t>
  </si>
  <si>
    <t xml:space="preserve">     Acquisition of property plant and equipment</t>
  </si>
  <si>
    <t xml:space="preserve">     Proceeds from disposal of property plant and equipment</t>
  </si>
  <si>
    <t>Discontinued operations</t>
  </si>
  <si>
    <t xml:space="preserve">    Discontinued operations</t>
  </si>
  <si>
    <t>31.12.2007</t>
  </si>
  <si>
    <t>Investment in associated company</t>
  </si>
  <si>
    <t>Share of profit of associated company</t>
  </si>
  <si>
    <t>Operating and administration expenses</t>
  </si>
  <si>
    <t xml:space="preserve">     Cumulative Quarter</t>
  </si>
  <si>
    <t>Loss before tax</t>
  </si>
  <si>
    <t xml:space="preserve">       - basic, for loss from continuing operations</t>
  </si>
  <si>
    <t>(Loss) / Profit per share (sen)</t>
  </si>
  <si>
    <t>Share of profit of associate</t>
  </si>
  <si>
    <t>QUARTERLY REPORT ON CONSOLIDATED RESULTS FOR THE FIRST QUARTER ENDED 31 MARCH 2008</t>
  </si>
  <si>
    <t>31.3.2007</t>
  </si>
  <si>
    <t>31.3.2008</t>
  </si>
  <si>
    <t>ended 31 December 2007)</t>
  </si>
  <si>
    <t>Non-current assets classified as held for sale</t>
  </si>
  <si>
    <t>At 31 March 2007</t>
  </si>
  <si>
    <t>At 1 January 2008</t>
  </si>
  <si>
    <t>At 31 March 2008</t>
  </si>
  <si>
    <t xml:space="preserve">     Non-operating items (financing)</t>
  </si>
  <si>
    <t>Cash and cash equivalents at beginning of period</t>
  </si>
  <si>
    <t>Cash and cash equivalents at end of period</t>
  </si>
  <si>
    <t>year ended 31 December 2007)</t>
  </si>
  <si>
    <t>There were no payment of dividends in the current financial quarter.</t>
  </si>
  <si>
    <t>Group borrowings / debt securities as at 31 March 2008 :</t>
  </si>
  <si>
    <t>Contingent liabilities as at 31 March 2008:-</t>
  </si>
  <si>
    <t>There were no off balance sheet financial instruments for the current financial quarter.</t>
  </si>
  <si>
    <t>The Board of Directors did not recommend or paid any dividend for the current financial quarter.</t>
  </si>
  <si>
    <t>Movements during the period</t>
  </si>
  <si>
    <t>Loss after tax</t>
  </si>
  <si>
    <t>There were no profit forecast or profit guarantee given for this financial year ending 31 December 2008.</t>
  </si>
  <si>
    <t>(a) Corporate guarantee issued in respect of banking facilities granted to a former subsidiary amounting to RM3.33 million; and</t>
  </si>
  <si>
    <t>(b) Claims by third parties for the supply of goods and other charges amounting to RM0.92 million</t>
  </si>
  <si>
    <t>(Loss) / Profit from operations</t>
  </si>
  <si>
    <t xml:space="preserve">       - basic, for profit from discontinued operations</t>
  </si>
  <si>
    <t>Profit for the period from discontinued operations</t>
  </si>
  <si>
    <t>Loss for the period from continuing operations</t>
  </si>
  <si>
    <t>Loss for the period attributable</t>
  </si>
  <si>
    <t xml:space="preserve">       - diluted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</si>
</sst>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b/>
      <sz val="9"/>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0" xfId="0" applyNumberFormat="1" applyBorder="1" applyAlignment="1">
      <alignment/>
    </xf>
    <xf numFmtId="37" fontId="0" fillId="0" borderId="0" xfId="0" applyNumberFormat="1" applyAlignment="1">
      <alignment horizontal="right"/>
    </xf>
    <xf numFmtId="37" fontId="0" fillId="0" borderId="11" xfId="0" applyNumberFormat="1" applyBorder="1" applyAlignment="1">
      <alignment/>
    </xf>
    <xf numFmtId="37" fontId="0" fillId="0" borderId="12" xfId="0" applyNumberFormat="1" applyBorder="1" applyAlignment="1">
      <alignment/>
    </xf>
    <xf numFmtId="37" fontId="0" fillId="0" borderId="13"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14"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15"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16" xfId="0" applyNumberFormat="1" applyBorder="1" applyAlignment="1">
      <alignment/>
    </xf>
    <xf numFmtId="0" fontId="1"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39" fontId="0" fillId="0" borderId="14" xfId="0" applyNumberFormat="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43" fontId="0" fillId="0" borderId="0" xfId="0" applyNumberFormat="1" applyAlignment="1">
      <alignment/>
    </xf>
    <xf numFmtId="43" fontId="0" fillId="0" borderId="16"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243</xdr:row>
      <xdr:rowOff>19050</xdr:rowOff>
    </xdr:from>
    <xdr:to>
      <xdr:col>10</xdr:col>
      <xdr:colOff>771525</xdr:colOff>
      <xdr:row>255</xdr:row>
      <xdr:rowOff>47625</xdr:rowOff>
    </xdr:to>
    <xdr:sp>
      <xdr:nvSpPr>
        <xdr:cNvPr id="1" name="Text Box 1"/>
        <xdr:cNvSpPr txBox="1">
          <a:spLocks noChangeArrowheads="1"/>
        </xdr:cNvSpPr>
      </xdr:nvSpPr>
      <xdr:spPr>
        <a:xfrm>
          <a:off x="295275" y="39814500"/>
          <a:ext cx="7610475" cy="1971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accounting policies and methods of computation used in the preparation of the interim financial statements are consistent with those adopted in the audited financial statements for the year ended 31 December 2007 except for the</a:t>
          </a:r>
          <a:r>
            <a:rPr lang="en-US" cap="none" sz="1000" b="0" i="0" u="none" baseline="0">
              <a:solidFill>
                <a:srgbClr val="000000"/>
              </a:solidFill>
              <a:latin typeface="Arial"/>
              <a:ea typeface="Arial"/>
              <a:cs typeface="Arial"/>
            </a:rPr>
            <a:t> adoption of the new/revised and amendment to Financial Reporting Standards effective for financial periods beginning on or after 1 July 2007</a:t>
          </a:r>
          <a:r>
            <a:rPr lang="en-US" cap="none" sz="1000" b="0" i="0" u="none" baseline="0">
              <a:solidFill>
                <a:srgbClr val="000000"/>
              </a:solidFill>
              <a:latin typeface="Arial"/>
              <a:ea typeface="Arial"/>
              <a:cs typeface="Arial"/>
            </a:rPr>
            <a:t>. The adoption of these Standard 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have significant impact to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277</xdr:row>
      <xdr:rowOff>9525</xdr:rowOff>
    </xdr:from>
    <xdr:to>
      <xdr:col>10</xdr:col>
      <xdr:colOff>781050</xdr:colOff>
      <xdr:row>279</xdr:row>
      <xdr:rowOff>76200</xdr:rowOff>
    </xdr:to>
    <xdr:sp>
      <xdr:nvSpPr>
        <xdr:cNvPr id="2" name="Text Box 2"/>
        <xdr:cNvSpPr txBox="1">
          <a:spLocks noChangeArrowheads="1"/>
        </xdr:cNvSpPr>
      </xdr:nvSpPr>
      <xdr:spPr>
        <a:xfrm>
          <a:off x="304800" y="45310425"/>
          <a:ext cx="761047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a:t>
          </a:r>
          <a:r>
            <a:rPr lang="en-US" cap="none" sz="1000" b="0" i="0" u="none" baseline="0">
              <a:solidFill>
                <a:srgbClr val="000000"/>
              </a:solidFill>
              <a:latin typeface="Arial"/>
              <a:ea typeface="Arial"/>
              <a:cs typeface="Arial"/>
            </a:rPr>
            <a:t> quarter</a:t>
          </a:r>
          <a:r>
            <a:rPr lang="en-US" cap="none" sz="1000" b="0" i="0" u="none" baseline="0">
              <a:solidFill>
                <a:srgbClr val="000000"/>
              </a:solidFill>
              <a:latin typeface="Arial"/>
              <a:ea typeface="Arial"/>
              <a:cs typeface="Arial"/>
            </a:rPr>
            <a:t>, there were no unusual items affecting assets, liabilities, equity, net income or cash flows of the Group.</a:t>
          </a:r>
        </a:p>
      </xdr:txBody>
    </xdr:sp>
    <xdr:clientData/>
  </xdr:twoCellAnchor>
  <xdr:twoCellAnchor>
    <xdr:from>
      <xdr:col>1</xdr:col>
      <xdr:colOff>19050</xdr:colOff>
      <xdr:row>285</xdr:row>
      <xdr:rowOff>19050</xdr:rowOff>
    </xdr:from>
    <xdr:to>
      <xdr:col>10</xdr:col>
      <xdr:colOff>781050</xdr:colOff>
      <xdr:row>287</xdr:row>
      <xdr:rowOff>38100</xdr:rowOff>
    </xdr:to>
    <xdr:sp>
      <xdr:nvSpPr>
        <xdr:cNvPr id="3" name="Text Box 4"/>
        <xdr:cNvSpPr txBox="1">
          <a:spLocks noChangeArrowheads="1"/>
        </xdr:cNvSpPr>
      </xdr:nvSpPr>
      <xdr:spPr>
        <a:xfrm>
          <a:off x="314325" y="46615350"/>
          <a:ext cx="760095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issuance, cancellation, repurchase, resale and repayment of debt and equity securities in the current financial quarter.</a:t>
          </a:r>
        </a:p>
      </xdr:txBody>
    </xdr:sp>
    <xdr:clientData/>
  </xdr:twoCellAnchor>
  <xdr:twoCellAnchor>
    <xdr:from>
      <xdr:col>1</xdr:col>
      <xdr:colOff>19050</xdr:colOff>
      <xdr:row>322</xdr:row>
      <xdr:rowOff>9525</xdr:rowOff>
    </xdr:from>
    <xdr:to>
      <xdr:col>10</xdr:col>
      <xdr:colOff>762000</xdr:colOff>
      <xdr:row>324</xdr:row>
      <xdr:rowOff>95250</xdr:rowOff>
    </xdr:to>
    <xdr:sp>
      <xdr:nvSpPr>
        <xdr:cNvPr id="4" name="Text Box 5"/>
        <xdr:cNvSpPr txBox="1">
          <a:spLocks noChangeArrowheads="1"/>
        </xdr:cNvSpPr>
      </xdr:nvSpPr>
      <xdr:spPr>
        <a:xfrm>
          <a:off x="314325" y="52616100"/>
          <a:ext cx="7581900"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values of property plant and equipment have been brought forward without amendment from the previous annual financial statements.</a:t>
          </a:r>
        </a:p>
      </xdr:txBody>
    </xdr:sp>
    <xdr:clientData/>
  </xdr:twoCellAnchor>
  <xdr:twoCellAnchor>
    <xdr:from>
      <xdr:col>0</xdr:col>
      <xdr:colOff>238125</xdr:colOff>
      <xdr:row>384</xdr:row>
      <xdr:rowOff>0</xdr:rowOff>
    </xdr:from>
    <xdr:to>
      <xdr:col>10</xdr:col>
      <xdr:colOff>657225</xdr:colOff>
      <xdr:row>386</xdr:row>
      <xdr:rowOff>19050</xdr:rowOff>
    </xdr:to>
    <xdr:sp>
      <xdr:nvSpPr>
        <xdr:cNvPr id="5" name="Text Box 7"/>
        <xdr:cNvSpPr txBox="1">
          <a:spLocks noChangeArrowheads="1"/>
        </xdr:cNvSpPr>
      </xdr:nvSpPr>
      <xdr:spPr>
        <a:xfrm>
          <a:off x="238125" y="62760225"/>
          <a:ext cx="7553325"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 quarter</a:t>
          </a:r>
          <a:r>
            <a:rPr lang="en-US" cap="none" sz="1000" b="0" i="0" u="none" baseline="0">
              <a:solidFill>
                <a:srgbClr val="000000"/>
              </a:solidFill>
              <a:latin typeface="Arial"/>
              <a:ea typeface="Arial"/>
              <a:cs typeface="Arial"/>
            </a:rPr>
            <a:t> there were no purchase / disposal of quoted securities.</a:t>
          </a:r>
        </a:p>
      </xdr:txBody>
    </xdr:sp>
    <xdr:clientData/>
  </xdr:twoCellAnchor>
  <xdr:twoCellAnchor>
    <xdr:from>
      <xdr:col>1</xdr:col>
      <xdr:colOff>19050</xdr:colOff>
      <xdr:row>376</xdr:row>
      <xdr:rowOff>9525</xdr:rowOff>
    </xdr:from>
    <xdr:to>
      <xdr:col>8</xdr:col>
      <xdr:colOff>762000</xdr:colOff>
      <xdr:row>378</xdr:row>
      <xdr:rowOff>57150</xdr:rowOff>
    </xdr:to>
    <xdr:sp>
      <xdr:nvSpPr>
        <xdr:cNvPr id="6" name="Text Box 9"/>
        <xdr:cNvSpPr txBox="1">
          <a:spLocks noChangeArrowheads="1"/>
        </xdr:cNvSpPr>
      </xdr:nvSpPr>
      <xdr:spPr>
        <a:xfrm>
          <a:off x="314325" y="61474350"/>
          <a:ext cx="61626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Taxation relates to transfer from the deferred tax account.</a:t>
          </a:r>
        </a:p>
      </xdr:txBody>
    </xdr:sp>
    <xdr:clientData/>
  </xdr:twoCellAnchor>
  <xdr:twoCellAnchor>
    <xdr:from>
      <xdr:col>1</xdr:col>
      <xdr:colOff>238125</xdr:colOff>
      <xdr:row>450</xdr:row>
      <xdr:rowOff>0</xdr:rowOff>
    </xdr:from>
    <xdr:to>
      <xdr:col>9</xdr:col>
      <xdr:colOff>0</xdr:colOff>
      <xdr:row>450</xdr:row>
      <xdr:rowOff>0</xdr:rowOff>
    </xdr:to>
    <xdr:sp>
      <xdr:nvSpPr>
        <xdr:cNvPr id="7" name="Text Box 13"/>
        <xdr:cNvSpPr txBox="1">
          <a:spLocks noChangeArrowheads="1"/>
        </xdr:cNvSpPr>
      </xdr:nvSpPr>
      <xdr:spPr>
        <a:xfrm>
          <a:off x="533400" y="73456800"/>
          <a:ext cx="5953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 had instituted a claim against a third party for an amount of RM6.92 million being the balance due pursuant to a Settlement Agreement dated 6 January 1999 entered into between the parties.  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451</xdr:row>
      <xdr:rowOff>0</xdr:rowOff>
    </xdr:from>
    <xdr:to>
      <xdr:col>1</xdr:col>
      <xdr:colOff>247650</xdr:colOff>
      <xdr:row>451</xdr:row>
      <xdr:rowOff>0</xdr:rowOff>
    </xdr:to>
    <xdr:sp>
      <xdr:nvSpPr>
        <xdr:cNvPr id="8" name="Text Box 16"/>
        <xdr:cNvSpPr txBox="1">
          <a:spLocks noChangeArrowheads="1"/>
        </xdr:cNvSpPr>
      </xdr:nvSpPr>
      <xdr:spPr>
        <a:xfrm>
          <a:off x="314325" y="73618725"/>
          <a:ext cx="228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p>
      </xdr:txBody>
    </xdr:sp>
    <xdr:clientData/>
  </xdr:twoCellAnchor>
  <xdr:twoCellAnchor>
    <xdr:from>
      <xdr:col>1</xdr:col>
      <xdr:colOff>19050</xdr:colOff>
      <xdr:row>317</xdr:row>
      <xdr:rowOff>95250</xdr:rowOff>
    </xdr:from>
    <xdr:to>
      <xdr:col>9</xdr:col>
      <xdr:colOff>466725</xdr:colOff>
      <xdr:row>318</xdr:row>
      <xdr:rowOff>142875</xdr:rowOff>
    </xdr:to>
    <xdr:sp>
      <xdr:nvSpPr>
        <xdr:cNvPr id="9" name="Text Box 18"/>
        <xdr:cNvSpPr txBox="1">
          <a:spLocks noChangeArrowheads="1"/>
        </xdr:cNvSpPr>
      </xdr:nvSpPr>
      <xdr:spPr>
        <a:xfrm>
          <a:off x="314325" y="51892200"/>
          <a:ext cx="6638925"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257</xdr:row>
      <xdr:rowOff>19050</xdr:rowOff>
    </xdr:from>
    <xdr:to>
      <xdr:col>10</xdr:col>
      <xdr:colOff>771525</xdr:colOff>
      <xdr:row>268</xdr:row>
      <xdr:rowOff>9525</xdr:rowOff>
    </xdr:to>
    <xdr:sp>
      <xdr:nvSpPr>
        <xdr:cNvPr id="10" name="Text Box 20"/>
        <xdr:cNvSpPr txBox="1">
          <a:spLocks noChangeArrowheads="1"/>
        </xdr:cNvSpPr>
      </xdr:nvSpPr>
      <xdr:spPr>
        <a:xfrm>
          <a:off x="304800" y="42081450"/>
          <a:ext cx="7600950" cy="1771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qualified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previous financial year, investment</a:t>
          </a:r>
          <a:r>
            <a:rPr lang="en-US" cap="none" sz="1000" b="0" i="0" u="none" baseline="0">
              <a:solidFill>
                <a:srgbClr val="000000"/>
              </a:solidFill>
              <a:latin typeface="Arial"/>
              <a:ea typeface="Arial"/>
              <a:cs typeface="Arial"/>
            </a:rPr>
            <a:t> property ("The Atria Shopping Centre") with a carrying amount of RM91,666,000 was classified as held for sale. An impairment loss of RM16,666,000 being the difference between the carrying amount and the fair value less cost to sell of the investment property was not recognised in the income statement in the prior year of the Group. This treatment by the management was not in accordance with the requirements of applicable Financial Reporting Standards in Malaysia and caused us to qualify our audit opinion on the financial statements relating to that year. A loss of RM16,666,000 arising from the disposal, which was completed during the current year, was recognised in the current year. Had the impairment loss of RM16,666,000 been recognised in the prior year, the Group's loss for the prior year and the Group's opening accumulated losses for the year would have increased by RM16,666,000, whilst the Group's loss for the current year would have decreased by the same amount"</a:t>
          </a:r>
        </a:p>
      </xdr:txBody>
    </xdr:sp>
    <xdr:clientData/>
  </xdr:twoCellAnchor>
  <xdr:oneCellAnchor>
    <xdr:from>
      <xdr:col>7</xdr:col>
      <xdr:colOff>295275</xdr:colOff>
      <xdr:row>49</xdr:row>
      <xdr:rowOff>114300</xdr:rowOff>
    </xdr:from>
    <xdr:ext cx="76200" cy="200025"/>
    <xdr:sp>
      <xdr:nvSpPr>
        <xdr:cNvPr id="11" name="Text Box 23"/>
        <xdr:cNvSpPr txBox="1">
          <a:spLocks noChangeArrowheads="1"/>
        </xdr:cNvSpPr>
      </xdr:nvSpPr>
      <xdr:spPr>
        <a:xfrm>
          <a:off x="5372100" y="8401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457</xdr:row>
      <xdr:rowOff>0</xdr:rowOff>
    </xdr:from>
    <xdr:to>
      <xdr:col>10</xdr:col>
      <xdr:colOff>733425</xdr:colOff>
      <xdr:row>461</xdr:row>
      <xdr:rowOff>85725</xdr:rowOff>
    </xdr:to>
    <xdr:sp>
      <xdr:nvSpPr>
        <xdr:cNvPr id="12" name="Text Box 24"/>
        <xdr:cNvSpPr txBox="1">
          <a:spLocks noChangeArrowheads="1"/>
        </xdr:cNvSpPr>
      </xdr:nvSpPr>
      <xdr:spPr>
        <a:xfrm>
          <a:off x="304800" y="74590275"/>
          <a:ext cx="7562850" cy="733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calculation of loss per share is based on loss for</a:t>
          </a:r>
          <a:r>
            <a:rPr lang="en-US" cap="none" sz="1000" b="0" i="0" u="none" baseline="0">
              <a:solidFill>
                <a:srgbClr val="000000"/>
              </a:solidFill>
              <a:latin typeface="Arial"/>
              <a:ea typeface="Arial"/>
              <a:cs typeface="Arial"/>
            </a:rPr>
            <a:t> the period attributable to equity holders of the parent</a:t>
          </a:r>
          <a:r>
            <a:rPr lang="en-US" cap="none" sz="1000" b="0" i="0" u="none" baseline="0">
              <a:solidFill>
                <a:srgbClr val="000000"/>
              </a:solidFill>
              <a:latin typeface="Arial"/>
              <a:ea typeface="Arial"/>
              <a:cs typeface="Arial"/>
            </a:rPr>
            <a:t> and the weighted average number of shares in issue during the period of 361,742,000 (2007 : 346,357,000). 
</a:t>
          </a:r>
        </a:p>
      </xdr:txBody>
    </xdr:sp>
    <xdr:clientData/>
  </xdr:twoCellAnchor>
  <xdr:twoCellAnchor>
    <xdr:from>
      <xdr:col>1</xdr:col>
      <xdr:colOff>19050</xdr:colOff>
      <xdr:row>349</xdr:row>
      <xdr:rowOff>0</xdr:rowOff>
    </xdr:from>
    <xdr:to>
      <xdr:col>10</xdr:col>
      <xdr:colOff>723900</xdr:colOff>
      <xdr:row>356</xdr:row>
      <xdr:rowOff>142875</xdr:rowOff>
    </xdr:to>
    <xdr:sp>
      <xdr:nvSpPr>
        <xdr:cNvPr id="13" name="Text Box 25"/>
        <xdr:cNvSpPr txBox="1">
          <a:spLocks noChangeArrowheads="1"/>
        </xdr:cNvSpPr>
      </xdr:nvSpPr>
      <xdr:spPr>
        <a:xfrm>
          <a:off x="314325" y="57092850"/>
          <a:ext cx="7543800" cy="12763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 the current quarter, the Group recorded a loss before tax of RM1.36 million compared to a loss before tax of RM9.75</a:t>
          </a:r>
          <a:r>
            <a:rPr lang="en-US" cap="none" sz="1000" b="0" i="0" u="none" baseline="0">
              <a:solidFill>
                <a:srgbClr val="000000"/>
              </a:solidFill>
              <a:latin typeface="Arial"/>
              <a:ea typeface="Arial"/>
              <a:cs typeface="Arial"/>
            </a:rPr>
            <a:t> million</a:t>
          </a:r>
          <a:r>
            <a:rPr lang="en-US" cap="none" sz="1000" b="0" i="0" u="none" baseline="0">
              <a:solidFill>
                <a:srgbClr val="000000"/>
              </a:solidFill>
              <a:latin typeface="Arial"/>
              <a:ea typeface="Arial"/>
              <a:cs typeface="Arial"/>
            </a:rPr>
            <a:t> in the corresponding quarter last year. Main</a:t>
          </a:r>
          <a:r>
            <a:rPr lang="en-US" cap="none" sz="1000" b="0" i="0" u="none" baseline="0">
              <a:solidFill>
                <a:srgbClr val="000000"/>
              </a:solidFill>
              <a:latin typeface="Arial"/>
              <a:ea typeface="Arial"/>
              <a:cs typeface="Arial"/>
            </a:rPr>
            <a:t> factors for the improved result is lower finance cost following the repayment of the Group's borrowings upon the completion of the Group's asset divestment plan in the third quarter of 2007 and partially offsetted by no income contribution from these sold properties.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Revenue for</a:t>
          </a:r>
          <a:r>
            <a:rPr lang="en-US" cap="none" sz="1000" b="0" i="0" u="none" baseline="0">
              <a:solidFill>
                <a:srgbClr val="000000"/>
              </a:solidFill>
              <a:latin typeface="Arial"/>
              <a:ea typeface="Arial"/>
              <a:cs typeface="Arial"/>
            </a:rPr>
            <a:t> the current quarter is RM17.77 million as compared to RM16.46 million in the corresponding quarter last year. The higher revenue is due to higher contribution from the construction division partially offsetted by </a:t>
          </a:r>
          <a:r>
            <a:rPr lang="en-US" cap="none" sz="1000" b="0" i="0" u="none" baseline="0">
              <a:solidFill>
                <a:srgbClr val="000000"/>
              </a:solidFill>
              <a:latin typeface="Arial"/>
              <a:ea typeface="Arial"/>
              <a:cs typeface="Arial"/>
            </a:rPr>
            <a:t>discontinuance of revenue contribution from properties divested in the third</a:t>
          </a:r>
          <a:r>
            <a:rPr lang="en-US" cap="none" sz="1000" b="0" i="0" u="none" baseline="0">
              <a:solidFill>
                <a:srgbClr val="000000"/>
              </a:solidFill>
              <a:latin typeface="Arial"/>
              <a:ea typeface="Arial"/>
              <a:cs typeface="Arial"/>
            </a:rPr>
            <a:t> quarter of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247650</xdr:colOff>
      <xdr:row>360</xdr:row>
      <xdr:rowOff>0</xdr:rowOff>
    </xdr:from>
    <xdr:to>
      <xdr:col>10</xdr:col>
      <xdr:colOff>714375</xdr:colOff>
      <xdr:row>363</xdr:row>
      <xdr:rowOff>161925</xdr:rowOff>
    </xdr:to>
    <xdr:sp>
      <xdr:nvSpPr>
        <xdr:cNvPr id="14" name="Text Box 26"/>
        <xdr:cNvSpPr txBox="1">
          <a:spLocks noChangeArrowheads="1"/>
        </xdr:cNvSpPr>
      </xdr:nvSpPr>
      <xdr:spPr>
        <a:xfrm>
          <a:off x="247650" y="58874025"/>
          <a:ext cx="7600950" cy="647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a:t>
          </a:r>
          <a:r>
            <a:rPr lang="en-US" cap="none" sz="1000" b="0" i="0" u="none" baseline="0">
              <a:solidFill>
                <a:srgbClr val="000000"/>
              </a:solidFill>
              <a:latin typeface="Arial"/>
              <a:ea typeface="Arial"/>
              <a:cs typeface="Arial"/>
            </a:rPr>
            <a:t> lower loss before tax of RM1.36 million in the current quarter as compared to a loss before tax of RM20.26 million in the immediate preceding quarter is mainly due to provisions made in the immediate preceding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were no material changes in the current quarter's revenue compared to immediate preceding quarter.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367</xdr:row>
      <xdr:rowOff>0</xdr:rowOff>
    </xdr:from>
    <xdr:to>
      <xdr:col>10</xdr:col>
      <xdr:colOff>742950</xdr:colOff>
      <xdr:row>369</xdr:row>
      <xdr:rowOff>47625</xdr:rowOff>
    </xdr:to>
    <xdr:sp>
      <xdr:nvSpPr>
        <xdr:cNvPr id="15" name="Text Box 27"/>
        <xdr:cNvSpPr txBox="1">
          <a:spLocks noChangeArrowheads="1"/>
        </xdr:cNvSpPr>
      </xdr:nvSpPr>
      <xdr:spPr>
        <a:xfrm>
          <a:off x="323850" y="60007500"/>
          <a:ext cx="755332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Barring</a:t>
          </a:r>
          <a:r>
            <a:rPr lang="en-US" cap="none" sz="1000" b="0" i="0" u="none" baseline="0">
              <a:solidFill>
                <a:srgbClr val="000000"/>
              </a:solidFill>
              <a:latin typeface="Arial"/>
              <a:ea typeface="Arial"/>
              <a:cs typeface="Arial"/>
            </a:rPr>
            <a:t> any unforeseen circumstances, the Group is expected to achieve a better performance in the financial year 2008 as compared to the previous financial year.</a:t>
          </a:r>
        </a:p>
      </xdr:txBody>
    </xdr:sp>
    <xdr:clientData/>
  </xdr:twoCellAnchor>
  <xdr:twoCellAnchor>
    <xdr:from>
      <xdr:col>0</xdr:col>
      <xdr:colOff>238125</xdr:colOff>
      <xdr:row>443</xdr:row>
      <xdr:rowOff>0</xdr:rowOff>
    </xdr:from>
    <xdr:to>
      <xdr:col>1</xdr:col>
      <xdr:colOff>200025</xdr:colOff>
      <xdr:row>446</xdr:row>
      <xdr:rowOff>76200</xdr:rowOff>
    </xdr:to>
    <xdr:sp>
      <xdr:nvSpPr>
        <xdr:cNvPr id="16" name="Text Box 28"/>
        <xdr:cNvSpPr txBox="1">
          <a:spLocks noChangeArrowheads="1"/>
        </xdr:cNvSpPr>
      </xdr:nvSpPr>
      <xdr:spPr>
        <a:xfrm>
          <a:off x="238125" y="72323325"/>
          <a:ext cx="257175" cy="561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209550</xdr:colOff>
      <xdr:row>443</xdr:row>
      <xdr:rowOff>0</xdr:rowOff>
    </xdr:from>
    <xdr:to>
      <xdr:col>10</xdr:col>
      <xdr:colOff>762000</xdr:colOff>
      <xdr:row>450</xdr:row>
      <xdr:rowOff>0</xdr:rowOff>
    </xdr:to>
    <xdr:sp>
      <xdr:nvSpPr>
        <xdr:cNvPr id="17" name="Text Box 29"/>
        <xdr:cNvSpPr txBox="1">
          <a:spLocks noChangeArrowheads="1"/>
        </xdr:cNvSpPr>
      </xdr:nvSpPr>
      <xdr:spPr>
        <a:xfrm>
          <a:off x="504825" y="72323325"/>
          <a:ext cx="7391400" cy="1133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327</xdr:row>
      <xdr:rowOff>19050</xdr:rowOff>
    </xdr:from>
    <xdr:to>
      <xdr:col>10</xdr:col>
      <xdr:colOff>752475</xdr:colOff>
      <xdr:row>330</xdr:row>
      <xdr:rowOff>85725</xdr:rowOff>
    </xdr:to>
    <xdr:sp>
      <xdr:nvSpPr>
        <xdr:cNvPr id="18" name="Text Box 32"/>
        <xdr:cNvSpPr txBox="1">
          <a:spLocks noChangeArrowheads="1"/>
        </xdr:cNvSpPr>
      </xdr:nvSpPr>
      <xdr:spPr>
        <a:xfrm>
          <a:off x="314325" y="53435250"/>
          <a:ext cx="757237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Material</a:t>
          </a:r>
          <a:r>
            <a:rPr lang="en-US" cap="none" sz="1000" b="0" i="0" u="none" baseline="0">
              <a:solidFill>
                <a:srgbClr val="000000"/>
              </a:solidFill>
              <a:latin typeface="Arial"/>
              <a:ea typeface="Arial"/>
              <a:cs typeface="Arial"/>
            </a:rPr>
            <a:t> events subsequent to the end of the current financial quarter to the date of this announcement is as described in Note VIII (b).</a:t>
          </a:r>
        </a:p>
      </xdr:txBody>
    </xdr:sp>
    <xdr:clientData/>
  </xdr:twoCellAnchor>
  <xdr:twoCellAnchor>
    <xdr:from>
      <xdr:col>1</xdr:col>
      <xdr:colOff>9525</xdr:colOff>
      <xdr:row>451</xdr:row>
      <xdr:rowOff>0</xdr:rowOff>
    </xdr:from>
    <xdr:to>
      <xdr:col>1</xdr:col>
      <xdr:colOff>219075</xdr:colOff>
      <xdr:row>451</xdr:row>
      <xdr:rowOff>0</xdr:rowOff>
    </xdr:to>
    <xdr:sp>
      <xdr:nvSpPr>
        <xdr:cNvPr id="19" name="Text Box 34"/>
        <xdr:cNvSpPr txBox="1">
          <a:spLocks noChangeArrowheads="1"/>
        </xdr:cNvSpPr>
      </xdr:nvSpPr>
      <xdr:spPr>
        <a:xfrm>
          <a:off x="304800" y="73618725"/>
          <a:ext cx="209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200025</xdr:colOff>
      <xdr:row>450</xdr:row>
      <xdr:rowOff>0</xdr:rowOff>
    </xdr:from>
    <xdr:to>
      <xdr:col>8</xdr:col>
      <xdr:colOff>771525</xdr:colOff>
      <xdr:row>450</xdr:row>
      <xdr:rowOff>0</xdr:rowOff>
    </xdr:to>
    <xdr:sp>
      <xdr:nvSpPr>
        <xdr:cNvPr id="20" name="Text Box 35"/>
        <xdr:cNvSpPr txBox="1">
          <a:spLocks noChangeArrowheads="1"/>
        </xdr:cNvSpPr>
      </xdr:nvSpPr>
      <xdr:spPr>
        <a:xfrm>
          <a:off x="495300" y="734568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a:t>
          </a:r>
          <a:r>
            <a:rPr lang="en-US" cap="none" sz="1000" b="0" i="0" u="none" baseline="0">
              <a:solidFill>
                <a:srgbClr val="000000"/>
              </a:solidFill>
              <a:latin typeface="Arial"/>
              <a:ea typeface="Arial"/>
              <a:cs typeface="Arial"/>
            </a:rPr>
            <a:t>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332</xdr:row>
      <xdr:rowOff>0</xdr:rowOff>
    </xdr:from>
    <xdr:to>
      <xdr:col>10</xdr:col>
      <xdr:colOff>714375</xdr:colOff>
      <xdr:row>335</xdr:row>
      <xdr:rowOff>0</xdr:rowOff>
    </xdr:to>
    <xdr:sp>
      <xdr:nvSpPr>
        <xdr:cNvPr id="21" name="Text Box 36"/>
        <xdr:cNvSpPr txBox="1">
          <a:spLocks noChangeArrowheads="1"/>
        </xdr:cNvSpPr>
      </xdr:nvSpPr>
      <xdr:spPr>
        <a:xfrm>
          <a:off x="314325" y="54225825"/>
          <a:ext cx="753427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changes in the composition of the Group in the current financial quarter.</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379</xdr:row>
      <xdr:rowOff>152400</xdr:rowOff>
    </xdr:from>
    <xdr:to>
      <xdr:col>10</xdr:col>
      <xdr:colOff>733425</xdr:colOff>
      <xdr:row>382</xdr:row>
      <xdr:rowOff>123825</xdr:rowOff>
    </xdr:to>
    <xdr:sp>
      <xdr:nvSpPr>
        <xdr:cNvPr id="22" name="Text Box 39"/>
        <xdr:cNvSpPr txBox="1">
          <a:spLocks noChangeArrowheads="1"/>
        </xdr:cNvSpPr>
      </xdr:nvSpPr>
      <xdr:spPr>
        <a:xfrm>
          <a:off x="304800" y="62103000"/>
          <a:ext cx="756285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 quarter,</a:t>
          </a:r>
          <a:r>
            <a:rPr lang="en-US" cap="none" sz="1000" b="0" i="0" u="none" baseline="0">
              <a:solidFill>
                <a:srgbClr val="000000"/>
              </a:solidFill>
              <a:latin typeface="Arial"/>
              <a:ea typeface="Arial"/>
              <a:cs typeface="Arial"/>
            </a:rPr>
            <a:t> there were no sale of unquoted investments and / or properties.</a:t>
          </a:r>
          <a:r>
            <a:rPr lang="en-US" cap="none" sz="1000" b="0" i="0" u="none" baseline="0">
              <a:solidFill>
                <a:srgbClr val="000000"/>
              </a:solidFill>
              <a:latin typeface="Arial"/>
              <a:ea typeface="Arial"/>
              <a:cs typeface="Arial"/>
            </a:rPr>
            <a:t>
</a:t>
          </a:r>
        </a:p>
      </xdr:txBody>
    </xdr:sp>
    <xdr:clientData/>
  </xdr:twoCellAnchor>
  <xdr:twoCellAnchor>
    <xdr:from>
      <xdr:col>1</xdr:col>
      <xdr:colOff>295275</xdr:colOff>
      <xdr:row>388</xdr:row>
      <xdr:rowOff>9525</xdr:rowOff>
    </xdr:from>
    <xdr:to>
      <xdr:col>10</xdr:col>
      <xdr:colOff>742950</xdr:colOff>
      <xdr:row>394</xdr:row>
      <xdr:rowOff>133350</xdr:rowOff>
    </xdr:to>
    <xdr:sp>
      <xdr:nvSpPr>
        <xdr:cNvPr id="23" name="Text Box 46"/>
        <xdr:cNvSpPr txBox="1">
          <a:spLocks noChangeArrowheads="1"/>
        </xdr:cNvSpPr>
      </xdr:nvSpPr>
      <xdr:spPr>
        <a:xfrm>
          <a:off x="590550" y="63417450"/>
          <a:ext cx="7286625" cy="1095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13 April 2006, a wholly owned subsidiary, Russella Teguh Sdn Bhd ('RTSB') entered into a joint venture development agreement ('JVDA') with Stellar View Development Sdn Bhd for the purpose of carrying out a joint venture commercial development on RTSB's 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development value for the intended development is estimated at RM280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JVDA continues to operate and be valid and binding upon the parties thereto pending the completion of the sale and puchase agreement as mentioned in the following Note VIII (b).</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387</xdr:row>
      <xdr:rowOff>152400</xdr:rowOff>
    </xdr:from>
    <xdr:to>
      <xdr:col>1</xdr:col>
      <xdr:colOff>304800</xdr:colOff>
      <xdr:row>390</xdr:row>
      <xdr:rowOff>9525</xdr:rowOff>
    </xdr:to>
    <xdr:sp>
      <xdr:nvSpPr>
        <xdr:cNvPr id="24" name="Text Box 48"/>
        <xdr:cNvSpPr txBox="1">
          <a:spLocks noChangeArrowheads="1"/>
        </xdr:cNvSpPr>
      </xdr:nvSpPr>
      <xdr:spPr>
        <a:xfrm>
          <a:off x="352425" y="63398400"/>
          <a:ext cx="247650"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twoCellAnchor>
  <xdr:twoCellAnchor>
    <xdr:from>
      <xdr:col>1</xdr:col>
      <xdr:colOff>9525</xdr:colOff>
      <xdr:row>437</xdr:row>
      <xdr:rowOff>19050</xdr:rowOff>
    </xdr:from>
    <xdr:to>
      <xdr:col>1</xdr:col>
      <xdr:colOff>219075</xdr:colOff>
      <xdr:row>438</xdr:row>
      <xdr:rowOff>133350</xdr:rowOff>
    </xdr:to>
    <xdr:sp>
      <xdr:nvSpPr>
        <xdr:cNvPr id="25" name="Text Box 70"/>
        <xdr:cNvSpPr txBox="1">
          <a:spLocks noChangeArrowheads="1"/>
        </xdr:cNvSpPr>
      </xdr:nvSpPr>
      <xdr:spPr>
        <a:xfrm>
          <a:off x="304800" y="71370825"/>
          <a:ext cx="209550" cy="276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a:t>
          </a:r>
        </a:p>
      </xdr:txBody>
    </xdr:sp>
    <xdr:clientData/>
  </xdr:twoCellAnchor>
  <xdr:twoCellAnchor>
    <xdr:from>
      <xdr:col>1</xdr:col>
      <xdr:colOff>219075</xdr:colOff>
      <xdr:row>437</xdr:row>
      <xdr:rowOff>9525</xdr:rowOff>
    </xdr:from>
    <xdr:to>
      <xdr:col>10</xdr:col>
      <xdr:colOff>723900</xdr:colOff>
      <xdr:row>442</xdr:row>
      <xdr:rowOff>66675</xdr:rowOff>
    </xdr:to>
    <xdr:sp>
      <xdr:nvSpPr>
        <xdr:cNvPr id="26" name="Text Box 71"/>
        <xdr:cNvSpPr txBox="1">
          <a:spLocks noChangeArrowheads="1"/>
        </xdr:cNvSpPr>
      </xdr:nvSpPr>
      <xdr:spPr>
        <a:xfrm>
          <a:off x="514350" y="71361300"/>
          <a:ext cx="7343775" cy="866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26 May 2005 and 31 May 2005, the Company was served with writs of summons by two financial institutions for a sum of RM3.33 million and RM2.52 million respectively pursuant to corporate guarantees issued in respect of banking facilities granted to former subsidiaries.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cases are pending trial.</a:t>
          </a:r>
        </a:p>
      </xdr:txBody>
    </xdr:sp>
    <xdr:clientData/>
  </xdr:twoCellAnchor>
  <xdr:twoCellAnchor>
    <xdr:from>
      <xdr:col>1</xdr:col>
      <xdr:colOff>57150</xdr:colOff>
      <xdr:row>396</xdr:row>
      <xdr:rowOff>19050</xdr:rowOff>
    </xdr:from>
    <xdr:to>
      <xdr:col>1</xdr:col>
      <xdr:colOff>257175</xdr:colOff>
      <xdr:row>397</xdr:row>
      <xdr:rowOff>142875</xdr:rowOff>
    </xdr:to>
    <xdr:sp>
      <xdr:nvSpPr>
        <xdr:cNvPr id="27" name="Text Box 73"/>
        <xdr:cNvSpPr txBox="1">
          <a:spLocks noChangeArrowheads="1"/>
        </xdr:cNvSpPr>
      </xdr:nvSpPr>
      <xdr:spPr>
        <a:xfrm>
          <a:off x="352425" y="64722375"/>
          <a:ext cx="2000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276225</xdr:colOff>
      <xdr:row>396</xdr:row>
      <xdr:rowOff>38100</xdr:rowOff>
    </xdr:from>
    <xdr:to>
      <xdr:col>10</xdr:col>
      <xdr:colOff>781050</xdr:colOff>
      <xdr:row>402</xdr:row>
      <xdr:rowOff>47625</xdr:rowOff>
    </xdr:to>
    <xdr:sp>
      <xdr:nvSpPr>
        <xdr:cNvPr id="28" name="Text Box 74"/>
        <xdr:cNvSpPr txBox="1">
          <a:spLocks noChangeArrowheads="1"/>
        </xdr:cNvSpPr>
      </xdr:nvSpPr>
      <xdr:spPr>
        <a:xfrm>
          <a:off x="571500" y="64741425"/>
          <a:ext cx="7343775" cy="981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7 May</a:t>
          </a:r>
          <a:r>
            <a:rPr lang="en-US" cap="none" sz="1000" b="0" i="0" u="none" baseline="0">
              <a:solidFill>
                <a:srgbClr val="000000"/>
              </a:solidFill>
              <a:latin typeface="Arial"/>
              <a:ea typeface="Arial"/>
              <a:cs typeface="Arial"/>
            </a:rPr>
            <a:t> 2008</a:t>
          </a:r>
          <a:r>
            <a:rPr lang="en-US" cap="none" sz="1000" b="0" i="0" u="none" baseline="0">
              <a:solidFill>
                <a:srgbClr val="000000"/>
              </a:solidFill>
              <a:latin typeface="Arial"/>
              <a:ea typeface="Arial"/>
              <a:cs typeface="Arial"/>
            </a:rPr>
            <a:t>, the Company entered into a sale and purchase agreement with The</a:t>
          </a:r>
          <a:r>
            <a:rPr lang="en-US" cap="none" sz="1000" b="0" i="0" u="none" baseline="0">
              <a:solidFill>
                <a:srgbClr val="000000"/>
              </a:solidFill>
              <a:latin typeface="Arial"/>
              <a:ea typeface="Arial"/>
              <a:cs typeface="Arial"/>
            </a:rPr>
            <a:t> Atmosphere Sdn Bhd (formerly known as Stellar View Development Sdn Bhd) for the disposal of the entire issued and paid-up capital of Russella Teguh Sdn Bhd for a cash consideration of RM61 million.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transaction is pending</a:t>
          </a:r>
          <a:r>
            <a:rPr lang="en-US" cap="none" sz="1000" b="0" i="0" u="none" baseline="0">
              <a:solidFill>
                <a:srgbClr val="000000"/>
              </a:solidFill>
              <a:latin typeface="Arial"/>
              <a:ea typeface="Arial"/>
              <a:cs typeface="Arial"/>
            </a:rPr>
            <a:t> completion.</a:t>
          </a:r>
        </a:p>
      </xdr:txBody>
    </xdr:sp>
    <xdr:clientData/>
  </xdr:twoCellAnchor>
  <xdr:oneCellAnchor>
    <xdr:from>
      <xdr:col>3</xdr:col>
      <xdr:colOff>66675</xdr:colOff>
      <xdr:row>414</xdr:row>
      <xdr:rowOff>0</xdr:rowOff>
    </xdr:from>
    <xdr:ext cx="76200" cy="200025"/>
    <xdr:sp>
      <xdr:nvSpPr>
        <xdr:cNvPr id="29" name="Text Box 76"/>
        <xdr:cNvSpPr txBox="1">
          <a:spLocks noChangeArrowheads="1"/>
        </xdr:cNvSpPr>
      </xdr:nvSpPr>
      <xdr:spPr>
        <a:xfrm>
          <a:off x="2000250" y="676179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666750</xdr:colOff>
      <xdr:row>338</xdr:row>
      <xdr:rowOff>114300</xdr:rowOff>
    </xdr:from>
    <xdr:ext cx="190500" cy="257175"/>
    <xdr:sp>
      <xdr:nvSpPr>
        <xdr:cNvPr id="30" name="TextBox 38"/>
        <xdr:cNvSpPr txBox="1">
          <a:spLocks noChangeArrowheads="1"/>
        </xdr:cNvSpPr>
      </xdr:nvSpPr>
      <xdr:spPr>
        <a:xfrm>
          <a:off x="3390900" y="5531167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7"/>
  <sheetViews>
    <sheetView tabSelected="1" zoomScalePageLayoutView="0" workbookViewId="0" topLeftCell="A29">
      <selection activeCell="E54" sqref="E54"/>
    </sheetView>
  </sheetViews>
  <sheetFormatPr defaultColWidth="9.140625" defaultRowHeight="12.75"/>
  <cols>
    <col min="1" max="1" width="4.421875" style="0" customWidth="1"/>
    <col min="2" max="2" width="9.57421875" style="0" customWidth="1"/>
    <col min="3" max="3" width="15.00390625" style="0" customWidth="1"/>
    <col min="4" max="4" width="11.8515625" style="0" customWidth="1"/>
    <col min="5" max="5" width="12.7109375" style="0" customWidth="1"/>
    <col min="6" max="6" width="12.140625" style="0" customWidth="1"/>
    <col min="7" max="7" width="10.421875" style="0" customWidth="1"/>
    <col min="8" max="8" width="9.57421875" style="0" customWidth="1"/>
    <col min="9" max="9" width="11.57421875" style="0" customWidth="1"/>
    <col min="10" max="10" width="9.7109375" style="0" customWidth="1"/>
    <col min="11" max="11" width="11.8515625" style="0" customWidth="1"/>
    <col min="12" max="12" width="10.7109375" style="0" customWidth="1"/>
  </cols>
  <sheetData>
    <row r="1" s="15" customFormat="1" ht="18">
      <c r="B1" s="15" t="s">
        <v>0</v>
      </c>
    </row>
    <row r="2" s="4" customFormat="1" ht="15.75">
      <c r="B2" s="4" t="s">
        <v>1</v>
      </c>
    </row>
    <row r="3" s="4" customFormat="1" ht="15.75"/>
    <row r="5" s="2" customFormat="1" ht="15">
      <c r="B5" s="2" t="s">
        <v>180</v>
      </c>
    </row>
    <row r="6" s="2" customFormat="1" ht="15">
      <c r="B6" s="2" t="s">
        <v>2</v>
      </c>
    </row>
    <row r="7" s="2" customFormat="1" ht="15"/>
    <row r="8" s="5" customFormat="1" ht="14.25"/>
    <row r="9" s="2" customFormat="1" ht="15">
      <c r="B9" s="2" t="s">
        <v>84</v>
      </c>
    </row>
    <row r="10" s="2" customFormat="1" ht="15"/>
    <row r="12" spans="6:10" s="2" customFormat="1" ht="15">
      <c r="F12" s="2" t="s">
        <v>115</v>
      </c>
      <c r="I12" s="2" t="s">
        <v>175</v>
      </c>
      <c r="J12" s="3"/>
    </row>
    <row r="13" spans="7:10" s="3" customFormat="1" ht="12.75">
      <c r="G13" s="3" t="s">
        <v>7</v>
      </c>
      <c r="J13" s="3" t="s">
        <v>7</v>
      </c>
    </row>
    <row r="14" spans="6:10" s="3" customFormat="1" ht="12.75">
      <c r="F14" s="3" t="s">
        <v>3</v>
      </c>
      <c r="G14" s="3" t="s">
        <v>4</v>
      </c>
      <c r="I14" s="3" t="s">
        <v>3</v>
      </c>
      <c r="J14" s="3" t="s">
        <v>4</v>
      </c>
    </row>
    <row r="15" spans="6:10" s="3" customFormat="1" ht="12.75">
      <c r="F15" s="3" t="s">
        <v>4</v>
      </c>
      <c r="G15" s="24" t="s">
        <v>6</v>
      </c>
      <c r="I15" s="3" t="s">
        <v>4</v>
      </c>
      <c r="J15" s="24" t="s">
        <v>6</v>
      </c>
    </row>
    <row r="16" spans="6:10" s="3" customFormat="1" ht="12.75">
      <c r="F16" s="3" t="s">
        <v>5</v>
      </c>
      <c r="G16" s="3" t="s">
        <v>5</v>
      </c>
      <c r="I16" s="3" t="s">
        <v>8</v>
      </c>
      <c r="J16" s="3" t="s">
        <v>9</v>
      </c>
    </row>
    <row r="17" spans="6:10" s="3" customFormat="1" ht="12.75">
      <c r="F17" s="3" t="s">
        <v>182</v>
      </c>
      <c r="G17" s="3" t="s">
        <v>181</v>
      </c>
      <c r="I17" s="3" t="s">
        <v>182</v>
      </c>
      <c r="J17" s="3" t="s">
        <v>181</v>
      </c>
    </row>
    <row r="18" spans="6:10" ht="12.75">
      <c r="F18" s="3" t="s">
        <v>10</v>
      </c>
      <c r="G18" s="3" t="s">
        <v>10</v>
      </c>
      <c r="I18" s="3" t="s">
        <v>10</v>
      </c>
      <c r="J18" s="3" t="s">
        <v>10</v>
      </c>
    </row>
    <row r="20" ht="12.75">
      <c r="B20" t="s">
        <v>160</v>
      </c>
    </row>
    <row r="21" spans="2:10" ht="12.75">
      <c r="B21" t="s">
        <v>11</v>
      </c>
      <c r="F21" s="6">
        <f>I21</f>
        <v>17768</v>
      </c>
      <c r="G21" s="6">
        <f>J21</f>
        <v>12832</v>
      </c>
      <c r="H21" s="6"/>
      <c r="I21" s="6">
        <v>17768</v>
      </c>
      <c r="J21" s="6">
        <v>12832</v>
      </c>
    </row>
    <row r="22" spans="6:10" ht="12.75">
      <c r="F22" s="6"/>
      <c r="G22" s="6"/>
      <c r="H22" s="6"/>
      <c r="I22" s="6"/>
      <c r="J22" s="6"/>
    </row>
    <row r="23" spans="2:10" ht="12.75">
      <c r="B23" s="22" t="s">
        <v>174</v>
      </c>
      <c r="F23" s="6">
        <f>I23</f>
        <v>-18114</v>
      </c>
      <c r="G23" s="6">
        <f>J23</f>
        <v>-12217</v>
      </c>
      <c r="H23" s="6"/>
      <c r="I23" s="6">
        <v>-18114</v>
      </c>
      <c r="J23" s="6">
        <v>-12217</v>
      </c>
    </row>
    <row r="24" spans="6:10" ht="12.75">
      <c r="F24" s="6"/>
      <c r="G24" s="6"/>
      <c r="H24" s="6"/>
      <c r="I24" s="6"/>
      <c r="J24" s="6"/>
    </row>
    <row r="25" spans="2:10" ht="12.75">
      <c r="B25" s="22" t="s">
        <v>202</v>
      </c>
      <c r="F25" s="7">
        <f>SUM(F21:F24)</f>
        <v>-346</v>
      </c>
      <c r="G25" s="7">
        <f>SUM(G21:G24)</f>
        <v>615</v>
      </c>
      <c r="H25" s="6"/>
      <c r="I25" s="7">
        <f>SUM(I21:I24)</f>
        <v>-346</v>
      </c>
      <c r="J25" s="7">
        <f>SUM(J21:J24)</f>
        <v>615</v>
      </c>
    </row>
    <row r="26" spans="6:10" ht="12.75">
      <c r="F26" s="6"/>
      <c r="G26" s="6"/>
      <c r="H26" s="6"/>
      <c r="I26" s="6"/>
      <c r="J26" s="6"/>
    </row>
    <row r="27" spans="2:10" ht="12.75">
      <c r="B27" s="22" t="s">
        <v>118</v>
      </c>
      <c r="F27" s="6">
        <f>I27</f>
        <v>-1165</v>
      </c>
      <c r="G27" s="6">
        <f>J27</f>
        <v>-11663</v>
      </c>
      <c r="H27" s="6"/>
      <c r="I27" s="6">
        <v>-1165</v>
      </c>
      <c r="J27" s="6">
        <v>-11663</v>
      </c>
    </row>
    <row r="28" spans="6:10" ht="12.75">
      <c r="F28" s="6"/>
      <c r="G28" s="6"/>
      <c r="H28" s="6"/>
      <c r="I28" s="6"/>
      <c r="J28" s="6"/>
    </row>
    <row r="29" spans="2:10" ht="12.75">
      <c r="B29" s="22" t="s">
        <v>173</v>
      </c>
      <c r="F29" s="6">
        <f>I29</f>
        <v>147</v>
      </c>
      <c r="G29" s="6"/>
      <c r="H29" s="6"/>
      <c r="I29" s="6">
        <v>147</v>
      </c>
      <c r="J29" s="6"/>
    </row>
    <row r="30" spans="6:10" ht="12.75">
      <c r="F30" s="6"/>
      <c r="G30" s="6"/>
      <c r="H30" s="6"/>
      <c r="I30" s="6"/>
      <c r="J30" s="6"/>
    </row>
    <row r="31" spans="2:10" ht="12.75">
      <c r="B31" s="22" t="s">
        <v>176</v>
      </c>
      <c r="F31" s="7">
        <f>SUM(F25:F30)</f>
        <v>-1364</v>
      </c>
      <c r="G31" s="7">
        <f>SUM(G25:G30)</f>
        <v>-11048</v>
      </c>
      <c r="H31" s="6"/>
      <c r="I31" s="7">
        <f>SUM(I25:I30)</f>
        <v>-1364</v>
      </c>
      <c r="J31" s="7">
        <f>SUM(J25:J30)</f>
        <v>-11048</v>
      </c>
    </row>
    <row r="32" spans="6:10" ht="12.75">
      <c r="F32" s="6"/>
      <c r="G32" s="6"/>
      <c r="H32" s="6"/>
      <c r="I32" s="6"/>
      <c r="J32" s="6"/>
    </row>
    <row r="33" spans="2:10" ht="12.75">
      <c r="B33" t="s">
        <v>12</v>
      </c>
      <c r="F33" s="8">
        <f>I33</f>
        <v>23</v>
      </c>
      <c r="G33" s="6">
        <f>J33</f>
        <v>27</v>
      </c>
      <c r="H33" s="6"/>
      <c r="I33" s="8">
        <v>23</v>
      </c>
      <c r="J33" s="6">
        <v>27</v>
      </c>
    </row>
    <row r="34" spans="6:10" ht="12.75">
      <c r="F34" s="6"/>
      <c r="G34" s="6"/>
      <c r="H34" s="6"/>
      <c r="I34" s="6"/>
      <c r="J34" s="6"/>
    </row>
    <row r="35" spans="2:10" ht="12.75">
      <c r="B35" s="22" t="s">
        <v>205</v>
      </c>
      <c r="F35" s="7">
        <f>SUM(F31:F34)</f>
        <v>-1341</v>
      </c>
      <c r="G35" s="7">
        <f>SUM(G31:G34)</f>
        <v>-11021</v>
      </c>
      <c r="H35" s="20"/>
      <c r="I35" s="7">
        <f>SUM(I31:I34)</f>
        <v>-1341</v>
      </c>
      <c r="J35" s="7">
        <f>SUM(J31:J34)</f>
        <v>-11021</v>
      </c>
    </row>
    <row r="36" spans="6:10" ht="12.75">
      <c r="F36" s="6"/>
      <c r="G36" s="6"/>
      <c r="H36" s="6"/>
      <c r="I36" s="6"/>
      <c r="J36" s="6"/>
    </row>
    <row r="37" ht="12.75">
      <c r="B37" t="s">
        <v>169</v>
      </c>
    </row>
    <row r="38" spans="2:10" ht="12.75">
      <c r="B38" s="22" t="s">
        <v>204</v>
      </c>
      <c r="F38" s="6"/>
      <c r="G38" s="6">
        <f>J38</f>
        <v>1297</v>
      </c>
      <c r="I38" s="6"/>
      <c r="J38" s="12">
        <v>1297</v>
      </c>
    </row>
    <row r="41" spans="2:10" ht="13.5" thickBot="1">
      <c r="B41" s="22" t="s">
        <v>206</v>
      </c>
      <c r="F41" s="14">
        <f>SUM(F35:F40)</f>
        <v>-1341</v>
      </c>
      <c r="G41" s="14">
        <f>SUM(G35:G40)</f>
        <v>-9724</v>
      </c>
      <c r="I41" s="14">
        <f>SUM(I35:I40)</f>
        <v>-1341</v>
      </c>
      <c r="J41" s="14">
        <f>SUM(J35:J40)</f>
        <v>-9724</v>
      </c>
    </row>
    <row r="42" ht="12.75">
      <c r="B42" t="s">
        <v>159</v>
      </c>
    </row>
    <row r="45" ht="12.75">
      <c r="B45" s="22" t="s">
        <v>178</v>
      </c>
    </row>
    <row r="46" spans="2:10" ht="12.75">
      <c r="B46" s="22" t="s">
        <v>177</v>
      </c>
      <c r="F46" s="16">
        <f>F35/361742*100</f>
        <v>-0.3707061939172117</v>
      </c>
      <c r="G46" s="16">
        <v>-3.18</v>
      </c>
      <c r="I46" s="16">
        <f>I35/361742*100</f>
        <v>-0.3707061939172117</v>
      </c>
      <c r="J46" s="16">
        <v>-3.18</v>
      </c>
    </row>
    <row r="47" spans="2:10" ht="12.75">
      <c r="B47" s="22" t="s">
        <v>203</v>
      </c>
      <c r="F47" s="16"/>
      <c r="G47" s="16">
        <v>0.37</v>
      </c>
      <c r="I47" s="16"/>
      <c r="J47">
        <v>0.37</v>
      </c>
    </row>
    <row r="49" spans="6:10" ht="13.5" thickBot="1">
      <c r="F49" s="27">
        <f>SUM(F46:F48)</f>
        <v>-0.3707061939172117</v>
      </c>
      <c r="G49" s="27">
        <f>SUM(G46:G48)</f>
        <v>-2.81</v>
      </c>
      <c r="I49" s="27">
        <f>SUM(I46:I48)</f>
        <v>-0.3707061939172117</v>
      </c>
      <c r="J49" s="27">
        <f>SUM(J46:J48)</f>
        <v>-2.81</v>
      </c>
    </row>
    <row r="51" spans="2:10" ht="13.5" thickBot="1">
      <c r="B51" t="s">
        <v>207</v>
      </c>
      <c r="F51" s="31">
        <v>0</v>
      </c>
      <c r="G51" s="31">
        <v>0</v>
      </c>
      <c r="H51" s="30"/>
      <c r="I51" s="31">
        <v>0</v>
      </c>
      <c r="J51" s="31">
        <v>0</v>
      </c>
    </row>
    <row r="65" ht="12.75">
      <c r="B65" t="s">
        <v>146</v>
      </c>
    </row>
    <row r="66" ht="12.75">
      <c r="B66" s="22" t="s">
        <v>183</v>
      </c>
    </row>
    <row r="67" ht="12.75">
      <c r="B67" s="22"/>
    </row>
    <row r="68" ht="12.75">
      <c r="B68" s="22"/>
    </row>
    <row r="69" ht="15">
      <c r="B69" s="2" t="s">
        <v>73</v>
      </c>
    </row>
    <row r="70" ht="12.75">
      <c r="I70" s="3" t="s">
        <v>104</v>
      </c>
    </row>
    <row r="71" spans="7:9" s="3" customFormat="1" ht="12.75">
      <c r="G71" s="3" t="s">
        <v>15</v>
      </c>
      <c r="I71" s="3" t="s">
        <v>15</v>
      </c>
    </row>
    <row r="72" spans="7:9" s="3" customFormat="1" ht="12.75">
      <c r="G72" s="3" t="s">
        <v>16</v>
      </c>
      <c r="I72" s="3" t="s">
        <v>7</v>
      </c>
    </row>
    <row r="73" spans="7:9" s="3" customFormat="1" ht="12.75">
      <c r="G73" s="3" t="s">
        <v>3</v>
      </c>
      <c r="I73" s="3" t="s">
        <v>13</v>
      </c>
    </row>
    <row r="74" spans="7:9" s="3" customFormat="1" ht="12.75">
      <c r="G74" s="3" t="s">
        <v>5</v>
      </c>
      <c r="I74" s="3" t="s">
        <v>14</v>
      </c>
    </row>
    <row r="75" spans="7:9" s="3" customFormat="1" ht="12.75">
      <c r="G75" s="3" t="s">
        <v>182</v>
      </c>
      <c r="I75" s="3" t="s">
        <v>171</v>
      </c>
    </row>
    <row r="76" spans="7:9" s="3" customFormat="1" ht="12.75">
      <c r="G76" s="3" t="s">
        <v>10</v>
      </c>
      <c r="I76" s="3" t="s">
        <v>10</v>
      </c>
    </row>
    <row r="77" ht="12.75">
      <c r="B77" s="22" t="s">
        <v>138</v>
      </c>
    </row>
    <row r="78" ht="12.75">
      <c r="B78" t="s">
        <v>122</v>
      </c>
    </row>
    <row r="79" spans="2:9" ht="12.75">
      <c r="B79" t="s">
        <v>85</v>
      </c>
      <c r="G79" s="6">
        <f>131127-21367</f>
        <v>109760</v>
      </c>
      <c r="H79" s="6"/>
      <c r="I79" s="6">
        <v>110436</v>
      </c>
    </row>
    <row r="80" spans="2:9" ht="12.75">
      <c r="B80" t="s">
        <v>123</v>
      </c>
      <c r="G80" s="6">
        <v>77000</v>
      </c>
      <c r="H80" s="6"/>
      <c r="I80" s="6">
        <v>77000</v>
      </c>
    </row>
    <row r="81" spans="2:9" ht="12.75">
      <c r="B81" t="s">
        <v>148</v>
      </c>
      <c r="G81" s="6">
        <v>7788</v>
      </c>
      <c r="H81" s="6"/>
      <c r="I81" s="6">
        <v>7788</v>
      </c>
    </row>
    <row r="82" spans="2:9" ht="12.75">
      <c r="B82" t="s">
        <v>165</v>
      </c>
      <c r="G82" s="6">
        <v>21367</v>
      </c>
      <c r="H82" s="6"/>
      <c r="I82" s="6">
        <v>21521</v>
      </c>
    </row>
    <row r="83" spans="2:9" ht="12.75">
      <c r="B83" t="s">
        <v>22</v>
      </c>
      <c r="G83" s="6">
        <v>4328</v>
      </c>
      <c r="H83" s="6"/>
      <c r="I83" s="6">
        <v>4328</v>
      </c>
    </row>
    <row r="84" spans="2:9" ht="12.75">
      <c r="B84" t="s">
        <v>172</v>
      </c>
      <c r="G84" s="6">
        <v>17515</v>
      </c>
      <c r="H84" s="6"/>
      <c r="I84" s="6">
        <v>17368</v>
      </c>
    </row>
    <row r="85" spans="7:9" ht="7.5" customHeight="1">
      <c r="G85" s="6"/>
      <c r="H85" s="6"/>
      <c r="I85" s="6"/>
    </row>
    <row r="86" spans="7:9" ht="12.75">
      <c r="G86" s="18">
        <f>SUM(G79:G84)</f>
        <v>237758</v>
      </c>
      <c r="H86" s="6"/>
      <c r="I86" s="18">
        <f>SUM(I79:I84)</f>
        <v>238441</v>
      </c>
    </row>
    <row r="87" spans="7:9" ht="12.75">
      <c r="G87" s="20"/>
      <c r="H87" s="6"/>
      <c r="I87" s="20"/>
    </row>
    <row r="88" spans="7:9" ht="12.75">
      <c r="G88" s="20"/>
      <c r="H88" s="6"/>
      <c r="I88" s="20"/>
    </row>
    <row r="89" spans="2:9" ht="12.75">
      <c r="B89" t="s">
        <v>126</v>
      </c>
      <c r="G89" s="6"/>
      <c r="H89" s="6"/>
      <c r="I89" s="6"/>
    </row>
    <row r="90" spans="2:9" ht="12.75">
      <c r="B90" t="s">
        <v>135</v>
      </c>
      <c r="G90" s="8">
        <v>11267</v>
      </c>
      <c r="H90" s="6"/>
      <c r="I90" s="6">
        <v>11257</v>
      </c>
    </row>
    <row r="91" spans="2:9" ht="12.75">
      <c r="B91" t="s">
        <v>17</v>
      </c>
      <c r="G91" s="20">
        <v>5408</v>
      </c>
      <c r="H91" s="20"/>
      <c r="I91" s="20">
        <v>5459</v>
      </c>
    </row>
    <row r="92" spans="2:9" ht="12.75">
      <c r="B92" t="s">
        <v>70</v>
      </c>
      <c r="G92" s="21">
        <v>2154</v>
      </c>
      <c r="H92" s="20"/>
      <c r="I92" s="21">
        <v>2280</v>
      </c>
    </row>
    <row r="93" spans="2:9" ht="12.75">
      <c r="B93" t="s">
        <v>18</v>
      </c>
      <c r="G93" s="20">
        <f>12857+6300</f>
        <v>19157</v>
      </c>
      <c r="H93" s="20"/>
      <c r="I93" s="20">
        <v>22386</v>
      </c>
    </row>
    <row r="94" spans="2:9" ht="12.75">
      <c r="B94" t="s">
        <v>74</v>
      </c>
      <c r="G94" s="20">
        <v>1793</v>
      </c>
      <c r="H94" s="20"/>
      <c r="I94" s="20">
        <v>1793</v>
      </c>
    </row>
    <row r="95" spans="2:9" ht="12.75">
      <c r="B95" t="s">
        <v>19</v>
      </c>
      <c r="G95" s="20">
        <v>354</v>
      </c>
      <c r="H95" s="20"/>
      <c r="I95" s="20">
        <v>354</v>
      </c>
    </row>
    <row r="96" spans="2:9" ht="12.75">
      <c r="B96" t="s">
        <v>75</v>
      </c>
      <c r="G96" s="20">
        <v>4425</v>
      </c>
      <c r="H96" s="20"/>
      <c r="I96" s="20">
        <v>6454</v>
      </c>
    </row>
    <row r="97" spans="7:9" ht="12.75">
      <c r="G97" s="20"/>
      <c r="H97" s="20"/>
      <c r="I97" s="20"/>
    </row>
    <row r="98" spans="7:9" ht="12.75">
      <c r="G98" s="7">
        <f>SUM(G89:G96)</f>
        <v>44558</v>
      </c>
      <c r="H98" s="20"/>
      <c r="I98" s="7">
        <f>SUM(I90:I96)</f>
        <v>49983</v>
      </c>
    </row>
    <row r="99" spans="7:9" ht="12.75">
      <c r="G99" s="20"/>
      <c r="H99" s="20"/>
      <c r="I99" s="20"/>
    </row>
    <row r="100" spans="2:9" ht="12.75">
      <c r="B100" s="22" t="s">
        <v>184</v>
      </c>
      <c r="G100" s="20"/>
      <c r="H100" s="20"/>
      <c r="I100" s="20">
        <v>1100</v>
      </c>
    </row>
    <row r="101" spans="7:9" ht="12.75">
      <c r="G101" s="20"/>
      <c r="H101" s="20"/>
      <c r="I101" s="20"/>
    </row>
    <row r="102" spans="7:9" ht="12.75">
      <c r="G102" s="18">
        <f>SUM(G98:G101)</f>
        <v>44558</v>
      </c>
      <c r="H102" s="20"/>
      <c r="I102" s="18">
        <f>SUM(I98:I101)</f>
        <v>51083</v>
      </c>
    </row>
    <row r="103" spans="7:9" ht="12.75">
      <c r="G103" s="20"/>
      <c r="H103" s="20"/>
      <c r="I103" s="20"/>
    </row>
    <row r="104" spans="2:9" ht="13.5" thickBot="1">
      <c r="B104" t="s">
        <v>139</v>
      </c>
      <c r="G104" s="23">
        <f>G86+G102</f>
        <v>282316</v>
      </c>
      <c r="H104" s="20"/>
      <c r="I104" s="23">
        <f>I86+I102</f>
        <v>289524</v>
      </c>
    </row>
    <row r="105" spans="7:9" ht="12.75">
      <c r="G105" s="20"/>
      <c r="H105" s="20"/>
      <c r="I105" s="20"/>
    </row>
    <row r="106" spans="7:9" ht="12.75">
      <c r="G106" s="20"/>
      <c r="H106" s="20"/>
      <c r="I106" s="20"/>
    </row>
    <row r="107" spans="2:9" ht="12.75">
      <c r="B107" t="s">
        <v>140</v>
      </c>
      <c r="G107" s="6"/>
      <c r="H107" s="6"/>
      <c r="I107" s="6"/>
    </row>
    <row r="108" spans="2:9" ht="12.75">
      <c r="B108" t="s">
        <v>151</v>
      </c>
      <c r="G108" s="6"/>
      <c r="H108" s="6"/>
      <c r="I108" s="6"/>
    </row>
    <row r="109" spans="2:9" ht="12.75">
      <c r="B109" t="s">
        <v>23</v>
      </c>
      <c r="G109" s="6">
        <v>361742</v>
      </c>
      <c r="H109" s="6"/>
      <c r="I109" s="6">
        <v>361742</v>
      </c>
    </row>
    <row r="110" spans="2:9" ht="12.75">
      <c r="B110" t="s">
        <v>24</v>
      </c>
      <c r="G110" s="6">
        <f>F227+G227+H227</f>
        <v>-183037</v>
      </c>
      <c r="H110" s="6"/>
      <c r="I110" s="6">
        <f>72531-254227</f>
        <v>-181696</v>
      </c>
    </row>
    <row r="111" spans="7:9" ht="12.75">
      <c r="G111" s="6"/>
      <c r="H111" s="6"/>
      <c r="I111" s="6"/>
    </row>
    <row r="112" spans="2:9" ht="12.75">
      <c r="B112" t="s">
        <v>141</v>
      </c>
      <c r="G112" s="18">
        <f>SUM(G109:G110)</f>
        <v>178705</v>
      </c>
      <c r="H112" s="6"/>
      <c r="I112" s="18">
        <f>SUM(I109:I110)</f>
        <v>180046</v>
      </c>
    </row>
    <row r="113" spans="7:9" ht="12.75">
      <c r="G113" s="6"/>
      <c r="H113" s="6"/>
      <c r="I113" s="6"/>
    </row>
    <row r="114" spans="2:9" ht="12.75">
      <c r="B114" t="s">
        <v>149</v>
      </c>
      <c r="G114" s="6"/>
      <c r="H114" s="6"/>
      <c r="I114" s="6"/>
    </row>
    <row r="115" spans="2:9" ht="12.75">
      <c r="B115" t="s">
        <v>127</v>
      </c>
      <c r="G115" s="6">
        <v>23045</v>
      </c>
      <c r="H115" s="6"/>
      <c r="I115" s="6">
        <v>23072</v>
      </c>
    </row>
    <row r="116" spans="2:9" ht="12.75">
      <c r="B116" t="s">
        <v>124</v>
      </c>
      <c r="G116" s="6">
        <v>342</v>
      </c>
      <c r="H116" s="6"/>
      <c r="I116" s="6">
        <v>412</v>
      </c>
    </row>
    <row r="117" spans="7:9" ht="12.75">
      <c r="G117" s="6"/>
      <c r="H117" s="6"/>
      <c r="I117" s="8"/>
    </row>
    <row r="118" spans="7:9" ht="12.75">
      <c r="G118" s="18">
        <f>SUM(G115:G116)</f>
        <v>23387</v>
      </c>
      <c r="H118" s="6"/>
      <c r="I118" s="18">
        <f>SUM(I115:I116)</f>
        <v>23484</v>
      </c>
    </row>
    <row r="119" spans="7:9" ht="12.75">
      <c r="G119" s="20"/>
      <c r="H119" s="6"/>
      <c r="I119" s="20"/>
    </row>
    <row r="120" ht="12.75">
      <c r="B120" t="s">
        <v>150</v>
      </c>
    </row>
    <row r="121" spans="2:9" ht="12.75">
      <c r="B121" t="s">
        <v>136</v>
      </c>
      <c r="G121" s="20">
        <v>3283</v>
      </c>
      <c r="H121" s="20"/>
      <c r="I121" s="20">
        <v>3417</v>
      </c>
    </row>
    <row r="122" spans="2:9" ht="12.75">
      <c r="B122" t="s">
        <v>20</v>
      </c>
      <c r="G122" s="20">
        <f>12565+14911</f>
        <v>27476</v>
      </c>
      <c r="H122" s="20"/>
      <c r="I122" s="20">
        <v>30403</v>
      </c>
    </row>
    <row r="123" spans="2:9" ht="12.75">
      <c r="B123" t="s">
        <v>125</v>
      </c>
      <c r="G123" s="20">
        <v>49</v>
      </c>
      <c r="H123" s="20"/>
      <c r="I123" s="20">
        <v>49</v>
      </c>
    </row>
    <row r="124" spans="2:9" ht="12.75">
      <c r="B124" t="s">
        <v>124</v>
      </c>
      <c r="G124" s="20">
        <f>311+15577+22806</f>
        <v>38694</v>
      </c>
      <c r="H124" s="20"/>
      <c r="I124" s="20">
        <v>40406</v>
      </c>
    </row>
    <row r="125" spans="2:9" ht="12.75">
      <c r="B125" t="s">
        <v>77</v>
      </c>
      <c r="G125" s="20">
        <v>10722</v>
      </c>
      <c r="H125" s="20"/>
      <c r="I125" s="20">
        <v>11719</v>
      </c>
    </row>
    <row r="126" spans="7:9" ht="8.25" customHeight="1">
      <c r="G126" s="20"/>
      <c r="H126" s="20"/>
      <c r="I126" s="20"/>
    </row>
    <row r="127" spans="7:9" ht="12.75">
      <c r="G127" s="18">
        <f>SUM(G121:G125)</f>
        <v>80224</v>
      </c>
      <c r="H127" s="17"/>
      <c r="I127" s="18">
        <f>SUM(I121:I125)</f>
        <v>85994</v>
      </c>
    </row>
    <row r="128" spans="7:9" ht="12.75">
      <c r="G128" s="20"/>
      <c r="H128" s="17"/>
      <c r="I128" s="20"/>
    </row>
    <row r="129" spans="2:9" ht="12.75">
      <c r="B129" t="s">
        <v>142</v>
      </c>
      <c r="G129" s="20">
        <f>G118+G127</f>
        <v>103611</v>
      </c>
      <c r="I129" s="20">
        <f>I118+I127</f>
        <v>109478</v>
      </c>
    </row>
    <row r="130" spans="7:9" ht="12.75">
      <c r="G130" s="20"/>
      <c r="I130" s="20"/>
    </row>
    <row r="131" spans="2:9" ht="13.5" thickBot="1">
      <c r="B131" t="s">
        <v>143</v>
      </c>
      <c r="G131" s="14">
        <f>G112+G129</f>
        <v>282316</v>
      </c>
      <c r="I131" s="14">
        <f>I112+I129</f>
        <v>289524</v>
      </c>
    </row>
    <row r="132" spans="7:9" ht="12.75">
      <c r="G132" s="20"/>
      <c r="I132" s="20"/>
    </row>
    <row r="133" spans="2:9" ht="12.75">
      <c r="B133" t="s">
        <v>137</v>
      </c>
      <c r="G133" s="12">
        <f>G112/G109*100</f>
        <v>49.401230711390994</v>
      </c>
      <c r="H133" s="12"/>
      <c r="I133" s="12">
        <f>I112/I109*100</f>
        <v>49.7719369053082</v>
      </c>
    </row>
    <row r="134" spans="6:8" ht="12.75">
      <c r="F134" s="12"/>
      <c r="G134" s="12"/>
      <c r="H134" s="12"/>
    </row>
    <row r="135" spans="6:8" ht="12.75">
      <c r="F135" s="12"/>
      <c r="G135" s="12"/>
      <c r="H135" s="12"/>
    </row>
    <row r="136" ht="12.75">
      <c r="B136" t="s">
        <v>147</v>
      </c>
    </row>
    <row r="137" ht="12.75">
      <c r="B137" s="22" t="s">
        <v>183</v>
      </c>
    </row>
    <row r="139" ht="15">
      <c r="B139" s="2" t="s">
        <v>25</v>
      </c>
    </row>
    <row r="140" ht="15">
      <c r="B140" s="2"/>
    </row>
    <row r="141" ht="12.75">
      <c r="I141" s="3" t="s">
        <v>7</v>
      </c>
    </row>
    <row r="142" spans="7:9" ht="12.75">
      <c r="G142" s="3" t="s">
        <v>3</v>
      </c>
      <c r="I142" s="3" t="s">
        <v>4</v>
      </c>
    </row>
    <row r="143" spans="7:9" ht="12.75">
      <c r="G143" s="3" t="s">
        <v>4</v>
      </c>
      <c r="I143" s="3" t="s">
        <v>6</v>
      </c>
    </row>
    <row r="144" spans="7:9" ht="12.75">
      <c r="G144" s="3" t="s">
        <v>8</v>
      </c>
      <c r="I144" s="3" t="s">
        <v>9</v>
      </c>
    </row>
    <row r="145" spans="7:9" ht="12.75">
      <c r="G145" s="3" t="s">
        <v>182</v>
      </c>
      <c r="I145" s="3" t="s">
        <v>181</v>
      </c>
    </row>
    <row r="146" spans="7:9" ht="12.75">
      <c r="G146" s="3" t="s">
        <v>10</v>
      </c>
      <c r="I146" s="3" t="s">
        <v>10</v>
      </c>
    </row>
    <row r="148" spans="2:7" ht="12.75">
      <c r="B148" t="s">
        <v>26</v>
      </c>
      <c r="G148" s="6"/>
    </row>
    <row r="149" ht="12.75">
      <c r="G149" s="6"/>
    </row>
    <row r="150" spans="2:7" ht="12.75">
      <c r="B150" t="s">
        <v>161</v>
      </c>
      <c r="G150" s="6"/>
    </row>
    <row r="151" spans="2:9" ht="12.75">
      <c r="B151" t="s">
        <v>162</v>
      </c>
      <c r="G151" s="6">
        <f>I31</f>
        <v>-1364</v>
      </c>
      <c r="I151" s="6">
        <v>-11048</v>
      </c>
    </row>
    <row r="152" spans="2:9" ht="12.75">
      <c r="B152" t="s">
        <v>170</v>
      </c>
      <c r="G152" s="6"/>
      <c r="I152" s="6">
        <v>1297</v>
      </c>
    </row>
    <row r="153" spans="7:9" ht="12.75">
      <c r="G153" s="6"/>
      <c r="I153" s="6"/>
    </row>
    <row r="154" spans="2:9" ht="12.75">
      <c r="B154" t="s">
        <v>27</v>
      </c>
      <c r="G154" s="6"/>
      <c r="I154" s="6"/>
    </row>
    <row r="155" spans="2:9" ht="12.75">
      <c r="B155" t="s">
        <v>153</v>
      </c>
      <c r="G155" s="6">
        <f>838-400-147+268</f>
        <v>559</v>
      </c>
      <c r="I155" s="6">
        <v>2029</v>
      </c>
    </row>
    <row r="156" spans="2:9" ht="12.75">
      <c r="B156" s="22" t="s">
        <v>188</v>
      </c>
      <c r="G156" s="6">
        <f>1165</f>
        <v>1165</v>
      </c>
      <c r="I156" s="6">
        <v>11679</v>
      </c>
    </row>
    <row r="157" spans="7:9" ht="12.75">
      <c r="G157" s="6"/>
      <c r="I157" s="6"/>
    </row>
    <row r="158" spans="2:9" ht="12.75">
      <c r="B158" t="s">
        <v>71</v>
      </c>
      <c r="G158" s="7">
        <f>SUM(G150:G157)</f>
        <v>360</v>
      </c>
      <c r="I158" s="7">
        <f>SUM(I151:I157)</f>
        <v>3957</v>
      </c>
    </row>
    <row r="159" spans="7:9" ht="12.75">
      <c r="G159" s="6"/>
      <c r="I159" s="6"/>
    </row>
    <row r="160" spans="2:9" ht="12.75">
      <c r="B160" t="s">
        <v>28</v>
      </c>
      <c r="G160" s="6"/>
      <c r="I160" s="6"/>
    </row>
    <row r="161" spans="2:9" ht="12.75">
      <c r="B161" t="s">
        <v>154</v>
      </c>
      <c r="G161" s="6">
        <f>-10-8+51+3228</f>
        <v>3261</v>
      </c>
      <c r="I161" s="6">
        <v>174</v>
      </c>
    </row>
    <row r="162" spans="2:9" ht="12.75">
      <c r="B162" t="s">
        <v>155</v>
      </c>
      <c r="G162" s="6">
        <f>-3160</f>
        <v>-3160</v>
      </c>
      <c r="I162" s="6">
        <v>-4305</v>
      </c>
    </row>
    <row r="163" spans="2:9" ht="12.75">
      <c r="B163" t="s">
        <v>156</v>
      </c>
      <c r="G163" s="6">
        <v>-4</v>
      </c>
      <c r="I163" s="6">
        <v>-640</v>
      </c>
    </row>
    <row r="164" spans="7:9" ht="12.75">
      <c r="G164" s="6"/>
      <c r="I164" s="6"/>
    </row>
    <row r="165" spans="2:9" ht="12.75">
      <c r="B165" t="s">
        <v>121</v>
      </c>
      <c r="G165" s="7">
        <f>SUM(G158:G164)</f>
        <v>457</v>
      </c>
      <c r="I165" s="7">
        <f>SUM(I158:I164)</f>
        <v>-814</v>
      </c>
    </row>
    <row r="166" spans="7:9" ht="12.75">
      <c r="G166" s="6"/>
      <c r="I166" s="6"/>
    </row>
    <row r="167" spans="7:9" ht="12.75">
      <c r="G167" s="6"/>
      <c r="I167" s="6"/>
    </row>
    <row r="168" spans="2:9" ht="12.75">
      <c r="B168" t="s">
        <v>29</v>
      </c>
      <c r="G168" s="9"/>
      <c r="I168" s="9"/>
    </row>
    <row r="169" spans="2:9" ht="12.75">
      <c r="B169" t="s">
        <v>167</v>
      </c>
      <c r="G169" s="10">
        <v>-8</v>
      </c>
      <c r="I169" s="10">
        <v>-191</v>
      </c>
    </row>
    <row r="170" spans="2:9" ht="12.75">
      <c r="B170" t="s">
        <v>168</v>
      </c>
      <c r="G170" s="10">
        <v>1500</v>
      </c>
      <c r="I170" s="10">
        <v>3224</v>
      </c>
    </row>
    <row r="171" spans="7:9" ht="12.75">
      <c r="G171" s="11"/>
      <c r="I171" s="11"/>
    </row>
    <row r="172" spans="2:9" ht="12.75">
      <c r="B172" t="s">
        <v>72</v>
      </c>
      <c r="G172" s="6">
        <f>SUM(G168:G171)</f>
        <v>1492</v>
      </c>
      <c r="I172" s="6">
        <f>SUM(I168:I171)</f>
        <v>3033</v>
      </c>
    </row>
    <row r="173" spans="7:9" ht="12.75">
      <c r="G173" s="6"/>
      <c r="I173" s="6"/>
    </row>
    <row r="174" spans="7:9" ht="12.75">
      <c r="G174" s="6"/>
      <c r="I174" s="6"/>
    </row>
    <row r="175" spans="2:9" ht="12.75">
      <c r="B175" t="s">
        <v>30</v>
      </c>
      <c r="G175" s="9"/>
      <c r="I175" s="9"/>
    </row>
    <row r="176" spans="2:9" ht="12.75">
      <c r="B176" t="s">
        <v>157</v>
      </c>
      <c r="G176" s="10">
        <v>-2981</v>
      </c>
      <c r="I176" s="10">
        <v>-2938</v>
      </c>
    </row>
    <row r="177" spans="7:9" ht="12.75">
      <c r="G177" s="11"/>
      <c r="I177" s="11"/>
    </row>
    <row r="178" spans="2:9" ht="12.75">
      <c r="B178" t="s">
        <v>105</v>
      </c>
      <c r="G178" s="6">
        <f>SUM(G175:G177)</f>
        <v>-2981</v>
      </c>
      <c r="I178" s="6">
        <f>SUM(I175:I177)</f>
        <v>-2938</v>
      </c>
    </row>
    <row r="179" spans="7:9" ht="12.75">
      <c r="G179" s="6"/>
      <c r="I179" s="6"/>
    </row>
    <row r="180" spans="7:9" ht="12.75">
      <c r="G180" s="6"/>
      <c r="I180" s="6"/>
    </row>
    <row r="181" spans="2:9" ht="12.75">
      <c r="B181" t="s">
        <v>31</v>
      </c>
      <c r="G181" s="7">
        <f>G165+G172+G178</f>
        <v>-1032</v>
      </c>
      <c r="I181" s="7">
        <f>I165+I172+I178</f>
        <v>-719</v>
      </c>
    </row>
    <row r="182" spans="7:9" ht="12.75">
      <c r="G182" s="6"/>
      <c r="I182" s="6"/>
    </row>
    <row r="183" spans="2:9" ht="12.75">
      <c r="B183" s="22" t="s">
        <v>189</v>
      </c>
      <c r="G183" s="6">
        <f>I96-I125</f>
        <v>-5265</v>
      </c>
      <c r="I183" s="6">
        <v>-4544</v>
      </c>
    </row>
    <row r="184" spans="7:9" ht="12.75">
      <c r="G184" s="6"/>
      <c r="I184" s="6"/>
    </row>
    <row r="185" spans="2:9" ht="13.5" thickBot="1">
      <c r="B185" s="22" t="s">
        <v>190</v>
      </c>
      <c r="G185" s="14">
        <f>SUM(G181:G184)</f>
        <v>-6297</v>
      </c>
      <c r="I185" s="14">
        <f>SUM(I181:I184)</f>
        <v>-5263</v>
      </c>
    </row>
    <row r="186" spans="7:9" ht="12.75">
      <c r="G186" s="6"/>
      <c r="I186" s="6"/>
    </row>
    <row r="187" spans="7:9" ht="12.75">
      <c r="G187" s="6"/>
      <c r="I187" s="6"/>
    </row>
    <row r="188" ht="12.75">
      <c r="B188" t="s">
        <v>76</v>
      </c>
    </row>
    <row r="189" spans="7:9" ht="12.75">
      <c r="G189" s="6"/>
      <c r="I189" s="6"/>
    </row>
    <row r="190" spans="2:9" ht="12.75">
      <c r="B190" t="s">
        <v>75</v>
      </c>
      <c r="G190" s="6">
        <f>G96</f>
        <v>4425</v>
      </c>
      <c r="I190" s="6">
        <v>4500</v>
      </c>
    </row>
    <row r="191" spans="2:9" ht="12.75">
      <c r="B191" t="s">
        <v>77</v>
      </c>
      <c r="G191" s="6">
        <f>-G125</f>
        <v>-10722</v>
      </c>
      <c r="I191" s="6">
        <v>-12106</v>
      </c>
    </row>
    <row r="192" spans="2:9" ht="12.75">
      <c r="B192" t="s">
        <v>163</v>
      </c>
      <c r="G192" s="6"/>
      <c r="I192" s="6">
        <v>2343</v>
      </c>
    </row>
    <row r="193" spans="7:9" ht="12.75">
      <c r="G193" s="6"/>
      <c r="I193" s="6"/>
    </row>
    <row r="194" spans="7:9" ht="13.5" thickBot="1">
      <c r="G194" s="14">
        <f>SUM(G190:G193)</f>
        <v>-6297</v>
      </c>
      <c r="I194" s="14">
        <f>SUM(I190:I192)</f>
        <v>-5263</v>
      </c>
    </row>
    <row r="203" ht="12.75">
      <c r="B203" t="s">
        <v>145</v>
      </c>
    </row>
    <row r="204" ht="12.75">
      <c r="B204" s="22" t="s">
        <v>183</v>
      </c>
    </row>
    <row r="208" ht="15">
      <c r="B208" s="2" t="s">
        <v>32</v>
      </c>
    </row>
    <row r="210" spans="5:9" s="3" customFormat="1" ht="12.75">
      <c r="E210" s="25"/>
      <c r="F210" s="25" t="s">
        <v>34</v>
      </c>
      <c r="G210" s="25"/>
      <c r="H210" s="25"/>
      <c r="I210" s="25"/>
    </row>
    <row r="211" spans="5:9" s="3" customFormat="1" ht="12.75">
      <c r="E211" s="25"/>
      <c r="F211" s="25" t="s">
        <v>33</v>
      </c>
      <c r="G211" s="25" t="s">
        <v>36</v>
      </c>
      <c r="H211" s="26" t="s">
        <v>37</v>
      </c>
      <c r="I211" s="25"/>
    </row>
    <row r="212" spans="5:9" s="3" customFormat="1" ht="12.75">
      <c r="E212" s="25" t="s">
        <v>23</v>
      </c>
      <c r="F212" s="25" t="s">
        <v>35</v>
      </c>
      <c r="G212" s="25" t="s">
        <v>35</v>
      </c>
      <c r="H212" s="25" t="s">
        <v>38</v>
      </c>
      <c r="I212" s="25" t="s">
        <v>39</v>
      </c>
    </row>
    <row r="213" spans="5:9" s="3" customFormat="1" ht="12.75">
      <c r="E213" s="3" t="s">
        <v>10</v>
      </c>
      <c r="F213" s="3" t="s">
        <v>10</v>
      </c>
      <c r="G213" s="3" t="s">
        <v>10</v>
      </c>
      <c r="H213" s="3" t="s">
        <v>10</v>
      </c>
      <c r="I213" s="3" t="s">
        <v>10</v>
      </c>
    </row>
    <row r="215" spans="2:9" ht="12.75">
      <c r="B215" s="22" t="s">
        <v>166</v>
      </c>
      <c r="E215" s="6">
        <v>334132</v>
      </c>
      <c r="F215" s="6">
        <v>54612</v>
      </c>
      <c r="G215" s="6">
        <v>17839</v>
      </c>
      <c r="H215" s="6">
        <v>-219376</v>
      </c>
      <c r="I215" s="6">
        <f>SUM(E215:H215)</f>
        <v>187207</v>
      </c>
    </row>
    <row r="216" spans="5:9" ht="12.75">
      <c r="E216" s="6"/>
      <c r="F216" s="6"/>
      <c r="G216" s="6"/>
      <c r="H216" s="6"/>
      <c r="I216" s="6"/>
    </row>
    <row r="217" spans="2:9" ht="12.75">
      <c r="B217" t="s">
        <v>197</v>
      </c>
      <c r="E217" s="6">
        <v>15450</v>
      </c>
      <c r="F217" s="6">
        <v>1171</v>
      </c>
      <c r="G217" s="6"/>
      <c r="H217" s="6">
        <v>-9724</v>
      </c>
      <c r="I217" s="6">
        <f>SUM(E217:H217)</f>
        <v>6897</v>
      </c>
    </row>
    <row r="218" spans="5:9" ht="12.75">
      <c r="E218" s="6"/>
      <c r="F218" s="6"/>
      <c r="G218" s="6"/>
      <c r="H218" s="6"/>
      <c r="I218" s="6"/>
    </row>
    <row r="219" spans="2:9" ht="13.5" thickBot="1">
      <c r="B219" s="22" t="s">
        <v>185</v>
      </c>
      <c r="E219" s="14">
        <f>SUM(E215:E218)</f>
        <v>349582</v>
      </c>
      <c r="F219" s="14">
        <f>SUM(F215:F218)</f>
        <v>55783</v>
      </c>
      <c r="G219" s="14">
        <f>SUM(G215:G218)</f>
        <v>17839</v>
      </c>
      <c r="H219" s="14">
        <f>SUM(H215:H218)</f>
        <v>-229100</v>
      </c>
      <c r="I219" s="14">
        <f>SUM(I215:I218)</f>
        <v>194104</v>
      </c>
    </row>
    <row r="223" spans="2:9" ht="12.75">
      <c r="B223" s="22" t="s">
        <v>186</v>
      </c>
      <c r="E223" s="6">
        <v>361742</v>
      </c>
      <c r="F223" s="6">
        <v>54692</v>
      </c>
      <c r="G223" s="6">
        <v>17839</v>
      </c>
      <c r="H223" s="6">
        <v>-254227</v>
      </c>
      <c r="I223" s="6">
        <f>SUM(E223:H223)</f>
        <v>180046</v>
      </c>
    </row>
    <row r="224" spans="5:9" ht="12.75">
      <c r="E224" s="6"/>
      <c r="F224" s="6"/>
      <c r="G224" s="6"/>
      <c r="H224" s="6"/>
      <c r="I224" s="6"/>
    </row>
    <row r="225" spans="2:9" ht="12.75">
      <c r="B225" t="str">
        <f>B217</f>
        <v>Movements during the period</v>
      </c>
      <c r="E225" s="6"/>
      <c r="F225" s="6"/>
      <c r="G225" s="6"/>
      <c r="H225" s="6">
        <f>I41</f>
        <v>-1341</v>
      </c>
      <c r="I225" s="6">
        <f>SUM(E225:H225)</f>
        <v>-1341</v>
      </c>
    </row>
    <row r="226" spans="5:9" ht="12.75">
      <c r="E226" s="6"/>
      <c r="F226" s="6"/>
      <c r="G226" s="6"/>
      <c r="H226" s="6"/>
      <c r="I226" s="6"/>
    </row>
    <row r="227" spans="2:9" ht="13.5" thickBot="1">
      <c r="B227" s="22" t="s">
        <v>187</v>
      </c>
      <c r="E227" s="14">
        <f>SUM(E223:E226)</f>
        <v>361742</v>
      </c>
      <c r="F227" s="14">
        <f>SUM(F223:F226)</f>
        <v>54692</v>
      </c>
      <c r="G227" s="14">
        <f>SUM(G223:G226)</f>
        <v>17839</v>
      </c>
      <c r="H227" s="14">
        <f>SUM(H223:H226)</f>
        <v>-255568</v>
      </c>
      <c r="I227" s="14">
        <f>SUM(I223:I226)</f>
        <v>178705</v>
      </c>
    </row>
    <row r="230" ht="12.75">
      <c r="B230" t="s">
        <v>158</v>
      </c>
    </row>
    <row r="231" ht="12.75">
      <c r="B231" s="22" t="s">
        <v>191</v>
      </c>
    </row>
    <row r="241" ht="15.75">
      <c r="A241" s="4" t="s">
        <v>40</v>
      </c>
    </row>
    <row r="243" spans="1:2" ht="12.75">
      <c r="A243" t="s">
        <v>41</v>
      </c>
      <c r="B243" s="1" t="s">
        <v>42</v>
      </c>
    </row>
    <row r="256" spans="4:6" ht="12.75">
      <c r="D256" s="6"/>
      <c r="E256" s="6"/>
      <c r="F256" s="6"/>
    </row>
    <row r="257" spans="1:2" ht="12.75">
      <c r="A257" t="s">
        <v>43</v>
      </c>
      <c r="B257" s="1" t="s">
        <v>86</v>
      </c>
    </row>
    <row r="270" spans="1:2" ht="12.75">
      <c r="A270" t="s">
        <v>44</v>
      </c>
      <c r="B270" s="1" t="s">
        <v>45</v>
      </c>
    </row>
    <row r="271" ht="12.75">
      <c r="B271" t="s">
        <v>152</v>
      </c>
    </row>
    <row r="277" spans="1:2" ht="12.75">
      <c r="A277" t="s">
        <v>46</v>
      </c>
      <c r="B277" s="1" t="s">
        <v>47</v>
      </c>
    </row>
    <row r="281" spans="1:2" ht="12.75">
      <c r="A281" t="s">
        <v>48</v>
      </c>
      <c r="B281" s="1" t="s">
        <v>49</v>
      </c>
    </row>
    <row r="282" ht="12.75">
      <c r="B282" t="s">
        <v>144</v>
      </c>
    </row>
    <row r="285" spans="1:2" ht="12.75">
      <c r="A285" t="s">
        <v>50</v>
      </c>
      <c r="B285" s="1" t="s">
        <v>51</v>
      </c>
    </row>
    <row r="289" spans="1:2" ht="12.75">
      <c r="A289" t="s">
        <v>52</v>
      </c>
      <c r="B289" s="1" t="s">
        <v>87</v>
      </c>
    </row>
    <row r="290" ht="12.75">
      <c r="B290" t="s">
        <v>192</v>
      </c>
    </row>
    <row r="293" spans="1:2" ht="12.75">
      <c r="A293" t="s">
        <v>53</v>
      </c>
      <c r="B293" s="1" t="s">
        <v>54</v>
      </c>
    </row>
    <row r="294" ht="12.75">
      <c r="B294" t="s">
        <v>106</v>
      </c>
    </row>
    <row r="296" ht="12.75">
      <c r="D296" s="1" t="s">
        <v>164</v>
      </c>
    </row>
    <row r="297" spans="4:12" s="3" customFormat="1" ht="12.75">
      <c r="D297" s="3" t="s">
        <v>107</v>
      </c>
      <c r="E297" s="3" t="s">
        <v>109</v>
      </c>
      <c r="G297" s="3" t="s">
        <v>103</v>
      </c>
      <c r="J297"/>
      <c r="K297" s="28"/>
      <c r="L297" s="29"/>
    </row>
    <row r="298" spans="4:12" s="3" customFormat="1" ht="12.75">
      <c r="D298" s="3" t="s">
        <v>108</v>
      </c>
      <c r="E298" s="3" t="s">
        <v>110</v>
      </c>
      <c r="F298" s="3" t="s">
        <v>78</v>
      </c>
      <c r="G298" s="3" t="s">
        <v>111</v>
      </c>
      <c r="H298" s="3" t="s">
        <v>112</v>
      </c>
      <c r="I298" s="3" t="s">
        <v>113</v>
      </c>
      <c r="J298" s="3" t="s">
        <v>39</v>
      </c>
      <c r="K298" s="29"/>
      <c r="L298" s="29"/>
    </row>
    <row r="299" spans="4:12" s="3" customFormat="1" ht="12.75">
      <c r="D299" s="3" t="s">
        <v>10</v>
      </c>
      <c r="E299" s="3" t="s">
        <v>10</v>
      </c>
      <c r="F299" s="3" t="s">
        <v>10</v>
      </c>
      <c r="G299" s="3" t="s">
        <v>10</v>
      </c>
      <c r="H299" s="3" t="s">
        <v>10</v>
      </c>
      <c r="I299" s="3" t="s">
        <v>10</v>
      </c>
      <c r="J299" s="3" t="s">
        <v>10</v>
      </c>
      <c r="K299" s="29"/>
      <c r="L299" s="29"/>
    </row>
    <row r="300" spans="11:12" ht="12.75">
      <c r="K300" s="17"/>
      <c r="L300" s="17"/>
    </row>
    <row r="301" spans="2:12" ht="12.75">
      <c r="B301" s="13" t="s">
        <v>11</v>
      </c>
      <c r="K301" s="17"/>
      <c r="L301" s="17"/>
    </row>
    <row r="302" spans="2:12" ht="12.75">
      <c r="B302" t="s">
        <v>11</v>
      </c>
      <c r="D302" s="6">
        <v>1060</v>
      </c>
      <c r="E302" s="19"/>
      <c r="F302" s="6">
        <v>11052</v>
      </c>
      <c r="G302" s="6">
        <v>5671</v>
      </c>
      <c r="H302" s="6"/>
      <c r="I302" s="6">
        <v>-15</v>
      </c>
      <c r="J302" s="6">
        <f>SUM(D302:I302)</f>
        <v>17768</v>
      </c>
      <c r="K302" s="20"/>
      <c r="L302" s="20"/>
    </row>
    <row r="303" spans="2:12" ht="12.75">
      <c r="B303" t="s">
        <v>114</v>
      </c>
      <c r="D303" s="6">
        <v>-15</v>
      </c>
      <c r="E303" s="19"/>
      <c r="F303" s="6"/>
      <c r="G303" s="6"/>
      <c r="H303" s="6"/>
      <c r="I303" s="6">
        <v>15</v>
      </c>
      <c r="J303" s="6">
        <f>SUM(D303:I303)</f>
        <v>0</v>
      </c>
      <c r="K303" s="20"/>
      <c r="L303" s="17"/>
    </row>
    <row r="304" spans="4:12" ht="12.75">
      <c r="D304" s="6"/>
      <c r="E304" s="19"/>
      <c r="F304" s="6"/>
      <c r="G304" s="6"/>
      <c r="H304" s="6"/>
      <c r="I304" s="6"/>
      <c r="J304" s="6"/>
      <c r="K304" s="20"/>
      <c r="L304" s="17"/>
    </row>
    <row r="305" spans="4:12" ht="13.5" thickBot="1">
      <c r="D305" s="14">
        <f aca="true" t="shared" si="0" ref="D305:J305">SUM(D302:D304)</f>
        <v>1045</v>
      </c>
      <c r="E305" s="14">
        <f t="shared" si="0"/>
        <v>0</v>
      </c>
      <c r="F305" s="14">
        <f t="shared" si="0"/>
        <v>11052</v>
      </c>
      <c r="G305" s="14">
        <f t="shared" si="0"/>
        <v>5671</v>
      </c>
      <c r="H305" s="14">
        <f t="shared" si="0"/>
        <v>0</v>
      </c>
      <c r="I305" s="14">
        <f t="shared" si="0"/>
        <v>0</v>
      </c>
      <c r="J305" s="14">
        <f t="shared" si="0"/>
        <v>17768</v>
      </c>
      <c r="K305" s="20"/>
      <c r="L305" s="20"/>
    </row>
    <row r="306" spans="11:12" ht="12.75">
      <c r="K306" s="17"/>
      <c r="L306" s="17"/>
    </row>
    <row r="307" spans="2:12" ht="12.75">
      <c r="B307" s="13" t="s">
        <v>116</v>
      </c>
      <c r="K307" s="17"/>
      <c r="L307" s="17"/>
    </row>
    <row r="308" spans="2:12" ht="12.75">
      <c r="B308" t="s">
        <v>117</v>
      </c>
      <c r="D308" s="6">
        <f>-1870+6+1</f>
        <v>-1863</v>
      </c>
      <c r="E308" s="6">
        <v>-16</v>
      </c>
      <c r="F308" s="6">
        <v>96</v>
      </c>
      <c r="G308" s="6">
        <v>1469</v>
      </c>
      <c r="H308" s="6">
        <v>-17</v>
      </c>
      <c r="I308" s="6">
        <v>-15</v>
      </c>
      <c r="J308" s="6">
        <f>SUM(D308:I308)</f>
        <v>-346</v>
      </c>
      <c r="K308" s="20"/>
      <c r="L308" s="20"/>
    </row>
    <row r="309" spans="2:12" ht="12.75">
      <c r="B309" s="22" t="s">
        <v>179</v>
      </c>
      <c r="D309" s="6">
        <v>147</v>
      </c>
      <c r="E309" s="6"/>
      <c r="F309" s="6"/>
      <c r="G309" s="6"/>
      <c r="H309" s="6"/>
      <c r="I309" s="6"/>
      <c r="J309" s="6">
        <f>SUM(D309:I309)</f>
        <v>147</v>
      </c>
      <c r="K309" s="20"/>
      <c r="L309" s="20"/>
    </row>
    <row r="310" spans="2:12" ht="12.75">
      <c r="B310" t="s">
        <v>118</v>
      </c>
      <c r="D310" s="6"/>
      <c r="E310" s="6"/>
      <c r="F310" s="6"/>
      <c r="G310" s="6"/>
      <c r="H310" s="6"/>
      <c r="J310" s="6">
        <f>I27</f>
        <v>-1165</v>
      </c>
      <c r="K310" s="20"/>
      <c r="L310" s="20"/>
    </row>
    <row r="311" spans="4:12" ht="12.75">
      <c r="D311" s="6"/>
      <c r="E311" s="6"/>
      <c r="F311" s="6"/>
      <c r="G311" s="6"/>
      <c r="H311" s="6"/>
      <c r="J311" s="6"/>
      <c r="K311" s="20"/>
      <c r="L311" s="20"/>
    </row>
    <row r="312" spans="2:12" ht="12.75">
      <c r="B312" t="s">
        <v>176</v>
      </c>
      <c r="D312" s="6"/>
      <c r="E312" s="6"/>
      <c r="F312" s="6"/>
      <c r="G312" s="6"/>
      <c r="H312" s="6"/>
      <c r="J312" s="7">
        <f>SUM(J308:J311)</f>
        <v>-1364</v>
      </c>
      <c r="K312" s="20"/>
      <c r="L312" s="20"/>
    </row>
    <row r="313" spans="4:12" ht="12.75">
      <c r="D313" s="6"/>
      <c r="E313" s="6"/>
      <c r="F313" s="6"/>
      <c r="G313" s="6"/>
      <c r="H313" s="6"/>
      <c r="J313" s="6"/>
      <c r="K313" s="20"/>
      <c r="L313" s="17"/>
    </row>
    <row r="314" spans="2:12" ht="12.75">
      <c r="B314" t="s">
        <v>88</v>
      </c>
      <c r="D314" s="6"/>
      <c r="E314" s="6"/>
      <c r="F314" s="6"/>
      <c r="G314" s="6"/>
      <c r="H314" s="6"/>
      <c r="J314" s="6">
        <f>I33</f>
        <v>23</v>
      </c>
      <c r="K314" s="21"/>
      <c r="L314" s="20"/>
    </row>
    <row r="315" spans="4:12" ht="12.75">
      <c r="D315" s="6"/>
      <c r="E315" s="6"/>
      <c r="F315" s="6"/>
      <c r="G315" s="6"/>
      <c r="H315" s="6"/>
      <c r="J315" s="6"/>
      <c r="K315" s="20"/>
      <c r="L315" s="17"/>
    </row>
    <row r="316" spans="2:12" ht="13.5" thickBot="1">
      <c r="B316" t="s">
        <v>198</v>
      </c>
      <c r="D316" s="6"/>
      <c r="E316" s="6"/>
      <c r="F316" s="6"/>
      <c r="G316" s="6"/>
      <c r="H316" s="6"/>
      <c r="J316" s="14">
        <f>SUM(J312:J315)</f>
        <v>-1341</v>
      </c>
      <c r="K316" s="20"/>
      <c r="L316" s="20"/>
    </row>
    <row r="322" spans="1:2" ht="12.75">
      <c r="A322" t="s">
        <v>55</v>
      </c>
      <c r="B322" s="1" t="s">
        <v>56</v>
      </c>
    </row>
    <row r="327" spans="1:2" ht="12.75">
      <c r="A327" t="s">
        <v>57</v>
      </c>
      <c r="B327" s="1" t="s">
        <v>58</v>
      </c>
    </row>
    <row r="328" ht="12.75">
      <c r="A328" s="17"/>
    </row>
    <row r="329" ht="12.75">
      <c r="A329" s="17"/>
    </row>
    <row r="330" ht="12.75">
      <c r="A330" s="17"/>
    </row>
    <row r="331" ht="12.75">
      <c r="A331" s="17"/>
    </row>
    <row r="332" spans="1:2" ht="12.75">
      <c r="A332" t="s">
        <v>59</v>
      </c>
      <c r="B332" s="1" t="s">
        <v>60</v>
      </c>
    </row>
    <row r="333" ht="12.75">
      <c r="B333" s="1"/>
    </row>
    <row r="334" ht="12.75">
      <c r="B334" s="1"/>
    </row>
    <row r="335" ht="12.75">
      <c r="B335" s="1"/>
    </row>
    <row r="336" spans="1:2" ht="12.75">
      <c r="A336" t="s">
        <v>61</v>
      </c>
      <c r="B336" s="1" t="s">
        <v>62</v>
      </c>
    </row>
    <row r="337" s="22" customFormat="1" ht="12.75">
      <c r="B337" s="22" t="s">
        <v>194</v>
      </c>
    </row>
    <row r="338" ht="12.75">
      <c r="B338" s="22" t="s">
        <v>200</v>
      </c>
    </row>
    <row r="339" s="22" customFormat="1" ht="12.75">
      <c r="B339" s="22" t="s">
        <v>201</v>
      </c>
    </row>
    <row r="340" ht="12.75">
      <c r="B340" s="22"/>
    </row>
    <row r="341" ht="12.75">
      <c r="B341" s="1"/>
    </row>
    <row r="342" ht="12.75">
      <c r="B342" s="1"/>
    </row>
    <row r="343" ht="12.75">
      <c r="B343" s="1"/>
    </row>
    <row r="344" ht="12.75">
      <c r="B344" s="1"/>
    </row>
    <row r="345" ht="12.75">
      <c r="B345" s="1"/>
    </row>
    <row r="346" spans="1:2" ht="15.75">
      <c r="A346" s="4" t="s">
        <v>133</v>
      </c>
      <c r="B346" s="1"/>
    </row>
    <row r="347" ht="15.75">
      <c r="A347" s="4" t="s">
        <v>134</v>
      </c>
    </row>
    <row r="348" ht="15.75">
      <c r="A348" s="4"/>
    </row>
    <row r="349" spans="1:2" ht="12.75">
      <c r="A349" t="s">
        <v>90</v>
      </c>
      <c r="B349" s="1" t="s">
        <v>63</v>
      </c>
    </row>
    <row r="360" spans="1:2" ht="12.75">
      <c r="A360" t="s">
        <v>91</v>
      </c>
      <c r="B360" s="1" t="s">
        <v>89</v>
      </c>
    </row>
    <row r="367" spans="1:2" ht="12.75">
      <c r="A367" t="s">
        <v>92</v>
      </c>
      <c r="B367" s="1" t="s">
        <v>132</v>
      </c>
    </row>
    <row r="372" spans="1:2" ht="12.75">
      <c r="A372" t="s">
        <v>93</v>
      </c>
      <c r="B372" s="1" t="s">
        <v>64</v>
      </c>
    </row>
    <row r="373" ht="12.75">
      <c r="B373" t="s">
        <v>199</v>
      </c>
    </row>
    <row r="376" spans="1:2" ht="12.75">
      <c r="A376" t="s">
        <v>94</v>
      </c>
      <c r="B376" s="1" t="s">
        <v>21</v>
      </c>
    </row>
    <row r="380" spans="1:2" ht="12.75">
      <c r="A380" t="s">
        <v>95</v>
      </c>
      <c r="B380" s="1" t="s">
        <v>131</v>
      </c>
    </row>
    <row r="384" spans="1:2" ht="12.75">
      <c r="A384" t="s">
        <v>96</v>
      </c>
      <c r="B384" s="1" t="s">
        <v>65</v>
      </c>
    </row>
    <row r="388" spans="1:2" ht="12.75">
      <c r="A388" t="s">
        <v>97</v>
      </c>
      <c r="B388" s="1" t="s">
        <v>66</v>
      </c>
    </row>
    <row r="415" spans="1:2" ht="12.75">
      <c r="A415" t="s">
        <v>98</v>
      </c>
      <c r="B415" s="1" t="s">
        <v>79</v>
      </c>
    </row>
    <row r="416" ht="12.75">
      <c r="B416" s="1"/>
    </row>
    <row r="417" ht="12.75">
      <c r="B417" s="22" t="s">
        <v>193</v>
      </c>
    </row>
    <row r="418" ht="12.75">
      <c r="B418" s="22"/>
    </row>
    <row r="419" spans="5:7" ht="12.75">
      <c r="E419" s="3" t="s">
        <v>81</v>
      </c>
      <c r="F419" s="3"/>
      <c r="G419" s="3" t="s">
        <v>82</v>
      </c>
    </row>
    <row r="420" spans="5:7" ht="12.75">
      <c r="E420" s="3" t="s">
        <v>10</v>
      </c>
      <c r="F420" s="3"/>
      <c r="G420" s="3" t="s">
        <v>10</v>
      </c>
    </row>
    <row r="421" spans="5:7" ht="12.75">
      <c r="E421" s="6"/>
      <c r="F421" s="6"/>
      <c r="G421" s="6"/>
    </row>
    <row r="422" spans="2:7" ht="12.75">
      <c r="B422" t="s">
        <v>80</v>
      </c>
      <c r="E422" s="6"/>
      <c r="F422" s="6"/>
      <c r="G422" s="6"/>
    </row>
    <row r="423" spans="2:7" ht="12.75">
      <c r="B423" t="s">
        <v>119</v>
      </c>
      <c r="E423" s="6">
        <f>G125</f>
        <v>10722</v>
      </c>
      <c r="F423" s="6"/>
      <c r="G423" s="6"/>
    </row>
    <row r="424" spans="2:7" ht="12.75">
      <c r="B424" t="s">
        <v>129</v>
      </c>
      <c r="E424" s="6">
        <v>10900</v>
      </c>
      <c r="F424" s="6"/>
      <c r="G424" s="6"/>
    </row>
    <row r="425" spans="2:7" ht="12.75">
      <c r="B425" t="s">
        <v>128</v>
      </c>
      <c r="E425" s="6">
        <v>4677</v>
      </c>
      <c r="F425" s="6"/>
      <c r="G425" s="6"/>
    </row>
    <row r="426" spans="2:7" ht="12.75">
      <c r="B426" t="s">
        <v>83</v>
      </c>
      <c r="E426" s="6">
        <v>22806</v>
      </c>
      <c r="F426" s="6"/>
      <c r="G426" s="6"/>
    </row>
    <row r="427" spans="2:7" ht="12.75">
      <c r="B427" t="s">
        <v>130</v>
      </c>
      <c r="E427" s="6">
        <v>311</v>
      </c>
      <c r="F427" s="6"/>
      <c r="G427" s="6">
        <f>G116</f>
        <v>342</v>
      </c>
    </row>
    <row r="428" spans="5:7" ht="12.75">
      <c r="E428" s="6"/>
      <c r="F428" s="6"/>
      <c r="G428" s="6"/>
    </row>
    <row r="429" spans="5:7" ht="13.5" thickBot="1">
      <c r="E429" s="14">
        <f>SUM(E421:E427)</f>
        <v>49416</v>
      </c>
      <c r="F429" s="6"/>
      <c r="G429" s="14">
        <f>SUM(G421:G427)</f>
        <v>342</v>
      </c>
    </row>
    <row r="433" spans="1:2" ht="12.75">
      <c r="A433" t="s">
        <v>99</v>
      </c>
      <c r="B433" s="1" t="s">
        <v>67</v>
      </c>
    </row>
    <row r="434" ht="12.75">
      <c r="B434" s="22" t="s">
        <v>195</v>
      </c>
    </row>
    <row r="437" spans="1:2" ht="12.75">
      <c r="A437" t="s">
        <v>100</v>
      </c>
      <c r="B437" s="1" t="s">
        <v>68</v>
      </c>
    </row>
    <row r="439" ht="12.75">
      <c r="B439" s="1"/>
    </row>
    <row r="440" ht="12.75">
      <c r="B440" s="1"/>
    </row>
    <row r="441" ht="12.75">
      <c r="B441" s="1"/>
    </row>
    <row r="442" ht="12.75">
      <c r="B442" s="1"/>
    </row>
    <row r="443" ht="12.75">
      <c r="B443" s="1"/>
    </row>
    <row r="444" ht="12.75">
      <c r="B444" s="1"/>
    </row>
    <row r="445" ht="12.75">
      <c r="B445" s="1"/>
    </row>
    <row r="446" ht="12.75">
      <c r="B446" s="1"/>
    </row>
    <row r="447" ht="12.75">
      <c r="B447" s="1"/>
    </row>
    <row r="448" spans="1:9" ht="12.75">
      <c r="A448" s="17"/>
      <c r="B448" s="1"/>
      <c r="I448" s="17"/>
    </row>
    <row r="449" spans="1:9" ht="12.75">
      <c r="A449" s="17"/>
      <c r="B449" s="1"/>
      <c r="I449" s="17"/>
    </row>
    <row r="450" spans="1:9" ht="12.75">
      <c r="A450" s="17"/>
      <c r="B450" s="1"/>
      <c r="I450" s="17"/>
    </row>
    <row r="451" spans="1:9" ht="12.75">
      <c r="A451" s="17"/>
      <c r="B451" s="1"/>
      <c r="I451" s="17"/>
    </row>
    <row r="452" spans="1:9" ht="12.75">
      <c r="A452" s="17"/>
      <c r="B452" s="1"/>
      <c r="I452" s="17"/>
    </row>
    <row r="453" spans="1:2" ht="12.75">
      <c r="A453" t="s">
        <v>101</v>
      </c>
      <c r="B453" s="1" t="s">
        <v>69</v>
      </c>
    </row>
    <row r="454" ht="12.75">
      <c r="B454" s="22" t="s">
        <v>196</v>
      </c>
    </row>
    <row r="457" spans="1:2" ht="12.75">
      <c r="A457" t="s">
        <v>102</v>
      </c>
      <c r="B457" s="1" t="s">
        <v>120</v>
      </c>
    </row>
  </sheetData>
  <sheetProtection/>
  <printOptions/>
  <pageMargins left="0.5" right="0" top="1" bottom="1" header="0.5" footer="0.5"/>
  <pageSetup horizontalDpi="600" verticalDpi="600" orientation="portrait" paperSize="9" scale="80" r:id="rId2"/>
  <headerFooter alignWithMargins="0">
    <oddFooter>&amp;CPage &amp;P of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Lien Hoe Corporation Bhd</cp:lastModifiedBy>
  <cp:lastPrinted>2008-05-15T06:24:03Z</cp:lastPrinted>
  <dcterms:created xsi:type="dcterms:W3CDTF">2002-11-05T06:24:10Z</dcterms:created>
  <dcterms:modified xsi:type="dcterms:W3CDTF">2008-05-29T07:44:30Z</dcterms:modified>
  <cp:category/>
  <cp:version/>
  <cp:contentType/>
  <cp:contentStatus/>
</cp:coreProperties>
</file>