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25" windowWidth="9420" windowHeight="4560" activeTab="0"/>
  </bookViews>
  <sheets>
    <sheet name="Sheet1" sheetId="1" r:id="rId1"/>
    <sheet name="Sheet2" sheetId="2" r:id="rId2"/>
  </sheets>
  <definedNames/>
  <calcPr fullCalcOnLoad="1"/>
</workbook>
</file>

<file path=xl/sharedStrings.xml><?xml version="1.0" encoding="utf-8"?>
<sst xmlns="http://schemas.openxmlformats.org/spreadsheetml/2006/main" count="257" uniqueCount="193">
  <si>
    <t>LIEN HOE CORPORATION BERHAD</t>
  </si>
  <si>
    <t>(Company No. 8507-X)</t>
  </si>
  <si>
    <t>THE FIGURES HAVE NOT BEEN AUDITED</t>
  </si>
  <si>
    <t>Current</t>
  </si>
  <si>
    <t>Year</t>
  </si>
  <si>
    <t>Quarter</t>
  </si>
  <si>
    <t>Corresponding</t>
  </si>
  <si>
    <t>Preceding</t>
  </si>
  <si>
    <t>Todate</t>
  </si>
  <si>
    <t>Period</t>
  </si>
  <si>
    <t>RM'000</t>
  </si>
  <si>
    <t xml:space="preserve">      Cumulative Quarter</t>
  </si>
  <si>
    <t>Revenue</t>
  </si>
  <si>
    <t>Operating expenses</t>
  </si>
  <si>
    <t xml:space="preserve">Tax  </t>
  </si>
  <si>
    <t>Minority interest</t>
  </si>
  <si>
    <t xml:space="preserve">  - basic</t>
  </si>
  <si>
    <t>(The condensed consolidated income statements should be read in conjunction with the Annual Financial Report for the year</t>
  </si>
  <si>
    <t>Financial</t>
  </si>
  <si>
    <t>Year End</t>
  </si>
  <si>
    <t>As At</t>
  </si>
  <si>
    <t>End Of</t>
  </si>
  <si>
    <t>Inventories</t>
  </si>
  <si>
    <t>Receivables</t>
  </si>
  <si>
    <t>Fixed deposits</t>
  </si>
  <si>
    <t>Payables</t>
  </si>
  <si>
    <t>Taxation</t>
  </si>
  <si>
    <t>Goodwill on consolidation</t>
  </si>
  <si>
    <t>Share capital</t>
  </si>
  <si>
    <t>Reserves</t>
  </si>
  <si>
    <t>Shareholders' funds</t>
  </si>
  <si>
    <t>(The condensed consolidated balance sheet should be read in conjunction with the Annual Financial Report for the year</t>
  </si>
  <si>
    <t>CONDENSED CONSOLIDATED CASH FLOW STATEMENTS</t>
  </si>
  <si>
    <t>Operating activities</t>
  </si>
  <si>
    <t>Adjustments for :</t>
  </si>
  <si>
    <t>Non-cash items</t>
  </si>
  <si>
    <t>Changes in working capital</t>
  </si>
  <si>
    <t>Net change in current assets</t>
  </si>
  <si>
    <t>Net change in current liabilities</t>
  </si>
  <si>
    <t>Investing activities</t>
  </si>
  <si>
    <t>Financing activities</t>
  </si>
  <si>
    <t>Net change in cash and cash equivalents</t>
  </si>
  <si>
    <t>(The condensed consolidated cash flow statements should be read in conjunction with the Annual Financial Report for the year</t>
  </si>
  <si>
    <t>CONDENSED CONSOLIDATED STATEMENT OF CHANGES IN EQUITY</t>
  </si>
  <si>
    <t>distributable</t>
  </si>
  <si>
    <t>Non -</t>
  </si>
  <si>
    <t>reserves</t>
  </si>
  <si>
    <t>Distributable</t>
  </si>
  <si>
    <t>Accumulated</t>
  </si>
  <si>
    <t>losses</t>
  </si>
  <si>
    <t>Total</t>
  </si>
  <si>
    <t>NOTES TO THE INTERIM FINANCIAL REPORT</t>
  </si>
  <si>
    <t>1.)</t>
  </si>
  <si>
    <t>Basis of Preparation</t>
  </si>
  <si>
    <t>2.)</t>
  </si>
  <si>
    <t>3.)</t>
  </si>
  <si>
    <t>Seasonal or Cyclical Factors</t>
  </si>
  <si>
    <t>The operations of the Group are not subject to seasonal or cyclical factors</t>
  </si>
  <si>
    <t>4.)</t>
  </si>
  <si>
    <t>Unusual Items Affecting Assets, Liabilities, Equity, Net Income or Cash Flows</t>
  </si>
  <si>
    <t>5.)</t>
  </si>
  <si>
    <t>Changes In Estimates</t>
  </si>
  <si>
    <t>There were no material changes in the estimates used for the preparation of the interim financial report.</t>
  </si>
  <si>
    <t>6.)</t>
  </si>
  <si>
    <t>Debts and Equity Securities</t>
  </si>
  <si>
    <t>7.)</t>
  </si>
  <si>
    <t>8.)</t>
  </si>
  <si>
    <t>Segment Information</t>
  </si>
  <si>
    <t>9.)</t>
  </si>
  <si>
    <t>Valuation of Property, Plant and Equipment</t>
  </si>
  <si>
    <t>10.)</t>
  </si>
  <si>
    <t>Material Events Subsequent to the End of the Interim Period</t>
  </si>
  <si>
    <t>11.)</t>
  </si>
  <si>
    <t>Changes in the Composition of the Group</t>
  </si>
  <si>
    <t>12.)</t>
  </si>
  <si>
    <t>Contingent Liabilities / Assets</t>
  </si>
  <si>
    <t>Review of Performance</t>
  </si>
  <si>
    <t>Profit Forecast or Profit Guarantee</t>
  </si>
  <si>
    <t>Purchase / Disposal of Quoted Securities</t>
  </si>
  <si>
    <t>Corporate Proposals</t>
  </si>
  <si>
    <t>Off Balance Sheet Financial Instruments</t>
  </si>
  <si>
    <t>Material Litigation</t>
  </si>
  <si>
    <t>Dividends</t>
  </si>
  <si>
    <t>-</t>
  </si>
  <si>
    <t>Amount due from customers for contract work</t>
  </si>
  <si>
    <t>Profit before working capital changes</t>
  </si>
  <si>
    <t>Net cash used in investing activities</t>
  </si>
  <si>
    <t>CONDENSED CONSOLIDATED BALANCE SHEET</t>
  </si>
  <si>
    <t>Tax recoverable</t>
  </si>
  <si>
    <t>Cash and bank balances</t>
  </si>
  <si>
    <t>Net tangible assets per share (sen)</t>
  </si>
  <si>
    <t>Cash and cash equivalents comprise :-</t>
  </si>
  <si>
    <t>Bank overdrafts</t>
  </si>
  <si>
    <t>Construction</t>
  </si>
  <si>
    <t>Group Borrowings / Debt Securities</t>
  </si>
  <si>
    <t>Unsecured</t>
  </si>
  <si>
    <t>Secured</t>
  </si>
  <si>
    <t>Short term</t>
  </si>
  <si>
    <t>Long term</t>
  </si>
  <si>
    <t xml:space="preserve">   - term loans</t>
  </si>
  <si>
    <t>CONDENSED CONSOLIDATED INCOME STATEMENTS</t>
  </si>
  <si>
    <t>Profit from operations</t>
  </si>
  <si>
    <t>Property, plant and equipment</t>
  </si>
  <si>
    <t>Audit Report</t>
  </si>
  <si>
    <t>Dividends Paid</t>
  </si>
  <si>
    <t>Tax</t>
  </si>
  <si>
    <t>Review of Current Quarter's Results Against Immediate Preceding Quarter</t>
  </si>
  <si>
    <t>Cash and cash equivalents at beginning of year</t>
  </si>
  <si>
    <t>WEIGHTED AVERAGE OF SHARES</t>
  </si>
  <si>
    <t>Shares in issue</t>
  </si>
  <si>
    <t>Weighted average</t>
  </si>
  <si>
    <t>I.)</t>
  </si>
  <si>
    <t>II.)</t>
  </si>
  <si>
    <t>III.)</t>
  </si>
  <si>
    <t>IV.)</t>
  </si>
  <si>
    <t>V.)</t>
  </si>
  <si>
    <t>VI.)</t>
  </si>
  <si>
    <t>VII.)</t>
  </si>
  <si>
    <t>VIII.)</t>
  </si>
  <si>
    <t>IX.)</t>
  </si>
  <si>
    <t>X.)</t>
  </si>
  <si>
    <t>XI.)</t>
  </si>
  <si>
    <t>XII.)</t>
  </si>
  <si>
    <t>XIII.)</t>
  </si>
  <si>
    <t>Hotel</t>
  </si>
  <si>
    <t>Non-operating items (investing and financing)</t>
  </si>
  <si>
    <t>(Audited)</t>
  </si>
  <si>
    <t>Net cash from financing activities</t>
  </si>
  <si>
    <t>Segment information is presented in respect of the Group's business segments.</t>
  </si>
  <si>
    <t xml:space="preserve">Property </t>
  </si>
  <si>
    <t>investment</t>
  </si>
  <si>
    <t>Property</t>
  </si>
  <si>
    <t>development</t>
  </si>
  <si>
    <t>operation</t>
  </si>
  <si>
    <t>Others</t>
  </si>
  <si>
    <t>Eliminations</t>
  </si>
  <si>
    <t>Consolidated</t>
  </si>
  <si>
    <t>Less : inter-segment revenue</t>
  </si>
  <si>
    <t xml:space="preserve">       Individual Quarter</t>
  </si>
  <si>
    <t>Result</t>
  </si>
  <si>
    <t>Segment result</t>
  </si>
  <si>
    <t>Finance cost</t>
  </si>
  <si>
    <t>Loss before tax</t>
  </si>
  <si>
    <t>Loss after tax</t>
  </si>
  <si>
    <t xml:space="preserve">   - bank overdrafts</t>
  </si>
  <si>
    <t xml:space="preserve">Loss Per Share </t>
  </si>
  <si>
    <t>(Loss)/Profit before tax</t>
  </si>
  <si>
    <t xml:space="preserve">   - ICULS</t>
  </si>
  <si>
    <t>Net cashflow from operating activities</t>
  </si>
  <si>
    <t>Irredeemable Convertible Unsecured Loan Stocks</t>
  </si>
  <si>
    <t>Non-Current Assets</t>
  </si>
  <si>
    <t>Land held for development</t>
  </si>
  <si>
    <t>Borrowings</t>
  </si>
  <si>
    <t>Tax payable</t>
  </si>
  <si>
    <t>Current Assets</t>
  </si>
  <si>
    <t>Current Liabilities</t>
  </si>
  <si>
    <t>Net Current Liabilities</t>
  </si>
  <si>
    <t>Deferred tax liabilities</t>
  </si>
  <si>
    <t>Movements during the period</t>
  </si>
  <si>
    <t>At 1 January 2004</t>
  </si>
  <si>
    <t xml:space="preserve">   - bankers' acceptances</t>
  </si>
  <si>
    <t xml:space="preserve">   - revolving credits</t>
  </si>
  <si>
    <t xml:space="preserve">   - hire purchase</t>
  </si>
  <si>
    <t>Loss per share (sen)</t>
  </si>
  <si>
    <t>(The condensed consolidated statement of changes in equity should be read in conjunction with the Annual Financial Report for the year</t>
  </si>
  <si>
    <t>Profit/Loss on Sale of Unquoted Investments and / or Properties</t>
  </si>
  <si>
    <t>1.1.2004 - 11.7.2004</t>
  </si>
  <si>
    <t>31.12.2004</t>
  </si>
  <si>
    <t>23.11.2004 - 21.12.2004</t>
  </si>
  <si>
    <t>22.12.2004 - 31.12.2004</t>
  </si>
  <si>
    <t>12.7.2004 - 23.11.2004</t>
  </si>
  <si>
    <t>Prospects</t>
  </si>
  <si>
    <t xml:space="preserve">ADDITIONAL INFORMATION REQUIRED </t>
  </si>
  <si>
    <t>BY THE BURSA MALAYSIA SECURITIES BERHAD'S LISTING REQUIREMENTS</t>
  </si>
  <si>
    <t>ended 31 December 2004)</t>
  </si>
  <si>
    <t>Property development costs</t>
  </si>
  <si>
    <t>Amount due to customers for contract work</t>
  </si>
  <si>
    <t>At 1 January 2005</t>
  </si>
  <si>
    <t>Cash and cash equivalents at end of period</t>
  </si>
  <si>
    <t>There were no payment of dividends during the current financial period.</t>
  </si>
  <si>
    <t>There were no profit forecast or profit guarantee given for this financial year ending 31 December 2005.</t>
  </si>
  <si>
    <t xml:space="preserve">   - notes</t>
  </si>
  <si>
    <t>QUARTERLY REPORT ON CONSOLIDATED RESULTS FOR THE SECOND QUARTER ENDED 30 JUNE 2005</t>
  </si>
  <si>
    <t>30.6.2004</t>
  </si>
  <si>
    <t>30.6.2005</t>
  </si>
  <si>
    <t>At 30 June 2004</t>
  </si>
  <si>
    <t>At 30 June 2005</t>
  </si>
  <si>
    <t>Acquisition of subsidiary</t>
  </si>
  <si>
    <t>Group borrowings / debt securities as at 30 June 2005 :</t>
  </si>
  <si>
    <t>There were no off balance sheet financial instruments for the current financial period.</t>
  </si>
  <si>
    <t>The Board of Directors did not recommend or paid any dividend for the current financial period.</t>
  </si>
  <si>
    <t>Unallocated corporate expenses</t>
  </si>
  <si>
    <t>Net loss for the period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</si>
</sst>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b/>
      <sz val="10"/>
      <name val="Arial"/>
      <family val="2"/>
    </font>
    <font>
      <b/>
      <sz val="11"/>
      <name val="Arial"/>
      <family val="2"/>
    </font>
    <font>
      <b/>
      <sz val="12"/>
      <name val="Arial"/>
      <family val="2"/>
    </font>
    <font>
      <sz val="11"/>
      <name val="Arial"/>
      <family val="2"/>
    </font>
    <font>
      <b/>
      <i/>
      <sz val="10"/>
      <name val="Arial"/>
      <family val="2"/>
    </font>
    <font>
      <b/>
      <sz val="14"/>
      <name val="Arial"/>
      <family val="2"/>
    </font>
  </fonts>
  <fills count="2">
    <fill>
      <patternFill/>
    </fill>
    <fill>
      <patternFill patternType="gray125"/>
    </fill>
  </fills>
  <borders count="8">
    <border>
      <left/>
      <right/>
      <top/>
      <bottom/>
      <diagonal/>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0" fontId="3" fillId="0" borderId="0" xfId="0" applyFont="1" applyAlignment="1">
      <alignment/>
    </xf>
    <xf numFmtId="0" fontId="4" fillId="0" borderId="0" xfId="0" applyFont="1" applyAlignment="1">
      <alignment/>
    </xf>
    <xf numFmtId="37" fontId="0" fillId="0" borderId="0" xfId="0" applyNumberFormat="1" applyAlignment="1">
      <alignment/>
    </xf>
    <xf numFmtId="37" fontId="0" fillId="0" borderId="1" xfId="0" applyNumberFormat="1" applyBorder="1" applyAlignment="1">
      <alignment/>
    </xf>
    <xf numFmtId="37" fontId="0" fillId="0" borderId="0" xfId="0" applyNumberFormat="1" applyAlignment="1">
      <alignment horizontal="right"/>
    </xf>
    <xf numFmtId="37" fontId="0" fillId="0" borderId="2" xfId="0" applyNumberFormat="1" applyBorder="1" applyAlignment="1">
      <alignment/>
    </xf>
    <xf numFmtId="37" fontId="0" fillId="0" borderId="3" xfId="0" applyNumberFormat="1" applyBorder="1" applyAlignment="1">
      <alignment/>
    </xf>
    <xf numFmtId="37" fontId="0" fillId="0" borderId="4" xfId="0" applyNumberFormat="1" applyBorder="1" applyAlignment="1">
      <alignment/>
    </xf>
    <xf numFmtId="3" fontId="0" fillId="0" borderId="0" xfId="0" applyNumberFormat="1" applyAlignment="1">
      <alignment/>
    </xf>
    <xf numFmtId="0" fontId="5" fillId="0" borderId="0" xfId="0" applyFont="1" applyAlignment="1">
      <alignment/>
    </xf>
    <xf numFmtId="37" fontId="0" fillId="0" borderId="5" xfId="0" applyNumberFormat="1" applyBorder="1" applyAlignment="1">
      <alignment/>
    </xf>
    <xf numFmtId="0" fontId="6" fillId="0" borderId="0" xfId="0" applyFont="1" applyAlignment="1">
      <alignment/>
    </xf>
    <xf numFmtId="39" fontId="0" fillId="0" borderId="0" xfId="0" applyNumberFormat="1" applyAlignment="1">
      <alignment/>
    </xf>
    <xf numFmtId="0" fontId="0" fillId="0" borderId="0" xfId="0" applyBorder="1" applyAlignment="1">
      <alignment/>
    </xf>
    <xf numFmtId="0" fontId="5" fillId="0" borderId="0" xfId="0" applyFont="1" applyAlignment="1">
      <alignment horizontal="center"/>
    </xf>
    <xf numFmtId="3" fontId="1" fillId="0" borderId="0" xfId="0" applyNumberFormat="1" applyFont="1" applyAlignment="1">
      <alignment/>
    </xf>
    <xf numFmtId="3" fontId="5" fillId="0" borderId="0" xfId="0" applyNumberFormat="1" applyFont="1" applyAlignment="1">
      <alignment horizontal="center"/>
    </xf>
    <xf numFmtId="37" fontId="0" fillId="0" borderId="6" xfId="0" applyNumberFormat="1" applyBorder="1" applyAlignment="1">
      <alignment/>
    </xf>
    <xf numFmtId="37" fontId="0" fillId="0" borderId="7" xfId="0" applyNumberFormat="1" applyBorder="1" applyAlignment="1">
      <alignment/>
    </xf>
    <xf numFmtId="37" fontId="0" fillId="0" borderId="0" xfId="0" applyNumberFormat="1" applyFont="1" applyAlignment="1">
      <alignment horizontal="right"/>
    </xf>
    <xf numFmtId="37" fontId="0" fillId="0" borderId="0" xfId="0" applyNumberFormat="1" applyBorder="1" applyAlignment="1">
      <alignment/>
    </xf>
    <xf numFmtId="37" fontId="0" fillId="0" borderId="0" xfId="0" applyNumberForma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230</xdr:row>
      <xdr:rowOff>19050</xdr:rowOff>
    </xdr:from>
    <xdr:to>
      <xdr:col>9</xdr:col>
      <xdr:colOff>0</xdr:colOff>
      <xdr:row>235</xdr:row>
      <xdr:rowOff>152400</xdr:rowOff>
    </xdr:to>
    <xdr:sp>
      <xdr:nvSpPr>
        <xdr:cNvPr id="1" name="TextBox 1"/>
        <xdr:cNvSpPr txBox="1">
          <a:spLocks noChangeArrowheads="1"/>
        </xdr:cNvSpPr>
      </xdr:nvSpPr>
      <xdr:spPr>
        <a:xfrm>
          <a:off x="266700" y="37814250"/>
          <a:ext cx="6858000" cy="942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report has been prepared in accordance with MASB 26 Interim Financial Reporting and Chapter 9 Part K of the Listing Requirements of the Bursa Malaysia Securities Berhad. 
The accounting policies and methods of computation used in the preparation of the interim financial statements are consistent with those adopted in the audited financial statements for the year ended 31 December 2004.</a:t>
          </a:r>
        </a:p>
      </xdr:txBody>
    </xdr:sp>
    <xdr:clientData/>
  </xdr:twoCellAnchor>
  <xdr:twoCellAnchor>
    <xdr:from>
      <xdr:col>1</xdr:col>
      <xdr:colOff>9525</xdr:colOff>
      <xdr:row>258</xdr:row>
      <xdr:rowOff>9525</xdr:rowOff>
    </xdr:from>
    <xdr:to>
      <xdr:col>9</xdr:col>
      <xdr:colOff>123825</xdr:colOff>
      <xdr:row>260</xdr:row>
      <xdr:rowOff>9525</xdr:rowOff>
    </xdr:to>
    <xdr:sp>
      <xdr:nvSpPr>
        <xdr:cNvPr id="2" name="TextBox 2"/>
        <xdr:cNvSpPr txBox="1">
          <a:spLocks noChangeArrowheads="1"/>
        </xdr:cNvSpPr>
      </xdr:nvSpPr>
      <xdr:spPr>
        <a:xfrm>
          <a:off x="276225" y="42338625"/>
          <a:ext cx="6972300"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During the current financial quarter, there were no unusual items affecting assets, liabilities, equity, net income or cash flows of the Group.</a:t>
          </a:r>
        </a:p>
      </xdr:txBody>
    </xdr:sp>
    <xdr:clientData/>
  </xdr:twoCellAnchor>
  <xdr:twoCellAnchor>
    <xdr:from>
      <xdr:col>1</xdr:col>
      <xdr:colOff>19050</xdr:colOff>
      <xdr:row>267</xdr:row>
      <xdr:rowOff>19050</xdr:rowOff>
    </xdr:from>
    <xdr:to>
      <xdr:col>8</xdr:col>
      <xdr:colOff>790575</xdr:colOff>
      <xdr:row>268</xdr:row>
      <xdr:rowOff>95250</xdr:rowOff>
    </xdr:to>
    <xdr:sp>
      <xdr:nvSpPr>
        <xdr:cNvPr id="3" name="TextBox 4"/>
        <xdr:cNvSpPr txBox="1">
          <a:spLocks noChangeArrowheads="1"/>
        </xdr:cNvSpPr>
      </xdr:nvSpPr>
      <xdr:spPr>
        <a:xfrm>
          <a:off x="285750" y="43805475"/>
          <a:ext cx="6819900" cy="2381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During the current financial period, there were no issuance of debts and equity securities.</a:t>
          </a:r>
        </a:p>
      </xdr:txBody>
    </xdr:sp>
    <xdr:clientData/>
  </xdr:twoCellAnchor>
  <xdr:twoCellAnchor>
    <xdr:from>
      <xdr:col>1</xdr:col>
      <xdr:colOff>19050</xdr:colOff>
      <xdr:row>303</xdr:row>
      <xdr:rowOff>9525</xdr:rowOff>
    </xdr:from>
    <xdr:to>
      <xdr:col>8</xdr:col>
      <xdr:colOff>800100</xdr:colOff>
      <xdr:row>306</xdr:row>
      <xdr:rowOff>0</xdr:rowOff>
    </xdr:to>
    <xdr:sp>
      <xdr:nvSpPr>
        <xdr:cNvPr id="4" name="TextBox 5"/>
        <xdr:cNvSpPr txBox="1">
          <a:spLocks noChangeArrowheads="1"/>
        </xdr:cNvSpPr>
      </xdr:nvSpPr>
      <xdr:spPr>
        <a:xfrm>
          <a:off x="285750" y="49644300"/>
          <a:ext cx="6829425" cy="476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valuation of property, plant and equipment has been brought forward without amendment from the previous annual financial statements.</a:t>
          </a:r>
        </a:p>
      </xdr:txBody>
    </xdr:sp>
    <xdr:clientData/>
  </xdr:twoCellAnchor>
  <xdr:twoCellAnchor>
    <xdr:from>
      <xdr:col>1</xdr:col>
      <xdr:colOff>28575</xdr:colOff>
      <xdr:row>354</xdr:row>
      <xdr:rowOff>9525</xdr:rowOff>
    </xdr:from>
    <xdr:to>
      <xdr:col>8</xdr:col>
      <xdr:colOff>409575</xdr:colOff>
      <xdr:row>355</xdr:row>
      <xdr:rowOff>76200</xdr:rowOff>
    </xdr:to>
    <xdr:sp>
      <xdr:nvSpPr>
        <xdr:cNvPr id="5" name="TextBox 7"/>
        <xdr:cNvSpPr txBox="1">
          <a:spLocks noChangeArrowheads="1"/>
        </xdr:cNvSpPr>
      </xdr:nvSpPr>
      <xdr:spPr>
        <a:xfrm>
          <a:off x="295275" y="58016775"/>
          <a:ext cx="6429375" cy="228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 or disposal of quoted securities during the current financial period.</a:t>
          </a:r>
        </a:p>
      </xdr:txBody>
    </xdr:sp>
    <xdr:clientData/>
  </xdr:twoCellAnchor>
  <xdr:twoCellAnchor>
    <xdr:from>
      <xdr:col>1</xdr:col>
      <xdr:colOff>28575</xdr:colOff>
      <xdr:row>317</xdr:row>
      <xdr:rowOff>9525</xdr:rowOff>
    </xdr:from>
    <xdr:to>
      <xdr:col>8</xdr:col>
      <xdr:colOff>771525</xdr:colOff>
      <xdr:row>319</xdr:row>
      <xdr:rowOff>47625</xdr:rowOff>
    </xdr:to>
    <xdr:sp>
      <xdr:nvSpPr>
        <xdr:cNvPr id="6" name="TextBox 8"/>
        <xdr:cNvSpPr txBox="1">
          <a:spLocks noChangeArrowheads="1"/>
        </xdr:cNvSpPr>
      </xdr:nvSpPr>
      <xdr:spPr>
        <a:xfrm>
          <a:off x="295275" y="51911250"/>
          <a:ext cx="6791325"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Contingent liabilities amounting RM3.60 million comprises unsecured guarantees issued in respect of banking facilities granted to former subsidiary companies.</a:t>
          </a:r>
        </a:p>
      </xdr:txBody>
    </xdr:sp>
    <xdr:clientData/>
  </xdr:twoCellAnchor>
  <xdr:twoCellAnchor>
    <xdr:from>
      <xdr:col>1</xdr:col>
      <xdr:colOff>28575</xdr:colOff>
      <xdr:row>345</xdr:row>
      <xdr:rowOff>9525</xdr:rowOff>
    </xdr:from>
    <xdr:to>
      <xdr:col>8</xdr:col>
      <xdr:colOff>800100</xdr:colOff>
      <xdr:row>347</xdr:row>
      <xdr:rowOff>9525</xdr:rowOff>
    </xdr:to>
    <xdr:sp>
      <xdr:nvSpPr>
        <xdr:cNvPr id="7" name="TextBox 9"/>
        <xdr:cNvSpPr txBox="1">
          <a:spLocks noChangeArrowheads="1"/>
        </xdr:cNvSpPr>
      </xdr:nvSpPr>
      <xdr:spPr>
        <a:xfrm>
          <a:off x="295275" y="56559450"/>
          <a:ext cx="6819900"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Taxation comprises provision for the current financial period.  The tax charge for the Group arises mainly from certain expenses disallowed for tax purposes.</a:t>
          </a:r>
        </a:p>
      </xdr:txBody>
    </xdr:sp>
    <xdr:clientData/>
  </xdr:twoCellAnchor>
  <xdr:twoCellAnchor>
    <xdr:from>
      <xdr:col>1</xdr:col>
      <xdr:colOff>219075</xdr:colOff>
      <xdr:row>417</xdr:row>
      <xdr:rowOff>19050</xdr:rowOff>
    </xdr:from>
    <xdr:to>
      <xdr:col>8</xdr:col>
      <xdr:colOff>790575</xdr:colOff>
      <xdr:row>420</xdr:row>
      <xdr:rowOff>28575</xdr:rowOff>
    </xdr:to>
    <xdr:sp>
      <xdr:nvSpPr>
        <xdr:cNvPr id="8" name="TextBox 11"/>
        <xdr:cNvSpPr txBox="1">
          <a:spLocks noChangeArrowheads="1"/>
        </xdr:cNvSpPr>
      </xdr:nvSpPr>
      <xdr:spPr>
        <a:xfrm>
          <a:off x="485775" y="68237100"/>
          <a:ext cx="6619875" cy="4953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Company had on 20 March 1989, taken legal action against various parties to recover RM53 million excluding interest and expenses of RM35 million arising from certain transactions entered into by the Company and its subsidiaries.  These transactions were: -
</a:t>
          </a:r>
        </a:p>
      </xdr:txBody>
    </xdr:sp>
    <xdr:clientData/>
  </xdr:twoCellAnchor>
  <xdr:twoCellAnchor>
    <xdr:from>
      <xdr:col>1</xdr:col>
      <xdr:colOff>381000</xdr:colOff>
      <xdr:row>420</xdr:row>
      <xdr:rowOff>9525</xdr:rowOff>
    </xdr:from>
    <xdr:to>
      <xdr:col>8</xdr:col>
      <xdr:colOff>790575</xdr:colOff>
      <xdr:row>428</xdr:row>
      <xdr:rowOff>28575</xdr:rowOff>
    </xdr:to>
    <xdr:sp>
      <xdr:nvSpPr>
        <xdr:cNvPr id="9" name="TextBox 12"/>
        <xdr:cNvSpPr txBox="1">
          <a:spLocks noChangeArrowheads="1"/>
        </xdr:cNvSpPr>
      </xdr:nvSpPr>
      <xdr:spPr>
        <a:xfrm>
          <a:off x="647700" y="68713350"/>
          <a:ext cx="6457950" cy="1314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aborted acquisition of 10.12 million shares in Oriental Bank Berhad for a consideration of RM45.67 million in 1983 and the full payment to the vendors notwithstanding that the conditions in the sale and purchase agreement have not been fulfilled; and
The acquisition of the entire share capital of Taman Templer Sdn Bhd and a piece of land situated in Likas Bay, Kota Kinabalu from Sapan Development Sdn Bhd in 1985 for a consideration of RM16.00 million and RM22.75 million respectively by a deed of mutual arrangement with the vendors of the Oriental Bank Berhad shares and the assumption of a loan due by a third party to a financial institution of RM6.00 million and interest thereon.  This loan was secured on the development land belonging to Taman Templer Sdn Bhd.</a:t>
          </a:r>
        </a:p>
      </xdr:txBody>
    </xdr:sp>
    <xdr:clientData/>
  </xdr:twoCellAnchor>
  <xdr:twoCellAnchor>
    <xdr:from>
      <xdr:col>1</xdr:col>
      <xdr:colOff>238125</xdr:colOff>
      <xdr:row>417</xdr:row>
      <xdr:rowOff>0</xdr:rowOff>
    </xdr:from>
    <xdr:to>
      <xdr:col>9</xdr:col>
      <xdr:colOff>0</xdr:colOff>
      <xdr:row>417</xdr:row>
      <xdr:rowOff>0</xdr:rowOff>
    </xdr:to>
    <xdr:sp>
      <xdr:nvSpPr>
        <xdr:cNvPr id="10" name="TextBox 13"/>
        <xdr:cNvSpPr txBox="1">
          <a:spLocks noChangeArrowheads="1"/>
        </xdr:cNvSpPr>
      </xdr:nvSpPr>
      <xdr:spPr>
        <a:xfrm>
          <a:off x="504825" y="68218050"/>
          <a:ext cx="6619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Company had instituted a claim against a third party for an amount of RM6.92 million being the balance due pursuant to a Settlement Agreement dated 6 January 1999 entered into between the parties.  </a:t>
          </a:r>
          <a:r>
            <a:rPr lang="en-US" cap="none" sz="1000" b="0" i="0" u="none" baseline="0">
              <a:latin typeface="Arial"/>
              <a:ea typeface="Arial"/>
              <a:cs typeface="Arial"/>
            </a:rPr>
            <a:t>The Company has agreed to participate in a proposed scheme of arrangement of the third party. This proposed scheme of arrangement was implemented in July 2003.</a:t>
          </a:r>
        </a:p>
      </xdr:txBody>
    </xdr:sp>
    <xdr:clientData/>
  </xdr:twoCellAnchor>
  <xdr:twoCellAnchor>
    <xdr:from>
      <xdr:col>0</xdr:col>
      <xdr:colOff>266700</xdr:colOff>
      <xdr:row>417</xdr:row>
      <xdr:rowOff>0</xdr:rowOff>
    </xdr:from>
    <xdr:to>
      <xdr:col>1</xdr:col>
      <xdr:colOff>238125</xdr:colOff>
      <xdr:row>420</xdr:row>
      <xdr:rowOff>76200</xdr:rowOff>
    </xdr:to>
    <xdr:sp>
      <xdr:nvSpPr>
        <xdr:cNvPr id="11" name="TextBox 14"/>
        <xdr:cNvSpPr txBox="1">
          <a:spLocks noChangeArrowheads="1"/>
        </xdr:cNvSpPr>
      </xdr:nvSpPr>
      <xdr:spPr>
        <a:xfrm>
          <a:off x="266700" y="68218050"/>
          <a:ext cx="238125" cy="561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a:t>
          </a:r>
        </a:p>
      </xdr:txBody>
    </xdr:sp>
    <xdr:clientData/>
  </xdr:twoCellAnchor>
  <xdr:twoCellAnchor>
    <xdr:from>
      <xdr:col>1</xdr:col>
      <xdr:colOff>19050</xdr:colOff>
      <xdr:row>417</xdr:row>
      <xdr:rowOff>0</xdr:rowOff>
    </xdr:from>
    <xdr:to>
      <xdr:col>1</xdr:col>
      <xdr:colOff>247650</xdr:colOff>
      <xdr:row>417</xdr:row>
      <xdr:rowOff>0</xdr:rowOff>
    </xdr:to>
    <xdr:sp>
      <xdr:nvSpPr>
        <xdr:cNvPr id="12" name="TextBox 16"/>
        <xdr:cNvSpPr txBox="1">
          <a:spLocks noChangeArrowheads="1"/>
        </xdr:cNvSpPr>
      </xdr:nvSpPr>
      <xdr:spPr>
        <a:xfrm>
          <a:off x="285750" y="68218050"/>
          <a:ext cx="2286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a:t>
          </a:r>
        </a:p>
      </xdr:txBody>
    </xdr:sp>
    <xdr:clientData/>
  </xdr:twoCellAnchor>
  <xdr:twoCellAnchor>
    <xdr:from>
      <xdr:col>1</xdr:col>
      <xdr:colOff>161925</xdr:colOff>
      <xdr:row>420</xdr:row>
      <xdr:rowOff>9525</xdr:rowOff>
    </xdr:from>
    <xdr:to>
      <xdr:col>1</xdr:col>
      <xdr:colOff>371475</xdr:colOff>
      <xdr:row>426</xdr:row>
      <xdr:rowOff>9525</xdr:rowOff>
    </xdr:to>
    <xdr:sp>
      <xdr:nvSpPr>
        <xdr:cNvPr id="13" name="TextBox 17"/>
        <xdr:cNvSpPr txBox="1">
          <a:spLocks noChangeArrowheads="1"/>
        </xdr:cNvSpPr>
      </xdr:nvSpPr>
      <xdr:spPr>
        <a:xfrm>
          <a:off x="428625" y="68713350"/>
          <a:ext cx="209550" cy="971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
ii.)
</a:t>
          </a:r>
        </a:p>
      </xdr:txBody>
    </xdr:sp>
    <xdr:clientData/>
  </xdr:twoCellAnchor>
  <xdr:twoCellAnchor>
    <xdr:from>
      <xdr:col>1</xdr:col>
      <xdr:colOff>19050</xdr:colOff>
      <xdr:row>299</xdr:row>
      <xdr:rowOff>9525</xdr:rowOff>
    </xdr:from>
    <xdr:to>
      <xdr:col>8</xdr:col>
      <xdr:colOff>800100</xdr:colOff>
      <xdr:row>301</xdr:row>
      <xdr:rowOff>19050</xdr:rowOff>
    </xdr:to>
    <xdr:sp>
      <xdr:nvSpPr>
        <xdr:cNvPr id="14" name="TextBox 18"/>
        <xdr:cNvSpPr txBox="1">
          <a:spLocks noChangeArrowheads="1"/>
        </xdr:cNvSpPr>
      </xdr:nvSpPr>
      <xdr:spPr>
        <a:xfrm>
          <a:off x="285750" y="48996600"/>
          <a:ext cx="6829425"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information is prepared on the geographical segments as the Group principally operates within Malaysia.</a:t>
          </a:r>
        </a:p>
      </xdr:txBody>
    </xdr:sp>
    <xdr:clientData/>
  </xdr:twoCellAnchor>
  <xdr:twoCellAnchor>
    <xdr:from>
      <xdr:col>1</xdr:col>
      <xdr:colOff>9525</xdr:colOff>
      <xdr:row>237</xdr:row>
      <xdr:rowOff>9525</xdr:rowOff>
    </xdr:from>
    <xdr:to>
      <xdr:col>9</xdr:col>
      <xdr:colOff>0</xdr:colOff>
      <xdr:row>241</xdr:row>
      <xdr:rowOff>19050</xdr:rowOff>
    </xdr:to>
    <xdr:sp>
      <xdr:nvSpPr>
        <xdr:cNvPr id="15" name="TextBox 20"/>
        <xdr:cNvSpPr txBox="1">
          <a:spLocks noChangeArrowheads="1"/>
        </xdr:cNvSpPr>
      </xdr:nvSpPr>
      <xdr:spPr>
        <a:xfrm>
          <a:off x="276225" y="38938200"/>
          <a:ext cx="6848475" cy="657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audit report of the Group's annual financial statements for the year ended 31 December 2004 was qualified.  An extract of the qualification was as follows:-
"As disclosed in Note 13 to the financial statements, other receivables of the Group and the Company as at 31 December 2004 included the following:-</a:t>
          </a:r>
        </a:p>
      </xdr:txBody>
    </xdr:sp>
    <xdr:clientData/>
  </xdr:twoCellAnchor>
  <xdr:oneCellAnchor>
    <xdr:from>
      <xdr:col>7</xdr:col>
      <xdr:colOff>295275</xdr:colOff>
      <xdr:row>43</xdr:row>
      <xdr:rowOff>114300</xdr:rowOff>
    </xdr:from>
    <xdr:ext cx="76200" cy="200025"/>
    <xdr:sp>
      <xdr:nvSpPr>
        <xdr:cNvPr id="16" name="TextBox 23"/>
        <xdr:cNvSpPr txBox="1">
          <a:spLocks noChangeArrowheads="1"/>
        </xdr:cNvSpPr>
      </xdr:nvSpPr>
      <xdr:spPr>
        <a:xfrm>
          <a:off x="5762625" y="7419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438</xdr:row>
      <xdr:rowOff>19050</xdr:rowOff>
    </xdr:from>
    <xdr:to>
      <xdr:col>8</xdr:col>
      <xdr:colOff>790575</xdr:colOff>
      <xdr:row>442</xdr:row>
      <xdr:rowOff>104775</xdr:rowOff>
    </xdr:to>
    <xdr:sp>
      <xdr:nvSpPr>
        <xdr:cNvPr id="17" name="TextBox 24"/>
        <xdr:cNvSpPr txBox="1">
          <a:spLocks noChangeArrowheads="1"/>
        </xdr:cNvSpPr>
      </xdr:nvSpPr>
      <xdr:spPr>
        <a:xfrm>
          <a:off x="295275" y="71637525"/>
          <a:ext cx="6810375" cy="733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calculation of loss per share is based on loss after tax and minority interest and the weighted average number of shares in issue during the period of 302,029,000 (2004 : 298,029,000). The assumed conversion of outstanding ICULS for the current quarter and current financial period todate would be anitidilutive. Accordingly, the basic and fully diluted loss per share are the same.
</a:t>
          </a:r>
        </a:p>
      </xdr:txBody>
    </xdr:sp>
    <xdr:clientData/>
  </xdr:twoCellAnchor>
  <xdr:twoCellAnchor>
    <xdr:from>
      <xdr:col>1</xdr:col>
      <xdr:colOff>9525</xdr:colOff>
      <xdr:row>325</xdr:row>
      <xdr:rowOff>9525</xdr:rowOff>
    </xdr:from>
    <xdr:to>
      <xdr:col>8</xdr:col>
      <xdr:colOff>790575</xdr:colOff>
      <xdr:row>330</xdr:row>
      <xdr:rowOff>66675</xdr:rowOff>
    </xdr:to>
    <xdr:sp>
      <xdr:nvSpPr>
        <xdr:cNvPr id="18" name="TextBox 25"/>
        <xdr:cNvSpPr txBox="1">
          <a:spLocks noChangeArrowheads="1"/>
        </xdr:cNvSpPr>
      </xdr:nvSpPr>
      <xdr:spPr>
        <a:xfrm>
          <a:off x="276225" y="53320950"/>
          <a:ext cx="6829425" cy="866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Revenue dropped by RM5.82 million this quarter as compared to the corresponding quarter in the preceding year.  This is mainly due to lower revenue from the construction division which is facing intense competition.
The performance of the Group for the current quarter as compared to preceding year corresponding quarter was affected by lower revenue and higher operating and finance cost.  The loss for the Group this quarter was RM8.12 million as compared to a loss of RM1.55 million in the corresponding quarter in the preceding year.</a:t>
          </a:r>
        </a:p>
      </xdr:txBody>
    </xdr:sp>
    <xdr:clientData/>
  </xdr:twoCellAnchor>
  <xdr:twoCellAnchor>
    <xdr:from>
      <xdr:col>1</xdr:col>
      <xdr:colOff>19050</xdr:colOff>
      <xdr:row>332</xdr:row>
      <xdr:rowOff>9525</xdr:rowOff>
    </xdr:from>
    <xdr:to>
      <xdr:col>8</xdr:col>
      <xdr:colOff>800100</xdr:colOff>
      <xdr:row>335</xdr:row>
      <xdr:rowOff>0</xdr:rowOff>
    </xdr:to>
    <xdr:sp>
      <xdr:nvSpPr>
        <xdr:cNvPr id="19" name="TextBox 26"/>
        <xdr:cNvSpPr txBox="1">
          <a:spLocks noChangeArrowheads="1"/>
        </xdr:cNvSpPr>
      </xdr:nvSpPr>
      <xdr:spPr>
        <a:xfrm>
          <a:off x="285750" y="54454425"/>
          <a:ext cx="6829425" cy="476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registered a loss of RM8.12 million this quarter as compared to a loss of RM4.63 million in the immediate preceding quarter.  The higher loss is mainly attributable to higher finance cost.</a:t>
          </a:r>
        </a:p>
      </xdr:txBody>
    </xdr:sp>
    <xdr:clientData/>
  </xdr:twoCellAnchor>
  <xdr:twoCellAnchor>
    <xdr:from>
      <xdr:col>1</xdr:col>
      <xdr:colOff>9525</xdr:colOff>
      <xdr:row>336</xdr:row>
      <xdr:rowOff>19050</xdr:rowOff>
    </xdr:from>
    <xdr:to>
      <xdr:col>8</xdr:col>
      <xdr:colOff>800100</xdr:colOff>
      <xdr:row>339</xdr:row>
      <xdr:rowOff>142875</xdr:rowOff>
    </xdr:to>
    <xdr:sp>
      <xdr:nvSpPr>
        <xdr:cNvPr id="20" name="TextBox 27"/>
        <xdr:cNvSpPr txBox="1">
          <a:spLocks noChangeArrowheads="1"/>
        </xdr:cNvSpPr>
      </xdr:nvSpPr>
      <xdr:spPr>
        <a:xfrm>
          <a:off x="276225" y="55111650"/>
          <a:ext cx="6838950" cy="609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will continue to operate at a loss for this financial year because of high finance costs.  To reduce the Group's borrowings, the Group is looking at various avenues including the disposal of certain investment properties (refer note VIII below).</a:t>
          </a:r>
        </a:p>
      </xdr:txBody>
    </xdr:sp>
    <xdr:clientData/>
  </xdr:twoCellAnchor>
  <xdr:twoCellAnchor>
    <xdr:from>
      <xdr:col>1</xdr:col>
      <xdr:colOff>9525</xdr:colOff>
      <xdr:row>411</xdr:row>
      <xdr:rowOff>0</xdr:rowOff>
    </xdr:from>
    <xdr:to>
      <xdr:col>1</xdr:col>
      <xdr:colOff>238125</xdr:colOff>
      <xdr:row>416</xdr:row>
      <xdr:rowOff>95250</xdr:rowOff>
    </xdr:to>
    <xdr:sp>
      <xdr:nvSpPr>
        <xdr:cNvPr id="21" name="TextBox 28"/>
        <xdr:cNvSpPr txBox="1">
          <a:spLocks noChangeArrowheads="1"/>
        </xdr:cNvSpPr>
      </xdr:nvSpPr>
      <xdr:spPr>
        <a:xfrm>
          <a:off x="276225" y="67246500"/>
          <a:ext cx="228600" cy="9048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a:t>
          </a:r>
        </a:p>
      </xdr:txBody>
    </xdr:sp>
    <xdr:clientData/>
  </xdr:twoCellAnchor>
  <xdr:twoCellAnchor>
    <xdr:from>
      <xdr:col>1</xdr:col>
      <xdr:colOff>209550</xdr:colOff>
      <xdr:row>411</xdr:row>
      <xdr:rowOff>0</xdr:rowOff>
    </xdr:from>
    <xdr:to>
      <xdr:col>8</xdr:col>
      <xdr:colOff>800100</xdr:colOff>
      <xdr:row>417</xdr:row>
      <xdr:rowOff>0</xdr:rowOff>
    </xdr:to>
    <xdr:sp>
      <xdr:nvSpPr>
        <xdr:cNvPr id="22" name="TextBox 29"/>
        <xdr:cNvSpPr txBox="1">
          <a:spLocks noChangeArrowheads="1"/>
        </xdr:cNvSpPr>
      </xdr:nvSpPr>
      <xdr:spPr>
        <a:xfrm>
          <a:off x="476250" y="67246500"/>
          <a:ext cx="6638925" cy="971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19 November 2002, the Company was served with a writ of summons by two third parties claiming the refund of the sum of RM5.00 million which was paid in relation to the sale and purchase agreement entered into between them and the Company on 3 March 1997.  The said sale and purchase agreement had since lapsed due to non-fulfillment of the terms therein by the third parties. 
</a:t>
          </a:r>
          <a:r>
            <a:rPr lang="en-US" cap="none" sz="1000" b="0" i="0" u="none" baseline="0">
              <a:latin typeface="Arial"/>
              <a:ea typeface="Arial"/>
              <a:cs typeface="Arial"/>
            </a:rPr>
            <a:t>The Board of Directors of the Company is of the opinion that there is no valid basis for this claim and has filed defence and counterclaim against these parties.</a:t>
          </a:r>
        </a:p>
      </xdr:txBody>
    </xdr:sp>
    <xdr:clientData/>
  </xdr:twoCellAnchor>
  <xdr:twoCellAnchor>
    <xdr:from>
      <xdr:col>1</xdr:col>
      <xdr:colOff>19050</xdr:colOff>
      <xdr:row>308</xdr:row>
      <xdr:rowOff>19050</xdr:rowOff>
    </xdr:from>
    <xdr:to>
      <xdr:col>8</xdr:col>
      <xdr:colOff>800100</xdr:colOff>
      <xdr:row>310</xdr:row>
      <xdr:rowOff>76200</xdr:rowOff>
    </xdr:to>
    <xdr:sp>
      <xdr:nvSpPr>
        <xdr:cNvPr id="23" name="TextBox 32"/>
        <xdr:cNvSpPr txBox="1">
          <a:spLocks noChangeArrowheads="1"/>
        </xdr:cNvSpPr>
      </xdr:nvSpPr>
      <xdr:spPr>
        <a:xfrm>
          <a:off x="285750" y="50463450"/>
          <a:ext cx="6829425" cy="381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material events from the end of the financial quarter to the date of this announcement that would affect substantially the results of the Group.</a:t>
          </a:r>
        </a:p>
      </xdr:txBody>
    </xdr:sp>
    <xdr:clientData/>
  </xdr:twoCellAnchor>
  <xdr:twoCellAnchor>
    <xdr:from>
      <xdr:col>1</xdr:col>
      <xdr:colOff>190500</xdr:colOff>
      <xdr:row>428</xdr:row>
      <xdr:rowOff>19050</xdr:rowOff>
    </xdr:from>
    <xdr:to>
      <xdr:col>8</xdr:col>
      <xdr:colOff>238125</xdr:colOff>
      <xdr:row>429</xdr:row>
      <xdr:rowOff>66675</xdr:rowOff>
    </xdr:to>
    <xdr:sp>
      <xdr:nvSpPr>
        <xdr:cNvPr id="24" name="TextBox 33"/>
        <xdr:cNvSpPr txBox="1">
          <a:spLocks noChangeArrowheads="1"/>
        </xdr:cNvSpPr>
      </xdr:nvSpPr>
      <xdr:spPr>
        <a:xfrm>
          <a:off x="457200" y="70018275"/>
          <a:ext cx="6096000" cy="209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case is pending trial.</a:t>
          </a:r>
        </a:p>
      </xdr:txBody>
    </xdr:sp>
    <xdr:clientData/>
  </xdr:twoCellAnchor>
  <xdr:twoCellAnchor>
    <xdr:from>
      <xdr:col>1</xdr:col>
      <xdr:colOff>9525</xdr:colOff>
      <xdr:row>417</xdr:row>
      <xdr:rowOff>0</xdr:rowOff>
    </xdr:from>
    <xdr:to>
      <xdr:col>1</xdr:col>
      <xdr:colOff>219075</xdr:colOff>
      <xdr:row>417</xdr:row>
      <xdr:rowOff>0</xdr:rowOff>
    </xdr:to>
    <xdr:sp>
      <xdr:nvSpPr>
        <xdr:cNvPr id="25" name="TextBox 34"/>
        <xdr:cNvSpPr txBox="1">
          <a:spLocks noChangeArrowheads="1"/>
        </xdr:cNvSpPr>
      </xdr:nvSpPr>
      <xdr:spPr>
        <a:xfrm>
          <a:off x="276225" y="68218050"/>
          <a:ext cx="2095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a:t>
          </a:r>
        </a:p>
      </xdr:txBody>
    </xdr:sp>
    <xdr:clientData/>
  </xdr:twoCellAnchor>
  <xdr:twoCellAnchor>
    <xdr:from>
      <xdr:col>1</xdr:col>
      <xdr:colOff>200025</xdr:colOff>
      <xdr:row>417</xdr:row>
      <xdr:rowOff>0</xdr:rowOff>
    </xdr:from>
    <xdr:to>
      <xdr:col>8</xdr:col>
      <xdr:colOff>800100</xdr:colOff>
      <xdr:row>417</xdr:row>
      <xdr:rowOff>0</xdr:rowOff>
    </xdr:to>
    <xdr:sp>
      <xdr:nvSpPr>
        <xdr:cNvPr id="26" name="TextBox 35"/>
        <xdr:cNvSpPr txBox="1">
          <a:spLocks noChangeArrowheads="1"/>
        </xdr:cNvSpPr>
      </xdr:nvSpPr>
      <xdr:spPr>
        <a:xfrm>
          <a:off x="466725" y="68218050"/>
          <a:ext cx="6648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27 December 2001, the Company was served a writ of summons by the trustee for the holders of the Redeemable Secured Loan Stocks ("Loan Stocks") as a result of default on the repayment of the Loan Stocks and payment of interest due.  The trustee has also applied for a court order to foreclose the Company's freehold land and building, Kompleks Lien Hoe which was charged as collateral for the Loan Stocks.
On 30 January 2003, the Loan Stocks together with the outstanding interest was fully redeemed and settled. Accordingly, the suits against the Company were withdrawn.</a:t>
          </a:r>
        </a:p>
      </xdr:txBody>
    </xdr:sp>
    <xdr:clientData/>
  </xdr:twoCellAnchor>
  <xdr:twoCellAnchor>
    <xdr:from>
      <xdr:col>1</xdr:col>
      <xdr:colOff>19050</xdr:colOff>
      <xdr:row>313</xdr:row>
      <xdr:rowOff>9525</xdr:rowOff>
    </xdr:from>
    <xdr:to>
      <xdr:col>8</xdr:col>
      <xdr:colOff>771525</xdr:colOff>
      <xdr:row>314</xdr:row>
      <xdr:rowOff>95250</xdr:rowOff>
    </xdr:to>
    <xdr:sp>
      <xdr:nvSpPr>
        <xdr:cNvPr id="27" name="TextBox 36"/>
        <xdr:cNvSpPr txBox="1">
          <a:spLocks noChangeArrowheads="1"/>
        </xdr:cNvSpPr>
      </xdr:nvSpPr>
      <xdr:spPr>
        <a:xfrm>
          <a:off x="285750" y="51263550"/>
          <a:ext cx="6800850" cy="247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for the current financial period</a:t>
          </a:r>
        </a:p>
      </xdr:txBody>
    </xdr:sp>
    <xdr:clientData/>
  </xdr:twoCellAnchor>
  <xdr:twoCellAnchor>
    <xdr:from>
      <xdr:col>1</xdr:col>
      <xdr:colOff>9525</xdr:colOff>
      <xdr:row>350</xdr:row>
      <xdr:rowOff>0</xdr:rowOff>
    </xdr:from>
    <xdr:to>
      <xdr:col>8</xdr:col>
      <xdr:colOff>781050</xdr:colOff>
      <xdr:row>352</xdr:row>
      <xdr:rowOff>19050</xdr:rowOff>
    </xdr:to>
    <xdr:sp>
      <xdr:nvSpPr>
        <xdr:cNvPr id="28" name="TextBox 39"/>
        <xdr:cNvSpPr txBox="1">
          <a:spLocks noChangeArrowheads="1"/>
        </xdr:cNvSpPr>
      </xdr:nvSpPr>
      <xdr:spPr>
        <a:xfrm>
          <a:off x="276225" y="57359550"/>
          <a:ext cx="68199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sale of unquoted investments and/or properties during the current financial period.</a:t>
          </a:r>
        </a:p>
      </xdr:txBody>
    </xdr:sp>
    <xdr:clientData/>
  </xdr:twoCellAnchor>
  <xdr:twoCellAnchor>
    <xdr:from>
      <xdr:col>1</xdr:col>
      <xdr:colOff>247650</xdr:colOff>
      <xdr:row>357</xdr:row>
      <xdr:rowOff>0</xdr:rowOff>
    </xdr:from>
    <xdr:to>
      <xdr:col>8</xdr:col>
      <xdr:colOff>800100</xdr:colOff>
      <xdr:row>361</xdr:row>
      <xdr:rowOff>19050</xdr:rowOff>
    </xdr:to>
    <xdr:sp>
      <xdr:nvSpPr>
        <xdr:cNvPr id="29" name="TextBox 43"/>
        <xdr:cNvSpPr txBox="1">
          <a:spLocks noChangeArrowheads="1"/>
        </xdr:cNvSpPr>
      </xdr:nvSpPr>
      <xdr:spPr>
        <a:xfrm>
          <a:off x="514350" y="58493025"/>
          <a:ext cx="6600825" cy="6667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22 October 2003, the Company entered into a conditional sale and purchase agreement with ISG Asia Limited ('ISG') for the disposal of three of Lien Hoe Corporation Berhad's wholly-owned subsidiaries, namely Atria Properties Sdn Bhd, Billiontex Industries Sdn Bhd and Russella Teguh Sdn Bhd, and Kompleks Lien Hoe ('Proposed Assets Disposals') for a total consideration of SGD180.00 million (equivalent to RM392.40 million), to be satisfied as follows:-
</a:t>
          </a:r>
        </a:p>
      </xdr:txBody>
    </xdr:sp>
    <xdr:clientData/>
  </xdr:twoCellAnchor>
  <xdr:twoCellAnchor>
    <xdr:from>
      <xdr:col>1</xdr:col>
      <xdr:colOff>257175</xdr:colOff>
      <xdr:row>361</xdr:row>
      <xdr:rowOff>28575</xdr:rowOff>
    </xdr:from>
    <xdr:to>
      <xdr:col>1</xdr:col>
      <xdr:colOff>466725</xdr:colOff>
      <xdr:row>364</xdr:row>
      <xdr:rowOff>142875</xdr:rowOff>
    </xdr:to>
    <xdr:sp>
      <xdr:nvSpPr>
        <xdr:cNvPr id="30" name="TextBox 44"/>
        <xdr:cNvSpPr txBox="1">
          <a:spLocks noChangeArrowheads="1"/>
        </xdr:cNvSpPr>
      </xdr:nvSpPr>
      <xdr:spPr>
        <a:xfrm>
          <a:off x="523875" y="59169300"/>
          <a:ext cx="209550" cy="6000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
ii.)</a:t>
          </a:r>
        </a:p>
      </xdr:txBody>
    </xdr:sp>
    <xdr:clientData/>
  </xdr:twoCellAnchor>
  <xdr:twoCellAnchor>
    <xdr:from>
      <xdr:col>1</xdr:col>
      <xdr:colOff>428625</xdr:colOff>
      <xdr:row>361</xdr:row>
      <xdr:rowOff>38100</xdr:rowOff>
    </xdr:from>
    <xdr:to>
      <xdr:col>8</xdr:col>
      <xdr:colOff>781050</xdr:colOff>
      <xdr:row>365</xdr:row>
      <xdr:rowOff>38100</xdr:rowOff>
    </xdr:to>
    <xdr:sp>
      <xdr:nvSpPr>
        <xdr:cNvPr id="31" name="TextBox 45"/>
        <xdr:cNvSpPr txBox="1">
          <a:spLocks noChangeArrowheads="1"/>
        </xdr:cNvSpPr>
      </xdr:nvSpPr>
      <xdr:spPr>
        <a:xfrm>
          <a:off x="695325" y="59178825"/>
          <a:ext cx="6400800" cy="6477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757,000,000 new ordinary shares of SGD0.05 each in ISG at an issue price of SGD0.15 (equivalent to RM0.33) per share; and
SGD66,450,000 nominal value of 5-year 1.5% convertible unsecured loan stocks issued at an issue price of 100% of its nominal value.</a:t>
          </a:r>
        </a:p>
      </xdr:txBody>
    </xdr:sp>
    <xdr:clientData/>
  </xdr:twoCellAnchor>
  <xdr:twoCellAnchor>
    <xdr:from>
      <xdr:col>1</xdr:col>
      <xdr:colOff>257175</xdr:colOff>
      <xdr:row>365</xdr:row>
      <xdr:rowOff>38100</xdr:rowOff>
    </xdr:from>
    <xdr:to>
      <xdr:col>8</xdr:col>
      <xdr:colOff>781050</xdr:colOff>
      <xdr:row>366</xdr:row>
      <xdr:rowOff>47625</xdr:rowOff>
    </xdr:to>
    <xdr:sp>
      <xdr:nvSpPr>
        <xdr:cNvPr id="32" name="TextBox 46"/>
        <xdr:cNvSpPr txBox="1">
          <a:spLocks noChangeArrowheads="1"/>
        </xdr:cNvSpPr>
      </xdr:nvSpPr>
      <xdr:spPr>
        <a:xfrm>
          <a:off x="523875" y="59826525"/>
          <a:ext cx="6572250" cy="171450"/>
        </a:xfrm>
        <a:prstGeom prst="rect">
          <a:avLst/>
        </a:prstGeom>
        <a:solidFill>
          <a:srgbClr val="FFFFFF"/>
        </a:solidFill>
        <a:ln w="9525" cmpd="sng">
          <a:solidFill>
            <a:srgbClr val="000000"/>
          </a:solidFill>
          <a:headEnd type="none"/>
          <a:tailEnd type="none"/>
        </a:ln>
      </xdr:spPr>
      <xdr:txBody>
        <a:bodyPr vertOverflow="clip" wrap="square" lIns="91440" tIns="45720" rIns="3207179" bIns="45720"/>
        <a:p>
          <a:pPr algn="just">
            <a:defRPr/>
          </a:pPr>
          <a:r>
            <a:rPr lang="en-US" cap="none" sz="1000" b="0" i="0" u="none" baseline="0">
              <a:latin typeface="Arial"/>
              <a:ea typeface="Arial"/>
              <a:cs typeface="Arial"/>
            </a:rPr>
            <a:t>Following the completion of a.) above, there will be two restricted offers for sale by the Company of:-</a:t>
          </a:r>
        </a:p>
      </xdr:txBody>
    </xdr:sp>
    <xdr:clientData/>
  </xdr:twoCellAnchor>
  <xdr:twoCellAnchor>
    <xdr:from>
      <xdr:col>1</xdr:col>
      <xdr:colOff>19050</xdr:colOff>
      <xdr:row>357</xdr:row>
      <xdr:rowOff>0</xdr:rowOff>
    </xdr:from>
    <xdr:to>
      <xdr:col>1</xdr:col>
      <xdr:colOff>238125</xdr:colOff>
      <xdr:row>359</xdr:row>
      <xdr:rowOff>9525</xdr:rowOff>
    </xdr:to>
    <xdr:sp>
      <xdr:nvSpPr>
        <xdr:cNvPr id="33" name="TextBox 47"/>
        <xdr:cNvSpPr txBox="1">
          <a:spLocks noChangeArrowheads="1"/>
        </xdr:cNvSpPr>
      </xdr:nvSpPr>
      <xdr:spPr>
        <a:xfrm>
          <a:off x="285750" y="58493025"/>
          <a:ext cx="219075" cy="3333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a:t>
          </a:r>
        </a:p>
      </xdr:txBody>
    </xdr:sp>
    <xdr:clientData/>
  </xdr:twoCellAnchor>
  <xdr:twoCellAnchor>
    <xdr:from>
      <xdr:col>1</xdr:col>
      <xdr:colOff>38100</xdr:colOff>
      <xdr:row>365</xdr:row>
      <xdr:rowOff>19050</xdr:rowOff>
    </xdr:from>
    <xdr:to>
      <xdr:col>1</xdr:col>
      <xdr:colOff>285750</xdr:colOff>
      <xdr:row>367</xdr:row>
      <xdr:rowOff>38100</xdr:rowOff>
    </xdr:to>
    <xdr:sp>
      <xdr:nvSpPr>
        <xdr:cNvPr id="34" name="TextBox 48"/>
        <xdr:cNvSpPr txBox="1">
          <a:spLocks noChangeArrowheads="1"/>
        </xdr:cNvSpPr>
      </xdr:nvSpPr>
      <xdr:spPr>
        <a:xfrm>
          <a:off x="304800" y="59807475"/>
          <a:ext cx="247650" cy="3429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a:t>
          </a:r>
        </a:p>
      </xdr:txBody>
    </xdr:sp>
    <xdr:clientData/>
  </xdr:twoCellAnchor>
  <xdr:twoCellAnchor>
    <xdr:from>
      <xdr:col>1</xdr:col>
      <xdr:colOff>266700</xdr:colOff>
      <xdr:row>366</xdr:row>
      <xdr:rowOff>66675</xdr:rowOff>
    </xdr:from>
    <xdr:to>
      <xdr:col>1</xdr:col>
      <xdr:colOff>485775</xdr:colOff>
      <xdr:row>371</xdr:row>
      <xdr:rowOff>95250</xdr:rowOff>
    </xdr:to>
    <xdr:sp>
      <xdr:nvSpPr>
        <xdr:cNvPr id="35" name="TextBox 49"/>
        <xdr:cNvSpPr txBox="1">
          <a:spLocks noChangeArrowheads="1"/>
        </xdr:cNvSpPr>
      </xdr:nvSpPr>
      <xdr:spPr>
        <a:xfrm>
          <a:off x="533400" y="60017025"/>
          <a:ext cx="219075" cy="8382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
ii.)</a:t>
          </a:r>
        </a:p>
      </xdr:txBody>
    </xdr:sp>
    <xdr:clientData/>
  </xdr:twoCellAnchor>
  <xdr:twoCellAnchor>
    <xdr:from>
      <xdr:col>1</xdr:col>
      <xdr:colOff>476250</xdr:colOff>
      <xdr:row>366</xdr:row>
      <xdr:rowOff>76200</xdr:rowOff>
    </xdr:from>
    <xdr:to>
      <xdr:col>8</xdr:col>
      <xdr:colOff>752475</xdr:colOff>
      <xdr:row>371</xdr:row>
      <xdr:rowOff>114300</xdr:rowOff>
    </xdr:to>
    <xdr:sp>
      <xdr:nvSpPr>
        <xdr:cNvPr id="36" name="TextBox 50"/>
        <xdr:cNvSpPr txBox="1">
          <a:spLocks noChangeArrowheads="1"/>
        </xdr:cNvSpPr>
      </xdr:nvSpPr>
      <xdr:spPr>
        <a:xfrm>
          <a:off x="742950" y="60026550"/>
          <a:ext cx="6324600" cy="8477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361,742,000 ordinary shares of SGD0.05 each in ISG together with SGD54,261,300 nominal value of 5-year 1.5% convertible unsecured loan stocks in ISG to the shareholders and holders of 2% irredeemable convertible unsecured loan stocks 2002/2007 of the Company; and
135,000,000 ISG shares with an option to purchase an additional 135,000,000 ISG shares at SGD0.15 per ISG share within a 12-month period, to the existing shareholders of ISG.</a:t>
          </a:r>
        </a:p>
      </xdr:txBody>
    </xdr:sp>
    <xdr:clientData/>
  </xdr:twoCellAnchor>
  <xdr:twoCellAnchor>
    <xdr:from>
      <xdr:col>1</xdr:col>
      <xdr:colOff>28575</xdr:colOff>
      <xdr:row>241</xdr:row>
      <xdr:rowOff>9525</xdr:rowOff>
    </xdr:from>
    <xdr:to>
      <xdr:col>1</xdr:col>
      <xdr:colOff>247650</xdr:colOff>
      <xdr:row>246</xdr:row>
      <xdr:rowOff>85725</xdr:rowOff>
    </xdr:to>
    <xdr:sp>
      <xdr:nvSpPr>
        <xdr:cNvPr id="37" name="TextBox 52"/>
        <xdr:cNvSpPr txBox="1">
          <a:spLocks noChangeArrowheads="1"/>
        </xdr:cNvSpPr>
      </xdr:nvSpPr>
      <xdr:spPr>
        <a:xfrm>
          <a:off x="295275" y="39585900"/>
          <a:ext cx="219075" cy="8858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
ii.)</a:t>
          </a:r>
        </a:p>
      </xdr:txBody>
    </xdr:sp>
    <xdr:clientData/>
  </xdr:twoCellAnchor>
  <xdr:twoCellAnchor>
    <xdr:from>
      <xdr:col>1</xdr:col>
      <xdr:colOff>247650</xdr:colOff>
      <xdr:row>241</xdr:row>
      <xdr:rowOff>19050</xdr:rowOff>
    </xdr:from>
    <xdr:to>
      <xdr:col>8</xdr:col>
      <xdr:colOff>790575</xdr:colOff>
      <xdr:row>247</xdr:row>
      <xdr:rowOff>28575</xdr:rowOff>
    </xdr:to>
    <xdr:sp>
      <xdr:nvSpPr>
        <xdr:cNvPr id="38" name="TextBox 53"/>
        <xdr:cNvSpPr txBox="1">
          <a:spLocks noChangeArrowheads="1"/>
        </xdr:cNvSpPr>
      </xdr:nvSpPr>
      <xdr:spPr>
        <a:xfrm>
          <a:off x="514350" y="39595425"/>
          <a:ext cx="6591300" cy="981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an amount of RM10,655,000 for which a provision of RM7,512,000 has been made during the financial year, leaving a balance of RM3,143,000 which is collaterised by the Company's ordinary shares with nominal value of RM10,655,000 and market value of RM3,143,000 as at 31 December 2004; and
amounts of RM15,999,000 which are collateralised by the Company's ICULS with nominal value of RM14,300,000 and carrying value of RM4,219,000 upon conversion to ordinary shares as at 31 December 2004. The shortfall of RM11,780,000 has been fully provided for during the financial year.</a:t>
          </a:r>
        </a:p>
      </xdr:txBody>
    </xdr:sp>
    <xdr:clientData/>
  </xdr:twoCellAnchor>
  <xdr:twoCellAnchor>
    <xdr:from>
      <xdr:col>0</xdr:col>
      <xdr:colOff>247650</xdr:colOff>
      <xdr:row>247</xdr:row>
      <xdr:rowOff>28575</xdr:rowOff>
    </xdr:from>
    <xdr:to>
      <xdr:col>8</xdr:col>
      <xdr:colOff>762000</xdr:colOff>
      <xdr:row>251</xdr:row>
      <xdr:rowOff>66675</xdr:rowOff>
    </xdr:to>
    <xdr:sp>
      <xdr:nvSpPr>
        <xdr:cNvPr id="39" name="TextBox 54"/>
        <xdr:cNvSpPr txBox="1">
          <a:spLocks noChangeArrowheads="1"/>
        </xdr:cNvSpPr>
      </xdr:nvSpPr>
      <xdr:spPr>
        <a:xfrm>
          <a:off x="247650" y="40576500"/>
          <a:ext cx="6829425" cy="6858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We have reported in our report dated 29 April 2004 on the financial statements of the Group and the Company for the year ended 31 December 2003 that the above provisions should have been made as at 31 December 2003. Had these provisions for doubtful debts been made in the previous financial year, the net loss for the year ended 31 December 2004 for the Group and the Company would decrease by RM19,292,000 respectively."</a:t>
          </a:r>
        </a:p>
      </xdr:txBody>
    </xdr:sp>
    <xdr:clientData/>
  </xdr:twoCellAnchor>
  <xdr:twoCellAnchor>
    <xdr:from>
      <xdr:col>1</xdr:col>
      <xdr:colOff>28575</xdr:colOff>
      <xdr:row>372</xdr:row>
      <xdr:rowOff>9525</xdr:rowOff>
    </xdr:from>
    <xdr:to>
      <xdr:col>1</xdr:col>
      <xdr:colOff>228600</xdr:colOff>
      <xdr:row>373</xdr:row>
      <xdr:rowOff>85725</xdr:rowOff>
    </xdr:to>
    <xdr:sp>
      <xdr:nvSpPr>
        <xdr:cNvPr id="40" name="TextBox 55"/>
        <xdr:cNvSpPr txBox="1">
          <a:spLocks noChangeArrowheads="1"/>
        </xdr:cNvSpPr>
      </xdr:nvSpPr>
      <xdr:spPr>
        <a:xfrm>
          <a:off x="295275" y="60931425"/>
          <a:ext cx="200025" cy="2381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a:t>
          </a:r>
        </a:p>
      </xdr:txBody>
    </xdr:sp>
    <xdr:clientData/>
  </xdr:twoCellAnchor>
  <xdr:twoCellAnchor>
    <xdr:from>
      <xdr:col>1</xdr:col>
      <xdr:colOff>257175</xdr:colOff>
      <xdr:row>372</xdr:row>
      <xdr:rowOff>9525</xdr:rowOff>
    </xdr:from>
    <xdr:to>
      <xdr:col>8</xdr:col>
      <xdr:colOff>742950</xdr:colOff>
      <xdr:row>375</xdr:row>
      <xdr:rowOff>19050</xdr:rowOff>
    </xdr:to>
    <xdr:sp>
      <xdr:nvSpPr>
        <xdr:cNvPr id="41" name="TextBox 56"/>
        <xdr:cNvSpPr txBox="1">
          <a:spLocks noChangeArrowheads="1"/>
        </xdr:cNvSpPr>
      </xdr:nvSpPr>
      <xdr:spPr>
        <a:xfrm>
          <a:off x="523875" y="60931425"/>
          <a:ext cx="6534150" cy="4953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7 October 2004, the Company announced that it has decided to exclude the disposals of Atria Properties Sdn Bhd and Billiontex Industries Sdn Bhd from the Proposed Assets Disposals as the Company is considering alternative means such as cash disposal.</a:t>
          </a:r>
        </a:p>
      </xdr:txBody>
    </xdr:sp>
    <xdr:clientData/>
  </xdr:twoCellAnchor>
  <xdr:twoCellAnchor>
    <xdr:from>
      <xdr:col>1</xdr:col>
      <xdr:colOff>19050</xdr:colOff>
      <xdr:row>375</xdr:row>
      <xdr:rowOff>9525</xdr:rowOff>
    </xdr:from>
    <xdr:to>
      <xdr:col>1</xdr:col>
      <xdr:colOff>247650</xdr:colOff>
      <xdr:row>376</xdr:row>
      <xdr:rowOff>38100</xdr:rowOff>
    </xdr:to>
    <xdr:sp>
      <xdr:nvSpPr>
        <xdr:cNvPr id="42" name="TextBox 61"/>
        <xdr:cNvSpPr txBox="1">
          <a:spLocks noChangeArrowheads="1"/>
        </xdr:cNvSpPr>
      </xdr:nvSpPr>
      <xdr:spPr>
        <a:xfrm>
          <a:off x="285750" y="61417200"/>
          <a:ext cx="228600" cy="1905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d.)</a:t>
          </a:r>
        </a:p>
      </xdr:txBody>
    </xdr:sp>
    <xdr:clientData/>
  </xdr:twoCellAnchor>
  <xdr:twoCellAnchor>
    <xdr:from>
      <xdr:col>1</xdr:col>
      <xdr:colOff>247650</xdr:colOff>
      <xdr:row>375</xdr:row>
      <xdr:rowOff>38100</xdr:rowOff>
    </xdr:from>
    <xdr:to>
      <xdr:col>8</xdr:col>
      <xdr:colOff>704850</xdr:colOff>
      <xdr:row>382</xdr:row>
      <xdr:rowOff>47625</xdr:rowOff>
    </xdr:to>
    <xdr:sp>
      <xdr:nvSpPr>
        <xdr:cNvPr id="43" name="TextBox 62"/>
        <xdr:cNvSpPr txBox="1">
          <a:spLocks noChangeArrowheads="1"/>
        </xdr:cNvSpPr>
      </xdr:nvSpPr>
      <xdr:spPr>
        <a:xfrm>
          <a:off x="514350" y="61445775"/>
          <a:ext cx="6505575" cy="1143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Following further negotiations, the Company and ISG have agreed that the two original sale companies to be excluded from the proposed disposal shall be Billiontex Industries Sdn Bhd and Russella Teguh Sdn Bhd, and on 10 June 2005, the Company entered into a supplemental to the conditional sale and purchase agreement with ISG to dispose LH Commercials Pte Ltd, the new holding company for both Atria Properties Sdn Bhd (which owns the Atria Shopping Centre in Petaling Jaya) and Advantage Equity Sdn Bhd (which owns the Kompleks Lien Hoe in Johor Bahru), for a total sale consideration of SGD50,542,616 (equivalent to approximately RM116,248,017) to be satisfied by 631,782,701 new ISG ordinary shares of SGD0.05 each at an issue price of SGD0.08 per share.</a:t>
          </a:r>
        </a:p>
      </xdr:txBody>
    </xdr:sp>
    <xdr:clientData/>
  </xdr:twoCellAnchor>
  <xdr:twoCellAnchor>
    <xdr:from>
      <xdr:col>1</xdr:col>
      <xdr:colOff>19050</xdr:colOff>
      <xdr:row>382</xdr:row>
      <xdr:rowOff>66675</xdr:rowOff>
    </xdr:from>
    <xdr:to>
      <xdr:col>8</xdr:col>
      <xdr:colOff>676275</xdr:colOff>
      <xdr:row>384</xdr:row>
      <xdr:rowOff>0</xdr:rowOff>
    </xdr:to>
    <xdr:sp>
      <xdr:nvSpPr>
        <xdr:cNvPr id="44" name="TextBox 63"/>
        <xdr:cNvSpPr txBox="1">
          <a:spLocks noChangeArrowheads="1"/>
        </xdr:cNvSpPr>
      </xdr:nvSpPr>
      <xdr:spPr>
        <a:xfrm>
          <a:off x="285750" y="62607825"/>
          <a:ext cx="6705600" cy="2571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This transaction is pending approval by the relevant authorities.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38"/>
  <sheetViews>
    <sheetView tabSelected="1" workbookViewId="0" topLeftCell="A22">
      <selection activeCell="A36" sqref="A36"/>
    </sheetView>
  </sheetViews>
  <sheetFormatPr defaultColWidth="9.140625" defaultRowHeight="12.75"/>
  <cols>
    <col min="1" max="1" width="4.00390625" style="0" customWidth="1"/>
    <col min="2" max="2" width="11.140625" style="0" customWidth="1"/>
    <col min="3" max="3" width="16.00390625" style="0" customWidth="1"/>
    <col min="4" max="8" width="12.7109375" style="0" customWidth="1"/>
    <col min="9" max="9" width="12.140625" style="0" customWidth="1"/>
    <col min="10" max="10" width="12.421875" style="0" customWidth="1"/>
  </cols>
  <sheetData>
    <row r="1" s="15" customFormat="1" ht="18">
      <c r="A1" s="15" t="s">
        <v>0</v>
      </c>
    </row>
    <row r="2" s="4" customFormat="1" ht="15.75">
      <c r="A2" s="4" t="s">
        <v>1</v>
      </c>
    </row>
    <row r="3" s="4" customFormat="1" ht="15.75"/>
    <row r="5" s="2" customFormat="1" ht="15">
      <c r="A5" s="2" t="s">
        <v>182</v>
      </c>
    </row>
    <row r="6" s="2" customFormat="1" ht="15">
      <c r="A6" s="2" t="s">
        <v>2</v>
      </c>
    </row>
    <row r="7" s="2" customFormat="1" ht="15"/>
    <row r="8" s="5" customFormat="1" ht="14.25"/>
    <row r="9" s="2" customFormat="1" ht="15">
      <c r="A9" s="2" t="s">
        <v>100</v>
      </c>
    </row>
    <row r="10" s="2" customFormat="1" ht="15"/>
    <row r="12" spans="4:7" s="2" customFormat="1" ht="15">
      <c r="D12" s="2" t="s">
        <v>138</v>
      </c>
      <c r="G12" s="2" t="s">
        <v>11</v>
      </c>
    </row>
    <row r="13" spans="5:8" s="3" customFormat="1" ht="12.75">
      <c r="E13" s="3" t="s">
        <v>7</v>
      </c>
      <c r="H13" s="3" t="s">
        <v>7</v>
      </c>
    </row>
    <row r="14" spans="4:8" s="3" customFormat="1" ht="12.75">
      <c r="D14" s="3" t="s">
        <v>3</v>
      </c>
      <c r="E14" s="3" t="s">
        <v>4</v>
      </c>
      <c r="G14" s="3" t="s">
        <v>3</v>
      </c>
      <c r="H14" s="3" t="s">
        <v>4</v>
      </c>
    </row>
    <row r="15" spans="4:8" s="3" customFormat="1" ht="12.75">
      <c r="D15" s="3" t="s">
        <v>4</v>
      </c>
      <c r="E15" s="3" t="s">
        <v>6</v>
      </c>
      <c r="G15" s="3" t="s">
        <v>4</v>
      </c>
      <c r="H15" s="3" t="s">
        <v>6</v>
      </c>
    </row>
    <row r="16" spans="4:8" s="3" customFormat="1" ht="12.75">
      <c r="D16" s="3" t="s">
        <v>5</v>
      </c>
      <c r="E16" s="3" t="s">
        <v>5</v>
      </c>
      <c r="G16" s="3" t="s">
        <v>8</v>
      </c>
      <c r="H16" s="3" t="s">
        <v>9</v>
      </c>
    </row>
    <row r="17" spans="4:8" s="3" customFormat="1" ht="12.75">
      <c r="D17" s="3" t="s">
        <v>184</v>
      </c>
      <c r="E17" s="3" t="s">
        <v>183</v>
      </c>
      <c r="G17" s="3" t="s">
        <v>184</v>
      </c>
      <c r="H17" s="3" t="s">
        <v>183</v>
      </c>
    </row>
    <row r="18" spans="4:8" ht="12.75">
      <c r="D18" s="3" t="s">
        <v>10</v>
      </c>
      <c r="E18" s="3" t="s">
        <v>10</v>
      </c>
      <c r="G18" s="3" t="s">
        <v>10</v>
      </c>
      <c r="H18" s="3" t="s">
        <v>10</v>
      </c>
    </row>
    <row r="20" spans="1:8" ht="12.75">
      <c r="A20" t="s">
        <v>12</v>
      </c>
      <c r="D20" s="6">
        <f>G20-20100</f>
        <v>23517</v>
      </c>
      <c r="E20" s="6">
        <v>29341</v>
      </c>
      <c r="F20" s="6"/>
      <c r="G20" s="6">
        <v>43617</v>
      </c>
      <c r="H20" s="6">
        <v>53853</v>
      </c>
    </row>
    <row r="21" spans="4:8" ht="12.75">
      <c r="D21" s="6"/>
      <c r="E21" s="6"/>
      <c r="F21" s="6"/>
      <c r="G21" s="6"/>
      <c r="H21" s="6"/>
    </row>
    <row r="22" spans="1:8" ht="12.75">
      <c r="A22" t="s">
        <v>13</v>
      </c>
      <c r="D22" s="6">
        <f>G22+19679</f>
        <v>-23425</v>
      </c>
      <c r="E22" s="6">
        <v>-25128</v>
      </c>
      <c r="F22" s="6"/>
      <c r="G22" s="6">
        <v>-43104</v>
      </c>
      <c r="H22" s="6">
        <v>-45467</v>
      </c>
    </row>
    <row r="23" spans="4:8" ht="12.75">
      <c r="D23" s="6"/>
      <c r="E23" s="6"/>
      <c r="F23" s="6"/>
      <c r="G23" s="6"/>
      <c r="H23" s="6"/>
    </row>
    <row r="24" spans="1:8" ht="12.75">
      <c r="A24" t="s">
        <v>101</v>
      </c>
      <c r="D24" s="7">
        <f>SUM(D20:D23)</f>
        <v>92</v>
      </c>
      <c r="E24" s="7">
        <f>SUM(E20:E23)</f>
        <v>4213</v>
      </c>
      <c r="F24" s="6"/>
      <c r="G24" s="7">
        <f>SUM(G20:G23)</f>
        <v>513</v>
      </c>
      <c r="H24" s="7">
        <f>SUM(H20:H23)</f>
        <v>8386</v>
      </c>
    </row>
    <row r="25" spans="4:8" ht="12.75">
      <c r="D25" s="6"/>
      <c r="E25" s="6"/>
      <c r="F25" s="6"/>
      <c r="G25" s="6"/>
      <c r="H25" s="6"/>
    </row>
    <row r="26" spans="1:8" ht="12.75">
      <c r="A26" t="s">
        <v>141</v>
      </c>
      <c r="D26" s="6">
        <f>G26+5052</f>
        <v>-8214</v>
      </c>
      <c r="E26" s="6">
        <v>-5762</v>
      </c>
      <c r="F26" s="6"/>
      <c r="G26" s="6">
        <v>-13266</v>
      </c>
      <c r="H26" s="6">
        <v>-11531</v>
      </c>
    </row>
    <row r="27" spans="4:8" ht="12.75">
      <c r="D27" s="6"/>
      <c r="E27" s="6"/>
      <c r="F27" s="6"/>
      <c r="G27" s="6"/>
      <c r="H27" s="6"/>
    </row>
    <row r="28" spans="1:8" ht="12.75">
      <c r="A28" t="s">
        <v>142</v>
      </c>
      <c r="D28" s="7">
        <f>SUM(D24:D27)</f>
        <v>-8122</v>
      </c>
      <c r="E28" s="7">
        <f>SUM(E24:E27)</f>
        <v>-1549</v>
      </c>
      <c r="F28" s="6"/>
      <c r="G28" s="7">
        <f>SUM(G24:G27)</f>
        <v>-12753</v>
      </c>
      <c r="H28" s="7">
        <f>SUM(H24:H27)</f>
        <v>-3145</v>
      </c>
    </row>
    <row r="29" spans="4:8" ht="12.75">
      <c r="D29" s="6"/>
      <c r="E29" s="6"/>
      <c r="F29" s="6"/>
      <c r="G29" s="6"/>
      <c r="H29" s="6"/>
    </row>
    <row r="30" spans="1:8" ht="12.75">
      <c r="A30" t="s">
        <v>14</v>
      </c>
      <c r="D30" s="6">
        <f>G30+353</f>
        <v>-348</v>
      </c>
      <c r="E30" s="6">
        <v>-272</v>
      </c>
      <c r="F30" s="6"/>
      <c r="G30" s="6">
        <v>-701</v>
      </c>
      <c r="H30" s="6">
        <v>-695</v>
      </c>
    </row>
    <row r="31" spans="4:8" ht="12.75">
      <c r="D31" s="6"/>
      <c r="E31" s="6"/>
      <c r="F31" s="6"/>
      <c r="G31" s="6"/>
      <c r="H31" s="6"/>
    </row>
    <row r="32" spans="1:8" ht="12.75">
      <c r="A32" t="s">
        <v>143</v>
      </c>
      <c r="D32" s="7">
        <f>SUM(D28:D31)</f>
        <v>-8470</v>
      </c>
      <c r="E32" s="7">
        <f>SUM(E28:E31)</f>
        <v>-1821</v>
      </c>
      <c r="F32" s="6"/>
      <c r="G32" s="7">
        <f>SUM(G28:G31)</f>
        <v>-13454</v>
      </c>
      <c r="H32" s="7">
        <f>SUM(H28:H31)</f>
        <v>-3840</v>
      </c>
    </row>
    <row r="33" spans="4:8" ht="12.75">
      <c r="D33" s="6"/>
      <c r="E33" s="6"/>
      <c r="F33" s="6"/>
      <c r="G33" s="6"/>
      <c r="H33" s="6"/>
    </row>
    <row r="34" spans="1:8" ht="12.75">
      <c r="A34" t="s">
        <v>15</v>
      </c>
      <c r="D34" s="8" t="s">
        <v>83</v>
      </c>
      <c r="E34" s="8" t="s">
        <v>83</v>
      </c>
      <c r="F34" s="8"/>
      <c r="G34" s="8" t="s">
        <v>83</v>
      </c>
      <c r="H34" s="8" t="s">
        <v>83</v>
      </c>
    </row>
    <row r="35" spans="4:8" ht="12.75">
      <c r="D35" s="6"/>
      <c r="E35" s="6"/>
      <c r="F35" s="6"/>
      <c r="G35" s="6"/>
      <c r="H35" s="6"/>
    </row>
    <row r="36" spans="1:8" ht="13.5" thickBot="1">
      <c r="A36" t="s">
        <v>192</v>
      </c>
      <c r="D36" s="14">
        <f>SUM(D32:D35)</f>
        <v>-8470</v>
      </c>
      <c r="E36" s="14">
        <f>SUM(E32:E35)</f>
        <v>-1821</v>
      </c>
      <c r="F36" s="6"/>
      <c r="G36" s="14">
        <f>SUM(G32:G35)</f>
        <v>-13454</v>
      </c>
      <c r="H36" s="14">
        <f>SUM(H32:H35)</f>
        <v>-3840</v>
      </c>
    </row>
    <row r="39" ht="12.75">
      <c r="A39" t="s">
        <v>163</v>
      </c>
    </row>
    <row r="40" spans="2:8" ht="12.75">
      <c r="B40" t="s">
        <v>16</v>
      </c>
      <c r="D40" s="16">
        <f>D36/302029*100</f>
        <v>-2.8043664681206106</v>
      </c>
      <c r="E40" s="16">
        <v>-0.61</v>
      </c>
      <c r="G40" s="16">
        <f>G36/302029*100</f>
        <v>-4.454539133659351</v>
      </c>
      <c r="H40" s="16">
        <v>-1.29</v>
      </c>
    </row>
    <row r="61" ht="12.75">
      <c r="A61" t="s">
        <v>17</v>
      </c>
    </row>
    <row r="62" ht="12.75">
      <c r="A62" t="s">
        <v>174</v>
      </c>
    </row>
    <row r="64" ht="15">
      <c r="A64" s="2" t="s">
        <v>87</v>
      </c>
    </row>
    <row r="65" ht="12.75">
      <c r="G65" s="3" t="s">
        <v>126</v>
      </c>
    </row>
    <row r="66" spans="5:7" s="3" customFormat="1" ht="12.75">
      <c r="E66" s="3" t="s">
        <v>20</v>
      </c>
      <c r="G66" s="3" t="s">
        <v>20</v>
      </c>
    </row>
    <row r="67" spans="5:7" s="3" customFormat="1" ht="12.75">
      <c r="E67" s="3" t="s">
        <v>21</v>
      </c>
      <c r="G67" s="3" t="s">
        <v>7</v>
      </c>
    </row>
    <row r="68" spans="5:7" s="3" customFormat="1" ht="12.75">
      <c r="E68" s="3" t="s">
        <v>3</v>
      </c>
      <c r="G68" s="3" t="s">
        <v>18</v>
      </c>
    </row>
    <row r="69" spans="5:7" s="3" customFormat="1" ht="12.75">
      <c r="E69" s="3" t="s">
        <v>5</v>
      </c>
      <c r="G69" s="3" t="s">
        <v>19</v>
      </c>
    </row>
    <row r="70" spans="5:7" s="3" customFormat="1" ht="12.75">
      <c r="E70" s="3" t="s">
        <v>184</v>
      </c>
      <c r="G70" s="3" t="s">
        <v>167</v>
      </c>
    </row>
    <row r="71" spans="5:7" s="3" customFormat="1" ht="12.75">
      <c r="E71" s="3" t="s">
        <v>10</v>
      </c>
      <c r="G71" s="3" t="s">
        <v>10</v>
      </c>
    </row>
    <row r="73" ht="12.75">
      <c r="A73" t="s">
        <v>150</v>
      </c>
    </row>
    <row r="74" spans="1:7" ht="12.75">
      <c r="A74" t="s">
        <v>102</v>
      </c>
      <c r="E74" s="6">
        <v>384894</v>
      </c>
      <c r="F74" s="6"/>
      <c r="G74" s="6">
        <v>384023</v>
      </c>
    </row>
    <row r="75" spans="1:7" ht="12.75">
      <c r="A75" t="s">
        <v>151</v>
      </c>
      <c r="E75" s="6">
        <v>190000</v>
      </c>
      <c r="F75" s="6"/>
      <c r="G75" s="6">
        <v>187710</v>
      </c>
    </row>
    <row r="76" spans="1:7" ht="12.75">
      <c r="A76" t="s">
        <v>27</v>
      </c>
      <c r="E76" s="6">
        <v>6872</v>
      </c>
      <c r="F76" s="6"/>
      <c r="G76" s="6">
        <v>7090</v>
      </c>
    </row>
    <row r="77" spans="5:7" ht="12.75">
      <c r="E77" s="6"/>
      <c r="F77" s="6"/>
      <c r="G77" s="6"/>
    </row>
    <row r="78" spans="5:7" ht="12.75">
      <c r="E78" s="21">
        <f>SUM(E74:E77)</f>
        <v>581766</v>
      </c>
      <c r="F78" s="6"/>
      <c r="G78" s="21">
        <f>SUM(G74:G77)</f>
        <v>578823</v>
      </c>
    </row>
    <row r="79" spans="5:7" ht="12.75">
      <c r="E79" s="6"/>
      <c r="F79" s="6"/>
      <c r="G79" s="6"/>
    </row>
    <row r="80" spans="1:7" ht="12.75">
      <c r="A80" t="s">
        <v>154</v>
      </c>
      <c r="E80" s="6"/>
      <c r="F80" s="6"/>
      <c r="G80" s="6"/>
    </row>
    <row r="81" spans="1:7" ht="12.75">
      <c r="A81" t="s">
        <v>175</v>
      </c>
      <c r="E81" s="6">
        <v>5693</v>
      </c>
      <c r="F81" s="6"/>
      <c r="G81" s="6">
        <v>4872</v>
      </c>
    </row>
    <row r="82" spans="1:7" ht="12.75">
      <c r="A82" t="s">
        <v>84</v>
      </c>
      <c r="E82" s="25">
        <v>970</v>
      </c>
      <c r="F82" s="24"/>
      <c r="G82" s="25">
        <v>1796</v>
      </c>
    </row>
    <row r="83" spans="1:7" ht="12.75">
      <c r="A83" t="s">
        <v>22</v>
      </c>
      <c r="E83" s="24">
        <v>22043</v>
      </c>
      <c r="F83" s="24"/>
      <c r="G83" s="24">
        <v>22342</v>
      </c>
    </row>
    <row r="84" spans="1:7" ht="12.75">
      <c r="A84" t="s">
        <v>23</v>
      </c>
      <c r="E84" s="24">
        <f>23311+30289</f>
        <v>53600</v>
      </c>
      <c r="F84" s="24"/>
      <c r="G84" s="24">
        <v>34182</v>
      </c>
    </row>
    <row r="85" spans="1:7" ht="12.75">
      <c r="A85" t="s">
        <v>88</v>
      </c>
      <c r="E85" s="24">
        <v>516</v>
      </c>
      <c r="F85" s="24"/>
      <c r="G85" s="24">
        <v>670</v>
      </c>
    </row>
    <row r="86" spans="1:7" ht="12.75">
      <c r="A86" t="s">
        <v>24</v>
      </c>
      <c r="E86" s="24">
        <v>494</v>
      </c>
      <c r="F86" s="24"/>
      <c r="G86" s="24">
        <v>204</v>
      </c>
    </row>
    <row r="87" spans="1:7" ht="12.75">
      <c r="A87" t="s">
        <v>89</v>
      </c>
      <c r="E87" s="24">
        <v>4452</v>
      </c>
      <c r="F87" s="24"/>
      <c r="G87" s="24">
        <v>1948</v>
      </c>
    </row>
    <row r="88" spans="5:7" ht="12.75">
      <c r="E88" s="24"/>
      <c r="F88" s="24"/>
      <c r="G88" s="24"/>
    </row>
    <row r="89" spans="5:7" ht="12.75">
      <c r="E89" s="21">
        <f>SUM(E80:E88)</f>
        <v>87768</v>
      </c>
      <c r="F89" s="24"/>
      <c r="G89" s="21">
        <f>SUM(G81:G88)</f>
        <v>66014</v>
      </c>
    </row>
    <row r="90" spans="1:7" ht="12.75">
      <c r="A90" t="s">
        <v>155</v>
      </c>
      <c r="E90" s="6"/>
      <c r="F90" s="6"/>
      <c r="G90" s="6"/>
    </row>
    <row r="91" spans="1:7" ht="12.75">
      <c r="A91" t="s">
        <v>92</v>
      </c>
      <c r="E91" s="24">
        <v>17359</v>
      </c>
      <c r="F91" s="24"/>
      <c r="G91" s="24">
        <v>17170</v>
      </c>
    </row>
    <row r="92" spans="1:7" ht="12.75">
      <c r="A92" t="s">
        <v>152</v>
      </c>
      <c r="E92" s="24">
        <f>500+102434+32450</f>
        <v>135384</v>
      </c>
      <c r="F92" s="24"/>
      <c r="G92" s="24">
        <v>132249</v>
      </c>
    </row>
    <row r="93" spans="1:7" ht="12.75">
      <c r="A93" t="s">
        <v>176</v>
      </c>
      <c r="E93" s="24">
        <v>1330</v>
      </c>
      <c r="F93" s="24"/>
      <c r="G93" s="24">
        <v>1405</v>
      </c>
    </row>
    <row r="94" spans="1:7" ht="12.75">
      <c r="A94" t="s">
        <v>25</v>
      </c>
      <c r="E94" s="24">
        <f>20975+32138</f>
        <v>53113</v>
      </c>
      <c r="F94" s="24"/>
      <c r="G94" s="24">
        <v>59341</v>
      </c>
    </row>
    <row r="95" spans="1:7" ht="12.75">
      <c r="A95" t="s">
        <v>153</v>
      </c>
      <c r="E95" s="24">
        <v>2312</v>
      </c>
      <c r="F95" s="24"/>
      <c r="G95" s="24">
        <v>2112</v>
      </c>
    </row>
    <row r="96" spans="5:7" ht="12.75">
      <c r="E96" s="24"/>
      <c r="F96" s="24"/>
      <c r="G96" s="24"/>
    </row>
    <row r="97" spans="5:7" ht="12.75">
      <c r="E97" s="21">
        <f>SUM(E90:E96)</f>
        <v>209498</v>
      </c>
      <c r="F97" s="24"/>
      <c r="G97" s="21">
        <f>SUM(G90:G96)</f>
        <v>212277</v>
      </c>
    </row>
    <row r="98" spans="5:7" ht="12.75">
      <c r="E98" s="6"/>
      <c r="F98" s="6"/>
      <c r="G98" s="6"/>
    </row>
    <row r="99" spans="1:7" ht="12.75">
      <c r="A99" t="s">
        <v>156</v>
      </c>
      <c r="E99" s="6">
        <f>E89-E97</f>
        <v>-121730</v>
      </c>
      <c r="F99" s="6"/>
      <c r="G99" s="6">
        <f>G89-G97</f>
        <v>-146263</v>
      </c>
    </row>
    <row r="100" spans="5:7" ht="12.75">
      <c r="E100" s="6"/>
      <c r="F100" s="6"/>
      <c r="G100" s="6"/>
    </row>
    <row r="101" spans="5:7" ht="13.5" thickBot="1">
      <c r="E101" s="14">
        <f>E78+E99</f>
        <v>460036</v>
      </c>
      <c r="F101" s="6"/>
      <c r="G101" s="14">
        <f>G78+G99</f>
        <v>432560</v>
      </c>
    </row>
    <row r="102" spans="5:7" ht="12.75">
      <c r="E102" s="6"/>
      <c r="F102" s="6"/>
      <c r="G102" s="6"/>
    </row>
    <row r="103" spans="5:7" ht="12.75">
      <c r="E103" s="6"/>
      <c r="F103" s="6"/>
      <c r="G103" s="6"/>
    </row>
    <row r="104" spans="1:7" ht="12.75">
      <c r="A104" t="s">
        <v>28</v>
      </c>
      <c r="E104" s="6">
        <v>302029</v>
      </c>
      <c r="F104" s="6"/>
      <c r="G104" s="6">
        <v>302029</v>
      </c>
    </row>
    <row r="105" spans="5:7" ht="12.75">
      <c r="E105" s="6"/>
      <c r="F105" s="6"/>
      <c r="G105" s="6"/>
    </row>
    <row r="106" spans="1:7" ht="12.75">
      <c r="A106" t="s">
        <v>29</v>
      </c>
      <c r="E106" s="6">
        <f>F212+G212+H212</f>
        <v>-77317</v>
      </c>
      <c r="F106" s="6"/>
      <c r="G106" s="6">
        <f>73927-137790</f>
        <v>-63863</v>
      </c>
    </row>
    <row r="107" spans="5:7" ht="12.75">
      <c r="E107" s="6"/>
      <c r="F107" s="6"/>
      <c r="G107" s="6"/>
    </row>
    <row r="108" spans="1:7" ht="12.75">
      <c r="A108" t="s">
        <v>30</v>
      </c>
      <c r="E108" s="7">
        <f>SUM(E104:E107)</f>
        <v>224712</v>
      </c>
      <c r="F108" s="6"/>
      <c r="G108" s="7">
        <f>SUM(G104:G107)</f>
        <v>238166</v>
      </c>
    </row>
    <row r="109" spans="5:7" ht="12.75">
      <c r="E109" s="6"/>
      <c r="F109" s="6"/>
      <c r="G109" s="6"/>
    </row>
    <row r="110" spans="1:7" ht="12.75">
      <c r="A110" t="s">
        <v>157</v>
      </c>
      <c r="E110" s="6">
        <v>41629</v>
      </c>
      <c r="F110" s="6"/>
      <c r="G110" s="6">
        <v>41702</v>
      </c>
    </row>
    <row r="111" spans="5:7" ht="12.75">
      <c r="E111" s="6"/>
      <c r="F111" s="6"/>
      <c r="G111" s="6"/>
    </row>
    <row r="112" spans="1:7" ht="12.75">
      <c r="A112" t="s">
        <v>152</v>
      </c>
      <c r="E112" s="6">
        <f>1075+13506+119401</f>
        <v>133982</v>
      </c>
      <c r="F112" s="6"/>
      <c r="G112" s="6">
        <v>92979</v>
      </c>
    </row>
    <row r="113" spans="5:7" ht="12.75">
      <c r="E113" s="6"/>
      <c r="F113" s="6"/>
      <c r="G113" s="6"/>
    </row>
    <row r="114" spans="1:7" ht="12.75">
      <c r="A114" t="s">
        <v>149</v>
      </c>
      <c r="E114" s="6">
        <v>59713</v>
      </c>
      <c r="F114" s="6"/>
      <c r="G114" s="8">
        <v>59713</v>
      </c>
    </row>
    <row r="115" spans="5:7" ht="12.75">
      <c r="E115" s="6"/>
      <c r="F115" s="6"/>
      <c r="G115" s="6"/>
    </row>
    <row r="116" spans="5:7" ht="12.75">
      <c r="E116" s="6"/>
      <c r="F116" s="6"/>
      <c r="G116" s="6"/>
    </row>
    <row r="117" spans="5:7" ht="13.5" thickBot="1">
      <c r="E117" s="14">
        <f>SUM(E108:E115)</f>
        <v>460036</v>
      </c>
      <c r="F117" s="6"/>
      <c r="G117" s="14">
        <f>SUM(G108:G115)</f>
        <v>432560</v>
      </c>
    </row>
    <row r="120" spans="1:7" ht="12.75">
      <c r="A120" t="s">
        <v>90</v>
      </c>
      <c r="E120" s="12">
        <f>(E108-E76)/E104*100</f>
        <v>72.12552437017638</v>
      </c>
      <c r="F120" s="12"/>
      <c r="G120" s="12">
        <f>(G108-G76)/G104*100</f>
        <v>76.5078850044201</v>
      </c>
    </row>
    <row r="121" spans="5:7" ht="12.75">
      <c r="E121" s="12"/>
      <c r="F121" s="12"/>
      <c r="G121" s="12"/>
    </row>
    <row r="122" spans="5:7" ht="12.75">
      <c r="E122" s="12"/>
      <c r="F122" s="12"/>
      <c r="G122" s="12"/>
    </row>
    <row r="123" spans="5:7" ht="12.75">
      <c r="E123" s="12"/>
      <c r="F123" s="12"/>
      <c r="G123" s="12"/>
    </row>
    <row r="124" spans="5:7" ht="12.75">
      <c r="E124" s="12"/>
      <c r="F124" s="12"/>
      <c r="G124" s="12"/>
    </row>
    <row r="125" ht="12.75">
      <c r="A125" t="s">
        <v>31</v>
      </c>
    </row>
    <row r="126" ht="12.75">
      <c r="A126" t="s">
        <v>174</v>
      </c>
    </row>
    <row r="129" ht="15">
      <c r="A129" s="2" t="s">
        <v>32</v>
      </c>
    </row>
    <row r="130" ht="15">
      <c r="A130" s="2"/>
    </row>
    <row r="131" ht="12.75">
      <c r="G131" s="3"/>
    </row>
    <row r="132" ht="12.75">
      <c r="G132" s="3" t="s">
        <v>7</v>
      </c>
    </row>
    <row r="133" spans="5:7" ht="12.75">
      <c r="E133" s="3" t="s">
        <v>3</v>
      </c>
      <c r="G133" s="3" t="s">
        <v>4</v>
      </c>
    </row>
    <row r="134" spans="5:7" ht="12.75">
      <c r="E134" s="3" t="s">
        <v>4</v>
      </c>
      <c r="G134" s="3" t="s">
        <v>6</v>
      </c>
    </row>
    <row r="135" spans="5:7" ht="12.75">
      <c r="E135" s="3" t="s">
        <v>8</v>
      </c>
      <c r="G135" s="3" t="s">
        <v>9</v>
      </c>
    </row>
    <row r="136" spans="5:7" ht="12.75">
      <c r="E136" s="3" t="s">
        <v>184</v>
      </c>
      <c r="G136" s="3" t="s">
        <v>183</v>
      </c>
    </row>
    <row r="137" spans="5:7" ht="12.75">
      <c r="E137" s="3" t="s">
        <v>10</v>
      </c>
      <c r="G137" s="3" t="s">
        <v>10</v>
      </c>
    </row>
    <row r="139" spans="1:5" ht="12.75">
      <c r="A139" t="s">
        <v>33</v>
      </c>
      <c r="E139" s="6"/>
    </row>
    <row r="140" ht="12.75">
      <c r="E140" s="6"/>
    </row>
    <row r="141" spans="1:7" ht="12.75">
      <c r="A141" t="s">
        <v>146</v>
      </c>
      <c r="E141" s="6">
        <f>G28</f>
        <v>-12753</v>
      </c>
      <c r="G141" s="6">
        <v>-3145</v>
      </c>
    </row>
    <row r="142" spans="5:7" ht="12.75">
      <c r="E142" s="6"/>
      <c r="G142" s="6"/>
    </row>
    <row r="143" spans="1:7" ht="12.75">
      <c r="A143" t="s">
        <v>34</v>
      </c>
      <c r="E143" s="6"/>
      <c r="G143" s="6"/>
    </row>
    <row r="144" spans="2:7" ht="12.75">
      <c r="B144" t="s">
        <v>35</v>
      </c>
      <c r="E144" s="6">
        <f>3557+217-4</f>
        <v>3770</v>
      </c>
      <c r="G144" s="6">
        <v>3716</v>
      </c>
    </row>
    <row r="145" spans="2:7" ht="12.75">
      <c r="B145" t="s">
        <v>125</v>
      </c>
      <c r="E145" s="6">
        <f>13148+114+4</f>
        <v>13266</v>
      </c>
      <c r="G145" s="6">
        <v>11531</v>
      </c>
    </row>
    <row r="146" spans="5:7" ht="12.75">
      <c r="E146" s="6"/>
      <c r="G146" s="6"/>
    </row>
    <row r="147" spans="1:7" ht="12.75">
      <c r="A147" t="s">
        <v>85</v>
      </c>
      <c r="E147" s="7">
        <f>SUM(E141:E146)</f>
        <v>4283</v>
      </c>
      <c r="G147" s="7">
        <f>SUM(G141:G146)</f>
        <v>12102</v>
      </c>
    </row>
    <row r="148" spans="5:7" ht="12.75">
      <c r="E148" s="6"/>
      <c r="G148" s="6"/>
    </row>
    <row r="149" spans="1:7" ht="12.75">
      <c r="A149" t="s">
        <v>36</v>
      </c>
      <c r="E149" s="6"/>
      <c r="G149" s="6"/>
    </row>
    <row r="150" spans="2:7" ht="12.75">
      <c r="B150" t="s">
        <v>37</v>
      </c>
      <c r="E150" s="6">
        <f>-2290-821+751+299-19418+2</f>
        <v>-21477</v>
      </c>
      <c r="G150" s="6">
        <v>-767</v>
      </c>
    </row>
    <row r="151" spans="2:7" ht="12.75">
      <c r="B151" t="s">
        <v>38</v>
      </c>
      <c r="E151" s="6">
        <f>-2037-421</f>
        <v>-2458</v>
      </c>
      <c r="G151" s="6">
        <v>-1443</v>
      </c>
    </row>
    <row r="152" spans="5:7" ht="12.75">
      <c r="E152" s="6"/>
      <c r="G152" s="6"/>
    </row>
    <row r="153" spans="1:7" ht="12.75">
      <c r="A153" t="s">
        <v>148</v>
      </c>
      <c r="E153" s="7">
        <f>SUM(E147:E151)</f>
        <v>-19652</v>
      </c>
      <c r="G153" s="7">
        <f>SUM(G147:G151)</f>
        <v>9892</v>
      </c>
    </row>
    <row r="154" spans="5:7" ht="12.75">
      <c r="E154" s="6"/>
      <c r="G154" s="6"/>
    </row>
    <row r="155" spans="5:7" ht="12.75">
      <c r="E155" s="6"/>
      <c r="G155" s="6"/>
    </row>
    <row r="156" spans="1:7" ht="12.75">
      <c r="A156" t="s">
        <v>39</v>
      </c>
      <c r="E156" s="9"/>
      <c r="G156" s="9"/>
    </row>
    <row r="157" spans="2:7" ht="12.75">
      <c r="B157" t="s">
        <v>187</v>
      </c>
      <c r="E157" s="10"/>
      <c r="G157" s="10">
        <v>-980</v>
      </c>
    </row>
    <row r="158" spans="2:7" ht="12.75">
      <c r="B158" t="s">
        <v>134</v>
      </c>
      <c r="E158" s="10">
        <v>-4428</v>
      </c>
      <c r="G158" s="10">
        <v>-1874</v>
      </c>
    </row>
    <row r="159" spans="5:7" ht="12.75">
      <c r="E159" s="11"/>
      <c r="G159" s="11"/>
    </row>
    <row r="160" spans="1:7" ht="12.75">
      <c r="A160" t="s">
        <v>86</v>
      </c>
      <c r="E160" s="6">
        <f>SUM(E156:E159)</f>
        <v>-4428</v>
      </c>
      <c r="G160" s="6">
        <f>SUM(G156:G159)</f>
        <v>-2854</v>
      </c>
    </row>
    <row r="161" spans="5:7" ht="12.75">
      <c r="E161" s="6"/>
      <c r="G161" s="6"/>
    </row>
    <row r="162" spans="5:7" ht="12.75">
      <c r="E162" s="6"/>
      <c r="G162" s="6"/>
    </row>
    <row r="163" spans="1:7" ht="12.75">
      <c r="A163" t="s">
        <v>40</v>
      </c>
      <c r="E163" s="9"/>
      <c r="G163" s="9"/>
    </row>
    <row r="164" spans="2:7" ht="12.75">
      <c r="B164" t="s">
        <v>152</v>
      </c>
      <c r="E164" s="10">
        <v>26395</v>
      </c>
      <c r="G164" s="10">
        <v>735</v>
      </c>
    </row>
    <row r="165" spans="5:7" ht="12.75">
      <c r="E165" s="11"/>
      <c r="G165" s="11"/>
    </row>
    <row r="166" spans="1:7" ht="12.75">
      <c r="A166" t="s">
        <v>127</v>
      </c>
      <c r="E166" s="6">
        <f>SUM(E163:E165)</f>
        <v>26395</v>
      </c>
      <c r="G166" s="6">
        <f>SUM(G163:G165)</f>
        <v>735</v>
      </c>
    </row>
    <row r="167" spans="5:7" ht="12.75">
      <c r="E167" s="6"/>
      <c r="G167" s="6"/>
    </row>
    <row r="168" spans="5:7" ht="12.75">
      <c r="E168" s="6"/>
      <c r="G168" s="6"/>
    </row>
    <row r="169" spans="1:7" ht="12.75">
      <c r="A169" t="s">
        <v>41</v>
      </c>
      <c r="E169" s="7">
        <f>E153+E160+E166</f>
        <v>2315</v>
      </c>
      <c r="G169" s="7">
        <f>G153+G160+G166</f>
        <v>7773</v>
      </c>
    </row>
    <row r="170" spans="5:7" ht="12.75">
      <c r="E170" s="6"/>
      <c r="G170" s="6"/>
    </row>
    <row r="171" spans="1:7" ht="12.75">
      <c r="A171" t="s">
        <v>107</v>
      </c>
      <c r="E171" s="6">
        <v>-15222</v>
      </c>
      <c r="G171" s="6">
        <v>-25256</v>
      </c>
    </row>
    <row r="172" spans="5:7" ht="12.75">
      <c r="E172" s="6"/>
      <c r="G172" s="6"/>
    </row>
    <row r="173" spans="1:7" ht="13.5" thickBot="1">
      <c r="A173" t="s">
        <v>178</v>
      </c>
      <c r="E173" s="14">
        <f>SUM(E169:E172)</f>
        <v>-12907</v>
      </c>
      <c r="G173" s="14">
        <f>SUM(G169:G172)</f>
        <v>-17483</v>
      </c>
    </row>
    <row r="174" spans="5:7" ht="12.75">
      <c r="E174" s="6"/>
      <c r="G174" s="6"/>
    </row>
    <row r="175" spans="5:7" ht="12.75">
      <c r="E175" s="6"/>
      <c r="G175" s="6"/>
    </row>
    <row r="176" ht="12.75">
      <c r="A176" t="s">
        <v>91</v>
      </c>
    </row>
    <row r="177" spans="5:7" ht="12.75">
      <c r="E177" s="6"/>
      <c r="G177" s="6"/>
    </row>
    <row r="178" spans="1:7" ht="12.75">
      <c r="A178" t="s">
        <v>89</v>
      </c>
      <c r="E178" s="6">
        <f>E87</f>
        <v>4452</v>
      </c>
      <c r="G178" s="6">
        <v>2389</v>
      </c>
    </row>
    <row r="179" spans="1:7" ht="12.75">
      <c r="A179" t="s">
        <v>92</v>
      </c>
      <c r="E179" s="6">
        <f>-E91</f>
        <v>-17359</v>
      </c>
      <c r="G179" s="6">
        <v>-19872</v>
      </c>
    </row>
    <row r="180" spans="5:7" ht="12.75">
      <c r="E180" s="6"/>
      <c r="G180" s="6"/>
    </row>
    <row r="181" spans="5:7" ht="13.5" thickBot="1">
      <c r="E181" s="14">
        <f>SUM(E178:E179)</f>
        <v>-12907</v>
      </c>
      <c r="G181" s="14">
        <f>SUM(G178:G179)</f>
        <v>-17483</v>
      </c>
    </row>
    <row r="187" ht="12.75">
      <c r="A187" t="s">
        <v>42</v>
      </c>
    </row>
    <row r="188" ht="12.75">
      <c r="A188" t="s">
        <v>174</v>
      </c>
    </row>
    <row r="193" ht="15">
      <c r="A193" s="2" t="s">
        <v>43</v>
      </c>
    </row>
    <row r="195" s="3" customFormat="1" ht="12.75">
      <c r="F195" s="3" t="s">
        <v>45</v>
      </c>
    </row>
    <row r="196" spans="6:8" s="3" customFormat="1" ht="12.75">
      <c r="F196" s="3" t="s">
        <v>44</v>
      </c>
      <c r="G196" s="3" t="s">
        <v>47</v>
      </c>
      <c r="H196" s="3" t="s">
        <v>48</v>
      </c>
    </row>
    <row r="197" spans="5:9" s="3" customFormat="1" ht="12.75">
      <c r="E197" s="3" t="s">
        <v>28</v>
      </c>
      <c r="F197" s="3" t="s">
        <v>46</v>
      </c>
      <c r="G197" s="3" t="s">
        <v>46</v>
      </c>
      <c r="H197" s="3" t="s">
        <v>49</v>
      </c>
      <c r="I197" s="3" t="s">
        <v>50</v>
      </c>
    </row>
    <row r="198" spans="5:9" s="3" customFormat="1" ht="12.75">
      <c r="E198" s="3" t="s">
        <v>10</v>
      </c>
      <c r="F198" s="3" t="s">
        <v>10</v>
      </c>
      <c r="G198" s="3" t="s">
        <v>10</v>
      </c>
      <c r="H198" s="3" t="s">
        <v>10</v>
      </c>
      <c r="I198" s="3" t="s">
        <v>10</v>
      </c>
    </row>
    <row r="200" spans="1:9" ht="12.75">
      <c r="A200" t="s">
        <v>159</v>
      </c>
      <c r="E200" s="6">
        <v>298029</v>
      </c>
      <c r="F200" s="6">
        <v>55980</v>
      </c>
      <c r="G200" s="6">
        <v>17839</v>
      </c>
      <c r="H200" s="6">
        <v>-99267</v>
      </c>
      <c r="I200" s="6">
        <f>SUM(E200:H200)</f>
        <v>272581</v>
      </c>
    </row>
    <row r="201" spans="5:9" ht="12.75">
      <c r="E201" s="6"/>
      <c r="F201" s="6"/>
      <c r="G201" s="6"/>
      <c r="H201" s="6"/>
      <c r="I201" s="6"/>
    </row>
    <row r="202" spans="1:9" ht="12.75">
      <c r="A202" t="s">
        <v>158</v>
      </c>
      <c r="E202" s="6"/>
      <c r="F202" s="6"/>
      <c r="G202" s="6"/>
      <c r="H202" s="6">
        <v>-3840</v>
      </c>
      <c r="I202" s="6">
        <f>SUM(E202:H202)</f>
        <v>-3840</v>
      </c>
    </row>
    <row r="203" spans="5:9" ht="12.75">
      <c r="E203" s="6"/>
      <c r="F203" s="6"/>
      <c r="G203" s="6"/>
      <c r="H203" s="6"/>
      <c r="I203" s="6"/>
    </row>
    <row r="204" spans="1:9" ht="13.5" thickBot="1">
      <c r="A204" t="s">
        <v>185</v>
      </c>
      <c r="E204" s="14">
        <f>SUM(E200:E203)</f>
        <v>298029</v>
      </c>
      <c r="F204" s="14">
        <f>SUM(F200:F203)</f>
        <v>55980</v>
      </c>
      <c r="G204" s="14">
        <f>SUM(G200:G203)</f>
        <v>17839</v>
      </c>
      <c r="H204" s="14">
        <f>SUM(H200:H203)</f>
        <v>-103107</v>
      </c>
      <c r="I204" s="14">
        <f>SUM(I200:I203)</f>
        <v>268741</v>
      </c>
    </row>
    <row r="208" spans="1:9" ht="12.75">
      <c r="A208" t="s">
        <v>177</v>
      </c>
      <c r="E208" s="6">
        <v>302029</v>
      </c>
      <c r="F208" s="6">
        <v>56088</v>
      </c>
      <c r="G208" s="6">
        <v>17839</v>
      </c>
      <c r="H208" s="6">
        <v>-137790</v>
      </c>
      <c r="I208" s="6">
        <f>SUM(E208:H208)</f>
        <v>238166</v>
      </c>
    </row>
    <row r="209" spans="5:9" ht="12.75">
      <c r="E209" s="6"/>
      <c r="F209" s="6"/>
      <c r="G209" s="6"/>
      <c r="H209" s="6"/>
      <c r="I209" s="6"/>
    </row>
    <row r="210" spans="1:9" ht="12.75">
      <c r="A210" t="s">
        <v>158</v>
      </c>
      <c r="E210" s="6"/>
      <c r="F210" s="6"/>
      <c r="G210" s="6"/>
      <c r="H210" s="6">
        <f>G36</f>
        <v>-13454</v>
      </c>
      <c r="I210" s="6">
        <f>SUM(E210:H210)</f>
        <v>-13454</v>
      </c>
    </row>
    <row r="211" spans="5:9" ht="12.75">
      <c r="E211" s="6"/>
      <c r="F211" s="6"/>
      <c r="G211" s="6"/>
      <c r="H211" s="6"/>
      <c r="I211" s="6"/>
    </row>
    <row r="212" spans="1:9" ht="13.5" thickBot="1">
      <c r="A212" t="s">
        <v>186</v>
      </c>
      <c r="E212" s="14">
        <f>SUM(E208:E211)</f>
        <v>302029</v>
      </c>
      <c r="F212" s="14">
        <f>SUM(F208:F211)</f>
        <v>56088</v>
      </c>
      <c r="G212" s="14">
        <f>SUM(G208:G211)</f>
        <v>17839</v>
      </c>
      <c r="H212" s="14">
        <f>SUM(H208:H211)</f>
        <v>-151244</v>
      </c>
      <c r="I212" s="14">
        <f>SUM(I208:I211)</f>
        <v>224712</v>
      </c>
    </row>
    <row r="218" ht="12.75">
      <c r="A218" t="s">
        <v>164</v>
      </c>
    </row>
    <row r="219" ht="12.75">
      <c r="A219" t="s">
        <v>174</v>
      </c>
    </row>
    <row r="228" ht="15.75">
      <c r="A228" s="4" t="s">
        <v>51</v>
      </c>
    </row>
    <row r="230" spans="1:2" ht="12.75">
      <c r="A230" t="s">
        <v>52</v>
      </c>
      <c r="B230" s="1" t="s">
        <v>53</v>
      </c>
    </row>
    <row r="237" spans="1:2" ht="12.75">
      <c r="A237" t="s">
        <v>54</v>
      </c>
      <c r="B237" s="1" t="s">
        <v>103</v>
      </c>
    </row>
    <row r="254" spans="1:2" ht="12.75">
      <c r="A254" t="s">
        <v>55</v>
      </c>
      <c r="B254" s="1" t="s">
        <v>56</v>
      </c>
    </row>
    <row r="255" ht="12.75">
      <c r="B255" t="s">
        <v>57</v>
      </c>
    </row>
    <row r="258" spans="1:2" ht="12.75">
      <c r="A258" t="s">
        <v>58</v>
      </c>
      <c r="B258" s="1" t="s">
        <v>59</v>
      </c>
    </row>
    <row r="263" spans="1:2" ht="12.75">
      <c r="A263" t="s">
        <v>60</v>
      </c>
      <c r="B263" s="1" t="s">
        <v>61</v>
      </c>
    </row>
    <row r="264" ht="12.75">
      <c r="B264" t="s">
        <v>62</v>
      </c>
    </row>
    <row r="267" spans="1:2" ht="12.75">
      <c r="A267" t="s">
        <v>63</v>
      </c>
      <c r="B267" s="1" t="s">
        <v>64</v>
      </c>
    </row>
    <row r="271" spans="1:2" ht="12.75">
      <c r="A271" t="s">
        <v>65</v>
      </c>
      <c r="B271" s="1" t="s">
        <v>104</v>
      </c>
    </row>
    <row r="272" ht="12.75">
      <c r="B272" t="s">
        <v>179</v>
      </c>
    </row>
    <row r="275" spans="1:2" ht="12.75">
      <c r="A275" t="s">
        <v>66</v>
      </c>
      <c r="B275" s="1" t="s">
        <v>67</v>
      </c>
    </row>
    <row r="276" ht="12.75">
      <c r="B276" t="s">
        <v>128</v>
      </c>
    </row>
    <row r="278" spans="4:7" s="3" customFormat="1" ht="12.75">
      <c r="D278" s="3" t="s">
        <v>129</v>
      </c>
      <c r="E278" s="3" t="s">
        <v>131</v>
      </c>
      <c r="G278" s="3" t="s">
        <v>124</v>
      </c>
    </row>
    <row r="279" spans="4:10" s="3" customFormat="1" ht="12.75">
      <c r="D279" s="3" t="s">
        <v>130</v>
      </c>
      <c r="E279" s="3" t="s">
        <v>132</v>
      </c>
      <c r="F279" s="3" t="s">
        <v>93</v>
      </c>
      <c r="G279" s="3" t="s">
        <v>133</v>
      </c>
      <c r="H279" s="3" t="s">
        <v>134</v>
      </c>
      <c r="I279" s="3" t="s">
        <v>135</v>
      </c>
      <c r="J279" s="3" t="s">
        <v>136</v>
      </c>
    </row>
    <row r="280" spans="4:10" s="3" customFormat="1" ht="12.75">
      <c r="D280" s="3" t="s">
        <v>10</v>
      </c>
      <c r="E280" s="3" t="s">
        <v>10</v>
      </c>
      <c r="F280" s="3" t="s">
        <v>10</v>
      </c>
      <c r="G280" s="3" t="s">
        <v>10</v>
      </c>
      <c r="H280" s="3" t="s">
        <v>10</v>
      </c>
      <c r="I280" s="3" t="s">
        <v>10</v>
      </c>
      <c r="J280" s="3" t="s">
        <v>10</v>
      </c>
    </row>
    <row r="282" ht="12.75">
      <c r="B282" s="13" t="s">
        <v>12</v>
      </c>
    </row>
    <row r="283" spans="2:10" ht="12.75">
      <c r="B283" t="s">
        <v>12</v>
      </c>
      <c r="D283" s="6">
        <v>16398</v>
      </c>
      <c r="E283" s="23" t="s">
        <v>83</v>
      </c>
      <c r="F283" s="6">
        <v>16997</v>
      </c>
      <c r="G283" s="6">
        <v>11201</v>
      </c>
      <c r="H283" s="6">
        <v>45</v>
      </c>
      <c r="I283" s="6">
        <v>-1024</v>
      </c>
      <c r="J283" s="6">
        <f>SUM(D283:I283)</f>
        <v>43617</v>
      </c>
    </row>
    <row r="284" spans="2:10" ht="12.75">
      <c r="B284" t="s">
        <v>137</v>
      </c>
      <c r="D284" s="6">
        <v>-979</v>
      </c>
      <c r="E284" s="23"/>
      <c r="F284" s="6"/>
      <c r="G284" s="6"/>
      <c r="H284" s="6">
        <v>-45</v>
      </c>
      <c r="I284" s="6">
        <f>-SUM(D284:H284)</f>
        <v>1024</v>
      </c>
      <c r="J284" s="6"/>
    </row>
    <row r="285" spans="4:10" ht="12.75">
      <c r="D285" s="6"/>
      <c r="E285" s="23"/>
      <c r="F285" s="6"/>
      <c r="G285" s="6"/>
      <c r="H285" s="6"/>
      <c r="I285" s="6"/>
      <c r="J285" s="6"/>
    </row>
    <row r="286" spans="4:10" ht="13.5" thickBot="1">
      <c r="D286" s="14">
        <f aca="true" t="shared" si="0" ref="D286:J286">SUM(D283:D285)</f>
        <v>15419</v>
      </c>
      <c r="E286" s="14">
        <f t="shared" si="0"/>
        <v>0</v>
      </c>
      <c r="F286" s="14">
        <f t="shared" si="0"/>
        <v>16997</v>
      </c>
      <c r="G286" s="14">
        <f t="shared" si="0"/>
        <v>11201</v>
      </c>
      <c r="H286" s="14">
        <f t="shared" si="0"/>
        <v>0</v>
      </c>
      <c r="I286" s="14">
        <f t="shared" si="0"/>
        <v>0</v>
      </c>
      <c r="J286" s="14">
        <f t="shared" si="0"/>
        <v>43617</v>
      </c>
    </row>
    <row r="288" ht="12.75">
      <c r="B288" s="13" t="s">
        <v>139</v>
      </c>
    </row>
    <row r="289" spans="2:10" ht="12.75">
      <c r="B289" t="s">
        <v>140</v>
      </c>
      <c r="D289" s="6">
        <v>6305</v>
      </c>
      <c r="E289" s="6">
        <v>-338</v>
      </c>
      <c r="F289" s="6">
        <v>322</v>
      </c>
      <c r="G289" s="6">
        <v>3050</v>
      </c>
      <c r="H289" s="6">
        <v>34</v>
      </c>
      <c r="I289" s="6">
        <v>-1024</v>
      </c>
      <c r="J289" s="6">
        <f>SUM(D289:I289)</f>
        <v>8349</v>
      </c>
    </row>
    <row r="290" spans="2:10" ht="12.75">
      <c r="B290" t="s">
        <v>191</v>
      </c>
      <c r="D290" s="6"/>
      <c r="E290" s="6"/>
      <c r="F290" s="6"/>
      <c r="G290" s="6"/>
      <c r="H290" s="6"/>
      <c r="I290" s="6"/>
      <c r="J290" s="6">
        <v>-7836</v>
      </c>
    </row>
    <row r="291" spans="2:10" ht="12.75">
      <c r="B291" t="s">
        <v>141</v>
      </c>
      <c r="D291" s="6"/>
      <c r="E291" s="6"/>
      <c r="F291" s="6"/>
      <c r="G291" s="6"/>
      <c r="H291" s="6"/>
      <c r="I291" s="6"/>
      <c r="J291" s="6">
        <f>G26</f>
        <v>-13266</v>
      </c>
    </row>
    <row r="292" spans="4:10" ht="12.75">
      <c r="D292" s="6"/>
      <c r="E292" s="6"/>
      <c r="F292" s="6"/>
      <c r="G292" s="6"/>
      <c r="H292" s="6"/>
      <c r="I292" s="6"/>
      <c r="J292" s="22"/>
    </row>
    <row r="293" spans="2:10" ht="12.75">
      <c r="B293" t="s">
        <v>142</v>
      </c>
      <c r="D293" s="6"/>
      <c r="E293" s="6"/>
      <c r="F293" s="6"/>
      <c r="G293" s="6"/>
      <c r="H293" s="6"/>
      <c r="I293" s="6"/>
      <c r="J293" s="6">
        <f>SUM(J289:J292)</f>
        <v>-12753</v>
      </c>
    </row>
    <row r="294" spans="4:10" ht="12.75">
      <c r="D294" s="6"/>
      <c r="E294" s="6"/>
      <c r="F294" s="6"/>
      <c r="G294" s="6"/>
      <c r="H294" s="6"/>
      <c r="I294" s="6"/>
      <c r="J294" s="6"/>
    </row>
    <row r="295" spans="2:10" ht="12.75">
      <c r="B295" t="s">
        <v>105</v>
      </c>
      <c r="D295" s="6"/>
      <c r="E295" s="6"/>
      <c r="F295" s="6"/>
      <c r="G295" s="6"/>
      <c r="H295" s="6"/>
      <c r="I295" s="6"/>
      <c r="J295" s="6">
        <f>G30</f>
        <v>-701</v>
      </c>
    </row>
    <row r="296" spans="4:10" ht="12.75">
      <c r="D296" s="6"/>
      <c r="E296" s="6"/>
      <c r="F296" s="6"/>
      <c r="G296" s="6"/>
      <c r="H296" s="6"/>
      <c r="I296" s="6"/>
      <c r="J296" s="6"/>
    </row>
    <row r="297" spans="2:10" ht="13.5" thickBot="1">
      <c r="B297" t="s">
        <v>143</v>
      </c>
      <c r="D297" s="6"/>
      <c r="E297" s="6"/>
      <c r="F297" s="6"/>
      <c r="G297" s="6"/>
      <c r="H297" s="6"/>
      <c r="I297" s="6"/>
      <c r="J297" s="14">
        <f>SUM(J293:J296)</f>
        <v>-13454</v>
      </c>
    </row>
    <row r="303" spans="1:2" ht="12.75">
      <c r="A303" t="s">
        <v>68</v>
      </c>
      <c r="B303" s="1" t="s">
        <v>69</v>
      </c>
    </row>
    <row r="308" spans="1:2" ht="12.75">
      <c r="A308" t="s">
        <v>70</v>
      </c>
      <c r="B308" s="1" t="s">
        <v>71</v>
      </c>
    </row>
    <row r="309" ht="12.75">
      <c r="A309" s="17"/>
    </row>
    <row r="310" ht="12.75">
      <c r="A310" s="17"/>
    </row>
    <row r="311" ht="12.75">
      <c r="A311" s="17"/>
    </row>
    <row r="312" ht="12.75">
      <c r="A312" s="17"/>
    </row>
    <row r="313" spans="1:2" ht="12.75">
      <c r="A313" t="s">
        <v>72</v>
      </c>
      <c r="B313" s="1" t="s">
        <v>73</v>
      </c>
    </row>
    <row r="314" ht="12.75">
      <c r="B314" s="1"/>
    </row>
    <row r="315" ht="12.75">
      <c r="B315" s="1"/>
    </row>
    <row r="317" spans="1:2" ht="12.75">
      <c r="A317" t="s">
        <v>74</v>
      </c>
      <c r="B317" s="1" t="s">
        <v>75</v>
      </c>
    </row>
    <row r="318" ht="12.75">
      <c r="B318" s="1"/>
    </row>
    <row r="319" ht="12.75">
      <c r="B319" s="1"/>
    </row>
    <row r="320" ht="12.75">
      <c r="B320" s="1"/>
    </row>
    <row r="321" ht="12.75">
      <c r="B321" s="1"/>
    </row>
    <row r="322" ht="15.75">
      <c r="A322" s="4" t="s">
        <v>172</v>
      </c>
    </row>
    <row r="323" ht="15.75">
      <c r="A323" s="4" t="s">
        <v>173</v>
      </c>
    </row>
    <row r="324" ht="15.75">
      <c r="A324" s="4"/>
    </row>
    <row r="325" spans="1:2" ht="12.75">
      <c r="A325" t="s">
        <v>111</v>
      </c>
      <c r="B325" s="1" t="s">
        <v>76</v>
      </c>
    </row>
    <row r="332" spans="1:2" ht="12.75">
      <c r="A332" t="s">
        <v>112</v>
      </c>
      <c r="B332" s="1" t="s">
        <v>106</v>
      </c>
    </row>
    <row r="336" spans="1:2" ht="12.75">
      <c r="A336" t="s">
        <v>113</v>
      </c>
      <c r="B336" s="1" t="s">
        <v>171</v>
      </c>
    </row>
    <row r="341" spans="1:2" ht="12.75">
      <c r="A341" t="s">
        <v>114</v>
      </c>
      <c r="B341" s="1" t="s">
        <v>77</v>
      </c>
    </row>
    <row r="342" ht="12.75">
      <c r="B342" t="s">
        <v>180</v>
      </c>
    </row>
    <row r="345" spans="1:2" ht="12.75">
      <c r="A345" t="s">
        <v>115</v>
      </c>
      <c r="B345" s="1" t="s">
        <v>26</v>
      </c>
    </row>
    <row r="350" spans="1:2" ht="12.75">
      <c r="A350" t="s">
        <v>116</v>
      </c>
      <c r="B350" s="1" t="s">
        <v>165</v>
      </c>
    </row>
    <row r="354" spans="1:2" ht="12.75">
      <c r="A354" t="s">
        <v>117</v>
      </c>
      <c r="B354" s="1" t="s">
        <v>78</v>
      </c>
    </row>
    <row r="357" spans="1:2" ht="12.75">
      <c r="A357" t="s">
        <v>118</v>
      </c>
      <c r="B357" s="1" t="s">
        <v>79</v>
      </c>
    </row>
    <row r="388" spans="1:2" ht="12.75">
      <c r="A388" t="s">
        <v>119</v>
      </c>
      <c r="B388" s="1" t="s">
        <v>94</v>
      </c>
    </row>
    <row r="389" ht="12.75">
      <c r="B389" t="s">
        <v>188</v>
      </c>
    </row>
    <row r="391" spans="5:7" ht="12.75">
      <c r="E391" s="3" t="s">
        <v>97</v>
      </c>
      <c r="F391" s="3"/>
      <c r="G391" s="3" t="s">
        <v>98</v>
      </c>
    </row>
    <row r="392" spans="5:7" ht="12.75">
      <c r="E392" s="3" t="s">
        <v>10</v>
      </c>
      <c r="F392" s="3"/>
      <c r="G392" s="3" t="s">
        <v>10</v>
      </c>
    </row>
    <row r="393" ht="12.75">
      <c r="B393" t="s">
        <v>95</v>
      </c>
    </row>
    <row r="394" spans="2:7" ht="12.75">
      <c r="B394" t="s">
        <v>147</v>
      </c>
      <c r="E394" s="6"/>
      <c r="F394" s="6"/>
      <c r="G394" s="6">
        <f>E114</f>
        <v>59713</v>
      </c>
    </row>
    <row r="395" spans="5:7" ht="12.75">
      <c r="E395" s="6"/>
      <c r="F395" s="6"/>
      <c r="G395" s="6"/>
    </row>
    <row r="396" spans="2:7" ht="12.75">
      <c r="B396" t="s">
        <v>96</v>
      </c>
      <c r="E396" s="6"/>
      <c r="F396" s="6"/>
      <c r="G396" s="6"/>
    </row>
    <row r="397" spans="2:7" ht="12.75">
      <c r="B397" t="s">
        <v>144</v>
      </c>
      <c r="E397" s="6">
        <v>17359</v>
      </c>
      <c r="F397" s="6"/>
      <c r="G397" s="6"/>
    </row>
    <row r="398" spans="2:7" ht="12.75">
      <c r="B398" t="s">
        <v>161</v>
      </c>
      <c r="E398" s="6">
        <f>25900</f>
        <v>25900</v>
      </c>
      <c r="F398" s="6"/>
      <c r="G398" s="6"/>
    </row>
    <row r="399" spans="2:7" ht="12.75">
      <c r="B399" t="s">
        <v>160</v>
      </c>
      <c r="E399" s="6">
        <v>6550</v>
      </c>
      <c r="F399" s="6"/>
      <c r="G399" s="6"/>
    </row>
    <row r="400" spans="2:7" ht="12.75">
      <c r="B400" t="s">
        <v>99</v>
      </c>
      <c r="E400" s="6">
        <v>102434</v>
      </c>
      <c r="F400" s="6"/>
      <c r="G400" s="6">
        <v>13506</v>
      </c>
    </row>
    <row r="401" spans="2:7" ht="12.75">
      <c r="B401" t="s">
        <v>162</v>
      </c>
      <c r="E401" s="6">
        <v>500</v>
      </c>
      <c r="F401" s="6"/>
      <c r="G401" s="6">
        <v>1075</v>
      </c>
    </row>
    <row r="402" spans="2:7" ht="12.75">
      <c r="B402" t="s">
        <v>181</v>
      </c>
      <c r="F402" s="6"/>
      <c r="G402" s="6">
        <v>119401</v>
      </c>
    </row>
    <row r="403" spans="5:7" ht="12.75">
      <c r="E403" s="6"/>
      <c r="F403" s="6"/>
      <c r="G403" s="6"/>
    </row>
    <row r="404" spans="5:7" ht="13.5" thickBot="1">
      <c r="E404" s="14">
        <f>SUM(E393:E402)</f>
        <v>152743</v>
      </c>
      <c r="F404" s="6"/>
      <c r="G404" s="14">
        <f>SUM(G393:G402)</f>
        <v>193695</v>
      </c>
    </row>
    <row r="407" spans="1:2" ht="12.75">
      <c r="A407" t="s">
        <v>120</v>
      </c>
      <c r="B407" s="1" t="s">
        <v>80</v>
      </c>
    </row>
    <row r="408" ht="12.75">
      <c r="B408" t="s">
        <v>189</v>
      </c>
    </row>
    <row r="411" spans="1:2" ht="12.75">
      <c r="A411" t="s">
        <v>121</v>
      </c>
      <c r="B411" s="1" t="s">
        <v>81</v>
      </c>
    </row>
    <row r="412" spans="1:9" ht="12.75">
      <c r="A412" s="17"/>
      <c r="B412" s="1"/>
      <c r="I412" s="17"/>
    </row>
    <row r="413" spans="1:9" ht="12.75">
      <c r="A413" s="17"/>
      <c r="B413" s="1"/>
      <c r="I413" s="17"/>
    </row>
    <row r="414" spans="1:9" ht="12.75">
      <c r="A414" s="17"/>
      <c r="B414" s="1"/>
      <c r="I414" s="17"/>
    </row>
    <row r="415" spans="1:9" ht="12.75">
      <c r="A415" s="17"/>
      <c r="B415" s="1"/>
      <c r="I415" s="17"/>
    </row>
    <row r="416" spans="1:9" ht="12.75">
      <c r="A416" s="17"/>
      <c r="B416" s="1"/>
      <c r="I416" s="17"/>
    </row>
    <row r="417" spans="1:9" ht="12.75">
      <c r="A417" s="17"/>
      <c r="B417" s="1"/>
      <c r="I417" s="17"/>
    </row>
    <row r="418" spans="1:9" ht="12.75">
      <c r="A418" s="17"/>
      <c r="B418" s="1"/>
      <c r="I418" s="17"/>
    </row>
    <row r="419" spans="1:9" ht="12.75">
      <c r="A419" s="17"/>
      <c r="B419" s="1"/>
      <c r="I419" s="17"/>
    </row>
    <row r="420" spans="1:9" ht="12.75">
      <c r="A420" s="17"/>
      <c r="B420" s="1"/>
      <c r="I420" s="17"/>
    </row>
    <row r="421" spans="1:9" ht="12.75">
      <c r="A421" s="17"/>
      <c r="B421" s="1"/>
      <c r="I421" s="17"/>
    </row>
    <row r="422" spans="1:9" ht="12.75">
      <c r="A422" s="17"/>
      <c r="B422" s="1"/>
      <c r="I422" s="17"/>
    </row>
    <row r="423" spans="1:9" ht="12.75">
      <c r="A423" s="17"/>
      <c r="B423" s="1"/>
      <c r="I423" s="17"/>
    </row>
    <row r="424" spans="1:9" ht="12.75">
      <c r="A424" s="17"/>
      <c r="B424" s="1"/>
      <c r="I424" s="17"/>
    </row>
    <row r="425" spans="1:9" ht="12.75">
      <c r="A425" s="17"/>
      <c r="B425" s="1"/>
      <c r="I425" s="17"/>
    </row>
    <row r="426" spans="1:9" ht="12.75">
      <c r="A426" s="17"/>
      <c r="B426" s="1"/>
      <c r="I426" s="17"/>
    </row>
    <row r="427" spans="1:9" ht="12.75">
      <c r="A427" s="17"/>
      <c r="B427" s="1"/>
      <c r="I427" s="17"/>
    </row>
    <row r="428" spans="1:9" ht="12.75">
      <c r="A428" s="17"/>
      <c r="B428" s="1"/>
      <c r="I428" s="17"/>
    </row>
    <row r="429" spans="1:9" ht="12.75">
      <c r="A429" s="17"/>
      <c r="B429" s="1"/>
      <c r="I429" s="17"/>
    </row>
    <row r="430" spans="1:9" ht="12.75">
      <c r="A430" s="17"/>
      <c r="B430" s="1"/>
      <c r="I430" s="17"/>
    </row>
    <row r="431" spans="1:9" ht="12.75">
      <c r="A431" s="17"/>
      <c r="B431" s="1"/>
      <c r="I431" s="17"/>
    </row>
    <row r="432" spans="1:9" ht="12.75">
      <c r="A432" s="17"/>
      <c r="B432" s="1"/>
      <c r="I432" s="17"/>
    </row>
    <row r="433" spans="1:2" ht="12.75">
      <c r="A433" t="s">
        <v>122</v>
      </c>
      <c r="B433" s="1" t="s">
        <v>82</v>
      </c>
    </row>
    <row r="434" ht="12.75">
      <c r="B434" t="s">
        <v>190</v>
      </c>
    </row>
    <row r="438" spans="1:2" ht="12.75">
      <c r="A438" t="s">
        <v>123</v>
      </c>
      <c r="B438" s="1" t="s">
        <v>145</v>
      </c>
    </row>
  </sheetData>
  <printOptions/>
  <pageMargins left="0.3" right="0" top="1" bottom="1" header="0.5" footer="0.5"/>
  <pageSetup horizontalDpi="600" verticalDpi="600" orientation="portrait" paperSize="9" scale="85" r:id="rId2"/>
  <headerFooter alignWithMargins="0">
    <oddFooter>&amp;CPage &amp;P of 7</oddFooter>
  </headerFooter>
  <drawing r:id="rId1"/>
</worksheet>
</file>

<file path=xl/worksheets/sheet2.xml><?xml version="1.0" encoding="utf-8"?>
<worksheet xmlns="http://schemas.openxmlformats.org/spreadsheetml/2006/main" xmlns:r="http://schemas.openxmlformats.org/officeDocument/2006/relationships">
  <dimension ref="A1:F14"/>
  <sheetViews>
    <sheetView workbookViewId="0" topLeftCell="A1">
      <selection activeCell="F15" sqref="F15"/>
    </sheetView>
  </sheetViews>
  <sheetFormatPr defaultColWidth="9.140625" defaultRowHeight="12.75"/>
  <cols>
    <col min="4" max="4" width="14.00390625" style="12" customWidth="1"/>
    <col min="6" max="6" width="15.28125" style="0" customWidth="1"/>
  </cols>
  <sheetData>
    <row r="1" spans="1:4" s="1" customFormat="1" ht="12.75">
      <c r="A1" s="1" t="s">
        <v>108</v>
      </c>
      <c r="D1" s="19"/>
    </row>
    <row r="3" spans="4:6" ht="12.75">
      <c r="D3" s="20" t="s">
        <v>109</v>
      </c>
      <c r="F3" s="18" t="s">
        <v>110</v>
      </c>
    </row>
    <row r="4" ht="12.75">
      <c r="F4" s="6"/>
    </row>
    <row r="5" spans="1:6" ht="12.75">
      <c r="A5" t="s">
        <v>166</v>
      </c>
      <c r="D5" s="12">
        <v>298029546</v>
      </c>
      <c r="F5" s="6">
        <f>D5/365*192</f>
        <v>156771706.3890411</v>
      </c>
    </row>
    <row r="6" ht="12.75">
      <c r="F6" s="6"/>
    </row>
    <row r="7" spans="1:6" ht="12.75">
      <c r="A7" t="s">
        <v>170</v>
      </c>
      <c r="D7" s="12">
        <v>299029546</v>
      </c>
      <c r="F7" s="6">
        <f>D7/365*134</f>
        <v>109780710.03835616</v>
      </c>
    </row>
    <row r="8" ht="12.75">
      <c r="F8" s="6"/>
    </row>
    <row r="9" spans="1:6" ht="12.75">
      <c r="A9" t="s">
        <v>168</v>
      </c>
      <c r="D9" s="12">
        <v>300029546</v>
      </c>
      <c r="F9" s="6">
        <f>D9/365*29</f>
        <v>23837963.928767126</v>
      </c>
    </row>
    <row r="10" ht="12.75">
      <c r="F10" s="6"/>
    </row>
    <row r="11" spans="1:6" ht="12.75">
      <c r="A11" t="s">
        <v>169</v>
      </c>
      <c r="D11" s="12">
        <v>302029546</v>
      </c>
      <c r="F11" s="6">
        <f>D11/365*10</f>
        <v>8274782.082191781</v>
      </c>
    </row>
    <row r="12" ht="12.75">
      <c r="F12" s="6"/>
    </row>
    <row r="13" ht="12.75">
      <c r="F13" s="21">
        <f>SUM(F4:F12)</f>
        <v>298665162.43835616</v>
      </c>
    </row>
    <row r="14" ht="12.75">
      <c r="F14" s="6"/>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LIEN HOE CORPORATION BERHAD L</dc:creator>
  <cp:keywords/>
  <dc:description/>
  <cp:lastModifiedBy>Ngoke Meng Wong</cp:lastModifiedBy>
  <cp:lastPrinted>2005-08-12T08:38:25Z</cp:lastPrinted>
  <dcterms:created xsi:type="dcterms:W3CDTF">2002-11-05T06:24:10Z</dcterms:created>
  <dcterms:modified xsi:type="dcterms:W3CDTF">2005-08-24T06:47:03Z</dcterms:modified>
  <cp:category/>
  <cp:version/>
  <cp:contentType/>
  <cp:contentStatus/>
</cp:coreProperties>
</file>