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Sheet1" sheetId="1" r:id="rId1"/>
    <sheet name="Sheet3" sheetId="2" r:id="rId2"/>
  </sheets>
  <definedNames/>
  <calcPr fullCalcOnLoad="1"/>
</workbook>
</file>

<file path=xl/sharedStrings.xml><?xml version="1.0" encoding="utf-8"?>
<sst xmlns="http://schemas.openxmlformats.org/spreadsheetml/2006/main" count="244" uniqueCount="177">
  <si>
    <t>LIEN HOE CORPORATION BERHAD</t>
  </si>
  <si>
    <t>(Incorporated in Malaysia)</t>
  </si>
  <si>
    <t>THE FIGURES HAVE NOT BEEN AUDITED</t>
  </si>
  <si>
    <t>CONSOLIDATED INCOME STATEMENT</t>
  </si>
  <si>
    <t xml:space="preserve">Current </t>
  </si>
  <si>
    <t xml:space="preserve">Year </t>
  </si>
  <si>
    <t>Quarter</t>
  </si>
  <si>
    <t>Current</t>
  </si>
  <si>
    <t>Year</t>
  </si>
  <si>
    <t>To Date</t>
  </si>
  <si>
    <t>RM'000</t>
  </si>
  <si>
    <t>1.</t>
  </si>
  <si>
    <t>(a)</t>
  </si>
  <si>
    <t>(b)</t>
  </si>
  <si>
    <t>Investment income</t>
  </si>
  <si>
    <t>(c)</t>
  </si>
  <si>
    <t>2.</t>
  </si>
  <si>
    <t>interests and extraordinary items</t>
  </si>
  <si>
    <t>Depreciation and amortisation</t>
  </si>
  <si>
    <t>(d)</t>
  </si>
  <si>
    <t>Exceptional items</t>
  </si>
  <si>
    <t>(e)</t>
  </si>
  <si>
    <t>(f)</t>
  </si>
  <si>
    <t>(g)</t>
  </si>
  <si>
    <t>and extraordinary items</t>
  </si>
  <si>
    <t>(h)</t>
  </si>
  <si>
    <t>Taxation</t>
  </si>
  <si>
    <t>(i)</t>
  </si>
  <si>
    <t>(j)</t>
  </si>
  <si>
    <t>(k)</t>
  </si>
  <si>
    <t xml:space="preserve">      minority interests</t>
  </si>
  <si>
    <t>(i)   Extraordinary items</t>
  </si>
  <si>
    <t xml:space="preserve"> </t>
  </si>
  <si>
    <t xml:space="preserve">(iii)  Extraordinary items attributable to </t>
  </si>
  <si>
    <t>(l)</t>
  </si>
  <si>
    <t>3.</t>
  </si>
  <si>
    <t>CONSOLIDATED BALANCE SHEET</t>
  </si>
  <si>
    <t xml:space="preserve">As At </t>
  </si>
  <si>
    <t>End Of</t>
  </si>
  <si>
    <t>As At</t>
  </si>
  <si>
    <t>Preceding</t>
  </si>
  <si>
    <t>Financial</t>
  </si>
  <si>
    <t>Year End</t>
  </si>
  <si>
    <t>Bank borrowings</t>
  </si>
  <si>
    <t>Reserves</t>
  </si>
  <si>
    <t>Current Assets</t>
  </si>
  <si>
    <t>Current Liabilities</t>
  </si>
  <si>
    <t>Net Current Liabilities</t>
  </si>
  <si>
    <t>Goodwill On Consolidation</t>
  </si>
  <si>
    <t xml:space="preserve">Share Capital  </t>
  </si>
  <si>
    <t>Shareholders' Funds</t>
  </si>
  <si>
    <t>NOTES</t>
  </si>
  <si>
    <t>Accounting Policies</t>
  </si>
  <si>
    <t>Exceptional Items</t>
  </si>
  <si>
    <t>4.</t>
  </si>
  <si>
    <t>5.</t>
  </si>
  <si>
    <t>6.</t>
  </si>
  <si>
    <t>Corporate Proposals</t>
  </si>
  <si>
    <t>i.)</t>
  </si>
  <si>
    <t>ii.)</t>
  </si>
  <si>
    <t>7.</t>
  </si>
  <si>
    <t>The businesses of the Group are not subject to seasonal or cyclical fluctuations.</t>
  </si>
  <si>
    <t>8.</t>
  </si>
  <si>
    <t>9.</t>
  </si>
  <si>
    <t>Group Borrowings</t>
  </si>
  <si>
    <t>10.</t>
  </si>
  <si>
    <t>Contingent Liabilities</t>
  </si>
  <si>
    <t>11.</t>
  </si>
  <si>
    <t>Off Balance Sheet Financial Instruments</t>
  </si>
  <si>
    <t>12.</t>
  </si>
  <si>
    <t>13.</t>
  </si>
  <si>
    <t>Segment Reporting</t>
  </si>
  <si>
    <t>TAXATION</t>
  </si>
  <si>
    <t>EMPLOYED</t>
  </si>
  <si>
    <t>ASSETS</t>
  </si>
  <si>
    <t>TOTAL</t>
  </si>
  <si>
    <t>Analysis by activity</t>
  </si>
  <si>
    <t>Property investment</t>
  </si>
  <si>
    <t>Property development</t>
  </si>
  <si>
    <t>Manufacturing and trading</t>
  </si>
  <si>
    <t xml:space="preserve">Construction </t>
  </si>
  <si>
    <t>Tourism and others</t>
  </si>
  <si>
    <t>Geographical segment</t>
  </si>
  <si>
    <t>Malaysia</t>
  </si>
  <si>
    <t>Australia</t>
  </si>
  <si>
    <t>Indonesia</t>
  </si>
  <si>
    <t>14.</t>
  </si>
  <si>
    <t>15.</t>
  </si>
  <si>
    <t>16.</t>
  </si>
  <si>
    <t>Current Year's Prospects</t>
  </si>
  <si>
    <t>Dividends</t>
  </si>
  <si>
    <t>Development Properties</t>
  </si>
  <si>
    <t>Short term loans</t>
  </si>
  <si>
    <t>Long term loans</t>
  </si>
  <si>
    <t>-</t>
  </si>
  <si>
    <t xml:space="preserve">       members of the company</t>
  </si>
  <si>
    <t>19.</t>
  </si>
  <si>
    <t>Preceding Year</t>
  </si>
  <si>
    <t>Corresponding</t>
  </si>
  <si>
    <t>Period</t>
  </si>
  <si>
    <t xml:space="preserve">        C u m u l a t I v e   P e r i o d</t>
  </si>
  <si>
    <t>PROFIT</t>
  </si>
  <si>
    <t>(LOSS)</t>
  </si>
  <si>
    <t xml:space="preserve">          I n d i v i d u a l  P e r i o d</t>
  </si>
  <si>
    <t xml:space="preserve">    Fixed deposits</t>
  </si>
  <si>
    <t xml:space="preserve">    Cash and bank balances</t>
  </si>
  <si>
    <t xml:space="preserve">    Bank borrowings</t>
  </si>
  <si>
    <t xml:space="preserve">    Term loans</t>
  </si>
  <si>
    <t xml:space="preserve">    Loan stock</t>
  </si>
  <si>
    <t xml:space="preserve">    Taxation</t>
  </si>
  <si>
    <t xml:space="preserve">    Share premium</t>
  </si>
  <si>
    <t xml:space="preserve">    Revaluation reserve</t>
  </si>
  <si>
    <t xml:space="preserve">    Capital reserve</t>
  </si>
  <si>
    <t xml:space="preserve">    Accumulated losses</t>
  </si>
  <si>
    <t xml:space="preserve">    Others</t>
  </si>
  <si>
    <t xml:space="preserve">    Property development-in-progress</t>
  </si>
  <si>
    <t xml:space="preserve">    Amount due from customers for contract work</t>
  </si>
  <si>
    <t>Extraordinary Items</t>
  </si>
  <si>
    <t>21.</t>
  </si>
  <si>
    <t>20.</t>
  </si>
  <si>
    <t>Revenue</t>
  </si>
  <si>
    <t xml:space="preserve">Other income </t>
  </si>
  <si>
    <t>Profit / (loss) before finance cost, depreciation and</t>
  </si>
  <si>
    <t>amortisation, exceptional items, income tax,</t>
  </si>
  <si>
    <t>minority interest and extraordinary items</t>
  </si>
  <si>
    <t>Finance cost</t>
  </si>
  <si>
    <t>Profit / (loss) before income tax, minority</t>
  </si>
  <si>
    <t>Share of profits and losses of associated companies</t>
  </si>
  <si>
    <t>Profit / (loss) before income tax, minority interests</t>
  </si>
  <si>
    <t>Income tax</t>
  </si>
  <si>
    <t>(i)   Profit / (loss) after income tax before deducting</t>
  </si>
  <si>
    <t>(ii)  Less minority interests</t>
  </si>
  <si>
    <t>Net profit / (loss) from ordinary activities</t>
  </si>
  <si>
    <t>attributable to members of the company</t>
  </si>
  <si>
    <t>(ii)   Less minority interests</t>
  </si>
  <si>
    <t>(m)</t>
  </si>
  <si>
    <t>Net profit / (loss) attributable to members</t>
  </si>
  <si>
    <t>of the company</t>
  </si>
  <si>
    <t>Earnings / (loss) per share based on 2(m) above after</t>
  </si>
  <si>
    <t>deducting any provision for preference dividends if any :-</t>
  </si>
  <si>
    <t>Fully diluted (sen)</t>
  </si>
  <si>
    <t>REVENUE</t>
  </si>
  <si>
    <t>17.</t>
  </si>
  <si>
    <t>18.</t>
  </si>
  <si>
    <t>Net Tangible Assets Per Share (sen)</t>
  </si>
  <si>
    <t>Pre-acquisition profit / (loss)</t>
  </si>
  <si>
    <t>31.12.2001</t>
  </si>
  <si>
    <t>BEFORE</t>
  </si>
  <si>
    <t>Redeemable secured loan stocks</t>
  </si>
  <si>
    <t>The Company did not issue any profit forecast for the year.</t>
  </si>
  <si>
    <t>Basic (sen)</t>
  </si>
  <si>
    <t>Property, plant and equipment</t>
  </si>
  <si>
    <t>Investments</t>
  </si>
  <si>
    <t xml:space="preserve">    Inventories</t>
  </si>
  <si>
    <t xml:space="preserve">    Receivables</t>
  </si>
  <si>
    <t xml:space="preserve">    Payables</t>
  </si>
  <si>
    <t>Long Term Loans</t>
  </si>
  <si>
    <t>Other Deferred Liabilities</t>
  </si>
  <si>
    <t xml:space="preserve">    Tax recoverable</t>
  </si>
  <si>
    <t>There were no purchase and sale of quoted securities during the current financial period.</t>
  </si>
  <si>
    <t>There were no off balance sheet financial instruments for the current financial period to date.</t>
  </si>
  <si>
    <t>Material Litigations</t>
  </si>
  <si>
    <t>The Company has entered into Sale and Purchase Agreements for the following transactions :-</t>
  </si>
  <si>
    <t>&lt;----- C U R R E N T  P E R I O D  T O  D A T E ------&gt;</t>
  </si>
  <si>
    <t>Profits on Sale of Investments and / or Properties</t>
  </si>
  <si>
    <t>Purchase and Sale of Quoted Securities</t>
  </si>
  <si>
    <t>Changes in the Composition of the Group</t>
  </si>
  <si>
    <t>Issuance or Repayment of Debts and Equity Securities</t>
  </si>
  <si>
    <t>Comparison with Preceding Quarter's Results</t>
  </si>
  <si>
    <t>Review of Performance</t>
  </si>
  <si>
    <t>Significant Material Events Subsequent to the End of the Reporting Period</t>
  </si>
  <si>
    <t>Seasonality or Cyclicality of Operations</t>
  </si>
  <si>
    <t>Variance of Actual Results from Forecast Results</t>
  </si>
  <si>
    <t>QUARTERLY REPORT ON CONSOLIDATED RESULTS FOR THE SECOND QUARTER ENDED 30 JUNE 2002</t>
  </si>
  <si>
    <t>30.6.2002</t>
  </si>
  <si>
    <t>30.6.2001</t>
  </si>
  <si>
    <t>Exceptional items comprise mainly gain amounting RM48.21 million from the sale of 100% equity interest in Holiday Plaza Sdn Bhd.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</si>
</sst>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00\)"/>
  </numFmts>
  <fonts count="9">
    <font>
      <sz val="10"/>
      <name val="Arial"/>
      <family val="0"/>
    </font>
    <font>
      <b/>
      <sz val="10"/>
      <name val="Arial"/>
      <family val="2"/>
    </font>
    <font>
      <b/>
      <sz val="12"/>
      <name val="Arial"/>
      <family val="2"/>
    </font>
    <font>
      <b/>
      <i/>
      <sz val="10"/>
      <name val="Arial"/>
      <family val="2"/>
    </font>
    <font>
      <sz val="10"/>
      <color indexed="9"/>
      <name val="Arial"/>
      <family val="2"/>
    </font>
    <font>
      <b/>
      <sz val="12"/>
      <color indexed="9"/>
      <name val="Arial"/>
      <family val="2"/>
    </font>
    <font>
      <b/>
      <u val="single"/>
      <sz val="10"/>
      <name val="Arial"/>
      <family val="2"/>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8"/>
        <bgColor indexed="64"/>
      </patternFill>
    </fill>
    <fill>
      <patternFill patternType="mediumGray"/>
    </fill>
    <fill>
      <patternFill patternType="lightGray"/>
    </fill>
    <fill>
      <patternFill patternType="solid">
        <fgColor indexed="8"/>
        <bgColor indexed="64"/>
      </patternFill>
    </fill>
  </fills>
  <borders count="14">
    <border>
      <left/>
      <right/>
      <top/>
      <bottom/>
      <diagonal/>
    </border>
    <border>
      <left>
        <color indexed="63"/>
      </left>
      <right>
        <color indexed="63"/>
      </right>
      <top style="thin"/>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0" fillId="0" borderId="0" xfId="0" applyAlignment="1" quotePrefix="1">
      <alignment/>
    </xf>
    <xf numFmtId="172" fontId="0" fillId="0" borderId="0" xfId="0" applyNumberFormat="1" applyAlignment="1">
      <alignment/>
    </xf>
    <xf numFmtId="172" fontId="0" fillId="0" borderId="1" xfId="0" applyNumberFormat="1" applyBorder="1" applyAlignment="1">
      <alignment/>
    </xf>
    <xf numFmtId="172" fontId="0" fillId="0" borderId="2" xfId="0" applyNumberFormat="1" applyBorder="1" applyAlignment="1">
      <alignment/>
    </xf>
    <xf numFmtId="0" fontId="0" fillId="0" borderId="0" xfId="0" applyAlignment="1">
      <alignment horizontal="justify"/>
    </xf>
    <xf numFmtId="0" fontId="3" fillId="0" borderId="0" xfId="0" applyFont="1" applyAlignment="1">
      <alignment/>
    </xf>
    <xf numFmtId="0" fontId="0" fillId="0" borderId="3" xfId="0" applyBorder="1" applyAlignment="1">
      <alignment/>
    </xf>
    <xf numFmtId="0" fontId="0" fillId="0" borderId="0" xfId="0" applyBorder="1" applyAlignment="1">
      <alignment/>
    </xf>
    <xf numFmtId="0" fontId="0" fillId="0" borderId="4" xfId="0" applyBorder="1" applyAlignment="1">
      <alignment/>
    </xf>
    <xf numFmtId="0" fontId="1" fillId="0" borderId="3" xfId="0" applyFont="1" applyBorder="1" applyAlignment="1">
      <alignment/>
    </xf>
    <xf numFmtId="0" fontId="1" fillId="0" borderId="0" xfId="0" applyFont="1" applyBorder="1" applyAlignment="1">
      <alignment/>
    </xf>
    <xf numFmtId="0" fontId="1" fillId="0" borderId="4" xfId="0" applyFont="1" applyBorder="1" applyAlignment="1">
      <alignment/>
    </xf>
    <xf numFmtId="0" fontId="1" fillId="0" borderId="0" xfId="0" applyFont="1" applyBorder="1" applyAlignment="1">
      <alignment horizontal="center"/>
    </xf>
    <xf numFmtId="0" fontId="0" fillId="0" borderId="0" xfId="0" applyBorder="1" applyAlignment="1" quotePrefix="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4" fillId="2" borderId="8" xfId="0" applyFont="1" applyFill="1" applyBorder="1" applyAlignment="1">
      <alignment/>
    </xf>
    <xf numFmtId="0" fontId="4" fillId="2" borderId="2" xfId="0" applyFont="1" applyFill="1" applyBorder="1" applyAlignment="1">
      <alignment/>
    </xf>
    <xf numFmtId="0" fontId="5" fillId="2" borderId="3" xfId="0" applyFont="1" applyFill="1" applyBorder="1" applyAlignment="1">
      <alignment/>
    </xf>
    <xf numFmtId="0" fontId="5" fillId="2" borderId="0" xfId="0" applyFont="1" applyFill="1" applyBorder="1" applyAlignment="1">
      <alignment/>
    </xf>
    <xf numFmtId="0" fontId="4" fillId="2" borderId="3" xfId="0" applyFont="1" applyFill="1" applyBorder="1" applyAlignment="1">
      <alignment/>
    </xf>
    <xf numFmtId="0" fontId="4" fillId="2" borderId="0" xfId="0" applyFont="1" applyFill="1" applyBorder="1" applyAlignment="1">
      <alignment/>
    </xf>
    <xf numFmtId="0" fontId="4" fillId="2" borderId="5" xfId="0" applyFont="1" applyFill="1" applyBorder="1" applyAlignment="1">
      <alignment/>
    </xf>
    <xf numFmtId="0" fontId="4" fillId="2" borderId="6" xfId="0" applyFont="1" applyFill="1" applyBorder="1" applyAlignment="1">
      <alignment/>
    </xf>
    <xf numFmtId="0" fontId="0" fillId="3" borderId="3" xfId="0" applyFill="1" applyBorder="1" applyAlignment="1">
      <alignment/>
    </xf>
    <xf numFmtId="0" fontId="0" fillId="3" borderId="0" xfId="0" applyFill="1" applyBorder="1" applyAlignment="1">
      <alignment/>
    </xf>
    <xf numFmtId="0" fontId="1" fillId="3" borderId="3" xfId="0" applyFont="1" applyFill="1" applyBorder="1" applyAlignment="1">
      <alignment/>
    </xf>
    <xf numFmtId="0" fontId="1" fillId="3" borderId="0" xfId="0" applyFont="1" applyFill="1" applyBorder="1" applyAlignment="1">
      <alignment/>
    </xf>
    <xf numFmtId="0" fontId="1" fillId="3" borderId="4" xfId="0" applyFont="1" applyFill="1" applyBorder="1" applyAlignment="1">
      <alignment/>
    </xf>
    <xf numFmtId="0" fontId="1" fillId="3" borderId="5" xfId="0" applyFont="1" applyFill="1" applyBorder="1" applyAlignment="1">
      <alignment/>
    </xf>
    <xf numFmtId="0" fontId="1" fillId="3" borderId="6" xfId="0" applyFont="1" applyFill="1" applyBorder="1" applyAlignment="1">
      <alignment/>
    </xf>
    <xf numFmtId="0" fontId="1" fillId="3" borderId="7" xfId="0" applyFont="1" applyFill="1" applyBorder="1" applyAlignment="1">
      <alignment/>
    </xf>
    <xf numFmtId="0" fontId="6" fillId="0" borderId="0" xfId="0" applyFont="1" applyBorder="1" applyAlignment="1">
      <alignment/>
    </xf>
    <xf numFmtId="0" fontId="1" fillId="0" borderId="4" xfId="0" applyFont="1" applyBorder="1" applyAlignment="1">
      <alignment horizontal="center"/>
    </xf>
    <xf numFmtId="172" fontId="0" fillId="0" borderId="0" xfId="0" applyNumberFormat="1" applyBorder="1" applyAlignment="1">
      <alignment/>
    </xf>
    <xf numFmtId="172" fontId="0" fillId="0" borderId="4" xfId="0" applyNumberFormat="1" applyBorder="1" applyAlignment="1">
      <alignment/>
    </xf>
    <xf numFmtId="0" fontId="0" fillId="0" borderId="0"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173" fontId="0" fillId="0" borderId="0" xfId="0" applyNumberFormat="1" applyBorder="1" applyAlignment="1">
      <alignment/>
    </xf>
    <xf numFmtId="173" fontId="0" fillId="0" borderId="4" xfId="0" applyNumberFormat="1" applyBorder="1" applyAlignment="1">
      <alignment/>
    </xf>
    <xf numFmtId="37" fontId="0" fillId="0" borderId="0" xfId="0" applyNumberFormat="1" applyBorder="1" applyAlignment="1">
      <alignment/>
    </xf>
    <xf numFmtId="172" fontId="0" fillId="0" borderId="0" xfId="0" applyNumberFormat="1" applyBorder="1" applyAlignment="1">
      <alignment horizontal="center"/>
    </xf>
    <xf numFmtId="0" fontId="0" fillId="4" borderId="3" xfId="0" applyFill="1" applyBorder="1" applyAlignment="1">
      <alignment/>
    </xf>
    <xf numFmtId="0" fontId="0" fillId="4" borderId="0" xfId="0" applyFill="1" applyBorder="1" applyAlignment="1">
      <alignment/>
    </xf>
    <xf numFmtId="0" fontId="0" fillId="4" borderId="8" xfId="0" applyFill="1" applyBorder="1" applyAlignment="1">
      <alignment/>
    </xf>
    <xf numFmtId="0" fontId="0" fillId="4" borderId="2" xfId="0" applyFill="1" applyBorder="1" applyAlignment="1">
      <alignment/>
    </xf>
    <xf numFmtId="0" fontId="0" fillId="4" borderId="12" xfId="0" applyFill="1" applyBorder="1" applyAlignment="1">
      <alignment/>
    </xf>
    <xf numFmtId="0" fontId="0" fillId="4" borderId="4" xfId="0" applyFill="1" applyBorder="1" applyAlignment="1">
      <alignment/>
    </xf>
    <xf numFmtId="0" fontId="1" fillId="4" borderId="3" xfId="0" applyFont="1" applyFill="1" applyBorder="1" applyAlignment="1">
      <alignment/>
    </xf>
    <xf numFmtId="0" fontId="1" fillId="4" borderId="0" xfId="0" applyFont="1" applyFill="1" applyBorder="1" applyAlignment="1">
      <alignment/>
    </xf>
    <xf numFmtId="0" fontId="1" fillId="4" borderId="0" xfId="0" applyFont="1" applyFill="1" applyBorder="1" applyAlignment="1">
      <alignment horizontal="center"/>
    </xf>
    <xf numFmtId="0" fontId="1" fillId="4" borderId="4" xfId="0" applyFont="1" applyFill="1" applyBorder="1" applyAlignment="1">
      <alignment horizontal="center"/>
    </xf>
    <xf numFmtId="0" fontId="1" fillId="4" borderId="4" xfId="0" applyFont="1" applyFill="1" applyBorder="1" applyAlignment="1">
      <alignment/>
    </xf>
    <xf numFmtId="3" fontId="0" fillId="0" borderId="0" xfId="0" applyNumberFormat="1" applyBorder="1" applyAlignment="1">
      <alignment/>
    </xf>
    <xf numFmtId="172" fontId="0" fillId="0" borderId="6" xfId="0" applyNumberFormat="1" applyBorder="1" applyAlignment="1">
      <alignment/>
    </xf>
    <xf numFmtId="0" fontId="0" fillId="4" borderId="5" xfId="0" applyFill="1" applyBorder="1" applyAlignment="1">
      <alignment/>
    </xf>
    <xf numFmtId="0" fontId="0" fillId="4" borderId="6" xfId="0" applyFill="1" applyBorder="1" applyAlignment="1">
      <alignment/>
    </xf>
    <xf numFmtId="0" fontId="0" fillId="4" borderId="7" xfId="0" applyFill="1" applyBorder="1" applyAlignment="1">
      <alignment/>
    </xf>
    <xf numFmtId="172" fontId="0" fillId="0" borderId="7" xfId="0" applyNumberFormat="1" applyBorder="1" applyAlignment="1">
      <alignment/>
    </xf>
    <xf numFmtId="172" fontId="0" fillId="0" borderId="9" xfId="0" applyNumberFormat="1" applyBorder="1" applyAlignment="1">
      <alignment/>
    </xf>
    <xf numFmtId="172" fontId="0" fillId="0" borderId="10" xfId="0" applyNumberFormat="1" applyBorder="1" applyAlignment="1">
      <alignment/>
    </xf>
    <xf numFmtId="172" fontId="0" fillId="0" borderId="13" xfId="0" applyNumberFormat="1" applyBorder="1" applyAlignment="1">
      <alignment/>
    </xf>
    <xf numFmtId="172" fontId="0" fillId="4" borderId="2" xfId="0" applyNumberFormat="1" applyFill="1" applyBorder="1" applyAlignment="1">
      <alignment/>
    </xf>
    <xf numFmtId="172" fontId="0" fillId="0" borderId="3" xfId="0" applyNumberFormat="1" applyBorder="1" applyAlignment="1">
      <alignment/>
    </xf>
    <xf numFmtId="172" fontId="0" fillId="0" borderId="5" xfId="0" applyNumberFormat="1" applyBorder="1" applyAlignment="1">
      <alignment/>
    </xf>
    <xf numFmtId="172" fontId="0" fillId="4" borderId="8" xfId="0" applyNumberFormat="1" applyFill="1" applyBorder="1" applyAlignment="1">
      <alignment/>
    </xf>
    <xf numFmtId="172" fontId="0" fillId="4" borderId="3" xfId="0" applyNumberFormat="1" applyFill="1" applyBorder="1" applyAlignment="1">
      <alignment/>
    </xf>
    <xf numFmtId="172" fontId="0" fillId="4" borderId="5" xfId="0" applyNumberFormat="1" applyFill="1" applyBorder="1" applyAlignment="1">
      <alignment/>
    </xf>
    <xf numFmtId="172" fontId="0" fillId="4" borderId="6" xfId="0" applyNumberFormat="1" applyFill="1" applyBorder="1" applyAlignment="1">
      <alignment/>
    </xf>
    <xf numFmtId="0" fontId="1" fillId="4" borderId="3" xfId="0" applyFont="1" applyFill="1" applyBorder="1" applyAlignment="1">
      <alignment horizontal="center"/>
    </xf>
    <xf numFmtId="0" fontId="6" fillId="0" borderId="0" xfId="0" applyFont="1" applyAlignment="1">
      <alignment/>
    </xf>
    <xf numFmtId="0" fontId="0" fillId="0" borderId="4" xfId="0" applyBorder="1" applyAlignment="1">
      <alignment horizontal="center"/>
    </xf>
    <xf numFmtId="37" fontId="0" fillId="0" borderId="0" xfId="0" applyNumberFormat="1" applyBorder="1" applyAlignment="1">
      <alignment horizontal="center"/>
    </xf>
    <xf numFmtId="172" fontId="0" fillId="0" borderId="0" xfId="0" applyNumberFormat="1" applyBorder="1" applyAlignment="1">
      <alignment horizontal="right"/>
    </xf>
    <xf numFmtId="0" fontId="4" fillId="5" borderId="2" xfId="0" applyFont="1" applyFill="1" applyBorder="1" applyAlignment="1">
      <alignment/>
    </xf>
    <xf numFmtId="0" fontId="5" fillId="5" borderId="0" xfId="0" applyFont="1" applyFill="1" applyBorder="1" applyAlignment="1">
      <alignment/>
    </xf>
    <xf numFmtId="0" fontId="4" fillId="5" borderId="0" xfId="0" applyFont="1" applyFill="1" applyBorder="1" applyAlignment="1">
      <alignment/>
    </xf>
    <xf numFmtId="0" fontId="4" fillId="5" borderId="6" xfId="0" applyFont="1" applyFill="1" applyBorder="1" applyAlignment="1">
      <alignment/>
    </xf>
    <xf numFmtId="0" fontId="0" fillId="5" borderId="0" xfId="0" applyFill="1" applyAlignment="1">
      <alignment/>
    </xf>
    <xf numFmtId="0" fontId="2" fillId="5" borderId="0" xfId="0" applyFont="1" applyFill="1" applyAlignment="1">
      <alignment/>
    </xf>
    <xf numFmtId="0" fontId="0" fillId="5" borderId="0" xfId="0" applyFill="1" applyBorder="1" applyAlignment="1">
      <alignment/>
    </xf>
    <xf numFmtId="0" fontId="2" fillId="5" borderId="0" xfId="0" applyFont="1" applyFill="1" applyBorder="1" applyAlignment="1">
      <alignment/>
    </xf>
    <xf numFmtId="0" fontId="0" fillId="3" borderId="2" xfId="0" applyFill="1" applyBorder="1" applyAlignment="1">
      <alignment/>
    </xf>
    <xf numFmtId="0" fontId="0" fillId="5" borderId="4" xfId="0" applyFill="1" applyBorder="1" applyAlignment="1">
      <alignment/>
    </xf>
    <xf numFmtId="0" fontId="2" fillId="5" borderId="4" xfId="0" applyFont="1" applyFill="1" applyBorder="1" applyAlignment="1">
      <alignment/>
    </xf>
    <xf numFmtId="0" fontId="0" fillId="3" borderId="12" xfId="0" applyFill="1" applyBorder="1" applyAlignment="1">
      <alignment/>
    </xf>
    <xf numFmtId="0" fontId="0" fillId="5" borderId="2" xfId="0" applyFill="1" applyBorder="1" applyAlignment="1">
      <alignment/>
    </xf>
    <xf numFmtId="0" fontId="0" fillId="5" borderId="12" xfId="0" applyFill="1" applyBorder="1" applyAlignment="1">
      <alignment/>
    </xf>
    <xf numFmtId="0" fontId="0" fillId="0" borderId="0" xfId="0" applyAlignment="1">
      <alignment horizontal="center"/>
    </xf>
    <xf numFmtId="3" fontId="0" fillId="0" borderId="0" xfId="0" applyNumberFormat="1" applyAlignment="1">
      <alignment/>
    </xf>
    <xf numFmtId="0" fontId="0" fillId="0" borderId="11" xfId="0" applyBorder="1" applyAlignment="1">
      <alignment/>
    </xf>
    <xf numFmtId="173" fontId="0" fillId="0" borderId="0" xfId="0" applyNumberFormat="1" applyAlignment="1">
      <alignment/>
    </xf>
    <xf numFmtId="0" fontId="0" fillId="0" borderId="3" xfId="0" applyBorder="1" applyAlignment="1">
      <alignment horizontal="center"/>
    </xf>
    <xf numFmtId="0" fontId="0" fillId="0" borderId="8" xfId="0" applyBorder="1" applyAlignment="1">
      <alignment/>
    </xf>
    <xf numFmtId="0" fontId="0" fillId="0" borderId="0" xfId="0" applyFill="1" applyBorder="1" applyAlignment="1">
      <alignment/>
    </xf>
    <xf numFmtId="0" fontId="0" fillId="0" borderId="4" xfId="0" applyFill="1" applyBorder="1" applyAlignment="1">
      <alignment/>
    </xf>
    <xf numFmtId="0" fontId="1" fillId="0" borderId="0" xfId="0" applyFont="1" applyFill="1" applyBorder="1" applyAlignment="1">
      <alignment horizontal="center"/>
    </xf>
    <xf numFmtId="0" fontId="1" fillId="0" borderId="4" xfId="0" applyFont="1" applyFill="1" applyBorder="1" applyAlignment="1">
      <alignment horizontal="center"/>
    </xf>
    <xf numFmtId="37" fontId="0" fillId="0" borderId="0" xfId="0" applyNumberFormat="1" applyBorder="1" applyAlignment="1">
      <alignment horizontal="right"/>
    </xf>
    <xf numFmtId="37" fontId="0" fillId="0" borderId="0" xfId="0" applyNumberFormat="1" applyAlignment="1">
      <alignment horizontal="right"/>
    </xf>
    <xf numFmtId="172" fontId="0" fillId="0" borderId="0" xfId="0" applyNumberFormat="1" applyAlignment="1">
      <alignment horizontal="center"/>
    </xf>
    <xf numFmtId="173" fontId="0" fillId="0" borderId="0" xfId="0" applyNumberFormat="1" applyBorder="1" applyAlignment="1">
      <alignment horizontal="center"/>
    </xf>
    <xf numFmtId="173" fontId="0" fillId="0" borderId="4" xfId="0" applyNumberFormat="1" applyBorder="1" applyAlignment="1">
      <alignment horizontal="center"/>
    </xf>
    <xf numFmtId="173" fontId="0" fillId="0" borderId="0" xfId="0" applyNumberFormat="1" applyAlignment="1">
      <alignment horizontal="center"/>
    </xf>
    <xf numFmtId="172" fontId="0" fillId="0" borderId="10" xfId="0" applyNumberFormat="1" applyBorder="1" applyAlignment="1">
      <alignment horizontal="center"/>
    </xf>
    <xf numFmtId="0" fontId="0" fillId="1" borderId="3" xfId="0" applyFill="1" applyBorder="1" applyAlignment="1">
      <alignment/>
    </xf>
    <xf numFmtId="0" fontId="0" fillId="1" borderId="0" xfId="0" applyFill="1" applyBorder="1" applyAlignment="1">
      <alignment/>
    </xf>
    <xf numFmtId="0" fontId="0" fillId="1" borderId="8" xfId="0" applyFill="1" applyBorder="1" applyAlignment="1">
      <alignment/>
    </xf>
    <xf numFmtId="0" fontId="0" fillId="1" borderId="2" xfId="0" applyFill="1" applyBorder="1" applyAlignment="1">
      <alignment/>
    </xf>
    <xf numFmtId="0" fontId="0" fillId="1" borderId="12" xfId="0" applyFill="1" applyBorder="1" applyAlignment="1">
      <alignment/>
    </xf>
    <xf numFmtId="0" fontId="0" fillId="1" borderId="4" xfId="0" applyFill="1" applyBorder="1" applyAlignment="1">
      <alignment/>
    </xf>
    <xf numFmtId="0" fontId="0" fillId="1" borderId="0" xfId="0" applyFill="1" applyAlignment="1">
      <alignment/>
    </xf>
    <xf numFmtId="0" fontId="1" fillId="1" borderId="3" xfId="0" applyFont="1" applyFill="1" applyBorder="1" applyAlignment="1">
      <alignment/>
    </xf>
    <xf numFmtId="0" fontId="1" fillId="1" borderId="0" xfId="0" applyFont="1" applyFill="1" applyBorder="1" applyAlignment="1">
      <alignment/>
    </xf>
    <xf numFmtId="0" fontId="1" fillId="1" borderId="0" xfId="0" applyFont="1" applyFill="1" applyBorder="1" applyAlignment="1">
      <alignment horizontal="center"/>
    </xf>
    <xf numFmtId="0" fontId="1" fillId="1" borderId="4" xfId="0" applyFont="1" applyFill="1" applyBorder="1" applyAlignment="1">
      <alignment horizontal="center"/>
    </xf>
    <xf numFmtId="0" fontId="1" fillId="1" borderId="0" xfId="0" applyFont="1" applyFill="1" applyBorder="1" applyAlignment="1">
      <alignment horizontal="left"/>
    </xf>
    <xf numFmtId="0" fontId="1" fillId="1" borderId="4" xfId="0" applyFont="1" applyFill="1" applyBorder="1" applyAlignment="1">
      <alignment/>
    </xf>
    <xf numFmtId="0" fontId="1" fillId="1" borderId="0" xfId="0" applyFont="1" applyFill="1" applyAlignment="1">
      <alignment/>
    </xf>
    <xf numFmtId="0" fontId="1" fillId="1" borderId="0" xfId="0" applyFont="1" applyFill="1" applyAlignment="1">
      <alignment horizontal="center"/>
    </xf>
    <xf numFmtId="0" fontId="1" fillId="1" borderId="5" xfId="0" applyFont="1" applyFill="1" applyBorder="1" applyAlignment="1">
      <alignment/>
    </xf>
    <xf numFmtId="0" fontId="1" fillId="1" borderId="6" xfId="0" applyFont="1" applyFill="1" applyBorder="1" applyAlignment="1">
      <alignment/>
    </xf>
    <xf numFmtId="0" fontId="1" fillId="1" borderId="6" xfId="0" applyFont="1" applyFill="1" applyBorder="1" applyAlignment="1">
      <alignment horizontal="center"/>
    </xf>
    <xf numFmtId="0" fontId="1" fillId="1" borderId="7" xfId="0" applyFont="1" applyFill="1" applyBorder="1" applyAlignment="1">
      <alignment horizontal="center"/>
    </xf>
    <xf numFmtId="0" fontId="1" fillId="1" borderId="7" xfId="0" applyFont="1" applyFill="1" applyBorder="1" applyAlignment="1">
      <alignment/>
    </xf>
    <xf numFmtId="0" fontId="0" fillId="0" borderId="5" xfId="0" applyNumberFormat="1" applyBorder="1" applyAlignment="1">
      <alignment/>
    </xf>
    <xf numFmtId="0" fontId="0" fillId="0" borderId="6" xfId="0" applyNumberFormat="1" applyBorder="1" applyAlignment="1">
      <alignment/>
    </xf>
    <xf numFmtId="0" fontId="0" fillId="0" borderId="7" xfId="0" applyNumberFormat="1" applyBorder="1" applyAlignment="1">
      <alignment/>
    </xf>
    <xf numFmtId="0" fontId="0" fillId="0" borderId="0" xfId="0" applyBorder="1" applyAlignment="1">
      <alignment horizontal="right"/>
    </xf>
    <xf numFmtId="3" fontId="0" fillId="0" borderId="0" xfId="0" applyNumberFormat="1" applyAlignment="1">
      <alignment horizontal="right"/>
    </xf>
    <xf numFmtId="172" fontId="0" fillId="0" borderId="0" xfId="0" applyNumberFormat="1" applyAlignment="1">
      <alignment horizontal="righ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156</xdr:row>
      <xdr:rowOff>9525</xdr:rowOff>
    </xdr:from>
    <xdr:to>
      <xdr:col>22</xdr:col>
      <xdr:colOff>9525</xdr:colOff>
      <xdr:row>158</xdr:row>
      <xdr:rowOff>9525</xdr:rowOff>
    </xdr:to>
    <xdr:sp>
      <xdr:nvSpPr>
        <xdr:cNvPr id="1" name="TextBox 1"/>
        <xdr:cNvSpPr txBox="1">
          <a:spLocks noChangeArrowheads="1"/>
        </xdr:cNvSpPr>
      </xdr:nvSpPr>
      <xdr:spPr>
        <a:xfrm>
          <a:off x="238125" y="26155650"/>
          <a:ext cx="722947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quarterly financial statements have been prepared based on accounting policies and methods of computation consistent with those adopted in the 2001 Annual Accounts.</a:t>
          </a:r>
        </a:p>
      </xdr:txBody>
    </xdr:sp>
    <xdr:clientData/>
  </xdr:twoCellAnchor>
  <xdr:twoCellAnchor>
    <xdr:from>
      <xdr:col>2</xdr:col>
      <xdr:colOff>28575</xdr:colOff>
      <xdr:row>165</xdr:row>
      <xdr:rowOff>19050</xdr:rowOff>
    </xdr:from>
    <xdr:to>
      <xdr:col>20</xdr:col>
      <xdr:colOff>0</xdr:colOff>
      <xdr:row>166</xdr:row>
      <xdr:rowOff>28575</xdr:rowOff>
    </xdr:to>
    <xdr:sp>
      <xdr:nvSpPr>
        <xdr:cNvPr id="2" name="TextBox 3"/>
        <xdr:cNvSpPr txBox="1">
          <a:spLocks noChangeArrowheads="1"/>
        </xdr:cNvSpPr>
      </xdr:nvSpPr>
      <xdr:spPr>
        <a:xfrm>
          <a:off x="266700" y="27603450"/>
          <a:ext cx="637222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extraordinary items for the current financial period to date.</a:t>
          </a:r>
        </a:p>
      </xdr:txBody>
    </xdr:sp>
    <xdr:clientData/>
  </xdr:twoCellAnchor>
  <xdr:twoCellAnchor>
    <xdr:from>
      <xdr:col>2</xdr:col>
      <xdr:colOff>0</xdr:colOff>
      <xdr:row>330</xdr:row>
      <xdr:rowOff>19050</xdr:rowOff>
    </xdr:from>
    <xdr:to>
      <xdr:col>21</xdr:col>
      <xdr:colOff>600075</xdr:colOff>
      <xdr:row>333</xdr:row>
      <xdr:rowOff>19050</xdr:rowOff>
    </xdr:to>
    <xdr:sp>
      <xdr:nvSpPr>
        <xdr:cNvPr id="3" name="TextBox 5"/>
        <xdr:cNvSpPr txBox="1">
          <a:spLocks noChangeArrowheads="1"/>
        </xdr:cNvSpPr>
      </xdr:nvSpPr>
      <xdr:spPr>
        <a:xfrm>
          <a:off x="238125" y="54368700"/>
          <a:ext cx="721042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High interest cost remains a burden to the Group. Towards this, the Group is looking at various avenues to reduce the Group's borrowings including disposal of certain investment properties.  Overall the Group is expected to continue to operate at a loss for this financial year.
</a:t>
          </a:r>
        </a:p>
      </xdr:txBody>
    </xdr:sp>
    <xdr:clientData/>
  </xdr:twoCellAnchor>
  <xdr:twoCellAnchor>
    <xdr:from>
      <xdr:col>1</xdr:col>
      <xdr:colOff>171450</xdr:colOff>
      <xdr:row>199</xdr:row>
      <xdr:rowOff>9525</xdr:rowOff>
    </xdr:from>
    <xdr:to>
      <xdr:col>22</xdr:col>
      <xdr:colOff>0</xdr:colOff>
      <xdr:row>201</xdr:row>
      <xdr:rowOff>114300</xdr:rowOff>
    </xdr:to>
    <xdr:sp>
      <xdr:nvSpPr>
        <xdr:cNvPr id="4" name="TextBox 6"/>
        <xdr:cNvSpPr txBox="1">
          <a:spLocks noChangeArrowheads="1"/>
        </xdr:cNvSpPr>
      </xdr:nvSpPr>
      <xdr:spPr>
        <a:xfrm>
          <a:off x="228600" y="33185100"/>
          <a:ext cx="7229475" cy="4476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 or repayment of debts and equity securities, share buy-backs or shares held as treasury shares and resale of treasury shares during the current financial period.
</a:t>
          </a:r>
        </a:p>
      </xdr:txBody>
    </xdr:sp>
    <xdr:clientData/>
  </xdr:twoCellAnchor>
  <xdr:twoCellAnchor>
    <xdr:from>
      <xdr:col>3</xdr:col>
      <xdr:colOff>57150</xdr:colOff>
      <xdr:row>253</xdr:row>
      <xdr:rowOff>9525</xdr:rowOff>
    </xdr:from>
    <xdr:to>
      <xdr:col>21</xdr:col>
      <xdr:colOff>600075</xdr:colOff>
      <xdr:row>256</xdr:row>
      <xdr:rowOff>38100</xdr:rowOff>
    </xdr:to>
    <xdr:sp>
      <xdr:nvSpPr>
        <xdr:cNvPr id="5" name="TextBox 8"/>
        <xdr:cNvSpPr txBox="1">
          <a:spLocks noChangeArrowheads="1"/>
        </xdr:cNvSpPr>
      </xdr:nvSpPr>
      <xdr:spPr>
        <a:xfrm>
          <a:off x="495300" y="41881425"/>
          <a:ext cx="6953250" cy="514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had on 20 March 1989, taken legal action against various parties to recover RM53 million excluding interest and expenses of RM35 million arising from certain transactions entered into by the Company and its subsidiaries.  These transactions were: -
</a:t>
          </a:r>
        </a:p>
      </xdr:txBody>
    </xdr:sp>
    <xdr:clientData/>
  </xdr:twoCellAnchor>
  <xdr:twoCellAnchor>
    <xdr:from>
      <xdr:col>3</xdr:col>
      <xdr:colOff>276225</xdr:colOff>
      <xdr:row>256</xdr:row>
      <xdr:rowOff>85725</xdr:rowOff>
    </xdr:from>
    <xdr:to>
      <xdr:col>21</xdr:col>
      <xdr:colOff>523875</xdr:colOff>
      <xdr:row>265</xdr:row>
      <xdr:rowOff>19050</xdr:rowOff>
    </xdr:to>
    <xdr:sp>
      <xdr:nvSpPr>
        <xdr:cNvPr id="6" name="TextBox 9"/>
        <xdr:cNvSpPr txBox="1">
          <a:spLocks noChangeArrowheads="1"/>
        </xdr:cNvSpPr>
      </xdr:nvSpPr>
      <xdr:spPr>
        <a:xfrm>
          <a:off x="714375" y="42443400"/>
          <a:ext cx="6657975" cy="1390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aborted acquisition of 10.12 million shares in Oriental Bank Berhad for a consideration of RM45.67 million in 1983 and the full payment to the vendors notwithstanding that the conditions in the sale and purchase agreement have not been fulfilled; and
The acquisition of the entire share capital of Taman Templer Sdn Bhd and a piece of land situated in Likas Bay, Kota Kinabalu from Sapan Development Sdn Bhd in 1985 for a consideration of RM16.00 million and RM22.75 million respectively by a deed of mutual arrangement with the vendors of the Oriental Bank Berhad shares and the assumption of a loan due by a third party to a financial institution of RM6.00 million and interest thereon.  This loan was secured on the development land belonging to Taman Templer Sdn Bhd.</a:t>
          </a:r>
        </a:p>
      </xdr:txBody>
    </xdr:sp>
    <xdr:clientData/>
  </xdr:twoCellAnchor>
  <xdr:twoCellAnchor>
    <xdr:from>
      <xdr:col>3</xdr:col>
      <xdr:colOff>66675</xdr:colOff>
      <xdr:row>256</xdr:row>
      <xdr:rowOff>85725</xdr:rowOff>
    </xdr:from>
    <xdr:to>
      <xdr:col>3</xdr:col>
      <xdr:colOff>276225</xdr:colOff>
      <xdr:row>263</xdr:row>
      <xdr:rowOff>19050</xdr:rowOff>
    </xdr:to>
    <xdr:sp>
      <xdr:nvSpPr>
        <xdr:cNvPr id="7" name="TextBox 10"/>
        <xdr:cNvSpPr txBox="1">
          <a:spLocks noChangeArrowheads="1"/>
        </xdr:cNvSpPr>
      </xdr:nvSpPr>
      <xdr:spPr>
        <a:xfrm>
          <a:off x="504825" y="42443400"/>
          <a:ext cx="209550" cy="10668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
</a:t>
          </a:r>
        </a:p>
      </xdr:txBody>
    </xdr:sp>
    <xdr:clientData/>
  </xdr:twoCellAnchor>
  <xdr:twoCellAnchor>
    <xdr:from>
      <xdr:col>2</xdr:col>
      <xdr:colOff>0</xdr:colOff>
      <xdr:row>341</xdr:row>
      <xdr:rowOff>9525</xdr:rowOff>
    </xdr:from>
    <xdr:to>
      <xdr:col>19</xdr:col>
      <xdr:colOff>9525</xdr:colOff>
      <xdr:row>342</xdr:row>
      <xdr:rowOff>142875</xdr:rowOff>
    </xdr:to>
    <xdr:sp>
      <xdr:nvSpPr>
        <xdr:cNvPr id="8" name="TextBox 12"/>
        <xdr:cNvSpPr txBox="1">
          <a:spLocks noChangeArrowheads="1"/>
        </xdr:cNvSpPr>
      </xdr:nvSpPr>
      <xdr:spPr>
        <a:xfrm>
          <a:off x="238125" y="56130825"/>
          <a:ext cx="6353175" cy="295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Directors did not recommend any payment of dividends for the current financial period.</a:t>
          </a:r>
        </a:p>
      </xdr:txBody>
    </xdr:sp>
    <xdr:clientData/>
  </xdr:twoCellAnchor>
  <xdr:twoCellAnchor>
    <xdr:from>
      <xdr:col>2</xdr:col>
      <xdr:colOff>9525</xdr:colOff>
      <xdr:row>222</xdr:row>
      <xdr:rowOff>19050</xdr:rowOff>
    </xdr:from>
    <xdr:to>
      <xdr:col>22</xdr:col>
      <xdr:colOff>9525</xdr:colOff>
      <xdr:row>224</xdr:row>
      <xdr:rowOff>76200</xdr:rowOff>
    </xdr:to>
    <xdr:sp>
      <xdr:nvSpPr>
        <xdr:cNvPr id="9" name="TextBox 13"/>
        <xdr:cNvSpPr txBox="1">
          <a:spLocks noChangeArrowheads="1"/>
        </xdr:cNvSpPr>
      </xdr:nvSpPr>
      <xdr:spPr>
        <a:xfrm>
          <a:off x="247650" y="36966525"/>
          <a:ext cx="7219950"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borrowings are secured on the freehold and leasehold properties of the Company, its subsidiaries and a third party and other fixed and floating assets of its subsidiaries.
</a:t>
          </a:r>
        </a:p>
      </xdr:txBody>
    </xdr:sp>
    <xdr:clientData/>
  </xdr:twoCellAnchor>
  <xdr:twoCellAnchor>
    <xdr:from>
      <xdr:col>2</xdr:col>
      <xdr:colOff>0</xdr:colOff>
      <xdr:row>310</xdr:row>
      <xdr:rowOff>0</xdr:rowOff>
    </xdr:from>
    <xdr:to>
      <xdr:col>21</xdr:col>
      <xdr:colOff>590550</xdr:colOff>
      <xdr:row>314</xdr:row>
      <xdr:rowOff>76200</xdr:rowOff>
    </xdr:to>
    <xdr:sp>
      <xdr:nvSpPr>
        <xdr:cNvPr id="10" name="TextBox 15"/>
        <xdr:cNvSpPr txBox="1">
          <a:spLocks noChangeArrowheads="1"/>
        </xdr:cNvSpPr>
      </xdr:nvSpPr>
      <xdr:spPr>
        <a:xfrm>
          <a:off x="238125" y="51092100"/>
          <a:ext cx="7200900" cy="723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registered a profit of RM43.57 million in the current financial period todate as compared to RM26.91 million loss in the corresponding period last year.   The improved result was mainly due to the gain from the sale of Holiday Plaza Sdn Bhd, contributions from Atria Properties Sdn Bhd which was acquired in April 2001, general improvements in results of operating subsidiaries and the non-recurrence of the writing off of the Group's investment cost in its timber moulding operations in Indonesia.</a:t>
          </a:r>
        </a:p>
      </xdr:txBody>
    </xdr:sp>
    <xdr:clientData/>
  </xdr:twoCellAnchor>
  <xdr:twoCellAnchor>
    <xdr:from>
      <xdr:col>2</xdr:col>
      <xdr:colOff>9525</xdr:colOff>
      <xdr:row>230</xdr:row>
      <xdr:rowOff>9525</xdr:rowOff>
    </xdr:from>
    <xdr:to>
      <xdr:col>22</xdr:col>
      <xdr:colOff>0</xdr:colOff>
      <xdr:row>234</xdr:row>
      <xdr:rowOff>38100</xdr:rowOff>
    </xdr:to>
    <xdr:sp>
      <xdr:nvSpPr>
        <xdr:cNvPr id="11" name="TextBox 18"/>
        <xdr:cNvSpPr txBox="1">
          <a:spLocks noChangeArrowheads="1"/>
        </xdr:cNvSpPr>
      </xdr:nvSpPr>
      <xdr:spPr>
        <a:xfrm>
          <a:off x="247650" y="38214300"/>
          <a:ext cx="7210425" cy="676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Contingent liabilities amounting to RM95.52 million relates to unsecured guarantees issued in respect of banking facilities granted to former subsidiary companies, of which RM91.52 million relates to Holiday Plaza Sdn Bhd.  Pursuant to the Sale and Purchase agreement for the sale of Holiday Plaza Sdn Bhd, the purchaser is to discharge Lien Hoe's guarantee by 5 December 2003, failing which Lien Hoe will have an option to repurchase Holiday Plaza Sdn Bhd at RM1 within 30 days therefrom.</a:t>
          </a:r>
        </a:p>
      </xdr:txBody>
    </xdr:sp>
    <xdr:clientData/>
  </xdr:twoCellAnchor>
  <xdr:twoCellAnchor>
    <xdr:from>
      <xdr:col>2</xdr:col>
      <xdr:colOff>0</xdr:colOff>
      <xdr:row>299</xdr:row>
      <xdr:rowOff>19050</xdr:rowOff>
    </xdr:from>
    <xdr:to>
      <xdr:col>21</xdr:col>
      <xdr:colOff>590550</xdr:colOff>
      <xdr:row>305</xdr:row>
      <xdr:rowOff>123825</xdr:rowOff>
    </xdr:to>
    <xdr:sp>
      <xdr:nvSpPr>
        <xdr:cNvPr id="12" name="TextBox 19"/>
        <xdr:cNvSpPr txBox="1">
          <a:spLocks noChangeArrowheads="1"/>
        </xdr:cNvSpPr>
      </xdr:nvSpPr>
      <xdr:spPr>
        <a:xfrm>
          <a:off x="238125" y="49329975"/>
          <a:ext cx="7200900" cy="1076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results for the second quarter 2002 was boosted by an exceptional gain of RM48.21 million arising from the sale of the Company’s 100% equity interest in Holiday Plaza Sdn Bhd for a consideraion of RM93.13 million which was completed in June 2002. 
Operationally, the Group made marginal improvement primarily due to the positive effect of the streamlining measures undertaken earlier in the first quarter of the current financial year, and also the net interest saving arising from the sale of Holiday Plaza Sdn Bhd.</a:t>
          </a:r>
        </a:p>
      </xdr:txBody>
    </xdr:sp>
    <xdr:clientData/>
  </xdr:twoCellAnchor>
  <xdr:oneCellAnchor>
    <xdr:from>
      <xdr:col>6</xdr:col>
      <xdr:colOff>342900</xdr:colOff>
      <xdr:row>198</xdr:row>
      <xdr:rowOff>0</xdr:rowOff>
    </xdr:from>
    <xdr:ext cx="76200" cy="200025"/>
    <xdr:sp>
      <xdr:nvSpPr>
        <xdr:cNvPr id="13" name="TextBox 22"/>
        <xdr:cNvSpPr txBox="1">
          <a:spLocks noChangeArrowheads="1"/>
        </xdr:cNvSpPr>
      </xdr:nvSpPr>
      <xdr:spPr>
        <a:xfrm>
          <a:off x="2867025" y="33004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9525</xdr:colOff>
      <xdr:row>183</xdr:row>
      <xdr:rowOff>9525</xdr:rowOff>
    </xdr:from>
    <xdr:to>
      <xdr:col>22</xdr:col>
      <xdr:colOff>9525</xdr:colOff>
      <xdr:row>185</xdr:row>
      <xdr:rowOff>0</xdr:rowOff>
    </xdr:to>
    <xdr:sp>
      <xdr:nvSpPr>
        <xdr:cNvPr id="14" name="TextBox 24"/>
        <xdr:cNvSpPr txBox="1">
          <a:spLocks noChangeArrowheads="1"/>
        </xdr:cNvSpPr>
      </xdr:nvSpPr>
      <xdr:spPr>
        <a:xfrm>
          <a:off x="247650" y="30470475"/>
          <a:ext cx="7219950"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During the current financial period todate, the Company disposed its 100% equity interest in Holiday Plaza Sdn Bhd for a consideration of RM93.13 million.</a:t>
          </a:r>
        </a:p>
      </xdr:txBody>
    </xdr:sp>
    <xdr:clientData/>
  </xdr:twoCellAnchor>
  <xdr:twoCellAnchor>
    <xdr:from>
      <xdr:col>2</xdr:col>
      <xdr:colOff>9525</xdr:colOff>
      <xdr:row>169</xdr:row>
      <xdr:rowOff>0</xdr:rowOff>
    </xdr:from>
    <xdr:to>
      <xdr:col>21</xdr:col>
      <xdr:colOff>590550</xdr:colOff>
      <xdr:row>171</xdr:row>
      <xdr:rowOff>28575</xdr:rowOff>
    </xdr:to>
    <xdr:sp>
      <xdr:nvSpPr>
        <xdr:cNvPr id="15" name="TextBox 27"/>
        <xdr:cNvSpPr txBox="1">
          <a:spLocks noChangeArrowheads="1"/>
        </xdr:cNvSpPr>
      </xdr:nvSpPr>
      <xdr:spPr>
        <a:xfrm>
          <a:off x="247650" y="28232100"/>
          <a:ext cx="7191375"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Taxation comprises provision for the current financial period to date.  The tax charge for the Group arises mainly from certain expenses disallowed for tax purposes.</a:t>
          </a:r>
        </a:p>
      </xdr:txBody>
    </xdr:sp>
    <xdr:clientData/>
  </xdr:twoCellAnchor>
  <xdr:twoCellAnchor>
    <xdr:from>
      <xdr:col>3</xdr:col>
      <xdr:colOff>57150</xdr:colOff>
      <xdr:row>189</xdr:row>
      <xdr:rowOff>9525</xdr:rowOff>
    </xdr:from>
    <xdr:to>
      <xdr:col>21</xdr:col>
      <xdr:colOff>571500</xdr:colOff>
      <xdr:row>196</xdr:row>
      <xdr:rowOff>28575</xdr:rowOff>
    </xdr:to>
    <xdr:sp>
      <xdr:nvSpPr>
        <xdr:cNvPr id="16" name="TextBox 29"/>
        <xdr:cNvSpPr txBox="1">
          <a:spLocks noChangeArrowheads="1"/>
        </xdr:cNvSpPr>
      </xdr:nvSpPr>
      <xdr:spPr>
        <a:xfrm>
          <a:off x="495300" y="31470600"/>
          <a:ext cx="6924675" cy="12192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100% equity interest in Billiontex Industries Sdn Bhd and Rusella Teguh Sdn Bhd for a consideration of RM107.49 million to be satisfied by the issuance of RM107.49 million 5-year 2% Irredeemable Convertible Unsecured Loan Stocks at 100% of its nominal value.
These acquisitions were completed on 13 July 2002.
Disposal of 100% equity interest in Holiday Plaza Sdn Bhd for a consideration of RM93.13 million.
This transaction was completed on 6 June 2002.</a:t>
          </a:r>
        </a:p>
      </xdr:txBody>
    </xdr:sp>
    <xdr:clientData/>
  </xdr:twoCellAnchor>
  <xdr:twoCellAnchor>
    <xdr:from>
      <xdr:col>2</xdr:col>
      <xdr:colOff>19050</xdr:colOff>
      <xdr:row>319</xdr:row>
      <xdr:rowOff>47625</xdr:rowOff>
    </xdr:from>
    <xdr:to>
      <xdr:col>21</xdr:col>
      <xdr:colOff>590550</xdr:colOff>
      <xdr:row>321</xdr:row>
      <xdr:rowOff>114300</xdr:rowOff>
    </xdr:to>
    <xdr:sp>
      <xdr:nvSpPr>
        <xdr:cNvPr id="17" name="TextBox 30"/>
        <xdr:cNvSpPr txBox="1">
          <a:spLocks noChangeArrowheads="1"/>
        </xdr:cNvSpPr>
      </xdr:nvSpPr>
      <xdr:spPr>
        <a:xfrm>
          <a:off x="257175" y="52597050"/>
          <a:ext cx="7181850" cy="390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Other than as reported in Note 8 above, there were no other material events as at the date of this announcement that will affect the financial results for the financial period under review.</a:t>
          </a:r>
        </a:p>
      </xdr:txBody>
    </xdr:sp>
    <xdr:clientData/>
  </xdr:twoCellAnchor>
  <xdr:twoCellAnchor>
    <xdr:from>
      <xdr:col>2</xdr:col>
      <xdr:colOff>9525</xdr:colOff>
      <xdr:row>253</xdr:row>
      <xdr:rowOff>9525</xdr:rowOff>
    </xdr:from>
    <xdr:to>
      <xdr:col>3</xdr:col>
      <xdr:colOff>19050</xdr:colOff>
      <xdr:row>258</xdr:row>
      <xdr:rowOff>142875</xdr:rowOff>
    </xdr:to>
    <xdr:sp>
      <xdr:nvSpPr>
        <xdr:cNvPr id="18" name="TextBox 32"/>
        <xdr:cNvSpPr txBox="1">
          <a:spLocks noChangeArrowheads="1"/>
        </xdr:cNvSpPr>
      </xdr:nvSpPr>
      <xdr:spPr>
        <a:xfrm>
          <a:off x="247650" y="41881425"/>
          <a:ext cx="209550" cy="942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t>
          </a:r>
        </a:p>
      </xdr:txBody>
    </xdr:sp>
    <xdr:clientData/>
  </xdr:twoCellAnchor>
  <xdr:twoCellAnchor>
    <xdr:from>
      <xdr:col>2</xdr:col>
      <xdr:colOff>19050</xdr:colOff>
      <xdr:row>243</xdr:row>
      <xdr:rowOff>9525</xdr:rowOff>
    </xdr:from>
    <xdr:to>
      <xdr:col>3</xdr:col>
      <xdr:colOff>47625</xdr:colOff>
      <xdr:row>247</xdr:row>
      <xdr:rowOff>152400</xdr:rowOff>
    </xdr:to>
    <xdr:sp>
      <xdr:nvSpPr>
        <xdr:cNvPr id="19" name="TextBox 35"/>
        <xdr:cNvSpPr txBox="1">
          <a:spLocks noChangeArrowheads="1"/>
        </xdr:cNvSpPr>
      </xdr:nvSpPr>
      <xdr:spPr>
        <a:xfrm>
          <a:off x="257175" y="40262175"/>
          <a:ext cx="228600" cy="7905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a:t>
          </a:r>
        </a:p>
      </xdr:txBody>
    </xdr:sp>
    <xdr:clientData/>
  </xdr:twoCellAnchor>
  <xdr:twoCellAnchor>
    <xdr:from>
      <xdr:col>3</xdr:col>
      <xdr:colOff>19050</xdr:colOff>
      <xdr:row>243</xdr:row>
      <xdr:rowOff>9525</xdr:rowOff>
    </xdr:from>
    <xdr:to>
      <xdr:col>22</xdr:col>
      <xdr:colOff>0</xdr:colOff>
      <xdr:row>250</xdr:row>
      <xdr:rowOff>47625</xdr:rowOff>
    </xdr:to>
    <xdr:sp>
      <xdr:nvSpPr>
        <xdr:cNvPr id="20" name="TextBox 36"/>
        <xdr:cNvSpPr txBox="1">
          <a:spLocks noChangeArrowheads="1"/>
        </xdr:cNvSpPr>
      </xdr:nvSpPr>
      <xdr:spPr>
        <a:xfrm>
          <a:off x="457200" y="40262175"/>
          <a:ext cx="7000875" cy="1171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27 December 2001, the Company was served a writ of summons by the trustee for the holders of the Redeemable Secured Loan Stocks ("Loan Stocks") as a result of default on the repayment of the Loan Stocks and payment of interest due.  The trustee has also applied for a court order to foreclose the Company's freehold land and building, Kompleks Lien Hoe which was charged as collateral for the Loan Stocks.  The Directors are of the opinion that it is premature at this stage to form an opinion on the outcome of this case.
The Company is actively pursuing financing from financial institutions for the repayment of all outstanding interest and the redemption of the Loan Stocks.
</a:t>
          </a:r>
        </a:p>
      </xdr:txBody>
    </xdr:sp>
    <xdr:clientData/>
  </xdr:twoCellAnchor>
  <xdr:twoCellAnchor>
    <xdr:from>
      <xdr:col>2</xdr:col>
      <xdr:colOff>19050</xdr:colOff>
      <xdr:row>189</xdr:row>
      <xdr:rowOff>0</xdr:rowOff>
    </xdr:from>
    <xdr:to>
      <xdr:col>3</xdr:col>
      <xdr:colOff>28575</xdr:colOff>
      <xdr:row>198</xdr:row>
      <xdr:rowOff>0</xdr:rowOff>
    </xdr:to>
    <xdr:sp>
      <xdr:nvSpPr>
        <xdr:cNvPr id="21" name="TextBox 37"/>
        <xdr:cNvSpPr txBox="1">
          <a:spLocks noChangeArrowheads="1"/>
        </xdr:cNvSpPr>
      </xdr:nvSpPr>
      <xdr:spPr>
        <a:xfrm>
          <a:off x="257175" y="31461075"/>
          <a:ext cx="209550" cy="15430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a:t>
          </a:r>
        </a:p>
      </xdr:txBody>
    </xdr:sp>
    <xdr:clientData/>
  </xdr:twoCellAnchor>
  <xdr:twoCellAnchor>
    <xdr:from>
      <xdr:col>1</xdr:col>
      <xdr:colOff>171450</xdr:colOff>
      <xdr:row>250</xdr:row>
      <xdr:rowOff>28575</xdr:rowOff>
    </xdr:from>
    <xdr:to>
      <xdr:col>3</xdr:col>
      <xdr:colOff>19050</xdr:colOff>
      <xdr:row>253</xdr:row>
      <xdr:rowOff>0</xdr:rowOff>
    </xdr:to>
    <xdr:sp>
      <xdr:nvSpPr>
        <xdr:cNvPr id="22" name="TextBox 38"/>
        <xdr:cNvSpPr txBox="1">
          <a:spLocks noChangeArrowheads="1"/>
        </xdr:cNvSpPr>
      </xdr:nvSpPr>
      <xdr:spPr>
        <a:xfrm>
          <a:off x="228600" y="41414700"/>
          <a:ext cx="228600" cy="4572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3</xdr:col>
      <xdr:colOff>19050</xdr:colOff>
      <xdr:row>250</xdr:row>
      <xdr:rowOff>57150</xdr:rowOff>
    </xdr:from>
    <xdr:to>
      <xdr:col>22</xdr:col>
      <xdr:colOff>0</xdr:colOff>
      <xdr:row>252</xdr:row>
      <xdr:rowOff>76200</xdr:rowOff>
    </xdr:to>
    <xdr:sp>
      <xdr:nvSpPr>
        <xdr:cNvPr id="23" name="TextBox 39"/>
        <xdr:cNvSpPr txBox="1">
          <a:spLocks noChangeArrowheads="1"/>
        </xdr:cNvSpPr>
      </xdr:nvSpPr>
      <xdr:spPr>
        <a:xfrm>
          <a:off x="457200" y="41443275"/>
          <a:ext cx="700087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had instituted a claim against a third party for an amount of RM6,925,000 being the balance due pursuant to a Settlement Agreement dated 6 January 1999 entered into between the parties.  </a:t>
          </a:r>
        </a:p>
      </xdr:txBody>
    </xdr:sp>
    <xdr:clientData/>
  </xdr:twoCellAnchor>
  <xdr:twoCellAnchor>
    <xdr:from>
      <xdr:col>2</xdr:col>
      <xdr:colOff>28575</xdr:colOff>
      <xdr:row>174</xdr:row>
      <xdr:rowOff>19050</xdr:rowOff>
    </xdr:from>
    <xdr:to>
      <xdr:col>21</xdr:col>
      <xdr:colOff>571500</xdr:colOff>
      <xdr:row>176</xdr:row>
      <xdr:rowOff>0</xdr:rowOff>
    </xdr:to>
    <xdr:sp>
      <xdr:nvSpPr>
        <xdr:cNvPr id="24" name="TextBox 40"/>
        <xdr:cNvSpPr txBox="1">
          <a:spLocks noChangeArrowheads="1"/>
        </xdr:cNvSpPr>
      </xdr:nvSpPr>
      <xdr:spPr>
        <a:xfrm>
          <a:off x="266700" y="29051250"/>
          <a:ext cx="715327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profit on sale of investment in Holiday Plaza Sdn Bhd is RM48.21 million.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41"/>
  <sheetViews>
    <sheetView tabSelected="1" workbookViewId="0" topLeftCell="D234">
      <selection activeCell="E241" sqref="E241"/>
    </sheetView>
  </sheetViews>
  <sheetFormatPr defaultColWidth="9.140625" defaultRowHeight="12.75"/>
  <cols>
    <col min="1" max="1" width="0.85546875" style="0" customWidth="1"/>
    <col min="2" max="2" width="2.7109375" style="0" customWidth="1"/>
    <col min="3" max="3" width="3.00390625" style="0" customWidth="1"/>
    <col min="5" max="5" width="18.140625" style="0" customWidth="1"/>
    <col min="6" max="6" width="4.00390625" style="0" customWidth="1"/>
    <col min="7" max="7" width="9.28125" style="0" customWidth="1"/>
    <col min="8" max="9" width="3.140625" style="0" customWidth="1"/>
    <col min="10" max="10" width="9.28125" style="0" customWidth="1"/>
    <col min="11" max="11" width="3.140625" style="0" customWidth="1"/>
    <col min="12" max="12" width="0.85546875" style="0" customWidth="1"/>
    <col min="13" max="13" width="3.140625" style="0" customWidth="1"/>
    <col min="14" max="14" width="9.28125" style="0" customWidth="1"/>
    <col min="15" max="15" width="3.140625" style="0" customWidth="1"/>
    <col min="16" max="16" width="0.85546875" style="0" customWidth="1"/>
    <col min="17" max="17" width="3.140625" style="0" customWidth="1"/>
    <col min="18" max="18" width="9.28125" style="0" customWidth="1"/>
    <col min="19" max="19" width="3.140625" style="0" customWidth="1"/>
    <col min="20" max="20" width="0.85546875" style="0" customWidth="1"/>
    <col min="21" max="21" width="3.140625" style="0" customWidth="1"/>
    <col min="23" max="23" width="3.140625" style="0" customWidth="1"/>
    <col min="24" max="24" width="0.85546875" style="0" customWidth="1"/>
  </cols>
  <sheetData>
    <row r="1" spans="1:24" ht="13.5" customHeight="1">
      <c r="A1" s="21"/>
      <c r="B1" s="22"/>
      <c r="C1" s="22"/>
      <c r="D1" s="22"/>
      <c r="E1" s="22"/>
      <c r="F1" s="22"/>
      <c r="G1" s="22"/>
      <c r="H1" s="22"/>
      <c r="I1" s="22"/>
      <c r="J1" s="22"/>
      <c r="K1" s="22"/>
      <c r="L1" s="22"/>
      <c r="M1" s="22"/>
      <c r="N1" s="22"/>
      <c r="O1" s="22"/>
      <c r="P1" s="22"/>
      <c r="Q1" s="22"/>
      <c r="R1" s="22"/>
      <c r="S1" s="81"/>
      <c r="T1" s="81"/>
      <c r="U1" s="93"/>
      <c r="V1" s="93"/>
      <c r="W1" s="93"/>
      <c r="X1" s="94"/>
    </row>
    <row r="2" spans="1:24" ht="13.5" customHeight="1">
      <c r="A2" s="25"/>
      <c r="B2" s="26"/>
      <c r="C2" s="26"/>
      <c r="D2" s="26"/>
      <c r="E2" s="26"/>
      <c r="F2" s="26"/>
      <c r="G2" s="26"/>
      <c r="H2" s="26"/>
      <c r="I2" s="26"/>
      <c r="J2" s="26"/>
      <c r="K2" s="26"/>
      <c r="L2" s="26"/>
      <c r="M2" s="26"/>
      <c r="N2" s="26"/>
      <c r="O2" s="26"/>
      <c r="P2" s="26"/>
      <c r="Q2" s="26"/>
      <c r="R2" s="26"/>
      <c r="S2" s="83"/>
      <c r="T2" s="83"/>
      <c r="U2" s="87"/>
      <c r="V2" s="87"/>
      <c r="W2" s="87"/>
      <c r="X2" s="90"/>
    </row>
    <row r="3" spans="1:24" s="2" customFormat="1" ht="13.5" customHeight="1">
      <c r="A3" s="23"/>
      <c r="B3" s="24" t="s">
        <v>0</v>
      </c>
      <c r="C3" s="24"/>
      <c r="D3" s="24"/>
      <c r="E3" s="24"/>
      <c r="F3" s="24"/>
      <c r="G3" s="24"/>
      <c r="H3" s="24"/>
      <c r="I3" s="24"/>
      <c r="J3" s="24"/>
      <c r="K3" s="24"/>
      <c r="L3" s="24"/>
      <c r="M3" s="24"/>
      <c r="N3" s="24"/>
      <c r="O3" s="24"/>
      <c r="P3" s="24"/>
      <c r="Q3" s="24"/>
      <c r="R3" s="24"/>
      <c r="S3" s="82"/>
      <c r="T3" s="82"/>
      <c r="U3" s="88"/>
      <c r="V3" s="86"/>
      <c r="W3" s="86"/>
      <c r="X3" s="91"/>
    </row>
    <row r="4" spans="1:24" ht="13.5" customHeight="1">
      <c r="A4" s="25"/>
      <c r="B4" s="26" t="s">
        <v>1</v>
      </c>
      <c r="C4" s="26"/>
      <c r="D4" s="26"/>
      <c r="E4" s="26"/>
      <c r="F4" s="26"/>
      <c r="G4" s="26"/>
      <c r="H4" s="26"/>
      <c r="I4" s="26"/>
      <c r="J4" s="26"/>
      <c r="K4" s="26"/>
      <c r="L4" s="26"/>
      <c r="M4" s="26"/>
      <c r="N4" s="26"/>
      <c r="O4" s="26"/>
      <c r="P4" s="26"/>
      <c r="Q4" s="26"/>
      <c r="R4" s="26"/>
      <c r="S4" s="83"/>
      <c r="T4" s="83"/>
      <c r="U4" s="87"/>
      <c r="V4" s="85"/>
      <c r="W4" s="85"/>
      <c r="X4" s="90"/>
    </row>
    <row r="5" spans="1:24" ht="13.5" customHeight="1">
      <c r="A5" s="25"/>
      <c r="B5" s="26"/>
      <c r="C5" s="26"/>
      <c r="D5" s="26"/>
      <c r="E5" s="26"/>
      <c r="F5" s="26"/>
      <c r="G5" s="26"/>
      <c r="H5" s="26"/>
      <c r="I5" s="26"/>
      <c r="J5" s="26"/>
      <c r="K5" s="26"/>
      <c r="L5" s="26"/>
      <c r="M5" s="26"/>
      <c r="N5" s="26"/>
      <c r="O5" s="26"/>
      <c r="P5" s="26"/>
      <c r="Q5" s="26"/>
      <c r="R5" s="26"/>
      <c r="S5" s="83"/>
      <c r="T5" s="83"/>
      <c r="U5" s="87"/>
      <c r="V5" s="85"/>
      <c r="W5" s="85"/>
      <c r="X5" s="90"/>
    </row>
    <row r="6" spans="1:24" ht="13.5" customHeight="1">
      <c r="A6" s="27"/>
      <c r="B6" s="28"/>
      <c r="C6" s="28"/>
      <c r="D6" s="28"/>
      <c r="E6" s="28"/>
      <c r="F6" s="28"/>
      <c r="G6" s="28"/>
      <c r="H6" s="28"/>
      <c r="I6" s="28"/>
      <c r="J6" s="28"/>
      <c r="K6" s="28"/>
      <c r="L6" s="28"/>
      <c r="M6" s="28"/>
      <c r="N6" s="28"/>
      <c r="O6" s="28"/>
      <c r="P6" s="28"/>
      <c r="Q6" s="28"/>
      <c r="R6" s="28"/>
      <c r="S6" s="84"/>
      <c r="T6" s="84"/>
      <c r="U6" s="87"/>
      <c r="V6" s="85"/>
      <c r="W6" s="85"/>
      <c r="X6" s="90"/>
    </row>
    <row r="7" spans="1:24" ht="13.5" customHeight="1">
      <c r="A7" s="29"/>
      <c r="B7" s="30"/>
      <c r="C7" s="30"/>
      <c r="D7" s="30"/>
      <c r="E7" s="30"/>
      <c r="F7" s="30"/>
      <c r="G7" s="30"/>
      <c r="H7" s="30"/>
      <c r="I7" s="30"/>
      <c r="J7" s="30"/>
      <c r="K7" s="30"/>
      <c r="L7" s="30"/>
      <c r="M7" s="30"/>
      <c r="N7" s="30"/>
      <c r="O7" s="30"/>
      <c r="P7" s="30"/>
      <c r="Q7" s="30"/>
      <c r="R7" s="30"/>
      <c r="S7" s="30"/>
      <c r="T7" s="30"/>
      <c r="U7" s="89"/>
      <c r="V7" s="89"/>
      <c r="W7" s="89"/>
      <c r="X7" s="92"/>
    </row>
    <row r="8" spans="1:24" s="1" customFormat="1" ht="13.5" customHeight="1">
      <c r="A8" s="31"/>
      <c r="B8" s="32" t="s">
        <v>173</v>
      </c>
      <c r="C8" s="32"/>
      <c r="D8" s="32"/>
      <c r="E8" s="32"/>
      <c r="F8" s="32"/>
      <c r="G8" s="32"/>
      <c r="H8" s="32"/>
      <c r="I8" s="32"/>
      <c r="J8" s="32"/>
      <c r="K8" s="32"/>
      <c r="L8" s="32"/>
      <c r="M8" s="32"/>
      <c r="N8" s="32"/>
      <c r="O8" s="32"/>
      <c r="P8" s="32"/>
      <c r="Q8" s="32"/>
      <c r="R8" s="32"/>
      <c r="S8" s="32"/>
      <c r="T8" s="32"/>
      <c r="U8" s="32"/>
      <c r="V8" s="32"/>
      <c r="W8" s="32"/>
      <c r="X8" s="33"/>
    </row>
    <row r="9" spans="1:24" s="1" customFormat="1" ht="13.5" customHeight="1">
      <c r="A9" s="31"/>
      <c r="B9" s="32" t="s">
        <v>2</v>
      </c>
      <c r="C9" s="32"/>
      <c r="D9" s="32"/>
      <c r="E9" s="32"/>
      <c r="F9" s="32"/>
      <c r="G9" s="32"/>
      <c r="H9" s="32"/>
      <c r="I9" s="32"/>
      <c r="J9" s="32"/>
      <c r="K9" s="32"/>
      <c r="L9" s="32"/>
      <c r="M9" s="32"/>
      <c r="N9" s="32"/>
      <c r="O9" s="32"/>
      <c r="P9" s="32"/>
      <c r="Q9" s="32"/>
      <c r="R9" s="32"/>
      <c r="S9" s="32"/>
      <c r="T9" s="32"/>
      <c r="U9" s="32"/>
      <c r="V9" s="32"/>
      <c r="W9" s="32"/>
      <c r="X9" s="33"/>
    </row>
    <row r="10" spans="1:24" s="1" customFormat="1" ht="13.5" customHeight="1">
      <c r="A10" s="34"/>
      <c r="B10" s="35"/>
      <c r="C10" s="35"/>
      <c r="D10" s="35"/>
      <c r="E10" s="35"/>
      <c r="F10" s="35"/>
      <c r="G10" s="35"/>
      <c r="H10" s="35"/>
      <c r="I10" s="35"/>
      <c r="J10" s="35"/>
      <c r="K10" s="35"/>
      <c r="L10" s="35"/>
      <c r="M10" s="35"/>
      <c r="N10" s="35"/>
      <c r="O10" s="35"/>
      <c r="P10" s="35"/>
      <c r="Q10" s="35"/>
      <c r="R10" s="35"/>
      <c r="S10" s="35"/>
      <c r="T10" s="35"/>
      <c r="U10" s="35"/>
      <c r="V10" s="35"/>
      <c r="W10" s="35"/>
      <c r="X10" s="36"/>
    </row>
    <row r="11" spans="1:24" ht="13.5" customHeight="1">
      <c r="A11" s="112"/>
      <c r="B11" s="113"/>
      <c r="C11" s="113"/>
      <c r="D11" s="113"/>
      <c r="E11" s="113"/>
      <c r="F11" s="113"/>
      <c r="G11" s="113"/>
      <c r="H11" s="113"/>
      <c r="I11" s="114"/>
      <c r="J11" s="115"/>
      <c r="K11" s="115"/>
      <c r="L11" s="116"/>
      <c r="M11" s="113"/>
      <c r="N11" s="113"/>
      <c r="O11" s="113"/>
      <c r="P11" s="116"/>
      <c r="Q11" s="113"/>
      <c r="R11" s="113"/>
      <c r="S11" s="113"/>
      <c r="T11" s="117"/>
      <c r="U11" s="118"/>
      <c r="V11" s="118"/>
      <c r="W11" s="118"/>
      <c r="X11" s="117"/>
    </row>
    <row r="12" spans="1:24" s="1" customFormat="1" ht="13.5" customHeight="1">
      <c r="A12" s="119"/>
      <c r="B12" s="120"/>
      <c r="C12" s="120"/>
      <c r="D12" s="120"/>
      <c r="E12" s="120"/>
      <c r="F12" s="120"/>
      <c r="G12" s="120"/>
      <c r="H12" s="120"/>
      <c r="I12" s="119" t="s">
        <v>103</v>
      </c>
      <c r="J12" s="121"/>
      <c r="K12" s="121"/>
      <c r="L12" s="122"/>
      <c r="M12" s="121"/>
      <c r="N12" s="121"/>
      <c r="O12" s="121"/>
      <c r="P12" s="122"/>
      <c r="Q12" s="123" t="s">
        <v>100</v>
      </c>
      <c r="R12" s="121"/>
      <c r="S12" s="120"/>
      <c r="T12" s="124"/>
      <c r="U12" s="125"/>
      <c r="V12" s="125"/>
      <c r="W12" s="125"/>
      <c r="X12" s="124"/>
    </row>
    <row r="13" spans="1:24" s="1" customFormat="1" ht="13.5" customHeight="1">
      <c r="A13" s="119"/>
      <c r="B13" s="120"/>
      <c r="C13" s="120"/>
      <c r="D13" s="120"/>
      <c r="E13" s="120"/>
      <c r="F13" s="120"/>
      <c r="G13" s="120"/>
      <c r="H13" s="120"/>
      <c r="I13" s="119"/>
      <c r="J13" s="121" t="s">
        <v>4</v>
      </c>
      <c r="K13" s="121"/>
      <c r="L13" s="122"/>
      <c r="M13" s="121"/>
      <c r="N13" s="126" t="s">
        <v>97</v>
      </c>
      <c r="O13" s="121"/>
      <c r="P13" s="122"/>
      <c r="Q13" s="121"/>
      <c r="R13" s="121" t="s">
        <v>7</v>
      </c>
      <c r="S13" s="120"/>
      <c r="T13" s="124"/>
      <c r="U13" s="125"/>
      <c r="V13" s="126" t="s">
        <v>97</v>
      </c>
      <c r="W13" s="125"/>
      <c r="X13" s="124"/>
    </row>
    <row r="14" spans="1:24" s="1" customFormat="1" ht="13.5" customHeight="1">
      <c r="A14" s="119"/>
      <c r="B14" s="120"/>
      <c r="C14" s="120"/>
      <c r="D14" s="120"/>
      <c r="E14" s="120"/>
      <c r="F14" s="120"/>
      <c r="G14" s="120"/>
      <c r="H14" s="120"/>
      <c r="I14" s="119"/>
      <c r="J14" s="121" t="s">
        <v>5</v>
      </c>
      <c r="K14" s="121"/>
      <c r="L14" s="122"/>
      <c r="M14" s="121"/>
      <c r="N14" s="126" t="s">
        <v>98</v>
      </c>
      <c r="O14" s="121"/>
      <c r="P14" s="122"/>
      <c r="Q14" s="121"/>
      <c r="R14" s="121" t="s">
        <v>8</v>
      </c>
      <c r="S14" s="120"/>
      <c r="T14" s="124"/>
      <c r="U14" s="125"/>
      <c r="V14" s="126" t="s">
        <v>98</v>
      </c>
      <c r="W14" s="125"/>
      <c r="X14" s="124"/>
    </row>
    <row r="15" spans="1:24" s="1" customFormat="1" ht="13.5" customHeight="1">
      <c r="A15" s="119"/>
      <c r="B15" s="120"/>
      <c r="C15" s="120"/>
      <c r="D15" s="120"/>
      <c r="E15" s="120"/>
      <c r="F15" s="120"/>
      <c r="G15" s="120"/>
      <c r="H15" s="120"/>
      <c r="I15" s="119"/>
      <c r="J15" s="121" t="s">
        <v>6</v>
      </c>
      <c r="K15" s="121"/>
      <c r="L15" s="122"/>
      <c r="M15" s="121"/>
      <c r="N15" s="126" t="s">
        <v>6</v>
      </c>
      <c r="O15" s="121"/>
      <c r="P15" s="122"/>
      <c r="Q15" s="121"/>
      <c r="R15" s="121" t="s">
        <v>9</v>
      </c>
      <c r="S15" s="120"/>
      <c r="T15" s="124"/>
      <c r="U15" s="125"/>
      <c r="V15" s="126" t="s">
        <v>99</v>
      </c>
      <c r="W15" s="125"/>
      <c r="X15" s="124"/>
    </row>
    <row r="16" spans="1:24" s="1" customFormat="1" ht="13.5" customHeight="1">
      <c r="A16" s="119"/>
      <c r="B16" s="120"/>
      <c r="C16" s="120"/>
      <c r="D16" s="120"/>
      <c r="E16" s="120"/>
      <c r="F16" s="120"/>
      <c r="G16" s="120"/>
      <c r="H16" s="120"/>
      <c r="I16" s="119"/>
      <c r="J16" s="121" t="s">
        <v>174</v>
      </c>
      <c r="K16" s="121"/>
      <c r="L16" s="122"/>
      <c r="M16" s="121"/>
      <c r="N16" s="126" t="s">
        <v>175</v>
      </c>
      <c r="O16" s="121"/>
      <c r="P16" s="122"/>
      <c r="Q16" s="121"/>
      <c r="R16" s="121" t="s">
        <v>174</v>
      </c>
      <c r="S16" s="120"/>
      <c r="T16" s="124"/>
      <c r="U16" s="125"/>
      <c r="V16" s="126" t="s">
        <v>175</v>
      </c>
      <c r="W16" s="125"/>
      <c r="X16" s="124"/>
    </row>
    <row r="17" spans="1:24" s="1" customFormat="1" ht="13.5" customHeight="1">
      <c r="A17" s="119"/>
      <c r="B17" s="120"/>
      <c r="C17" s="120"/>
      <c r="D17" s="120"/>
      <c r="E17" s="120"/>
      <c r="F17" s="120"/>
      <c r="G17" s="120"/>
      <c r="H17" s="120"/>
      <c r="I17" s="119"/>
      <c r="J17" s="121" t="s">
        <v>10</v>
      </c>
      <c r="K17" s="121"/>
      <c r="L17" s="122"/>
      <c r="M17" s="121"/>
      <c r="N17" s="126" t="s">
        <v>10</v>
      </c>
      <c r="O17" s="121"/>
      <c r="P17" s="122"/>
      <c r="Q17" s="121"/>
      <c r="R17" s="121" t="s">
        <v>10</v>
      </c>
      <c r="S17" s="120"/>
      <c r="T17" s="124"/>
      <c r="U17" s="125"/>
      <c r="V17" s="126" t="s">
        <v>10</v>
      </c>
      <c r="W17" s="125"/>
      <c r="X17" s="124"/>
    </row>
    <row r="18" spans="1:24" s="1" customFormat="1" ht="13.5" customHeight="1">
      <c r="A18" s="127"/>
      <c r="B18" s="128"/>
      <c r="C18" s="128"/>
      <c r="D18" s="128"/>
      <c r="E18" s="128"/>
      <c r="F18" s="128"/>
      <c r="G18" s="128"/>
      <c r="H18" s="128"/>
      <c r="I18" s="127"/>
      <c r="J18" s="129"/>
      <c r="K18" s="129"/>
      <c r="L18" s="130"/>
      <c r="M18" s="129"/>
      <c r="N18" s="129"/>
      <c r="O18" s="129"/>
      <c r="P18" s="130"/>
      <c r="Q18" s="129"/>
      <c r="R18" s="129"/>
      <c r="S18" s="128"/>
      <c r="T18" s="131"/>
      <c r="U18" s="127"/>
      <c r="V18" s="128"/>
      <c r="W18" s="128"/>
      <c r="X18" s="131"/>
    </row>
    <row r="19" spans="1:24" s="1" customFormat="1" ht="12.75" customHeight="1">
      <c r="A19" s="13"/>
      <c r="B19" s="14"/>
      <c r="C19" s="14"/>
      <c r="D19" s="14"/>
      <c r="E19" s="14"/>
      <c r="F19" s="14"/>
      <c r="G19" s="14"/>
      <c r="H19" s="14"/>
      <c r="I19" s="13"/>
      <c r="J19" s="16"/>
      <c r="K19" s="16"/>
      <c r="L19" s="38"/>
      <c r="M19" s="16"/>
      <c r="N19" s="16"/>
      <c r="O19" s="16"/>
      <c r="P19" s="38"/>
      <c r="Q19" s="16"/>
      <c r="R19" s="16"/>
      <c r="S19" s="14"/>
      <c r="T19" s="15"/>
      <c r="X19" s="15"/>
    </row>
    <row r="20" spans="1:24" ht="12.75" customHeight="1">
      <c r="A20" s="10"/>
      <c r="B20" s="37" t="s">
        <v>3</v>
      </c>
      <c r="C20" s="11"/>
      <c r="D20" s="11"/>
      <c r="E20" s="11"/>
      <c r="F20" s="11"/>
      <c r="G20" s="11"/>
      <c r="H20" s="11"/>
      <c r="I20" s="10"/>
      <c r="J20" s="11"/>
      <c r="K20" s="11"/>
      <c r="L20" s="12"/>
      <c r="M20" s="11"/>
      <c r="N20" s="11"/>
      <c r="O20" s="11"/>
      <c r="P20" s="12"/>
      <c r="Q20" s="11"/>
      <c r="R20" s="11"/>
      <c r="S20" s="11"/>
      <c r="T20" s="12"/>
      <c r="X20" s="12"/>
    </row>
    <row r="21" spans="1:24" ht="12.75" customHeight="1">
      <c r="A21" s="10"/>
      <c r="B21" s="11"/>
      <c r="C21" s="11"/>
      <c r="D21" s="11"/>
      <c r="E21" s="11"/>
      <c r="F21" s="11"/>
      <c r="G21" s="11"/>
      <c r="H21" s="11"/>
      <c r="I21" s="10"/>
      <c r="J21" s="11"/>
      <c r="K21" s="11"/>
      <c r="L21" s="12"/>
      <c r="M21" s="11"/>
      <c r="N21" s="11"/>
      <c r="O21" s="11"/>
      <c r="P21" s="12"/>
      <c r="Q21" s="11"/>
      <c r="R21" s="11"/>
      <c r="S21" s="11"/>
      <c r="T21" s="12"/>
      <c r="X21" s="12"/>
    </row>
    <row r="22" spans="1:24" ht="12.75" customHeight="1">
      <c r="A22" s="10"/>
      <c r="B22" s="11"/>
      <c r="C22" s="11"/>
      <c r="D22" s="11"/>
      <c r="E22" s="11"/>
      <c r="F22" s="11"/>
      <c r="G22" s="11"/>
      <c r="H22" s="11"/>
      <c r="I22" s="10"/>
      <c r="J22" s="11"/>
      <c r="K22" s="11"/>
      <c r="L22" s="12"/>
      <c r="M22" s="11"/>
      <c r="N22" s="11"/>
      <c r="O22" s="11"/>
      <c r="P22" s="12"/>
      <c r="Q22" s="11"/>
      <c r="R22" s="11"/>
      <c r="S22" s="11"/>
      <c r="T22" s="12"/>
      <c r="X22" s="12"/>
    </row>
    <row r="23" spans="1:24" ht="12.75" customHeight="1">
      <c r="A23" s="10"/>
      <c r="B23" s="17" t="s">
        <v>11</v>
      </c>
      <c r="C23" s="11" t="s">
        <v>12</v>
      </c>
      <c r="D23" s="11" t="s">
        <v>120</v>
      </c>
      <c r="E23" s="11"/>
      <c r="F23" s="11"/>
      <c r="G23" s="11"/>
      <c r="H23" s="11"/>
      <c r="I23" s="10"/>
      <c r="J23" s="39">
        <f>R23-22772</f>
        <v>26205</v>
      </c>
      <c r="K23" s="39"/>
      <c r="L23" s="12"/>
      <c r="M23" s="11"/>
      <c r="N23" s="60">
        <v>33814</v>
      </c>
      <c r="O23" s="11"/>
      <c r="P23" s="12"/>
      <c r="Q23" s="11"/>
      <c r="R23" s="47">
        <v>48977</v>
      </c>
      <c r="S23" s="11"/>
      <c r="T23" s="12"/>
      <c r="V23" s="96">
        <v>66000</v>
      </c>
      <c r="X23" s="12"/>
    </row>
    <row r="24" spans="1:24" ht="12.75" customHeight="1">
      <c r="A24" s="10"/>
      <c r="B24" s="11"/>
      <c r="C24" s="11"/>
      <c r="D24" s="11"/>
      <c r="E24" s="11"/>
      <c r="F24" s="11"/>
      <c r="G24" s="11"/>
      <c r="H24" s="11"/>
      <c r="I24" s="10"/>
      <c r="J24" s="39"/>
      <c r="K24" s="39"/>
      <c r="L24" s="12"/>
      <c r="M24" s="11"/>
      <c r="N24" s="11"/>
      <c r="O24" s="11"/>
      <c r="P24" s="12"/>
      <c r="Q24" s="11"/>
      <c r="R24" s="47"/>
      <c r="S24" s="11"/>
      <c r="T24" s="12"/>
      <c r="X24" s="12"/>
    </row>
    <row r="25" spans="1:24" ht="12.75" customHeight="1">
      <c r="A25" s="10"/>
      <c r="B25" s="11"/>
      <c r="C25" s="11" t="s">
        <v>13</v>
      </c>
      <c r="D25" s="11" t="s">
        <v>14</v>
      </c>
      <c r="E25" s="11"/>
      <c r="F25" s="11"/>
      <c r="G25" s="11"/>
      <c r="H25" s="11"/>
      <c r="I25" s="10"/>
      <c r="J25" s="48" t="s">
        <v>94</v>
      </c>
      <c r="K25" s="48"/>
      <c r="L25" s="78"/>
      <c r="M25" s="41"/>
      <c r="N25" s="41" t="s">
        <v>94</v>
      </c>
      <c r="O25" s="41"/>
      <c r="P25" s="78"/>
      <c r="Q25" s="41"/>
      <c r="R25" s="79" t="s">
        <v>94</v>
      </c>
      <c r="S25" s="11"/>
      <c r="T25" s="12"/>
      <c r="V25" s="95" t="s">
        <v>94</v>
      </c>
      <c r="X25" s="12"/>
    </row>
    <row r="26" spans="1:24" ht="12.75" customHeight="1">
      <c r="A26" s="10"/>
      <c r="B26" s="11"/>
      <c r="C26" s="11"/>
      <c r="D26" s="11"/>
      <c r="E26" s="11"/>
      <c r="F26" s="11"/>
      <c r="G26" s="11"/>
      <c r="H26" s="11"/>
      <c r="I26" s="10"/>
      <c r="J26" s="39"/>
      <c r="K26" s="39"/>
      <c r="L26" s="12"/>
      <c r="M26" s="11"/>
      <c r="N26" s="11"/>
      <c r="O26" s="11"/>
      <c r="P26" s="12"/>
      <c r="Q26" s="11"/>
      <c r="R26" s="47"/>
      <c r="S26" s="11"/>
      <c r="T26" s="12"/>
      <c r="X26" s="12"/>
    </row>
    <row r="27" spans="1:24" ht="12.75" customHeight="1">
      <c r="A27" s="10"/>
      <c r="B27" s="11"/>
      <c r="C27" s="11" t="s">
        <v>15</v>
      </c>
      <c r="D27" s="11" t="s">
        <v>121</v>
      </c>
      <c r="E27" s="11"/>
      <c r="F27" s="11"/>
      <c r="G27" s="11"/>
      <c r="H27" s="11"/>
      <c r="I27" s="10"/>
      <c r="J27" s="48" t="s">
        <v>94</v>
      </c>
      <c r="K27" s="39"/>
      <c r="L27" s="12"/>
      <c r="M27" s="11"/>
      <c r="N27" s="135">
        <v>2</v>
      </c>
      <c r="O27" s="11"/>
      <c r="P27" s="12"/>
      <c r="Q27" s="11"/>
      <c r="R27" s="79" t="s">
        <v>94</v>
      </c>
      <c r="S27" s="11"/>
      <c r="T27" s="12"/>
      <c r="V27" s="136">
        <v>53</v>
      </c>
      <c r="X27" s="12"/>
    </row>
    <row r="28" spans="1:24" ht="12.75" customHeight="1">
      <c r="A28" s="10"/>
      <c r="B28" s="11"/>
      <c r="C28" s="11"/>
      <c r="D28" s="11"/>
      <c r="E28" s="11"/>
      <c r="F28" s="11"/>
      <c r="G28" s="11"/>
      <c r="H28" s="11"/>
      <c r="I28" s="10"/>
      <c r="J28" s="39"/>
      <c r="K28" s="39"/>
      <c r="L28" s="12"/>
      <c r="M28" s="11"/>
      <c r="N28" s="11"/>
      <c r="O28" s="11"/>
      <c r="P28" s="12"/>
      <c r="Q28" s="11"/>
      <c r="R28" s="47"/>
      <c r="S28" s="11"/>
      <c r="T28" s="12"/>
      <c r="X28" s="12"/>
    </row>
    <row r="29" spans="1:24" ht="12.75" customHeight="1">
      <c r="A29" s="10"/>
      <c r="B29" s="11"/>
      <c r="C29" s="11"/>
      <c r="D29" s="11"/>
      <c r="E29" s="11"/>
      <c r="F29" s="11"/>
      <c r="G29" s="11"/>
      <c r="H29" s="11"/>
      <c r="I29" s="10"/>
      <c r="J29" s="39"/>
      <c r="K29" s="39"/>
      <c r="L29" s="12"/>
      <c r="M29" s="11"/>
      <c r="N29" s="11"/>
      <c r="O29" s="11"/>
      <c r="P29" s="12"/>
      <c r="Q29" s="11"/>
      <c r="R29" s="47"/>
      <c r="S29" s="11"/>
      <c r="T29" s="12"/>
      <c r="X29" s="12"/>
    </row>
    <row r="30" spans="1:24" ht="12.75" customHeight="1">
      <c r="A30" s="10"/>
      <c r="B30" s="17" t="s">
        <v>16</v>
      </c>
      <c r="C30" s="11" t="s">
        <v>12</v>
      </c>
      <c r="D30" s="11" t="s">
        <v>122</v>
      </c>
      <c r="E30" s="11"/>
      <c r="F30" s="11"/>
      <c r="G30" s="11"/>
      <c r="H30" s="11"/>
      <c r="I30" s="10"/>
      <c r="J30" s="39">
        <f>R30-6424</f>
        <v>4959</v>
      </c>
      <c r="K30" s="39"/>
      <c r="L30" s="40"/>
      <c r="M30" s="39"/>
      <c r="N30" s="39">
        <v>7016</v>
      </c>
      <c r="O30" s="39"/>
      <c r="P30" s="40"/>
      <c r="Q30" s="39"/>
      <c r="R30" s="47">
        <v>11383</v>
      </c>
      <c r="S30" s="11"/>
      <c r="T30" s="12"/>
      <c r="V30" s="5">
        <v>13276</v>
      </c>
      <c r="X30" s="12"/>
    </row>
    <row r="31" spans="1:24" ht="12.75" customHeight="1">
      <c r="A31" s="10"/>
      <c r="B31" s="11"/>
      <c r="C31" s="11"/>
      <c r="D31" s="11" t="s">
        <v>123</v>
      </c>
      <c r="E31" s="11"/>
      <c r="F31" s="11"/>
      <c r="G31" s="11"/>
      <c r="H31" s="11"/>
      <c r="I31" s="10"/>
      <c r="J31" s="39"/>
      <c r="K31" s="39"/>
      <c r="L31" s="40"/>
      <c r="M31" s="39"/>
      <c r="N31" s="39"/>
      <c r="O31" s="39"/>
      <c r="P31" s="40"/>
      <c r="Q31" s="39"/>
      <c r="R31" s="39"/>
      <c r="S31" s="11"/>
      <c r="T31" s="12"/>
      <c r="V31" s="5"/>
      <c r="X31" s="12"/>
    </row>
    <row r="32" spans="1:24" ht="12.75" customHeight="1">
      <c r="A32" s="10"/>
      <c r="B32" s="11"/>
      <c r="C32" s="11"/>
      <c r="D32" s="11" t="s">
        <v>124</v>
      </c>
      <c r="E32" s="11"/>
      <c r="F32" s="11"/>
      <c r="G32" s="11"/>
      <c r="H32" s="11"/>
      <c r="I32" s="10"/>
      <c r="J32" s="39"/>
      <c r="K32" s="39"/>
      <c r="L32" s="40"/>
      <c r="M32" s="39"/>
      <c r="N32" s="39"/>
      <c r="O32" s="39"/>
      <c r="P32" s="40"/>
      <c r="Q32" s="39"/>
      <c r="R32" s="39"/>
      <c r="S32" s="11"/>
      <c r="T32" s="12"/>
      <c r="V32" s="5"/>
      <c r="X32" s="12"/>
    </row>
    <row r="33" spans="1:24" ht="12.75" customHeight="1">
      <c r="A33" s="10"/>
      <c r="B33" s="11"/>
      <c r="C33" s="11"/>
      <c r="D33" s="11"/>
      <c r="E33" s="11"/>
      <c r="F33" s="11"/>
      <c r="G33" s="11"/>
      <c r="H33" s="11"/>
      <c r="I33" s="10"/>
      <c r="J33" s="39"/>
      <c r="K33" s="39"/>
      <c r="L33" s="40"/>
      <c r="M33" s="39"/>
      <c r="N33" s="39"/>
      <c r="O33" s="39"/>
      <c r="P33" s="40"/>
      <c r="Q33" s="39"/>
      <c r="R33" s="39"/>
      <c r="S33" s="11"/>
      <c r="T33" s="12"/>
      <c r="V33" s="5"/>
      <c r="X33" s="12"/>
    </row>
    <row r="34" spans="1:24" ht="12.75" customHeight="1">
      <c r="A34" s="10"/>
      <c r="B34" s="11"/>
      <c r="C34" s="11" t="s">
        <v>13</v>
      </c>
      <c r="D34" s="11" t="s">
        <v>125</v>
      </c>
      <c r="E34" s="11"/>
      <c r="F34" s="11"/>
      <c r="G34" s="11"/>
      <c r="H34" s="11"/>
      <c r="I34" s="10"/>
      <c r="J34" s="39">
        <f>R34+6550</f>
        <v>-4903</v>
      </c>
      <c r="K34" s="39"/>
      <c r="L34" s="40"/>
      <c r="M34" s="39"/>
      <c r="N34" s="39">
        <v>-7573</v>
      </c>
      <c r="O34" s="39"/>
      <c r="P34" s="40"/>
      <c r="Q34" s="39"/>
      <c r="R34" s="39">
        <v>-11453</v>
      </c>
      <c r="S34" s="11"/>
      <c r="T34" s="12"/>
      <c r="V34" s="5">
        <v>-14687</v>
      </c>
      <c r="X34" s="12"/>
    </row>
    <row r="35" spans="1:24" ht="12.75" customHeight="1">
      <c r="A35" s="10"/>
      <c r="B35" s="11"/>
      <c r="C35" s="11"/>
      <c r="D35" s="11"/>
      <c r="E35" s="11"/>
      <c r="F35" s="11"/>
      <c r="G35" s="11"/>
      <c r="H35" s="11"/>
      <c r="I35" s="10"/>
      <c r="J35" s="39"/>
      <c r="K35" s="39"/>
      <c r="L35" s="40"/>
      <c r="M35" s="39"/>
      <c r="N35" s="39"/>
      <c r="O35" s="39"/>
      <c r="P35" s="40"/>
      <c r="Q35" s="39"/>
      <c r="R35" s="39"/>
      <c r="S35" s="11"/>
      <c r="T35" s="12"/>
      <c r="V35" s="5"/>
      <c r="X35" s="12"/>
    </row>
    <row r="36" spans="1:24" ht="12.75" customHeight="1">
      <c r="A36" s="10"/>
      <c r="B36" s="11"/>
      <c r="C36" s="11" t="s">
        <v>15</v>
      </c>
      <c r="D36" s="11" t="s">
        <v>18</v>
      </c>
      <c r="E36" s="11"/>
      <c r="F36" s="11"/>
      <c r="G36" s="11"/>
      <c r="H36" s="11"/>
      <c r="I36" s="10"/>
      <c r="J36" s="39">
        <f>R36+1712</f>
        <v>-1672</v>
      </c>
      <c r="K36" s="39"/>
      <c r="L36" s="40"/>
      <c r="M36" s="39"/>
      <c r="N36" s="39">
        <v>-1824</v>
      </c>
      <c r="O36" s="39"/>
      <c r="P36" s="40"/>
      <c r="Q36" s="39"/>
      <c r="R36" s="39">
        <v>-3384</v>
      </c>
      <c r="S36" s="11"/>
      <c r="T36" s="12"/>
      <c r="V36" s="5">
        <v>-3531</v>
      </c>
      <c r="X36" s="12"/>
    </row>
    <row r="37" spans="1:24" ht="12.75" customHeight="1">
      <c r="A37" s="10"/>
      <c r="B37" s="11"/>
      <c r="C37" s="11"/>
      <c r="D37" s="11"/>
      <c r="E37" s="11"/>
      <c r="F37" s="11"/>
      <c r="G37" s="11"/>
      <c r="H37" s="11"/>
      <c r="I37" s="10"/>
      <c r="J37" s="39"/>
      <c r="K37" s="39"/>
      <c r="L37" s="40"/>
      <c r="M37" s="39"/>
      <c r="N37" s="39"/>
      <c r="O37" s="39"/>
      <c r="P37" s="40"/>
      <c r="Q37" s="39"/>
      <c r="R37" s="39"/>
      <c r="S37" s="11"/>
      <c r="T37" s="12"/>
      <c r="V37" s="5"/>
      <c r="X37" s="12"/>
    </row>
    <row r="38" spans="1:24" ht="12.75" customHeight="1">
      <c r="A38" s="10"/>
      <c r="B38" s="11"/>
      <c r="C38" s="11" t="s">
        <v>19</v>
      </c>
      <c r="D38" s="11" t="s">
        <v>20</v>
      </c>
      <c r="E38" s="11"/>
      <c r="F38" s="11"/>
      <c r="G38" s="11"/>
      <c r="H38" s="11"/>
      <c r="I38" s="10"/>
      <c r="J38" s="80">
        <f>R38</f>
        <v>47027</v>
      </c>
      <c r="K38" s="80"/>
      <c r="L38" s="40"/>
      <c r="M38" s="39"/>
      <c r="N38" s="80">
        <v>-21969</v>
      </c>
      <c r="O38" s="39"/>
      <c r="P38" s="40"/>
      <c r="Q38" s="39"/>
      <c r="R38" s="80">
        <v>47027</v>
      </c>
      <c r="S38" s="11"/>
      <c r="T38" s="12"/>
      <c r="V38" s="137">
        <v>-21969</v>
      </c>
      <c r="X38" s="12"/>
    </row>
    <row r="39" spans="1:24" ht="12.75" customHeight="1">
      <c r="A39" s="10"/>
      <c r="B39" s="11"/>
      <c r="C39" s="11"/>
      <c r="D39" s="11"/>
      <c r="E39" s="11"/>
      <c r="F39" s="11"/>
      <c r="G39" s="11"/>
      <c r="H39" s="11"/>
      <c r="I39" s="10"/>
      <c r="J39" s="39"/>
      <c r="K39" s="39"/>
      <c r="L39" s="40"/>
      <c r="M39" s="39"/>
      <c r="N39" s="39"/>
      <c r="O39" s="39"/>
      <c r="P39" s="40"/>
      <c r="Q39" s="39"/>
      <c r="R39" s="39"/>
      <c r="S39" s="11"/>
      <c r="T39" s="12"/>
      <c r="X39" s="12"/>
    </row>
    <row r="40" spans="1:24" ht="12.75" customHeight="1">
      <c r="A40" s="10"/>
      <c r="B40" s="11"/>
      <c r="C40" s="11" t="s">
        <v>21</v>
      </c>
      <c r="D40" s="11" t="s">
        <v>126</v>
      </c>
      <c r="E40" s="11"/>
      <c r="F40" s="11"/>
      <c r="G40" s="11"/>
      <c r="H40" s="11"/>
      <c r="I40" s="10"/>
      <c r="J40" s="7">
        <f>SUM(J30:J39)</f>
        <v>45411</v>
      </c>
      <c r="K40" s="39"/>
      <c r="L40" s="40"/>
      <c r="M40" s="39"/>
      <c r="N40" s="7">
        <f>SUM(N30:N39)</f>
        <v>-24350</v>
      </c>
      <c r="O40" s="39"/>
      <c r="P40" s="40"/>
      <c r="Q40" s="39"/>
      <c r="R40" s="7">
        <f>SUM(R30:R39)</f>
        <v>43573</v>
      </c>
      <c r="S40" s="11"/>
      <c r="T40" s="12"/>
      <c r="V40" s="7">
        <f>SUM(V30:V39)</f>
        <v>-26911</v>
      </c>
      <c r="X40" s="12"/>
    </row>
    <row r="41" spans="1:24" ht="12.75" customHeight="1">
      <c r="A41" s="10"/>
      <c r="B41" s="11"/>
      <c r="C41" s="11"/>
      <c r="D41" s="11" t="s">
        <v>17</v>
      </c>
      <c r="E41" s="11"/>
      <c r="F41" s="11"/>
      <c r="G41" s="11"/>
      <c r="H41" s="11"/>
      <c r="I41" s="10"/>
      <c r="J41" s="39"/>
      <c r="K41" s="39"/>
      <c r="L41" s="12"/>
      <c r="M41" s="11"/>
      <c r="N41" s="11"/>
      <c r="O41" s="11"/>
      <c r="P41" s="12"/>
      <c r="Q41" s="11"/>
      <c r="R41" s="11"/>
      <c r="S41" s="11"/>
      <c r="T41" s="12"/>
      <c r="X41" s="12"/>
    </row>
    <row r="42" spans="1:24" ht="12.75" customHeight="1">
      <c r="A42" s="10"/>
      <c r="B42" s="11"/>
      <c r="C42" s="11"/>
      <c r="D42" s="11"/>
      <c r="E42" s="11"/>
      <c r="F42" s="11"/>
      <c r="G42" s="11"/>
      <c r="H42" s="11"/>
      <c r="I42" s="10"/>
      <c r="J42" s="39"/>
      <c r="K42" s="39"/>
      <c r="L42" s="12"/>
      <c r="M42" s="11"/>
      <c r="N42" s="11"/>
      <c r="O42" s="11"/>
      <c r="P42" s="12"/>
      <c r="Q42" s="11"/>
      <c r="R42" s="11"/>
      <c r="S42" s="11"/>
      <c r="T42" s="12"/>
      <c r="X42" s="12"/>
    </row>
    <row r="43" spans="1:24" ht="12.75" customHeight="1">
      <c r="A43" s="10"/>
      <c r="B43" s="11"/>
      <c r="C43" s="11" t="s">
        <v>22</v>
      </c>
      <c r="D43" s="11" t="s">
        <v>127</v>
      </c>
      <c r="E43" s="11"/>
      <c r="F43" s="11"/>
      <c r="G43" s="11"/>
      <c r="H43" s="11"/>
      <c r="I43" s="10"/>
      <c r="J43" s="48" t="s">
        <v>94</v>
      </c>
      <c r="K43" s="48"/>
      <c r="L43" s="12"/>
      <c r="M43" s="11"/>
      <c r="N43" s="41" t="s">
        <v>94</v>
      </c>
      <c r="O43" s="11"/>
      <c r="P43" s="12"/>
      <c r="Q43" s="11"/>
      <c r="R43" s="41" t="s">
        <v>94</v>
      </c>
      <c r="S43" s="11"/>
      <c r="T43" s="12"/>
      <c r="V43" s="95" t="s">
        <v>94</v>
      </c>
      <c r="X43" s="12"/>
    </row>
    <row r="44" spans="1:24" ht="12.75" customHeight="1">
      <c r="A44" s="10"/>
      <c r="B44" s="11"/>
      <c r="C44" s="11"/>
      <c r="D44" s="11"/>
      <c r="E44" s="11"/>
      <c r="F44" s="11"/>
      <c r="G44" s="11"/>
      <c r="H44" s="11"/>
      <c r="I44" s="10"/>
      <c r="J44" s="39"/>
      <c r="K44" s="39"/>
      <c r="L44" s="12"/>
      <c r="M44" s="11"/>
      <c r="N44" s="11"/>
      <c r="O44" s="11"/>
      <c r="P44" s="12"/>
      <c r="Q44" s="11"/>
      <c r="R44" s="11"/>
      <c r="S44" s="11"/>
      <c r="T44" s="12"/>
      <c r="X44" s="12"/>
    </row>
    <row r="45" spans="1:24" ht="12.75" customHeight="1">
      <c r="A45" s="10"/>
      <c r="B45" s="11"/>
      <c r="C45" s="11" t="s">
        <v>23</v>
      </c>
      <c r="D45" s="11" t="s">
        <v>128</v>
      </c>
      <c r="E45" s="11"/>
      <c r="F45" s="11"/>
      <c r="G45" s="11"/>
      <c r="H45" s="11"/>
      <c r="I45" s="10"/>
      <c r="J45" s="7">
        <f>SUM(J40:J44)</f>
        <v>45411</v>
      </c>
      <c r="K45" s="39"/>
      <c r="L45" s="12"/>
      <c r="M45" s="11"/>
      <c r="N45" s="7">
        <f>SUM(N40:N44)</f>
        <v>-24350</v>
      </c>
      <c r="O45" s="11"/>
      <c r="P45" s="12"/>
      <c r="Q45" s="11"/>
      <c r="R45" s="7">
        <f>SUM(R40:R44)</f>
        <v>43573</v>
      </c>
      <c r="S45" s="11"/>
      <c r="T45" s="12"/>
      <c r="V45" s="7">
        <f>SUM(V40:V44)</f>
        <v>-26911</v>
      </c>
      <c r="X45" s="12"/>
    </row>
    <row r="46" spans="1:24" ht="12.75" customHeight="1">
      <c r="A46" s="10"/>
      <c r="B46" s="11"/>
      <c r="C46" s="11"/>
      <c r="D46" s="11" t="s">
        <v>24</v>
      </c>
      <c r="E46" s="11"/>
      <c r="F46" s="11"/>
      <c r="G46" s="11"/>
      <c r="H46" s="11"/>
      <c r="I46" s="10"/>
      <c r="J46" s="39"/>
      <c r="K46" s="39"/>
      <c r="L46" s="12"/>
      <c r="M46" s="11"/>
      <c r="N46" s="11"/>
      <c r="O46" s="11"/>
      <c r="P46" s="12"/>
      <c r="Q46" s="11"/>
      <c r="R46" s="11"/>
      <c r="S46" s="11"/>
      <c r="T46" s="12"/>
      <c r="X46" s="12"/>
    </row>
    <row r="47" spans="1:24" ht="12.75" customHeight="1">
      <c r="A47" s="10"/>
      <c r="B47" s="11"/>
      <c r="C47" s="11"/>
      <c r="D47" s="11"/>
      <c r="E47" s="11"/>
      <c r="F47" s="11"/>
      <c r="G47" s="11"/>
      <c r="H47" s="11"/>
      <c r="I47" s="10"/>
      <c r="J47" s="39"/>
      <c r="K47" s="39"/>
      <c r="L47" s="12"/>
      <c r="M47" s="11"/>
      <c r="N47" s="11"/>
      <c r="O47" s="11"/>
      <c r="P47" s="12"/>
      <c r="Q47" s="11"/>
      <c r="R47" s="11"/>
      <c r="S47" s="11"/>
      <c r="T47" s="12"/>
      <c r="X47" s="12"/>
    </row>
    <row r="48" spans="1:24" ht="12.75" customHeight="1">
      <c r="A48" s="10"/>
      <c r="B48" s="11"/>
      <c r="C48" s="11" t="s">
        <v>25</v>
      </c>
      <c r="D48" s="11" t="s">
        <v>129</v>
      </c>
      <c r="E48" s="11"/>
      <c r="F48" s="11"/>
      <c r="G48" s="11"/>
      <c r="H48" s="11"/>
      <c r="I48" s="10"/>
      <c r="J48" s="80">
        <f>R48+500</f>
        <v>-600</v>
      </c>
      <c r="K48" s="80"/>
      <c r="L48" s="12"/>
      <c r="M48" s="11"/>
      <c r="N48" s="105">
        <v>-850</v>
      </c>
      <c r="O48" s="11"/>
      <c r="P48" s="12"/>
      <c r="Q48" s="11"/>
      <c r="R48" s="80">
        <v>-1100</v>
      </c>
      <c r="S48" s="11"/>
      <c r="T48" s="12"/>
      <c r="V48" s="106">
        <v>-1500</v>
      </c>
      <c r="X48" s="12"/>
    </row>
    <row r="49" spans="1:24" ht="12.75" customHeight="1">
      <c r="A49" s="10"/>
      <c r="B49" s="11"/>
      <c r="C49" s="11"/>
      <c r="D49" s="11"/>
      <c r="E49" s="11"/>
      <c r="F49" s="11"/>
      <c r="G49" s="11"/>
      <c r="H49" s="11"/>
      <c r="I49" s="10"/>
      <c r="J49" s="39"/>
      <c r="K49" s="39"/>
      <c r="L49" s="12"/>
      <c r="M49" s="11"/>
      <c r="N49" s="11"/>
      <c r="O49" s="11"/>
      <c r="P49" s="12"/>
      <c r="Q49" s="11"/>
      <c r="R49" s="11"/>
      <c r="S49" s="11"/>
      <c r="T49" s="12"/>
      <c r="X49" s="12"/>
    </row>
    <row r="50" spans="1:24" ht="12.75" customHeight="1">
      <c r="A50" s="10"/>
      <c r="B50" s="11"/>
      <c r="C50" s="11" t="s">
        <v>27</v>
      </c>
      <c r="D50" s="11" t="s">
        <v>130</v>
      </c>
      <c r="E50" s="11"/>
      <c r="F50" s="11"/>
      <c r="G50" s="11"/>
      <c r="H50" s="11"/>
      <c r="I50" s="10"/>
      <c r="J50" s="7">
        <f>SUM(J45:J49)</f>
        <v>44811</v>
      </c>
      <c r="K50" s="39"/>
      <c r="L50" s="12"/>
      <c r="M50" s="11"/>
      <c r="N50" s="7">
        <f>SUM(N45:N49)</f>
        <v>-25200</v>
      </c>
      <c r="O50" s="11"/>
      <c r="P50" s="12"/>
      <c r="Q50" s="11"/>
      <c r="R50" s="7">
        <f>SUM(R45:R49)</f>
        <v>42473</v>
      </c>
      <c r="S50" s="11"/>
      <c r="T50" s="12"/>
      <c r="V50" s="7">
        <f>SUM(V45:V49)</f>
        <v>-28411</v>
      </c>
      <c r="X50" s="12"/>
    </row>
    <row r="51" spans="1:24" ht="12.75" customHeight="1">
      <c r="A51" s="10"/>
      <c r="B51" s="11"/>
      <c r="C51" s="11"/>
      <c r="D51" s="11" t="s">
        <v>30</v>
      </c>
      <c r="E51" s="11"/>
      <c r="F51" s="11"/>
      <c r="G51" s="11"/>
      <c r="H51" s="11"/>
      <c r="I51" s="10"/>
      <c r="J51" s="39"/>
      <c r="K51" s="39"/>
      <c r="L51" s="12"/>
      <c r="M51" s="11"/>
      <c r="N51" s="11"/>
      <c r="O51" s="11"/>
      <c r="P51" s="12"/>
      <c r="Q51" s="11"/>
      <c r="R51" s="11"/>
      <c r="S51" s="11"/>
      <c r="T51" s="12"/>
      <c r="X51" s="12"/>
    </row>
    <row r="52" spans="1:24" ht="12.75" customHeight="1">
      <c r="A52" s="10"/>
      <c r="B52" s="11"/>
      <c r="C52" s="11"/>
      <c r="D52" s="11"/>
      <c r="E52" s="11"/>
      <c r="F52" s="11"/>
      <c r="G52" s="11"/>
      <c r="H52" s="11"/>
      <c r="I52" s="10"/>
      <c r="J52" s="39"/>
      <c r="K52" s="39"/>
      <c r="L52" s="12"/>
      <c r="M52" s="11"/>
      <c r="N52" s="11"/>
      <c r="O52" s="11"/>
      <c r="P52" s="12"/>
      <c r="Q52" s="11"/>
      <c r="R52" s="11"/>
      <c r="S52" s="11"/>
      <c r="T52" s="12"/>
      <c r="X52" s="12"/>
    </row>
    <row r="53" spans="1:24" ht="12.75" customHeight="1">
      <c r="A53" s="10"/>
      <c r="B53" s="11"/>
      <c r="C53" s="11"/>
      <c r="D53" s="11" t="s">
        <v>131</v>
      </c>
      <c r="E53" s="11"/>
      <c r="F53" s="11"/>
      <c r="G53" s="11"/>
      <c r="H53" s="11"/>
      <c r="I53" s="10"/>
      <c r="J53" s="48" t="s">
        <v>94</v>
      </c>
      <c r="K53" s="48"/>
      <c r="L53" s="78"/>
      <c r="M53" s="41"/>
      <c r="N53" s="41" t="s">
        <v>94</v>
      </c>
      <c r="O53" s="41"/>
      <c r="P53" s="78"/>
      <c r="Q53" s="41"/>
      <c r="R53" s="41" t="s">
        <v>94</v>
      </c>
      <c r="S53" s="11"/>
      <c r="T53" s="12"/>
      <c r="V53" s="107" t="s">
        <v>94</v>
      </c>
      <c r="X53" s="12"/>
    </row>
    <row r="54" spans="1:24" ht="12.75" customHeight="1">
      <c r="A54" s="10"/>
      <c r="B54" s="11"/>
      <c r="C54" s="11"/>
      <c r="D54" s="11"/>
      <c r="E54" s="11"/>
      <c r="F54" s="11"/>
      <c r="G54" s="11"/>
      <c r="H54" s="11"/>
      <c r="I54" s="10"/>
      <c r="J54" s="48"/>
      <c r="K54" s="48"/>
      <c r="L54" s="78"/>
      <c r="M54" s="41"/>
      <c r="N54" s="41"/>
      <c r="O54" s="41"/>
      <c r="P54" s="78"/>
      <c r="Q54" s="41"/>
      <c r="R54" s="41"/>
      <c r="S54" s="11"/>
      <c r="T54" s="12"/>
      <c r="V54" s="107"/>
      <c r="X54" s="12"/>
    </row>
    <row r="55" spans="1:24" ht="12.75" customHeight="1">
      <c r="A55" s="10"/>
      <c r="B55" s="11"/>
      <c r="C55" s="11" t="s">
        <v>28</v>
      </c>
      <c r="D55" s="101" t="s">
        <v>145</v>
      </c>
      <c r="E55" s="11"/>
      <c r="F55" s="11"/>
      <c r="G55" s="11"/>
      <c r="H55" s="11"/>
      <c r="I55" s="10"/>
      <c r="J55" s="48" t="s">
        <v>94</v>
      </c>
      <c r="K55" s="48"/>
      <c r="L55" s="78"/>
      <c r="M55" s="41"/>
      <c r="N55" s="41" t="s">
        <v>94</v>
      </c>
      <c r="O55" s="41"/>
      <c r="P55" s="78"/>
      <c r="Q55" s="41"/>
      <c r="R55" s="79" t="s">
        <v>94</v>
      </c>
      <c r="S55" s="11"/>
      <c r="T55" s="12"/>
      <c r="V55" s="107" t="s">
        <v>94</v>
      </c>
      <c r="X55" s="12"/>
    </row>
    <row r="56" spans="1:24" ht="12.75" customHeight="1">
      <c r="A56" s="10"/>
      <c r="B56" s="11"/>
      <c r="C56" s="11"/>
      <c r="D56" s="11"/>
      <c r="E56" s="11"/>
      <c r="F56" s="11"/>
      <c r="G56" s="11"/>
      <c r="H56" s="11"/>
      <c r="I56" s="10"/>
      <c r="J56" s="39"/>
      <c r="K56" s="39"/>
      <c r="L56" s="12"/>
      <c r="M56" s="11"/>
      <c r="N56" s="11"/>
      <c r="O56" s="11"/>
      <c r="P56" s="12"/>
      <c r="Q56" s="11"/>
      <c r="R56" s="11"/>
      <c r="S56" s="11"/>
      <c r="T56" s="12"/>
      <c r="X56" s="12"/>
    </row>
    <row r="57" spans="1:24" ht="12.75" customHeight="1">
      <c r="A57" s="10"/>
      <c r="B57" s="11"/>
      <c r="C57" s="11" t="s">
        <v>29</v>
      </c>
      <c r="D57" s="11" t="s">
        <v>132</v>
      </c>
      <c r="E57" s="11"/>
      <c r="F57" s="11"/>
      <c r="G57" s="11"/>
      <c r="H57" s="11"/>
      <c r="I57" s="10"/>
      <c r="J57" s="7">
        <f>SUM(J50:J56)</f>
        <v>44811</v>
      </c>
      <c r="K57" s="39"/>
      <c r="L57" s="12"/>
      <c r="M57" s="11"/>
      <c r="N57" s="7">
        <f>SUM(N50:N56)</f>
        <v>-25200</v>
      </c>
      <c r="O57" s="11"/>
      <c r="P57" s="12"/>
      <c r="Q57" s="11"/>
      <c r="R57" s="7">
        <f>SUM(R50:R56)</f>
        <v>42473</v>
      </c>
      <c r="S57" s="11"/>
      <c r="T57" s="12"/>
      <c r="V57" s="7">
        <f>SUM(V50:V56)</f>
        <v>-28411</v>
      </c>
      <c r="X57" s="12"/>
    </row>
    <row r="58" spans="1:24" ht="12.75" customHeight="1">
      <c r="A58" s="10"/>
      <c r="B58" s="11"/>
      <c r="C58" s="11"/>
      <c r="D58" s="11" t="s">
        <v>133</v>
      </c>
      <c r="E58" s="11"/>
      <c r="F58" s="11"/>
      <c r="G58" s="11"/>
      <c r="H58" s="11"/>
      <c r="I58" s="10"/>
      <c r="J58" s="39"/>
      <c r="K58" s="39"/>
      <c r="L58" s="12"/>
      <c r="M58" s="11"/>
      <c r="N58" s="11"/>
      <c r="O58" s="11"/>
      <c r="P58" s="12"/>
      <c r="Q58" s="11"/>
      <c r="R58" s="11"/>
      <c r="S58" s="11"/>
      <c r="T58" s="12"/>
      <c r="X58" s="12"/>
    </row>
    <row r="59" spans="1:24" ht="12.75" customHeight="1">
      <c r="A59" s="10"/>
      <c r="B59" s="11"/>
      <c r="C59" s="11"/>
      <c r="D59" s="11"/>
      <c r="E59" s="11"/>
      <c r="F59" s="11"/>
      <c r="G59" s="11"/>
      <c r="H59" s="11"/>
      <c r="I59" s="10"/>
      <c r="J59" s="39"/>
      <c r="K59" s="39"/>
      <c r="L59" s="12"/>
      <c r="M59" s="11"/>
      <c r="N59" s="11"/>
      <c r="O59" s="11"/>
      <c r="P59" s="12"/>
      <c r="Q59" s="11"/>
      <c r="R59" s="11"/>
      <c r="S59" s="11"/>
      <c r="T59" s="12"/>
      <c r="X59" s="12"/>
    </row>
    <row r="60" spans="1:24" ht="12.75" customHeight="1">
      <c r="A60" s="10"/>
      <c r="B60" s="11"/>
      <c r="C60" s="11" t="s">
        <v>34</v>
      </c>
      <c r="D60" s="11" t="s">
        <v>31</v>
      </c>
      <c r="E60" s="11"/>
      <c r="F60" s="11"/>
      <c r="G60" s="11"/>
      <c r="H60" s="11"/>
      <c r="I60" s="10"/>
      <c r="J60" s="42" t="s">
        <v>94</v>
      </c>
      <c r="K60" s="99"/>
      <c r="L60" s="12"/>
      <c r="M60" s="11"/>
      <c r="N60" s="42" t="s">
        <v>94</v>
      </c>
      <c r="O60" s="11"/>
      <c r="P60" s="12"/>
      <c r="Q60" s="11"/>
      <c r="R60" s="42" t="s">
        <v>94</v>
      </c>
      <c r="S60" s="11"/>
      <c r="T60" s="12"/>
      <c r="V60" s="42" t="s">
        <v>94</v>
      </c>
      <c r="X60" s="12"/>
    </row>
    <row r="61" spans="1:24" ht="12.75" customHeight="1">
      <c r="A61" s="10"/>
      <c r="B61" s="11"/>
      <c r="C61" s="11"/>
      <c r="D61" s="11" t="s">
        <v>32</v>
      </c>
      <c r="E61" s="11"/>
      <c r="F61" s="11"/>
      <c r="G61" s="11"/>
      <c r="H61" s="11"/>
      <c r="I61" s="10"/>
      <c r="J61" s="43"/>
      <c r="K61" s="99"/>
      <c r="L61" s="12"/>
      <c r="M61" s="11"/>
      <c r="N61" s="43"/>
      <c r="O61" s="11"/>
      <c r="P61" s="12"/>
      <c r="Q61" s="11"/>
      <c r="R61" s="43"/>
      <c r="S61" s="11"/>
      <c r="T61" s="12"/>
      <c r="V61" s="43"/>
      <c r="X61" s="12"/>
    </row>
    <row r="62" spans="1:24" ht="12.75" customHeight="1">
      <c r="A62" s="10"/>
      <c r="B62" s="11"/>
      <c r="C62" s="11"/>
      <c r="D62" s="11" t="s">
        <v>134</v>
      </c>
      <c r="E62" s="11"/>
      <c r="F62" s="11"/>
      <c r="G62" s="11"/>
      <c r="H62" s="11"/>
      <c r="I62" s="10"/>
      <c r="J62" s="43" t="s">
        <v>94</v>
      </c>
      <c r="K62" s="99"/>
      <c r="L62" s="12"/>
      <c r="M62" s="11"/>
      <c r="N62" s="43" t="s">
        <v>94</v>
      </c>
      <c r="O62" s="11"/>
      <c r="P62" s="12"/>
      <c r="Q62" s="11"/>
      <c r="R62" s="43" t="s">
        <v>94</v>
      </c>
      <c r="S62" s="11"/>
      <c r="T62" s="12"/>
      <c r="V62" s="43" t="s">
        <v>94</v>
      </c>
      <c r="X62" s="12"/>
    </row>
    <row r="63" spans="1:24" ht="12.75" customHeight="1">
      <c r="A63" s="10"/>
      <c r="B63" s="11"/>
      <c r="C63" s="11"/>
      <c r="D63" s="11"/>
      <c r="E63" s="11"/>
      <c r="F63" s="11"/>
      <c r="G63" s="11"/>
      <c r="H63" s="11"/>
      <c r="I63" s="10"/>
      <c r="J63" s="44"/>
      <c r="K63" s="99"/>
      <c r="L63" s="12"/>
      <c r="M63" s="11"/>
      <c r="N63" s="44"/>
      <c r="O63" s="11"/>
      <c r="P63" s="12"/>
      <c r="Q63" s="11"/>
      <c r="R63" s="44"/>
      <c r="S63" s="11"/>
      <c r="T63" s="12"/>
      <c r="V63" s="97"/>
      <c r="X63" s="12"/>
    </row>
    <row r="64" spans="1:24" ht="12.75" customHeight="1">
      <c r="A64" s="10"/>
      <c r="B64" s="11"/>
      <c r="C64" s="11"/>
      <c r="D64" s="11" t="s">
        <v>33</v>
      </c>
      <c r="E64" s="11"/>
      <c r="F64" s="11"/>
      <c r="G64" s="11"/>
      <c r="H64" s="11"/>
      <c r="I64" s="10"/>
      <c r="J64" s="41" t="s">
        <v>94</v>
      </c>
      <c r="K64" s="41"/>
      <c r="L64" s="12"/>
      <c r="M64" s="11"/>
      <c r="N64" s="41" t="s">
        <v>94</v>
      </c>
      <c r="O64" s="11"/>
      <c r="P64" s="12"/>
      <c r="Q64" s="11"/>
      <c r="R64" s="41" t="s">
        <v>94</v>
      </c>
      <c r="S64" s="11"/>
      <c r="T64" s="12"/>
      <c r="V64" s="95" t="s">
        <v>94</v>
      </c>
      <c r="X64" s="12"/>
    </row>
    <row r="65" spans="1:24" ht="12.75" customHeight="1">
      <c r="A65" s="10"/>
      <c r="B65" s="11"/>
      <c r="C65" s="11"/>
      <c r="D65" s="11" t="s">
        <v>95</v>
      </c>
      <c r="E65" s="11"/>
      <c r="F65" s="11"/>
      <c r="G65" s="11"/>
      <c r="H65" s="11"/>
      <c r="I65" s="10"/>
      <c r="J65" s="39"/>
      <c r="K65" s="39"/>
      <c r="L65" s="12"/>
      <c r="M65" s="11"/>
      <c r="N65" s="11"/>
      <c r="O65" s="11"/>
      <c r="P65" s="12"/>
      <c r="Q65" s="11"/>
      <c r="R65" s="11"/>
      <c r="S65" s="11"/>
      <c r="T65" s="12"/>
      <c r="X65" s="12"/>
    </row>
    <row r="66" spans="1:24" ht="12.75" customHeight="1">
      <c r="A66" s="10"/>
      <c r="B66" s="11"/>
      <c r="C66" s="11"/>
      <c r="D66" s="11"/>
      <c r="E66" s="11"/>
      <c r="F66" s="11"/>
      <c r="G66" s="11"/>
      <c r="H66" s="11"/>
      <c r="I66" s="10"/>
      <c r="J66" s="39"/>
      <c r="K66" s="39"/>
      <c r="L66" s="12"/>
      <c r="M66" s="11"/>
      <c r="N66" s="11"/>
      <c r="O66" s="11"/>
      <c r="P66" s="12"/>
      <c r="Q66" s="11"/>
      <c r="R66" s="11"/>
      <c r="S66" s="11"/>
      <c r="T66" s="12"/>
      <c r="X66" s="12"/>
    </row>
    <row r="67" spans="1:24" ht="12.75" customHeight="1" thickBot="1">
      <c r="A67" s="10"/>
      <c r="B67" s="11"/>
      <c r="C67" s="11" t="s">
        <v>135</v>
      </c>
      <c r="D67" s="11" t="s">
        <v>136</v>
      </c>
      <c r="E67" s="11"/>
      <c r="F67" s="11"/>
      <c r="G67" s="11"/>
      <c r="H67" s="11"/>
      <c r="I67" s="10"/>
      <c r="J67" s="6">
        <f>SUM(J57:J66)</f>
        <v>44811</v>
      </c>
      <c r="K67" s="39"/>
      <c r="L67" s="12"/>
      <c r="M67" s="11"/>
      <c r="N67" s="6">
        <f>SUM(N57:N66)</f>
        <v>-25200</v>
      </c>
      <c r="O67" s="11"/>
      <c r="P67" s="12"/>
      <c r="Q67" s="11"/>
      <c r="R67" s="6">
        <f>SUM(R57:R66)</f>
        <v>42473</v>
      </c>
      <c r="S67" s="11"/>
      <c r="T67" s="12"/>
      <c r="V67" s="6">
        <f>SUM(V57:V66)</f>
        <v>-28411</v>
      </c>
      <c r="X67" s="12"/>
    </row>
    <row r="68" spans="1:24" ht="12.75" customHeight="1">
      <c r="A68" s="10"/>
      <c r="B68" s="11"/>
      <c r="C68" s="11"/>
      <c r="D68" s="11" t="s">
        <v>137</v>
      </c>
      <c r="E68" s="11"/>
      <c r="F68" s="11"/>
      <c r="G68" s="11"/>
      <c r="H68" s="11"/>
      <c r="I68" s="10"/>
      <c r="J68" s="11"/>
      <c r="K68" s="11"/>
      <c r="L68" s="12"/>
      <c r="M68" s="11"/>
      <c r="N68" s="11"/>
      <c r="O68" s="11"/>
      <c r="P68" s="12"/>
      <c r="Q68" s="11"/>
      <c r="R68" s="11"/>
      <c r="S68" s="11"/>
      <c r="T68" s="12"/>
      <c r="X68" s="12"/>
    </row>
    <row r="69" spans="1:24" ht="12.75" customHeight="1">
      <c r="A69" s="10"/>
      <c r="B69" s="11"/>
      <c r="C69" s="11"/>
      <c r="D69" s="11"/>
      <c r="E69" s="11"/>
      <c r="F69" s="11"/>
      <c r="G69" s="11"/>
      <c r="H69" s="11"/>
      <c r="I69" s="10"/>
      <c r="J69" s="11"/>
      <c r="K69" s="11"/>
      <c r="L69" s="12"/>
      <c r="M69" s="11"/>
      <c r="N69" s="11"/>
      <c r="O69" s="11"/>
      <c r="P69" s="12"/>
      <c r="Q69" s="11"/>
      <c r="R69" s="11"/>
      <c r="S69" s="11"/>
      <c r="T69" s="12"/>
      <c r="X69" s="12"/>
    </row>
    <row r="70" spans="1:24" ht="12.75" customHeight="1">
      <c r="A70" s="10"/>
      <c r="B70" s="11"/>
      <c r="C70" s="11"/>
      <c r="D70" s="11"/>
      <c r="E70" s="11"/>
      <c r="F70" s="11"/>
      <c r="G70" s="11"/>
      <c r="H70" s="11"/>
      <c r="I70" s="10"/>
      <c r="J70" s="11"/>
      <c r="K70" s="11"/>
      <c r="L70" s="12"/>
      <c r="M70" s="11"/>
      <c r="N70" s="11"/>
      <c r="O70" s="11"/>
      <c r="P70" s="12"/>
      <c r="Q70" s="11"/>
      <c r="R70" s="11"/>
      <c r="S70" s="11"/>
      <c r="T70" s="12"/>
      <c r="X70" s="12"/>
    </row>
    <row r="71" spans="1:24" ht="12.75" customHeight="1">
      <c r="A71" s="10"/>
      <c r="B71" s="17" t="s">
        <v>35</v>
      </c>
      <c r="C71" s="11" t="s">
        <v>138</v>
      </c>
      <c r="E71" s="11"/>
      <c r="F71" s="11"/>
      <c r="G71" s="11"/>
      <c r="H71" s="11"/>
      <c r="I71" s="10"/>
      <c r="J71" s="11"/>
      <c r="K71" s="11"/>
      <c r="L71" s="12"/>
      <c r="M71" s="11"/>
      <c r="N71" s="11"/>
      <c r="O71" s="11"/>
      <c r="P71" s="12"/>
      <c r="Q71" s="11"/>
      <c r="R71" s="11"/>
      <c r="S71" s="11"/>
      <c r="T71" s="12"/>
      <c r="X71" s="12"/>
    </row>
    <row r="72" spans="1:24" ht="12.75" customHeight="1">
      <c r="A72" s="10"/>
      <c r="B72" s="17"/>
      <c r="C72" s="11" t="s">
        <v>139</v>
      </c>
      <c r="E72" s="11"/>
      <c r="F72" s="11"/>
      <c r="G72" s="11"/>
      <c r="H72" s="11"/>
      <c r="I72" s="10"/>
      <c r="J72" s="11"/>
      <c r="K72" s="11"/>
      <c r="L72" s="12"/>
      <c r="M72" s="11"/>
      <c r="N72" s="11"/>
      <c r="O72" s="11"/>
      <c r="P72" s="12"/>
      <c r="Q72" s="11"/>
      <c r="R72" s="11"/>
      <c r="S72" s="11"/>
      <c r="T72" s="12"/>
      <c r="X72" s="12"/>
    </row>
    <row r="73" spans="1:24" ht="12.75" customHeight="1">
      <c r="A73" s="10"/>
      <c r="B73" s="11"/>
      <c r="C73" s="11"/>
      <c r="D73" s="11"/>
      <c r="E73" s="11"/>
      <c r="F73" s="11"/>
      <c r="G73" s="11"/>
      <c r="H73" s="11"/>
      <c r="I73" s="10"/>
      <c r="J73" s="11"/>
      <c r="K73" s="11"/>
      <c r="L73" s="12"/>
      <c r="M73" s="11"/>
      <c r="N73" s="11"/>
      <c r="O73" s="11"/>
      <c r="P73" s="12"/>
      <c r="Q73" s="11"/>
      <c r="R73" s="11"/>
      <c r="S73" s="11"/>
      <c r="T73" s="12"/>
      <c r="X73" s="12"/>
    </row>
    <row r="74" spans="1:24" ht="12.75" customHeight="1">
      <c r="A74" s="10"/>
      <c r="B74" s="11"/>
      <c r="C74" s="11" t="s">
        <v>12</v>
      </c>
      <c r="D74" s="11" t="s">
        <v>150</v>
      </c>
      <c r="E74" s="11"/>
      <c r="F74" s="11"/>
      <c r="G74" s="11"/>
      <c r="H74" s="11"/>
      <c r="I74" s="10"/>
      <c r="J74" s="45">
        <f>J67/254252*100</f>
        <v>17.624640120825006</v>
      </c>
      <c r="K74" s="45"/>
      <c r="L74" s="46"/>
      <c r="M74" s="45"/>
      <c r="N74" s="45">
        <v>-9.91</v>
      </c>
      <c r="O74" s="45"/>
      <c r="P74" s="46"/>
      <c r="Q74" s="45"/>
      <c r="R74" s="45">
        <f>R67/254252*100</f>
        <v>16.705079999370703</v>
      </c>
      <c r="S74" s="11"/>
      <c r="T74" s="12"/>
      <c r="V74" s="45">
        <v>-11.17</v>
      </c>
      <c r="X74" s="12"/>
    </row>
    <row r="75" spans="1:24" ht="12.75" customHeight="1">
      <c r="A75" s="10"/>
      <c r="B75" s="11"/>
      <c r="C75" s="11"/>
      <c r="D75" s="11"/>
      <c r="E75" s="11"/>
      <c r="F75" s="11"/>
      <c r="G75" s="11"/>
      <c r="H75" s="11"/>
      <c r="I75" s="10"/>
      <c r="J75" s="45"/>
      <c r="K75" s="45"/>
      <c r="L75" s="46"/>
      <c r="M75" s="45"/>
      <c r="N75" s="45"/>
      <c r="O75" s="45"/>
      <c r="P75" s="46"/>
      <c r="Q75" s="45"/>
      <c r="R75" s="45"/>
      <c r="S75" s="11"/>
      <c r="T75" s="12"/>
      <c r="V75" s="98"/>
      <c r="X75" s="12"/>
    </row>
    <row r="76" spans="1:24" ht="12.75" customHeight="1">
      <c r="A76" s="10"/>
      <c r="B76" s="11"/>
      <c r="C76" s="101" t="s">
        <v>13</v>
      </c>
      <c r="D76" s="11" t="s">
        <v>140</v>
      </c>
      <c r="E76" s="11"/>
      <c r="F76" s="11"/>
      <c r="G76" s="11"/>
      <c r="H76" s="11"/>
      <c r="I76" s="10"/>
      <c r="J76" s="108" t="s">
        <v>94</v>
      </c>
      <c r="K76" s="45"/>
      <c r="L76" s="46"/>
      <c r="M76" s="45"/>
      <c r="N76" s="108" t="s">
        <v>94</v>
      </c>
      <c r="O76" s="108"/>
      <c r="P76" s="109"/>
      <c r="Q76" s="108"/>
      <c r="R76" s="108" t="s">
        <v>94</v>
      </c>
      <c r="S76" s="41"/>
      <c r="T76" s="78"/>
      <c r="U76" s="95"/>
      <c r="V76" s="110" t="s">
        <v>94</v>
      </c>
      <c r="X76" s="12"/>
    </row>
    <row r="77" spans="1:24" ht="12.75" customHeight="1">
      <c r="A77" s="18"/>
      <c r="B77" s="19"/>
      <c r="C77" s="19"/>
      <c r="D77" s="19"/>
      <c r="E77" s="19"/>
      <c r="F77" s="19"/>
      <c r="G77" s="19"/>
      <c r="H77" s="19"/>
      <c r="I77" s="18"/>
      <c r="J77" s="19"/>
      <c r="K77" s="19"/>
      <c r="L77" s="20"/>
      <c r="M77" s="19"/>
      <c r="N77" s="19"/>
      <c r="O77" s="19"/>
      <c r="P77" s="20"/>
      <c r="Q77" s="19"/>
      <c r="R77" s="19"/>
      <c r="S77" s="19"/>
      <c r="T77" s="20"/>
      <c r="U77" s="132"/>
      <c r="V77" s="133"/>
      <c r="W77" s="133"/>
      <c r="X77" s="134"/>
    </row>
    <row r="78" s="11" customFormat="1" ht="12" customHeight="1"/>
    <row r="79" spans="1:20" ht="13.5" customHeight="1">
      <c r="A79" s="51"/>
      <c r="B79" s="52"/>
      <c r="C79" s="52"/>
      <c r="D79" s="52"/>
      <c r="E79" s="52"/>
      <c r="F79" s="52"/>
      <c r="G79" s="52"/>
      <c r="H79" s="52"/>
      <c r="I79" s="52"/>
      <c r="J79" s="52"/>
      <c r="K79" s="52"/>
      <c r="L79" s="53"/>
      <c r="M79" s="52"/>
      <c r="N79" s="52"/>
      <c r="O79" s="52"/>
      <c r="P79" s="53"/>
      <c r="Q79" s="51"/>
      <c r="R79" s="52"/>
      <c r="S79" s="52"/>
      <c r="T79" s="53"/>
    </row>
    <row r="80" spans="1:20" s="1" customFormat="1" ht="13.5" customHeight="1">
      <c r="A80" s="55"/>
      <c r="B80" s="56"/>
      <c r="C80" s="56"/>
      <c r="D80" s="56"/>
      <c r="E80" s="56"/>
      <c r="F80" s="56"/>
      <c r="G80" s="56"/>
      <c r="H80" s="56"/>
      <c r="I80" s="56"/>
      <c r="J80" s="57"/>
      <c r="K80" s="57"/>
      <c r="L80" s="58"/>
      <c r="M80" s="57"/>
      <c r="N80" s="57" t="s">
        <v>37</v>
      </c>
      <c r="O80" s="57"/>
      <c r="P80" s="58"/>
      <c r="Q80" s="57"/>
      <c r="R80" s="57" t="s">
        <v>39</v>
      </c>
      <c r="S80" s="56"/>
      <c r="T80" s="59"/>
    </row>
    <row r="81" spans="1:20" s="1" customFormat="1" ht="13.5" customHeight="1">
      <c r="A81" s="55"/>
      <c r="B81" s="56"/>
      <c r="C81" s="56"/>
      <c r="D81" s="56"/>
      <c r="E81" s="56"/>
      <c r="F81" s="56"/>
      <c r="G81" s="56"/>
      <c r="H81" s="56"/>
      <c r="I81" s="56"/>
      <c r="J81" s="57"/>
      <c r="K81" s="57"/>
      <c r="L81" s="58"/>
      <c r="M81" s="57"/>
      <c r="N81" s="57" t="s">
        <v>38</v>
      </c>
      <c r="O81" s="57"/>
      <c r="P81" s="58"/>
      <c r="Q81" s="57"/>
      <c r="R81" s="57" t="s">
        <v>40</v>
      </c>
      <c r="S81" s="56"/>
      <c r="T81" s="59"/>
    </row>
    <row r="82" spans="1:20" s="1" customFormat="1" ht="13.5" customHeight="1">
      <c r="A82" s="55"/>
      <c r="B82" s="56"/>
      <c r="C82" s="56"/>
      <c r="D82" s="56"/>
      <c r="E82" s="56"/>
      <c r="F82" s="56"/>
      <c r="G82" s="56"/>
      <c r="H82" s="56"/>
      <c r="I82" s="56"/>
      <c r="J82" s="57"/>
      <c r="K82" s="57"/>
      <c r="L82" s="58"/>
      <c r="M82" s="57"/>
      <c r="N82" s="57" t="s">
        <v>7</v>
      </c>
      <c r="O82" s="57"/>
      <c r="P82" s="58"/>
      <c r="Q82" s="57"/>
      <c r="R82" s="57" t="s">
        <v>41</v>
      </c>
      <c r="S82" s="56"/>
      <c r="T82" s="59"/>
    </row>
    <row r="83" spans="1:20" s="1" customFormat="1" ht="13.5" customHeight="1">
      <c r="A83" s="55"/>
      <c r="B83" s="56"/>
      <c r="C83" s="56"/>
      <c r="D83" s="56"/>
      <c r="E83" s="56"/>
      <c r="F83" s="56"/>
      <c r="G83" s="56"/>
      <c r="H83" s="56"/>
      <c r="I83" s="56"/>
      <c r="J83" s="57"/>
      <c r="K83" s="57"/>
      <c r="L83" s="58"/>
      <c r="M83" s="57"/>
      <c r="N83" s="57" t="s">
        <v>6</v>
      </c>
      <c r="O83" s="57"/>
      <c r="P83" s="58"/>
      <c r="Q83" s="57"/>
      <c r="R83" s="57" t="s">
        <v>42</v>
      </c>
      <c r="S83" s="56"/>
      <c r="T83" s="59"/>
    </row>
    <row r="84" spans="1:20" s="1" customFormat="1" ht="13.5" customHeight="1">
      <c r="A84" s="55"/>
      <c r="B84" s="56"/>
      <c r="C84" s="56"/>
      <c r="D84" s="56"/>
      <c r="E84" s="56"/>
      <c r="F84" s="56"/>
      <c r="G84" s="56"/>
      <c r="H84" s="56"/>
      <c r="I84" s="56"/>
      <c r="J84" s="57"/>
      <c r="K84" s="57"/>
      <c r="L84" s="58"/>
      <c r="M84" s="57"/>
      <c r="N84" s="57" t="s">
        <v>174</v>
      </c>
      <c r="O84" s="57"/>
      <c r="P84" s="58"/>
      <c r="Q84" s="57"/>
      <c r="R84" s="57" t="s">
        <v>146</v>
      </c>
      <c r="S84" s="56"/>
      <c r="T84" s="59"/>
    </row>
    <row r="85" spans="1:20" s="1" customFormat="1" ht="13.5" customHeight="1">
      <c r="A85" s="55"/>
      <c r="B85" s="56"/>
      <c r="C85" s="56"/>
      <c r="D85" s="56"/>
      <c r="E85" s="56"/>
      <c r="F85" s="56"/>
      <c r="G85" s="56"/>
      <c r="H85" s="56"/>
      <c r="I85" s="56"/>
      <c r="J85" s="57"/>
      <c r="K85" s="57"/>
      <c r="L85" s="58"/>
      <c r="M85" s="57"/>
      <c r="N85" s="57" t="s">
        <v>10</v>
      </c>
      <c r="O85" s="57"/>
      <c r="P85" s="58"/>
      <c r="Q85" s="57"/>
      <c r="R85" s="57" t="s">
        <v>10</v>
      </c>
      <c r="S85" s="56"/>
      <c r="T85" s="59"/>
    </row>
    <row r="86" spans="1:20" ht="13.5" customHeight="1">
      <c r="A86" s="62"/>
      <c r="B86" s="63"/>
      <c r="C86" s="63"/>
      <c r="D86" s="63"/>
      <c r="E86" s="63"/>
      <c r="F86" s="63"/>
      <c r="G86" s="63"/>
      <c r="H86" s="63"/>
      <c r="I86" s="63"/>
      <c r="J86" s="63"/>
      <c r="K86" s="63"/>
      <c r="L86" s="64"/>
      <c r="M86" s="63"/>
      <c r="N86" s="63"/>
      <c r="O86" s="63"/>
      <c r="P86" s="64"/>
      <c r="Q86" s="63"/>
      <c r="R86" s="63"/>
      <c r="S86" s="63"/>
      <c r="T86" s="64"/>
    </row>
    <row r="87" spans="1:20" ht="13.5" customHeight="1">
      <c r="A87" s="10"/>
      <c r="B87" s="11"/>
      <c r="C87" s="11"/>
      <c r="D87" s="11"/>
      <c r="E87" s="11"/>
      <c r="F87" s="11"/>
      <c r="G87" s="11"/>
      <c r="H87" s="11"/>
      <c r="I87" s="11"/>
      <c r="J87" s="11"/>
      <c r="K87" s="11"/>
      <c r="L87" s="12"/>
      <c r="M87" s="11"/>
      <c r="N87" s="11"/>
      <c r="O87" s="11"/>
      <c r="P87" s="12"/>
      <c r="Q87" s="11"/>
      <c r="R87" s="11"/>
      <c r="S87" s="11"/>
      <c r="T87" s="12"/>
    </row>
    <row r="88" spans="1:20" ht="13.5" customHeight="1">
      <c r="A88" s="10"/>
      <c r="B88" s="11"/>
      <c r="C88" s="11"/>
      <c r="D88" s="11"/>
      <c r="E88" s="11"/>
      <c r="F88" s="11"/>
      <c r="G88" s="11"/>
      <c r="H88" s="11"/>
      <c r="I88" s="11"/>
      <c r="J88" s="11"/>
      <c r="K88" s="11"/>
      <c r="L88" s="12"/>
      <c r="M88" s="11"/>
      <c r="N88" s="11"/>
      <c r="O88" s="11"/>
      <c r="P88" s="12"/>
      <c r="Q88" s="11"/>
      <c r="R88" s="11"/>
      <c r="S88" s="11"/>
      <c r="T88" s="12"/>
    </row>
    <row r="89" spans="1:20" ht="13.5" customHeight="1">
      <c r="A89" s="10"/>
      <c r="C89" s="37" t="s">
        <v>36</v>
      </c>
      <c r="D89" s="11"/>
      <c r="E89" s="11"/>
      <c r="F89" s="11"/>
      <c r="G89" s="11"/>
      <c r="H89" s="11"/>
      <c r="I89" s="11"/>
      <c r="J89" s="11"/>
      <c r="K89" s="11"/>
      <c r="L89" s="12"/>
      <c r="M89" s="11"/>
      <c r="N89" s="11"/>
      <c r="O89" s="11"/>
      <c r="P89" s="12"/>
      <c r="Q89" s="11"/>
      <c r="R89" s="11"/>
      <c r="S89" s="11"/>
      <c r="T89" s="12"/>
    </row>
    <row r="90" spans="1:20" ht="13.5" customHeight="1">
      <c r="A90" s="10"/>
      <c r="C90" s="37"/>
      <c r="D90" s="11"/>
      <c r="E90" s="11"/>
      <c r="F90" s="11"/>
      <c r="G90" s="11"/>
      <c r="H90" s="11"/>
      <c r="I90" s="11"/>
      <c r="J90" s="11"/>
      <c r="K90" s="11"/>
      <c r="L90" s="12"/>
      <c r="M90" s="11"/>
      <c r="N90" s="11"/>
      <c r="O90" s="11"/>
      <c r="P90" s="12"/>
      <c r="Q90" s="11"/>
      <c r="R90" s="11"/>
      <c r="S90" s="11"/>
      <c r="T90" s="12"/>
    </row>
    <row r="91" spans="1:20" ht="13.5" customHeight="1">
      <c r="A91" s="10"/>
      <c r="C91" s="11"/>
      <c r="D91" s="11"/>
      <c r="E91" s="11"/>
      <c r="F91" s="11"/>
      <c r="G91" s="11"/>
      <c r="H91" s="11"/>
      <c r="I91" s="11"/>
      <c r="J91" s="11"/>
      <c r="K91" s="11"/>
      <c r="L91" s="12"/>
      <c r="M91" s="11"/>
      <c r="O91" s="11"/>
      <c r="P91" s="12"/>
      <c r="Q91" s="11"/>
      <c r="R91" s="11"/>
      <c r="S91" s="11"/>
      <c r="T91" s="12"/>
    </row>
    <row r="92" spans="1:20" ht="13.5" customHeight="1">
      <c r="A92" s="10"/>
      <c r="C92" s="11"/>
      <c r="D92" s="11" t="s">
        <v>151</v>
      </c>
      <c r="E92" s="11"/>
      <c r="F92" s="11"/>
      <c r="G92" s="11"/>
      <c r="H92" s="11"/>
      <c r="I92" s="11"/>
      <c r="J92" s="39"/>
      <c r="K92" s="39"/>
      <c r="L92" s="40"/>
      <c r="M92" s="39"/>
      <c r="N92" s="39">
        <v>385716</v>
      </c>
      <c r="O92" s="39"/>
      <c r="P92" s="40"/>
      <c r="Q92" s="39"/>
      <c r="R92" s="39">
        <v>448318</v>
      </c>
      <c r="S92" s="11"/>
      <c r="T92" s="12"/>
    </row>
    <row r="93" spans="1:20" ht="13.5" customHeight="1">
      <c r="A93" s="10"/>
      <c r="C93" s="11"/>
      <c r="D93" s="11"/>
      <c r="E93" s="11"/>
      <c r="F93" s="11"/>
      <c r="G93" s="11"/>
      <c r="H93" s="11"/>
      <c r="I93" s="11"/>
      <c r="J93" s="39"/>
      <c r="K93" s="39"/>
      <c r="L93" s="40"/>
      <c r="M93" s="39"/>
      <c r="N93" s="39"/>
      <c r="O93" s="39"/>
      <c r="P93" s="40"/>
      <c r="Q93" s="39"/>
      <c r="R93" s="39"/>
      <c r="S93" s="11"/>
      <c r="T93" s="12"/>
    </row>
    <row r="94" spans="1:20" ht="13.5" customHeight="1">
      <c r="A94" s="10"/>
      <c r="C94" s="11"/>
      <c r="D94" s="11" t="s">
        <v>152</v>
      </c>
      <c r="E94" s="11"/>
      <c r="F94" s="11"/>
      <c r="G94" s="11"/>
      <c r="H94" s="11"/>
      <c r="I94" s="11"/>
      <c r="J94" s="39"/>
      <c r="K94" s="39"/>
      <c r="L94" s="40"/>
      <c r="M94" s="39"/>
      <c r="N94" s="39">
        <v>38</v>
      </c>
      <c r="O94" s="39"/>
      <c r="P94" s="40"/>
      <c r="Q94" s="39"/>
      <c r="R94" s="39">
        <v>128</v>
      </c>
      <c r="S94" s="11"/>
      <c r="T94" s="12"/>
    </row>
    <row r="95" spans="1:20" ht="13.5" customHeight="1">
      <c r="A95" s="10"/>
      <c r="C95" s="11"/>
      <c r="D95" s="11"/>
      <c r="E95" s="11"/>
      <c r="F95" s="11"/>
      <c r="G95" s="11"/>
      <c r="H95" s="11"/>
      <c r="I95" s="11"/>
      <c r="J95" s="39"/>
      <c r="K95" s="39"/>
      <c r="L95" s="40"/>
      <c r="M95" s="39"/>
      <c r="N95" s="39"/>
      <c r="O95" s="39"/>
      <c r="P95" s="40"/>
      <c r="Q95" s="39"/>
      <c r="R95" s="39"/>
      <c r="S95" s="11"/>
      <c r="T95" s="12"/>
    </row>
    <row r="96" spans="1:20" ht="13.5" customHeight="1">
      <c r="A96" s="10"/>
      <c r="C96" s="11"/>
      <c r="D96" s="11" t="s">
        <v>91</v>
      </c>
      <c r="E96" s="11"/>
      <c r="F96" s="11"/>
      <c r="G96" s="11"/>
      <c r="H96" s="11"/>
      <c r="I96" s="11"/>
      <c r="J96" s="39"/>
      <c r="K96" s="39"/>
      <c r="L96" s="40"/>
      <c r="M96" s="39"/>
      <c r="N96" s="39">
        <v>34153</v>
      </c>
      <c r="O96" s="39"/>
      <c r="P96" s="40"/>
      <c r="Q96" s="39"/>
      <c r="R96" s="39">
        <v>33804</v>
      </c>
      <c r="S96" s="11"/>
      <c r="T96" s="12"/>
    </row>
    <row r="97" spans="1:20" ht="13.5" customHeight="1">
      <c r="A97" s="10"/>
      <c r="C97" s="11"/>
      <c r="D97" s="11"/>
      <c r="E97" s="11"/>
      <c r="F97" s="11"/>
      <c r="G97" s="11"/>
      <c r="H97" s="11"/>
      <c r="I97" s="11"/>
      <c r="J97" s="39"/>
      <c r="K97" s="39"/>
      <c r="L97" s="40"/>
      <c r="M97" s="39"/>
      <c r="N97" s="39"/>
      <c r="O97" s="39"/>
      <c r="P97" s="40"/>
      <c r="Q97" s="39"/>
      <c r="R97" s="39"/>
      <c r="S97" s="11"/>
      <c r="T97" s="12"/>
    </row>
    <row r="98" spans="1:20" ht="13.5" customHeight="1">
      <c r="A98" s="10"/>
      <c r="C98" s="11"/>
      <c r="D98" s="11" t="s">
        <v>45</v>
      </c>
      <c r="E98" s="11"/>
      <c r="F98" s="11"/>
      <c r="G98" s="11"/>
      <c r="H98" s="11"/>
      <c r="I98" s="11"/>
      <c r="J98" s="39"/>
      <c r="K98" s="39"/>
      <c r="L98" s="40"/>
      <c r="M98" s="39"/>
      <c r="N98" s="66"/>
      <c r="O98" s="39"/>
      <c r="P98" s="40"/>
      <c r="Q98" s="39"/>
      <c r="R98" s="66"/>
      <c r="S98" s="11"/>
      <c r="T98" s="12"/>
    </row>
    <row r="99" spans="1:20" ht="13.5" customHeight="1">
      <c r="A99" s="10"/>
      <c r="C99" s="11"/>
      <c r="D99" s="11" t="s">
        <v>115</v>
      </c>
      <c r="F99" s="11"/>
      <c r="G99" s="11"/>
      <c r="H99" s="11"/>
      <c r="I99" s="11"/>
      <c r="K99" s="39"/>
      <c r="L99" s="40"/>
      <c r="M99" s="39"/>
      <c r="N99" s="67">
        <v>5650</v>
      </c>
      <c r="O99" s="39"/>
      <c r="P99" s="40"/>
      <c r="Q99" s="39"/>
      <c r="R99" s="67">
        <v>5293</v>
      </c>
      <c r="S99" s="11"/>
      <c r="T99" s="12"/>
    </row>
    <row r="100" spans="1:20" ht="13.5" customHeight="1">
      <c r="A100" s="10"/>
      <c r="C100" s="11"/>
      <c r="D100" s="101" t="s">
        <v>116</v>
      </c>
      <c r="F100" s="11"/>
      <c r="G100" s="11"/>
      <c r="H100" s="11"/>
      <c r="I100" s="11"/>
      <c r="K100" s="39"/>
      <c r="L100" s="40"/>
      <c r="M100" s="39"/>
      <c r="N100" s="67">
        <v>693</v>
      </c>
      <c r="O100" s="39"/>
      <c r="P100" s="40"/>
      <c r="Q100" s="39"/>
      <c r="R100" s="111" t="s">
        <v>94</v>
      </c>
      <c r="S100" s="11"/>
      <c r="T100" s="12"/>
    </row>
    <row r="101" spans="1:20" ht="13.5" customHeight="1">
      <c r="A101" s="10"/>
      <c r="C101" s="11"/>
      <c r="D101" s="11" t="s">
        <v>153</v>
      </c>
      <c r="F101" s="11"/>
      <c r="G101" s="11"/>
      <c r="H101" s="11"/>
      <c r="I101" s="11"/>
      <c r="K101" s="39"/>
      <c r="L101" s="40"/>
      <c r="M101" s="39"/>
      <c r="N101" s="67">
        <v>28132</v>
      </c>
      <c r="O101" s="39"/>
      <c r="P101" s="40"/>
      <c r="Q101" s="39"/>
      <c r="R101" s="67">
        <v>32210</v>
      </c>
      <c r="S101" s="11"/>
      <c r="T101" s="12"/>
    </row>
    <row r="102" spans="1:20" ht="13.5" customHeight="1">
      <c r="A102" s="10"/>
      <c r="C102" s="11"/>
      <c r="D102" s="11" t="s">
        <v>154</v>
      </c>
      <c r="F102" s="11"/>
      <c r="G102" s="11"/>
      <c r="H102" s="11"/>
      <c r="I102" s="11"/>
      <c r="K102" s="39"/>
      <c r="L102" s="40"/>
      <c r="M102" s="39"/>
      <c r="N102" s="67">
        <f>16300+65142+160</f>
        <v>81602</v>
      </c>
      <c r="O102" s="39"/>
      <c r="P102" s="40"/>
      <c r="Q102" s="39"/>
      <c r="R102" s="67">
        <v>84108</v>
      </c>
      <c r="S102" s="11"/>
      <c r="T102" s="12"/>
    </row>
    <row r="103" spans="1:20" ht="13.5" customHeight="1">
      <c r="A103" s="10"/>
      <c r="C103" s="11"/>
      <c r="D103" s="101" t="s">
        <v>158</v>
      </c>
      <c r="F103" s="11"/>
      <c r="G103" s="11"/>
      <c r="H103" s="11"/>
      <c r="I103" s="11"/>
      <c r="K103" s="39"/>
      <c r="L103" s="40"/>
      <c r="M103" s="39"/>
      <c r="N103" s="67">
        <v>242</v>
      </c>
      <c r="O103" s="39"/>
      <c r="P103" s="40"/>
      <c r="Q103" s="39"/>
      <c r="R103" s="67">
        <v>3323</v>
      </c>
      <c r="S103" s="11"/>
      <c r="T103" s="12"/>
    </row>
    <row r="104" spans="1:20" ht="13.5" customHeight="1">
      <c r="A104" s="10"/>
      <c r="C104" s="11"/>
      <c r="D104" s="11" t="s">
        <v>104</v>
      </c>
      <c r="F104" s="11"/>
      <c r="G104" s="11"/>
      <c r="H104" s="11"/>
      <c r="I104" s="11"/>
      <c r="K104" s="39"/>
      <c r="L104" s="40"/>
      <c r="M104" s="39"/>
      <c r="N104" s="67">
        <v>1056</v>
      </c>
      <c r="O104" s="39"/>
      <c r="P104" s="40"/>
      <c r="Q104" s="39"/>
      <c r="R104" s="67">
        <v>274</v>
      </c>
      <c r="S104" s="11"/>
      <c r="T104" s="12"/>
    </row>
    <row r="105" spans="1:20" ht="13.5" customHeight="1">
      <c r="A105" s="10"/>
      <c r="C105" s="11"/>
      <c r="D105" s="11" t="s">
        <v>105</v>
      </c>
      <c r="F105" s="11"/>
      <c r="G105" s="11"/>
      <c r="H105" s="11"/>
      <c r="I105" s="11"/>
      <c r="K105" s="39"/>
      <c r="L105" s="40"/>
      <c r="M105" s="39"/>
      <c r="N105" s="67">
        <v>2012</v>
      </c>
      <c r="O105" s="39"/>
      <c r="P105" s="40"/>
      <c r="Q105" s="39"/>
      <c r="R105" s="67">
        <v>2692</v>
      </c>
      <c r="S105" s="11"/>
      <c r="T105" s="12"/>
    </row>
    <row r="106" spans="1:20" ht="13.5" customHeight="1">
      <c r="A106" s="10"/>
      <c r="C106" s="11"/>
      <c r="D106" s="11"/>
      <c r="E106" s="11"/>
      <c r="F106" s="11"/>
      <c r="G106" s="11"/>
      <c r="H106" s="11"/>
      <c r="I106" s="11"/>
      <c r="K106" s="39"/>
      <c r="L106" s="40"/>
      <c r="M106" s="39"/>
      <c r="N106" s="68">
        <f>SUM(N99:N105)</f>
        <v>119387</v>
      </c>
      <c r="O106" s="39"/>
      <c r="P106" s="40"/>
      <c r="Q106" s="39"/>
      <c r="R106" s="68">
        <f>SUM(R99:R105)</f>
        <v>127900</v>
      </c>
      <c r="S106" s="11"/>
      <c r="T106" s="12"/>
    </row>
    <row r="107" spans="1:20" ht="13.5" customHeight="1">
      <c r="A107" s="10"/>
      <c r="C107" s="11"/>
      <c r="D107" s="11"/>
      <c r="E107" s="11"/>
      <c r="F107" s="11"/>
      <c r="G107" s="11"/>
      <c r="H107" s="11"/>
      <c r="I107" s="11"/>
      <c r="J107" s="39"/>
      <c r="K107" s="39"/>
      <c r="L107" s="40"/>
      <c r="M107" s="39"/>
      <c r="N107" s="39"/>
      <c r="O107" s="39"/>
      <c r="P107" s="40"/>
      <c r="Q107" s="39"/>
      <c r="R107" s="39"/>
      <c r="S107" s="11"/>
      <c r="T107" s="12"/>
    </row>
    <row r="108" spans="1:20" ht="13.5" customHeight="1">
      <c r="A108" s="10"/>
      <c r="C108" s="11"/>
      <c r="D108" s="11"/>
      <c r="E108" s="11"/>
      <c r="F108" s="11"/>
      <c r="G108" s="11"/>
      <c r="H108" s="11"/>
      <c r="I108" s="11"/>
      <c r="K108" s="39"/>
      <c r="L108" s="40"/>
      <c r="M108" s="39"/>
      <c r="N108" s="39"/>
      <c r="O108" s="39"/>
      <c r="P108" s="40"/>
      <c r="Q108" s="39"/>
      <c r="R108" s="39"/>
      <c r="S108" s="11"/>
      <c r="T108" s="12"/>
    </row>
    <row r="109" spans="1:20" ht="13.5" customHeight="1">
      <c r="A109" s="10"/>
      <c r="C109" s="11"/>
      <c r="D109" s="11" t="s">
        <v>46</v>
      </c>
      <c r="E109" s="11"/>
      <c r="F109" s="11"/>
      <c r="G109" s="11"/>
      <c r="H109" s="11"/>
      <c r="I109" s="11"/>
      <c r="K109" s="39"/>
      <c r="L109" s="40"/>
      <c r="M109" s="39"/>
      <c r="N109" s="66"/>
      <c r="O109" s="39"/>
      <c r="P109" s="40"/>
      <c r="Q109" s="39"/>
      <c r="R109" s="66"/>
      <c r="S109" s="11"/>
      <c r="T109" s="12"/>
    </row>
    <row r="110" spans="1:20" ht="13.5" customHeight="1">
      <c r="A110" s="10"/>
      <c r="C110" s="11"/>
      <c r="D110" s="11" t="s">
        <v>155</v>
      </c>
      <c r="F110" s="11"/>
      <c r="G110" s="11"/>
      <c r="H110" s="11"/>
      <c r="I110" s="11"/>
      <c r="K110" s="39"/>
      <c r="L110" s="40"/>
      <c r="M110" s="39"/>
      <c r="N110" s="67">
        <f>23864+31860+307</f>
        <v>56031</v>
      </c>
      <c r="O110" s="39"/>
      <c r="P110" s="40"/>
      <c r="Q110" s="39"/>
      <c r="R110" s="67">
        <f>69734+2715</f>
        <v>72449</v>
      </c>
      <c r="S110" s="11"/>
      <c r="T110" s="12"/>
    </row>
    <row r="111" spans="1:20" ht="13.5" customHeight="1">
      <c r="A111" s="10"/>
      <c r="C111" s="11"/>
      <c r="D111" s="11" t="s">
        <v>106</v>
      </c>
      <c r="F111" s="11"/>
      <c r="G111" s="11"/>
      <c r="H111" s="11"/>
      <c r="I111" s="11"/>
      <c r="K111" s="39"/>
      <c r="L111" s="40"/>
      <c r="M111" s="39"/>
      <c r="N111" s="67">
        <v>67583</v>
      </c>
      <c r="O111" s="39"/>
      <c r="P111" s="40"/>
      <c r="Q111" s="39"/>
      <c r="R111" s="67">
        <v>68946</v>
      </c>
      <c r="S111" s="11"/>
      <c r="T111" s="12"/>
    </row>
    <row r="112" spans="1:20" ht="13.5" customHeight="1">
      <c r="A112" s="10"/>
      <c r="C112" s="11"/>
      <c r="D112" s="11" t="s">
        <v>107</v>
      </c>
      <c r="F112" s="11"/>
      <c r="G112" s="11"/>
      <c r="H112" s="11"/>
      <c r="I112" s="11"/>
      <c r="K112" s="39"/>
      <c r="L112" s="40"/>
      <c r="M112" s="39"/>
      <c r="N112" s="67">
        <v>42337</v>
      </c>
      <c r="O112" s="39"/>
      <c r="P112" s="40"/>
      <c r="Q112" s="39"/>
      <c r="R112" s="67">
        <v>40514</v>
      </c>
      <c r="S112" s="11"/>
      <c r="T112" s="12"/>
    </row>
    <row r="113" spans="1:20" ht="13.5" customHeight="1">
      <c r="A113" s="10"/>
      <c r="C113" s="11"/>
      <c r="D113" s="11" t="s">
        <v>108</v>
      </c>
      <c r="F113" s="11"/>
      <c r="G113" s="11"/>
      <c r="H113" s="11"/>
      <c r="I113" s="11"/>
      <c r="K113" s="39"/>
      <c r="L113" s="40"/>
      <c r="M113" s="39"/>
      <c r="N113" s="67">
        <v>43818</v>
      </c>
      <c r="O113" s="39"/>
      <c r="P113" s="40"/>
      <c r="Q113" s="39"/>
      <c r="R113" s="67">
        <v>43818</v>
      </c>
      <c r="S113" s="11"/>
      <c r="T113" s="12"/>
    </row>
    <row r="114" spans="1:20" ht="13.5" customHeight="1">
      <c r="A114" s="10"/>
      <c r="C114" s="11"/>
      <c r="D114" s="11" t="s">
        <v>109</v>
      </c>
      <c r="F114" s="11"/>
      <c r="G114" s="11"/>
      <c r="H114" s="11"/>
      <c r="I114" s="11"/>
      <c r="K114" s="39"/>
      <c r="L114" s="40"/>
      <c r="M114" s="39"/>
      <c r="N114" s="67">
        <f>2446-8</f>
        <v>2438</v>
      </c>
      <c r="O114" s="39"/>
      <c r="P114" s="40"/>
      <c r="Q114" s="39"/>
      <c r="R114" s="67">
        <v>4142</v>
      </c>
      <c r="S114" s="11"/>
      <c r="T114" s="12"/>
    </row>
    <row r="115" spans="1:20" ht="13.5" customHeight="1">
      <c r="A115" s="10"/>
      <c r="C115" s="11"/>
      <c r="D115" s="11"/>
      <c r="E115" s="11"/>
      <c r="F115" s="11"/>
      <c r="G115" s="11"/>
      <c r="H115" s="11"/>
      <c r="I115" s="11"/>
      <c r="K115" s="39"/>
      <c r="L115" s="40"/>
      <c r="M115" s="39"/>
      <c r="N115" s="68">
        <f>SUM(N110:N114)</f>
        <v>212207</v>
      </c>
      <c r="O115" s="39"/>
      <c r="P115" s="40"/>
      <c r="Q115" s="39"/>
      <c r="R115" s="68">
        <f>SUM(R110:R114)</f>
        <v>229869</v>
      </c>
      <c r="S115" s="11"/>
      <c r="T115" s="12"/>
    </row>
    <row r="116" spans="1:20" ht="13.5" customHeight="1">
      <c r="A116" s="10"/>
      <c r="C116" s="11"/>
      <c r="D116" s="11"/>
      <c r="E116" s="11"/>
      <c r="F116" s="11"/>
      <c r="G116" s="11"/>
      <c r="H116" s="11"/>
      <c r="I116" s="11"/>
      <c r="J116" s="39"/>
      <c r="K116" s="39"/>
      <c r="L116" s="40"/>
      <c r="M116" s="39"/>
      <c r="N116" s="39"/>
      <c r="O116" s="39"/>
      <c r="P116" s="40"/>
      <c r="Q116" s="39"/>
      <c r="R116" s="39"/>
      <c r="S116" s="11"/>
      <c r="T116" s="12"/>
    </row>
    <row r="117" spans="1:20" ht="13.5" customHeight="1">
      <c r="A117" s="10"/>
      <c r="C117" s="11"/>
      <c r="D117" s="11" t="s">
        <v>47</v>
      </c>
      <c r="E117" s="11"/>
      <c r="F117" s="11"/>
      <c r="G117" s="11"/>
      <c r="H117" s="11"/>
      <c r="I117" s="11"/>
      <c r="J117" s="39"/>
      <c r="K117" s="39"/>
      <c r="L117" s="40"/>
      <c r="M117" s="39"/>
      <c r="N117" s="39">
        <f>N106-N115</f>
        <v>-92820</v>
      </c>
      <c r="O117" s="39"/>
      <c r="P117" s="40"/>
      <c r="Q117" s="39"/>
      <c r="R117" s="39">
        <f>R106-R115</f>
        <v>-101969</v>
      </c>
      <c r="S117" s="11"/>
      <c r="T117" s="12"/>
    </row>
    <row r="118" spans="1:20" ht="13.5" customHeight="1">
      <c r="A118" s="10"/>
      <c r="C118" s="11"/>
      <c r="D118" s="11"/>
      <c r="E118" s="11"/>
      <c r="F118" s="11"/>
      <c r="G118" s="11"/>
      <c r="H118" s="11"/>
      <c r="I118" s="11"/>
      <c r="J118" s="39"/>
      <c r="K118" s="39"/>
      <c r="L118" s="40"/>
      <c r="M118" s="39"/>
      <c r="N118" s="39"/>
      <c r="O118" s="39"/>
      <c r="P118" s="40"/>
      <c r="Q118" s="39"/>
      <c r="R118" s="39"/>
      <c r="S118" s="11"/>
      <c r="T118" s="12"/>
    </row>
    <row r="119" spans="1:20" ht="13.5" customHeight="1">
      <c r="A119" s="10"/>
      <c r="C119" s="11"/>
      <c r="D119" s="11"/>
      <c r="E119" s="11"/>
      <c r="F119" s="11"/>
      <c r="G119" s="11"/>
      <c r="H119" s="11"/>
      <c r="I119" s="11"/>
      <c r="J119" s="39"/>
      <c r="K119" s="39"/>
      <c r="L119" s="40"/>
      <c r="M119" s="39"/>
      <c r="N119" s="39"/>
      <c r="O119" s="39"/>
      <c r="P119" s="40"/>
      <c r="Q119" s="39"/>
      <c r="R119" s="39"/>
      <c r="S119" s="11"/>
      <c r="T119" s="12"/>
    </row>
    <row r="120" spans="1:20" ht="13.5" customHeight="1">
      <c r="A120" s="10"/>
      <c r="C120" s="11"/>
      <c r="D120" s="11" t="s">
        <v>48</v>
      </c>
      <c r="E120" s="11"/>
      <c r="F120" s="11"/>
      <c r="G120" s="11"/>
      <c r="H120" s="11"/>
      <c r="I120" s="11"/>
      <c r="J120" s="39"/>
      <c r="K120" s="39"/>
      <c r="L120" s="40"/>
      <c r="M120" s="39"/>
      <c r="N120" s="39">
        <v>1437</v>
      </c>
      <c r="O120" s="39"/>
      <c r="P120" s="40"/>
      <c r="Q120" s="39"/>
      <c r="R120" s="39">
        <v>1476</v>
      </c>
      <c r="S120" s="11"/>
      <c r="T120" s="12"/>
    </row>
    <row r="121" spans="1:20" ht="13.5" customHeight="1">
      <c r="A121" s="10"/>
      <c r="C121" s="11"/>
      <c r="D121" s="11"/>
      <c r="E121" s="11"/>
      <c r="F121" s="11"/>
      <c r="G121" s="11"/>
      <c r="H121" s="11"/>
      <c r="I121" s="11"/>
      <c r="J121" s="39"/>
      <c r="K121" s="39"/>
      <c r="L121" s="40"/>
      <c r="M121" s="39"/>
      <c r="N121" s="39"/>
      <c r="O121" s="39"/>
      <c r="P121" s="40"/>
      <c r="Q121" s="39"/>
      <c r="R121" s="39"/>
      <c r="S121" s="11"/>
      <c r="T121" s="12"/>
    </row>
    <row r="122" spans="1:20" ht="13.5" customHeight="1">
      <c r="A122" s="10"/>
      <c r="C122" s="11"/>
      <c r="D122" s="11"/>
      <c r="E122" s="11"/>
      <c r="F122" s="11"/>
      <c r="G122" s="11"/>
      <c r="H122" s="11"/>
      <c r="I122" s="11"/>
      <c r="J122" s="39"/>
      <c r="K122" s="39"/>
      <c r="L122" s="40"/>
      <c r="M122" s="39"/>
      <c r="N122" s="39"/>
      <c r="O122" s="39"/>
      <c r="P122" s="40"/>
      <c r="Q122" s="39"/>
      <c r="R122" s="39"/>
      <c r="S122" s="11"/>
      <c r="T122" s="12"/>
    </row>
    <row r="123" spans="1:20" ht="13.5" customHeight="1" thickBot="1">
      <c r="A123" s="10"/>
      <c r="C123" s="11"/>
      <c r="D123" s="11"/>
      <c r="E123" s="11"/>
      <c r="F123" s="11"/>
      <c r="G123" s="11"/>
      <c r="H123" s="11"/>
      <c r="I123" s="11"/>
      <c r="K123" s="39"/>
      <c r="L123" s="40"/>
      <c r="M123" s="39"/>
      <c r="N123" s="6">
        <f>N92+N94+N96+N117+N120</f>
        <v>328524</v>
      </c>
      <c r="O123" s="39"/>
      <c r="P123" s="40"/>
      <c r="Q123" s="39"/>
      <c r="R123" s="6">
        <f>R92+R94+R96+R117+R120</f>
        <v>381757</v>
      </c>
      <c r="S123" s="11"/>
      <c r="T123" s="12"/>
    </row>
    <row r="124" spans="1:20" ht="13.5" customHeight="1">
      <c r="A124" s="10"/>
      <c r="C124" s="11"/>
      <c r="D124" s="11"/>
      <c r="E124" s="11"/>
      <c r="F124" s="11"/>
      <c r="G124" s="11"/>
      <c r="H124" s="11"/>
      <c r="I124" s="11"/>
      <c r="J124" s="39"/>
      <c r="K124" s="39"/>
      <c r="L124" s="40"/>
      <c r="M124" s="39"/>
      <c r="N124" s="39"/>
      <c r="O124" s="39"/>
      <c r="P124" s="40"/>
      <c r="Q124" s="39"/>
      <c r="R124" s="39"/>
      <c r="S124" s="11"/>
      <c r="T124" s="12"/>
    </row>
    <row r="125" spans="1:20" ht="13.5" customHeight="1">
      <c r="A125" s="10"/>
      <c r="C125" s="11"/>
      <c r="D125" s="11"/>
      <c r="E125" s="11"/>
      <c r="F125" s="11"/>
      <c r="G125" s="11"/>
      <c r="H125" s="11"/>
      <c r="I125" s="11"/>
      <c r="J125" s="39"/>
      <c r="K125" s="39"/>
      <c r="L125" s="40"/>
      <c r="M125" s="39"/>
      <c r="N125" s="39"/>
      <c r="O125" s="39"/>
      <c r="P125" s="40"/>
      <c r="Q125" s="39"/>
      <c r="R125" s="39"/>
      <c r="S125" s="11"/>
      <c r="T125" s="12"/>
    </row>
    <row r="126" spans="1:20" ht="13.5" customHeight="1">
      <c r="A126" s="10"/>
      <c r="C126" s="11"/>
      <c r="D126" s="11"/>
      <c r="E126" s="11"/>
      <c r="F126" s="11"/>
      <c r="G126" s="11"/>
      <c r="H126" s="11"/>
      <c r="I126" s="11"/>
      <c r="J126" s="39"/>
      <c r="K126" s="39"/>
      <c r="L126" s="40"/>
      <c r="M126" s="39"/>
      <c r="N126" s="39"/>
      <c r="O126" s="39"/>
      <c r="P126" s="40"/>
      <c r="Q126" s="39"/>
      <c r="R126" s="39"/>
      <c r="S126" s="11"/>
      <c r="T126" s="12"/>
    </row>
    <row r="127" spans="1:20" ht="13.5" customHeight="1">
      <c r="A127" s="10"/>
      <c r="C127" s="11"/>
      <c r="D127" s="11" t="s">
        <v>49</v>
      </c>
      <c r="E127" s="11"/>
      <c r="F127" s="11"/>
      <c r="G127" s="11"/>
      <c r="H127" s="11"/>
      <c r="I127" s="11"/>
      <c r="J127" s="39"/>
      <c r="K127" s="39"/>
      <c r="L127" s="40"/>
      <c r="M127" s="39"/>
      <c r="N127" s="39">
        <v>254252</v>
      </c>
      <c r="O127" s="39"/>
      <c r="P127" s="40"/>
      <c r="Q127" s="39"/>
      <c r="R127" s="39">
        <v>254252</v>
      </c>
      <c r="S127" s="11"/>
      <c r="T127" s="12"/>
    </row>
    <row r="128" spans="1:20" ht="13.5" customHeight="1">
      <c r="A128" s="10"/>
      <c r="C128" s="11"/>
      <c r="D128" s="11"/>
      <c r="E128" s="11"/>
      <c r="F128" s="11"/>
      <c r="G128" s="11"/>
      <c r="H128" s="11"/>
      <c r="I128" s="11"/>
      <c r="J128" s="39"/>
      <c r="K128" s="39"/>
      <c r="L128" s="40"/>
      <c r="M128" s="39"/>
      <c r="N128" s="39"/>
      <c r="O128" s="39"/>
      <c r="P128" s="40"/>
      <c r="Q128" s="39"/>
      <c r="R128" s="39"/>
      <c r="S128" s="11"/>
      <c r="T128" s="12"/>
    </row>
    <row r="129" spans="1:20" ht="13.5" customHeight="1">
      <c r="A129" s="10"/>
      <c r="C129" s="11"/>
      <c r="D129" s="11" t="s">
        <v>44</v>
      </c>
      <c r="E129" s="11"/>
      <c r="F129" s="11"/>
      <c r="G129" s="11"/>
      <c r="H129" s="11"/>
      <c r="I129" s="11"/>
      <c r="J129" s="39"/>
      <c r="K129" s="39"/>
      <c r="L129" s="40"/>
      <c r="M129" s="39"/>
      <c r="N129" s="39"/>
      <c r="O129" s="39"/>
      <c r="P129" s="40"/>
      <c r="Q129" s="39"/>
      <c r="R129" s="39"/>
      <c r="S129" s="11"/>
      <c r="T129" s="12"/>
    </row>
    <row r="130" spans="1:20" ht="13.5" customHeight="1">
      <c r="A130" s="10"/>
      <c r="C130" s="11"/>
      <c r="D130" s="11" t="s">
        <v>110</v>
      </c>
      <c r="F130" s="11"/>
      <c r="G130" s="11"/>
      <c r="H130" s="11"/>
      <c r="I130" s="11"/>
      <c r="J130" s="39"/>
      <c r="K130" s="39"/>
      <c r="L130" s="40"/>
      <c r="M130" s="39"/>
      <c r="N130" s="39">
        <v>51056</v>
      </c>
      <c r="O130" s="39"/>
      <c r="P130" s="40"/>
      <c r="Q130" s="39"/>
      <c r="R130" s="39">
        <v>51056</v>
      </c>
      <c r="S130" s="11"/>
      <c r="T130" s="12"/>
    </row>
    <row r="131" spans="1:20" ht="13.5" customHeight="1">
      <c r="A131" s="10"/>
      <c r="C131" s="11"/>
      <c r="D131" s="11" t="s">
        <v>111</v>
      </c>
      <c r="F131" s="11"/>
      <c r="G131" s="11"/>
      <c r="H131" s="11"/>
      <c r="I131" s="11"/>
      <c r="J131" s="39"/>
      <c r="K131" s="39"/>
      <c r="L131" s="40"/>
      <c r="M131" s="39"/>
      <c r="N131" s="39">
        <v>3616</v>
      </c>
      <c r="O131" s="39"/>
      <c r="P131" s="40"/>
      <c r="Q131" s="39"/>
      <c r="R131" s="39">
        <v>3616</v>
      </c>
      <c r="S131" s="11"/>
      <c r="T131" s="12"/>
    </row>
    <row r="132" spans="1:20" ht="13.5" customHeight="1">
      <c r="A132" s="10"/>
      <c r="C132" s="11"/>
      <c r="D132" s="11" t="s">
        <v>112</v>
      </c>
      <c r="F132" s="11"/>
      <c r="G132" s="11"/>
      <c r="H132" s="11"/>
      <c r="I132" s="11"/>
      <c r="J132" s="39"/>
      <c r="K132" s="39"/>
      <c r="L132" s="40"/>
      <c r="M132" s="39"/>
      <c r="N132" s="39">
        <v>17839</v>
      </c>
      <c r="O132" s="39"/>
      <c r="P132" s="40"/>
      <c r="Q132" s="39"/>
      <c r="R132" s="39">
        <v>17839</v>
      </c>
      <c r="S132" s="11"/>
      <c r="T132" s="12"/>
    </row>
    <row r="133" spans="1:20" ht="13.5" customHeight="1">
      <c r="A133" s="10"/>
      <c r="C133" s="11"/>
      <c r="D133" s="11" t="s">
        <v>113</v>
      </c>
      <c r="F133" s="11"/>
      <c r="G133" s="11"/>
      <c r="H133" s="11"/>
      <c r="I133" s="11"/>
      <c r="J133" s="39"/>
      <c r="K133" s="39"/>
      <c r="L133" s="40"/>
      <c r="M133" s="39"/>
      <c r="N133" s="39">
        <v>-84760</v>
      </c>
      <c r="O133" s="39"/>
      <c r="P133" s="40"/>
      <c r="Q133" s="39"/>
      <c r="R133" s="39">
        <v>-127233</v>
      </c>
      <c r="S133" s="11"/>
      <c r="T133" s="12"/>
    </row>
    <row r="134" spans="1:20" ht="13.5" customHeight="1">
      <c r="A134" s="10"/>
      <c r="C134" s="11"/>
      <c r="D134" s="11" t="s">
        <v>114</v>
      </c>
      <c r="F134" s="11"/>
      <c r="G134" s="11"/>
      <c r="H134" s="11"/>
      <c r="I134" s="11"/>
      <c r="J134" s="39"/>
      <c r="K134" s="39"/>
      <c r="L134" s="40"/>
      <c r="M134" s="39"/>
      <c r="N134" s="39">
        <f>1844+333</f>
        <v>2177</v>
      </c>
      <c r="O134" s="39"/>
      <c r="P134" s="40"/>
      <c r="Q134" s="39"/>
      <c r="R134" s="39">
        <f>13844+310</f>
        <v>14154</v>
      </c>
      <c r="S134" s="11"/>
      <c r="T134" s="12"/>
    </row>
    <row r="135" spans="1:20" ht="13.5" customHeight="1">
      <c r="A135" s="10"/>
      <c r="C135" s="11"/>
      <c r="D135" s="11"/>
      <c r="E135" s="11"/>
      <c r="F135" s="11"/>
      <c r="G135" s="11"/>
      <c r="H135" s="11"/>
      <c r="I135" s="11"/>
      <c r="J135" s="39"/>
      <c r="K135" s="39"/>
      <c r="L135" s="40"/>
      <c r="M135" s="39"/>
      <c r="N135" s="39"/>
      <c r="O135" s="39"/>
      <c r="P135" s="40"/>
      <c r="Q135" s="39"/>
      <c r="R135" s="39"/>
      <c r="S135" s="11"/>
      <c r="T135" s="12"/>
    </row>
    <row r="136" spans="1:20" ht="13.5" customHeight="1">
      <c r="A136" s="10"/>
      <c r="C136" s="11"/>
      <c r="D136" s="11" t="s">
        <v>50</v>
      </c>
      <c r="E136" s="11"/>
      <c r="F136" s="11"/>
      <c r="G136" s="11"/>
      <c r="H136" s="11"/>
      <c r="I136" s="11"/>
      <c r="J136" s="39"/>
      <c r="K136" s="39"/>
      <c r="L136" s="40"/>
      <c r="M136" s="39"/>
      <c r="N136" s="7">
        <f>SUM(N127:N135)</f>
        <v>244180</v>
      </c>
      <c r="O136" s="39"/>
      <c r="P136" s="40"/>
      <c r="Q136" s="39"/>
      <c r="R136" s="7">
        <f>SUM(R127:R135)</f>
        <v>213684</v>
      </c>
      <c r="S136" s="11"/>
      <c r="T136" s="12"/>
    </row>
    <row r="137" spans="1:20" ht="13.5" customHeight="1">
      <c r="A137" s="10"/>
      <c r="C137" s="11"/>
      <c r="D137" s="11"/>
      <c r="E137" s="11"/>
      <c r="F137" s="11"/>
      <c r="G137" s="11"/>
      <c r="H137" s="11"/>
      <c r="I137" s="11"/>
      <c r="J137" s="39"/>
      <c r="K137" s="39"/>
      <c r="L137" s="40"/>
      <c r="M137" s="39"/>
      <c r="N137" s="39"/>
      <c r="O137" s="39"/>
      <c r="P137" s="40"/>
      <c r="Q137" s="39"/>
      <c r="R137" s="39"/>
      <c r="S137" s="11"/>
      <c r="T137" s="12"/>
    </row>
    <row r="138" spans="1:20" ht="13.5" customHeight="1">
      <c r="A138" s="10"/>
      <c r="C138" s="11"/>
      <c r="D138" s="11" t="s">
        <v>156</v>
      </c>
      <c r="E138" s="11"/>
      <c r="F138" s="11"/>
      <c r="G138" s="11"/>
      <c r="H138" s="11"/>
      <c r="I138" s="11"/>
      <c r="J138" s="39"/>
      <c r="K138" s="39"/>
      <c r="L138" s="40"/>
      <c r="M138" s="39"/>
      <c r="N138" s="39">
        <v>83210</v>
      </c>
      <c r="O138" s="39"/>
      <c r="P138" s="40"/>
      <c r="Q138" s="39"/>
      <c r="R138" s="39">
        <v>167059</v>
      </c>
      <c r="S138" s="11"/>
      <c r="T138" s="12"/>
    </row>
    <row r="139" spans="1:20" ht="13.5" customHeight="1">
      <c r="A139" s="10"/>
      <c r="C139" s="11"/>
      <c r="D139" s="11"/>
      <c r="E139" s="11"/>
      <c r="F139" s="11"/>
      <c r="G139" s="11"/>
      <c r="H139" s="11"/>
      <c r="I139" s="11"/>
      <c r="J139" s="39"/>
      <c r="K139" s="39"/>
      <c r="L139" s="40"/>
      <c r="M139" s="39"/>
      <c r="N139" s="39"/>
      <c r="O139" s="39"/>
      <c r="P139" s="40"/>
      <c r="Q139" s="39"/>
      <c r="R139" s="39"/>
      <c r="S139" s="11"/>
      <c r="T139" s="12"/>
    </row>
    <row r="140" spans="1:20" ht="13.5" customHeight="1">
      <c r="A140" s="10"/>
      <c r="C140" s="11"/>
      <c r="D140" s="11" t="s">
        <v>157</v>
      </c>
      <c r="E140" s="11"/>
      <c r="F140" s="11"/>
      <c r="G140" s="11"/>
      <c r="H140" s="11"/>
      <c r="I140" s="11"/>
      <c r="J140" s="39"/>
      <c r="K140" s="39"/>
      <c r="L140" s="40"/>
      <c r="M140" s="39"/>
      <c r="N140" s="39">
        <f>149+985</f>
        <v>1134</v>
      </c>
      <c r="O140" s="39"/>
      <c r="P140" s="40"/>
      <c r="Q140" s="39"/>
      <c r="R140" s="39">
        <f>151+863</f>
        <v>1014</v>
      </c>
      <c r="S140" s="11"/>
      <c r="T140" s="12"/>
    </row>
    <row r="141" spans="1:20" ht="13.5" customHeight="1">
      <c r="A141" s="10"/>
      <c r="C141" s="11"/>
      <c r="D141" s="11"/>
      <c r="E141" s="11"/>
      <c r="F141" s="11"/>
      <c r="G141" s="11"/>
      <c r="H141" s="11"/>
      <c r="I141" s="11"/>
      <c r="J141" s="39"/>
      <c r="K141" s="39"/>
      <c r="L141" s="40"/>
      <c r="M141" s="39"/>
      <c r="N141" s="39"/>
      <c r="O141" s="39"/>
      <c r="P141" s="40"/>
      <c r="Q141" s="39"/>
      <c r="R141" s="39"/>
      <c r="S141" s="11"/>
      <c r="T141" s="12"/>
    </row>
    <row r="142" spans="1:20" ht="13.5" customHeight="1">
      <c r="A142" s="10"/>
      <c r="C142" s="11"/>
      <c r="D142" s="11"/>
      <c r="E142" s="11"/>
      <c r="F142" s="11"/>
      <c r="G142" s="11"/>
      <c r="H142" s="11"/>
      <c r="I142" s="11"/>
      <c r="J142" s="39"/>
      <c r="K142" s="39"/>
      <c r="L142" s="40"/>
      <c r="M142" s="39"/>
      <c r="N142" s="39"/>
      <c r="O142" s="39"/>
      <c r="P142" s="40"/>
      <c r="Q142" s="39"/>
      <c r="R142" s="39"/>
      <c r="S142" s="11"/>
      <c r="T142" s="12"/>
    </row>
    <row r="143" spans="1:20" ht="13.5" customHeight="1" thickBot="1">
      <c r="A143" s="10"/>
      <c r="C143" s="11"/>
      <c r="D143" s="11"/>
      <c r="E143" s="11"/>
      <c r="F143" s="11"/>
      <c r="G143" s="11"/>
      <c r="H143" s="11"/>
      <c r="I143" s="11"/>
      <c r="K143" s="39"/>
      <c r="L143" s="40"/>
      <c r="M143" s="39"/>
      <c r="N143" s="6">
        <f>SUM(N136:N141)</f>
        <v>328524</v>
      </c>
      <c r="O143" s="39"/>
      <c r="P143" s="40"/>
      <c r="Q143" s="39"/>
      <c r="R143" s="6">
        <f>SUM(R136:R141)</f>
        <v>381757</v>
      </c>
      <c r="S143" s="11"/>
      <c r="T143" s="12"/>
    </row>
    <row r="144" spans="1:20" ht="13.5" customHeight="1">
      <c r="A144" s="10"/>
      <c r="C144" s="11"/>
      <c r="D144" s="11"/>
      <c r="E144" s="11"/>
      <c r="F144" s="11"/>
      <c r="G144" s="11"/>
      <c r="H144" s="11"/>
      <c r="I144" s="11"/>
      <c r="J144" s="39"/>
      <c r="K144" s="39"/>
      <c r="L144" s="40"/>
      <c r="M144" s="39"/>
      <c r="N144" s="39"/>
      <c r="O144" s="39"/>
      <c r="P144" s="40"/>
      <c r="Q144" s="39"/>
      <c r="R144" s="39"/>
      <c r="S144" s="11"/>
      <c r="T144" s="12"/>
    </row>
    <row r="145" spans="1:20" ht="13.5" customHeight="1">
      <c r="A145" s="10"/>
      <c r="C145" s="11"/>
      <c r="D145" s="11"/>
      <c r="E145" s="11"/>
      <c r="F145" s="11"/>
      <c r="G145" s="11"/>
      <c r="H145" s="11"/>
      <c r="I145" s="11"/>
      <c r="J145" s="39"/>
      <c r="K145" s="39"/>
      <c r="L145" s="40"/>
      <c r="M145" s="39"/>
      <c r="N145" s="39"/>
      <c r="O145" s="39"/>
      <c r="P145" s="40"/>
      <c r="Q145" s="39"/>
      <c r="R145" s="39"/>
      <c r="S145" s="11"/>
      <c r="T145" s="12"/>
    </row>
    <row r="146" spans="1:20" ht="13.5" customHeight="1">
      <c r="A146" s="10"/>
      <c r="C146" s="11"/>
      <c r="D146" s="11"/>
      <c r="E146" s="11"/>
      <c r="F146" s="11"/>
      <c r="G146" s="11"/>
      <c r="H146" s="11"/>
      <c r="I146" s="11"/>
      <c r="J146" s="39"/>
      <c r="K146" s="39"/>
      <c r="L146" s="40"/>
      <c r="M146" s="39"/>
      <c r="N146" s="39"/>
      <c r="O146" s="39"/>
      <c r="P146" s="40"/>
      <c r="Q146" s="39"/>
      <c r="R146" s="39"/>
      <c r="S146" s="11"/>
      <c r="T146" s="12"/>
    </row>
    <row r="147" spans="1:20" ht="13.5" customHeight="1">
      <c r="A147" s="10"/>
      <c r="C147" s="11"/>
      <c r="D147" s="11" t="s">
        <v>144</v>
      </c>
      <c r="E147" s="11"/>
      <c r="F147" s="11"/>
      <c r="G147" s="11"/>
      <c r="H147" s="11"/>
      <c r="I147" s="11"/>
      <c r="J147" s="39"/>
      <c r="K147" s="39"/>
      <c r="L147" s="40"/>
      <c r="M147" s="39"/>
      <c r="N147" s="60">
        <f>((N136-N120)/N127)*100</f>
        <v>95.4733886065793</v>
      </c>
      <c r="O147" s="39"/>
      <c r="P147" s="40"/>
      <c r="Q147" s="39"/>
      <c r="R147" s="60">
        <f>((R136-R120)/R127)*100</f>
        <v>83.46365023677296</v>
      </c>
      <c r="S147" s="11"/>
      <c r="T147" s="12"/>
    </row>
    <row r="148" spans="1:20" ht="13.5" customHeight="1">
      <c r="A148" s="10"/>
      <c r="B148" s="11"/>
      <c r="C148" s="11"/>
      <c r="D148" s="11"/>
      <c r="E148" s="11"/>
      <c r="F148" s="11"/>
      <c r="G148" s="11"/>
      <c r="H148" s="11"/>
      <c r="I148" s="11"/>
      <c r="J148" s="39"/>
      <c r="K148" s="39"/>
      <c r="L148" s="40"/>
      <c r="M148" s="39"/>
      <c r="N148" s="39"/>
      <c r="O148" s="39"/>
      <c r="P148" s="40"/>
      <c r="Q148" s="39"/>
      <c r="R148" s="60"/>
      <c r="S148" s="11"/>
      <c r="T148" s="12"/>
    </row>
    <row r="149" spans="1:20" ht="13.5" customHeight="1">
      <c r="A149" s="18"/>
      <c r="B149" s="19"/>
      <c r="C149" s="19"/>
      <c r="D149" s="19"/>
      <c r="E149" s="19"/>
      <c r="F149" s="19"/>
      <c r="G149" s="19"/>
      <c r="H149" s="19"/>
      <c r="I149" s="19"/>
      <c r="J149" s="61"/>
      <c r="K149" s="61"/>
      <c r="L149" s="65"/>
      <c r="M149" s="61"/>
      <c r="N149" s="61"/>
      <c r="O149" s="61"/>
      <c r="P149" s="65"/>
      <c r="Q149" s="61"/>
      <c r="R149" s="61"/>
      <c r="S149" s="19"/>
      <c r="T149" s="20"/>
    </row>
    <row r="150" spans="10:18" ht="12.75">
      <c r="J150" s="5"/>
      <c r="K150" s="5"/>
      <c r="L150" s="5"/>
      <c r="M150" s="5"/>
      <c r="N150" s="5"/>
      <c r="O150" s="5"/>
      <c r="P150" s="5"/>
      <c r="Q150" s="5"/>
      <c r="R150" s="5"/>
    </row>
    <row r="151" spans="10:18" ht="12.75">
      <c r="J151" s="5"/>
      <c r="K151" s="5"/>
      <c r="L151" s="5"/>
      <c r="M151" s="5"/>
      <c r="N151" s="5"/>
      <c r="O151" s="5"/>
      <c r="P151" s="5"/>
      <c r="Q151" s="5"/>
      <c r="R151" s="5"/>
    </row>
    <row r="152" spans="10:18" ht="12.75">
      <c r="J152" s="5"/>
      <c r="K152" s="5"/>
      <c r="L152" s="5"/>
      <c r="M152" s="5"/>
      <c r="N152" s="5"/>
      <c r="O152" s="5"/>
      <c r="P152" s="5"/>
      <c r="Q152" s="5"/>
      <c r="R152" s="5"/>
    </row>
    <row r="153" spans="2:18" ht="15" customHeight="1">
      <c r="B153" s="77" t="s">
        <v>51</v>
      </c>
      <c r="J153" s="5"/>
      <c r="K153" s="5"/>
      <c r="L153" s="5"/>
      <c r="M153" s="5"/>
      <c r="N153" s="5"/>
      <c r="O153" s="5"/>
      <c r="P153" s="5"/>
      <c r="Q153" s="5"/>
      <c r="R153" s="5"/>
    </row>
    <row r="154" spans="2:18" ht="12.75" customHeight="1">
      <c r="B154" s="1"/>
      <c r="J154" s="5"/>
      <c r="K154" s="5"/>
      <c r="L154" s="5"/>
      <c r="M154" s="5"/>
      <c r="N154" s="5"/>
      <c r="O154" s="5"/>
      <c r="P154" s="5"/>
      <c r="Q154" s="5"/>
      <c r="R154" s="5"/>
    </row>
    <row r="155" spans="2:18" ht="13.5" customHeight="1">
      <c r="B155" s="1"/>
      <c r="J155" s="5"/>
      <c r="K155" s="5"/>
      <c r="L155" s="5"/>
      <c r="M155" s="5"/>
      <c r="N155" s="5"/>
      <c r="O155" s="5"/>
      <c r="P155" s="5"/>
      <c r="Q155" s="5"/>
      <c r="R155" s="5"/>
    </row>
    <row r="156" spans="2:18" ht="13.5" customHeight="1">
      <c r="B156" s="4" t="s">
        <v>11</v>
      </c>
      <c r="C156" s="1" t="s">
        <v>52</v>
      </c>
      <c r="J156" s="5"/>
      <c r="K156" s="5"/>
      <c r="L156" s="5"/>
      <c r="M156" s="5"/>
      <c r="N156" s="5"/>
      <c r="O156" s="5"/>
      <c r="P156" s="5"/>
      <c r="Q156" s="5"/>
      <c r="R156" s="5"/>
    </row>
    <row r="157" spans="10:18" ht="13.5" customHeight="1">
      <c r="J157" s="5"/>
      <c r="K157" s="5"/>
      <c r="L157" s="5"/>
      <c r="M157" s="5"/>
      <c r="N157" s="5"/>
      <c r="O157" s="5"/>
      <c r="P157" s="5"/>
      <c r="Q157" s="5"/>
      <c r="R157" s="5"/>
    </row>
    <row r="158" spans="10:18" ht="13.5" customHeight="1">
      <c r="J158" s="5"/>
      <c r="K158" s="5"/>
      <c r="L158" s="5"/>
      <c r="M158" s="5"/>
      <c r="N158" s="5"/>
      <c r="O158" s="5"/>
      <c r="P158" s="5"/>
      <c r="Q158" s="5"/>
      <c r="R158" s="5"/>
    </row>
    <row r="159" spans="10:18" ht="11.25" customHeight="1">
      <c r="J159" s="5"/>
      <c r="K159" s="5"/>
      <c r="L159" s="5"/>
      <c r="M159" s="5"/>
      <c r="N159" s="5"/>
      <c r="O159" s="5"/>
      <c r="P159" s="5"/>
      <c r="Q159" s="5"/>
      <c r="R159" s="5"/>
    </row>
    <row r="160" spans="10:18" ht="11.25" customHeight="1">
      <c r="J160" s="5"/>
      <c r="K160" s="5"/>
      <c r="L160" s="5"/>
      <c r="M160" s="5"/>
      <c r="N160" s="5"/>
      <c r="O160" s="5"/>
      <c r="P160" s="5"/>
      <c r="Q160" s="5"/>
      <c r="R160" s="5"/>
    </row>
    <row r="161" spans="2:18" ht="13.5" customHeight="1">
      <c r="B161" s="4" t="s">
        <v>16</v>
      </c>
      <c r="C161" s="1" t="s">
        <v>53</v>
      </c>
      <c r="J161" s="5"/>
      <c r="K161" s="5"/>
      <c r="L161" s="5"/>
      <c r="M161" s="5"/>
      <c r="N161" s="5"/>
      <c r="O161" s="5"/>
      <c r="P161" s="5"/>
      <c r="Q161" s="5"/>
      <c r="R161" s="5"/>
    </row>
    <row r="162" ht="12.75" customHeight="1">
      <c r="C162" t="s">
        <v>176</v>
      </c>
    </row>
    <row r="163" ht="12.75" customHeight="1"/>
    <row r="164" ht="11.25" customHeight="1"/>
    <row r="165" spans="2:18" ht="13.5" customHeight="1">
      <c r="B165" s="4" t="s">
        <v>35</v>
      </c>
      <c r="C165" s="1" t="s">
        <v>117</v>
      </c>
      <c r="J165" s="5"/>
      <c r="K165" s="5"/>
      <c r="L165" s="5"/>
      <c r="M165" s="5"/>
      <c r="N165" s="5"/>
      <c r="O165" s="5"/>
      <c r="P165" s="5"/>
      <c r="Q165" s="5"/>
      <c r="R165" s="5"/>
    </row>
    <row r="166" spans="3:18" ht="13.5" customHeight="1">
      <c r="C166" s="8"/>
      <c r="J166" s="5"/>
      <c r="K166" s="5"/>
      <c r="L166" s="5"/>
      <c r="M166" s="5"/>
      <c r="N166" s="5"/>
      <c r="O166" s="5"/>
      <c r="P166" s="5"/>
      <c r="Q166" s="5"/>
      <c r="R166" s="5"/>
    </row>
    <row r="167" spans="3:18" ht="12" customHeight="1">
      <c r="C167" s="8"/>
      <c r="J167" s="5"/>
      <c r="K167" s="5"/>
      <c r="L167" s="5"/>
      <c r="M167" s="5"/>
      <c r="N167" s="5"/>
      <c r="O167" s="5"/>
      <c r="P167" s="5"/>
      <c r="Q167" s="5"/>
      <c r="R167" s="5"/>
    </row>
    <row r="168" spans="10:18" ht="12" customHeight="1">
      <c r="J168" s="5"/>
      <c r="K168" s="5"/>
      <c r="L168" s="5"/>
      <c r="M168" s="5"/>
      <c r="N168" s="5"/>
      <c r="O168" s="5"/>
      <c r="P168" s="5"/>
      <c r="Q168" s="5"/>
      <c r="R168" s="5"/>
    </row>
    <row r="169" spans="2:18" ht="13.5" customHeight="1">
      <c r="B169" s="4" t="s">
        <v>54</v>
      </c>
      <c r="C169" s="1" t="s">
        <v>26</v>
      </c>
      <c r="J169" s="5"/>
      <c r="K169" s="5"/>
      <c r="L169" s="5"/>
      <c r="M169" s="5"/>
      <c r="N169" s="5"/>
      <c r="O169" s="5"/>
      <c r="P169" s="5"/>
      <c r="Q169" s="5"/>
      <c r="R169" s="5"/>
    </row>
    <row r="170" spans="10:18" ht="13.5" customHeight="1">
      <c r="J170" s="5"/>
      <c r="K170" s="5"/>
      <c r="L170" s="5"/>
      <c r="M170" s="5"/>
      <c r="N170" s="5"/>
      <c r="O170" s="5"/>
      <c r="P170" s="5"/>
      <c r="Q170" s="5"/>
      <c r="R170" s="5"/>
    </row>
    <row r="171" spans="10:18" ht="12" customHeight="1">
      <c r="J171" s="5"/>
      <c r="K171" s="5"/>
      <c r="L171" s="5"/>
      <c r="M171" s="5"/>
      <c r="N171" s="5"/>
      <c r="O171" s="5"/>
      <c r="P171" s="5"/>
      <c r="Q171" s="5"/>
      <c r="R171" s="5"/>
    </row>
    <row r="172" spans="10:18" ht="12" customHeight="1">
      <c r="J172" s="5"/>
      <c r="K172" s="5"/>
      <c r="L172" s="5"/>
      <c r="M172" s="5"/>
      <c r="N172" s="5"/>
      <c r="O172" s="5"/>
      <c r="P172" s="5"/>
      <c r="Q172" s="5"/>
      <c r="R172" s="5"/>
    </row>
    <row r="173" spans="10:18" ht="12" customHeight="1">
      <c r="J173" s="5"/>
      <c r="K173" s="5"/>
      <c r="L173" s="5"/>
      <c r="M173" s="5"/>
      <c r="N173" s="5"/>
      <c r="O173" s="5"/>
      <c r="P173" s="5"/>
      <c r="Q173" s="5"/>
      <c r="R173" s="5"/>
    </row>
    <row r="174" spans="2:18" ht="13.5" customHeight="1">
      <c r="B174" s="4" t="s">
        <v>55</v>
      </c>
      <c r="C174" s="1" t="s">
        <v>164</v>
      </c>
      <c r="J174" s="5"/>
      <c r="K174" s="5"/>
      <c r="L174" s="5"/>
      <c r="M174" s="5"/>
      <c r="N174" s="5"/>
      <c r="O174" s="5"/>
      <c r="P174" s="5"/>
      <c r="Q174" s="5"/>
      <c r="R174" s="5"/>
    </row>
    <row r="175" spans="10:18" ht="13.5" customHeight="1">
      <c r="J175" s="5"/>
      <c r="K175" s="5"/>
      <c r="L175" s="5"/>
      <c r="M175" s="5"/>
      <c r="N175" s="5"/>
      <c r="O175" s="5"/>
      <c r="P175" s="5"/>
      <c r="Q175" s="5"/>
      <c r="R175" s="5"/>
    </row>
    <row r="176" spans="10:18" ht="13.5" customHeight="1">
      <c r="J176" s="5"/>
      <c r="K176" s="5"/>
      <c r="L176" s="5"/>
      <c r="M176" s="5"/>
      <c r="N176" s="5"/>
      <c r="O176" s="5"/>
      <c r="P176" s="5"/>
      <c r="Q176" s="5"/>
      <c r="R176" s="5"/>
    </row>
    <row r="177" spans="10:18" ht="11.25" customHeight="1">
      <c r="J177" s="5"/>
      <c r="K177" s="5"/>
      <c r="L177" s="5"/>
      <c r="M177" s="5"/>
      <c r="N177" s="5"/>
      <c r="O177" s="5"/>
      <c r="P177" s="5"/>
      <c r="Q177" s="5"/>
      <c r="R177" s="5"/>
    </row>
    <row r="178" spans="2:18" ht="13.5" customHeight="1">
      <c r="B178" s="4" t="s">
        <v>56</v>
      </c>
      <c r="C178" s="1" t="s">
        <v>165</v>
      </c>
      <c r="J178" s="5"/>
      <c r="K178" s="5"/>
      <c r="L178" s="5"/>
      <c r="M178" s="5"/>
      <c r="N178" s="5"/>
      <c r="O178" s="5"/>
      <c r="P178" s="5"/>
      <c r="Q178" s="5"/>
      <c r="R178" s="5"/>
    </row>
    <row r="179" spans="3:18" ht="13.5" customHeight="1">
      <c r="C179" t="s">
        <v>159</v>
      </c>
      <c r="J179" s="5"/>
      <c r="K179" s="5"/>
      <c r="L179" s="5"/>
      <c r="M179" s="5"/>
      <c r="N179" s="5"/>
      <c r="O179" s="5"/>
      <c r="P179" s="5"/>
      <c r="Q179" s="5"/>
      <c r="R179" s="5"/>
    </row>
    <row r="180" spans="10:18" ht="11.25" customHeight="1">
      <c r="J180" s="5"/>
      <c r="K180" s="5"/>
      <c r="L180" s="5"/>
      <c r="M180" s="5"/>
      <c r="N180" s="5"/>
      <c r="O180" s="5"/>
      <c r="P180" s="5"/>
      <c r="Q180" s="5"/>
      <c r="R180" s="5"/>
    </row>
    <row r="181" spans="10:18" ht="11.25" customHeight="1">
      <c r="J181" s="5"/>
      <c r="K181" s="5"/>
      <c r="L181" s="5"/>
      <c r="M181" s="5"/>
      <c r="N181" s="5"/>
      <c r="O181" s="5"/>
      <c r="P181" s="5"/>
      <c r="Q181" s="5"/>
      <c r="R181" s="5"/>
    </row>
    <row r="182" spans="10:18" ht="11.25" customHeight="1">
      <c r="J182" s="5"/>
      <c r="K182" s="5"/>
      <c r="L182" s="5"/>
      <c r="M182" s="5"/>
      <c r="N182" s="5"/>
      <c r="O182" s="5"/>
      <c r="P182" s="5"/>
      <c r="Q182" s="5"/>
      <c r="R182" s="5"/>
    </row>
    <row r="183" spans="2:18" ht="13.5" customHeight="1">
      <c r="B183" s="4" t="s">
        <v>60</v>
      </c>
      <c r="C183" s="1" t="s">
        <v>166</v>
      </c>
      <c r="J183" s="5"/>
      <c r="K183" s="5"/>
      <c r="L183" s="5"/>
      <c r="M183" s="5"/>
      <c r="N183" s="5"/>
      <c r="O183" s="5"/>
      <c r="P183" s="5"/>
      <c r="Q183" s="5"/>
      <c r="R183" s="5"/>
    </row>
    <row r="184" spans="10:18" ht="13.5" customHeight="1">
      <c r="J184" s="5"/>
      <c r="K184" s="5"/>
      <c r="L184" s="5"/>
      <c r="M184" s="5"/>
      <c r="N184" s="5"/>
      <c r="O184" s="5"/>
      <c r="P184" s="5"/>
      <c r="Q184" s="5"/>
      <c r="R184" s="5"/>
    </row>
    <row r="185" spans="10:18" ht="13.5" customHeight="1">
      <c r="J185" s="5"/>
      <c r="K185" s="5"/>
      <c r="L185" s="5"/>
      <c r="M185" s="5"/>
      <c r="N185" s="5"/>
      <c r="O185" s="5"/>
      <c r="P185" s="5"/>
      <c r="Q185" s="5"/>
      <c r="R185" s="5"/>
    </row>
    <row r="186" spans="10:18" ht="13.5" customHeight="1">
      <c r="J186" s="5"/>
      <c r="K186" s="5"/>
      <c r="L186" s="5"/>
      <c r="M186" s="5"/>
      <c r="N186" s="5"/>
      <c r="O186" s="5"/>
      <c r="P186" s="5"/>
      <c r="Q186" s="5"/>
      <c r="R186" s="5"/>
    </row>
    <row r="187" spans="10:18" ht="11.25" customHeight="1">
      <c r="J187" s="5"/>
      <c r="K187" s="5"/>
      <c r="L187" s="5"/>
      <c r="M187" s="5"/>
      <c r="N187" s="5"/>
      <c r="O187" s="5"/>
      <c r="P187" s="5"/>
      <c r="Q187" s="5"/>
      <c r="R187" s="5"/>
    </row>
    <row r="188" spans="2:18" ht="13.5" customHeight="1">
      <c r="B188" s="4" t="s">
        <v>62</v>
      </c>
      <c r="C188" s="1" t="s">
        <v>57</v>
      </c>
      <c r="J188" s="5"/>
      <c r="K188" s="5"/>
      <c r="L188" s="5"/>
      <c r="M188" s="5"/>
      <c r="N188" s="5"/>
      <c r="O188" s="5"/>
      <c r="P188" s="5"/>
      <c r="Q188" s="5"/>
      <c r="R188" s="5"/>
    </row>
    <row r="189" spans="3:18" ht="13.5" customHeight="1">
      <c r="C189" t="s">
        <v>162</v>
      </c>
      <c r="J189" s="5"/>
      <c r="K189" s="5"/>
      <c r="L189" s="5"/>
      <c r="M189" s="5"/>
      <c r="N189" s="5"/>
      <c r="O189" s="5"/>
      <c r="P189" s="5"/>
      <c r="Q189" s="5"/>
      <c r="R189" s="5"/>
    </row>
    <row r="190" spans="10:18" ht="13.5" customHeight="1">
      <c r="J190" s="5"/>
      <c r="K190" s="5"/>
      <c r="L190" s="5"/>
      <c r="M190" s="5"/>
      <c r="N190" s="5"/>
      <c r="O190" s="5"/>
      <c r="P190" s="5"/>
      <c r="Q190" s="5"/>
      <c r="R190" s="5"/>
    </row>
    <row r="191" spans="10:18" ht="13.5" customHeight="1">
      <c r="J191" s="5"/>
      <c r="K191" s="5"/>
      <c r="L191" s="5"/>
      <c r="M191" s="5"/>
      <c r="N191" s="5"/>
      <c r="O191" s="5"/>
      <c r="P191" s="5"/>
      <c r="Q191" s="5"/>
      <c r="R191" s="5"/>
    </row>
    <row r="192" spans="10:18" ht="13.5" customHeight="1">
      <c r="J192" s="5"/>
      <c r="K192" s="5"/>
      <c r="L192" s="5"/>
      <c r="M192" s="5"/>
      <c r="N192" s="5"/>
      <c r="O192" s="5"/>
      <c r="P192" s="5"/>
      <c r="Q192" s="5"/>
      <c r="R192" s="5"/>
    </row>
    <row r="193" spans="10:18" ht="13.5" customHeight="1">
      <c r="J193" s="5"/>
      <c r="K193" s="5"/>
      <c r="L193" s="5"/>
      <c r="M193" s="5"/>
      <c r="N193" s="5"/>
      <c r="O193" s="5"/>
      <c r="P193" s="5"/>
      <c r="Q193" s="5"/>
      <c r="R193" s="5"/>
    </row>
    <row r="194" spans="10:18" ht="13.5" customHeight="1">
      <c r="J194" s="5"/>
      <c r="K194" s="5"/>
      <c r="L194" s="5"/>
      <c r="M194" s="5"/>
      <c r="N194" s="5"/>
      <c r="O194" s="5"/>
      <c r="P194" s="5"/>
      <c r="Q194" s="5"/>
      <c r="R194" s="5"/>
    </row>
    <row r="195" spans="2:23" ht="13.5" customHeight="1">
      <c r="B195" s="11"/>
      <c r="J195" s="5"/>
      <c r="K195" s="5"/>
      <c r="L195" s="5"/>
      <c r="M195" s="5"/>
      <c r="N195" s="5"/>
      <c r="O195" s="5"/>
      <c r="P195" s="5"/>
      <c r="Q195" s="5"/>
      <c r="R195" s="5"/>
      <c r="W195" s="11"/>
    </row>
    <row r="196" spans="2:23" ht="13.5" customHeight="1">
      <c r="B196" s="14"/>
      <c r="J196" s="5"/>
      <c r="K196" s="5"/>
      <c r="L196" s="5"/>
      <c r="M196" s="5"/>
      <c r="N196" s="5"/>
      <c r="O196" s="5"/>
      <c r="P196" s="5"/>
      <c r="Q196" s="5"/>
      <c r="R196" s="5"/>
      <c r="W196" s="11"/>
    </row>
    <row r="197" spans="2:23" ht="13.5" customHeight="1">
      <c r="B197" s="14"/>
      <c r="J197" s="5"/>
      <c r="K197" s="5"/>
      <c r="L197" s="5"/>
      <c r="M197" s="5"/>
      <c r="N197" s="5"/>
      <c r="O197" s="5"/>
      <c r="P197" s="5"/>
      <c r="Q197" s="5"/>
      <c r="R197" s="5"/>
      <c r="W197" s="11"/>
    </row>
    <row r="198" spans="2:23" ht="13.5" customHeight="1">
      <c r="B198" s="14"/>
      <c r="J198" s="5"/>
      <c r="K198" s="5"/>
      <c r="L198" s="5"/>
      <c r="M198" s="5"/>
      <c r="N198" s="5"/>
      <c r="O198" s="5"/>
      <c r="P198" s="5"/>
      <c r="Q198" s="5"/>
      <c r="R198" s="5"/>
      <c r="W198" s="11"/>
    </row>
    <row r="199" spans="2:18" ht="13.5" customHeight="1">
      <c r="B199" s="4" t="s">
        <v>63</v>
      </c>
      <c r="C199" s="1" t="s">
        <v>167</v>
      </c>
      <c r="J199" s="5"/>
      <c r="K199" s="5"/>
      <c r="L199" s="5"/>
      <c r="M199" s="5"/>
      <c r="N199" s="5"/>
      <c r="O199" s="5"/>
      <c r="P199" s="5"/>
      <c r="Q199" s="5"/>
      <c r="R199" s="5"/>
    </row>
    <row r="200" spans="10:18" ht="13.5" customHeight="1">
      <c r="J200" s="5"/>
      <c r="K200" s="5"/>
      <c r="L200" s="5"/>
      <c r="M200" s="5"/>
      <c r="N200" s="5"/>
      <c r="O200" s="5"/>
      <c r="P200" s="5"/>
      <c r="Q200" s="5"/>
      <c r="R200" s="5"/>
    </row>
    <row r="201" spans="10:18" ht="13.5" customHeight="1">
      <c r="J201" s="5"/>
      <c r="K201" s="5"/>
      <c r="L201" s="5"/>
      <c r="M201" s="5"/>
      <c r="N201" s="5"/>
      <c r="O201" s="5"/>
      <c r="P201" s="5"/>
      <c r="Q201" s="5"/>
      <c r="R201" s="5"/>
    </row>
    <row r="202" spans="10:18" ht="13.5" customHeight="1">
      <c r="J202" s="5"/>
      <c r="K202" s="5"/>
      <c r="L202" s="5"/>
      <c r="M202" s="5"/>
      <c r="N202" s="5"/>
      <c r="O202" s="5"/>
      <c r="P202" s="5"/>
      <c r="Q202" s="5"/>
      <c r="R202" s="5"/>
    </row>
    <row r="203" spans="10:18" ht="13.5" customHeight="1">
      <c r="J203" s="5"/>
      <c r="K203" s="5"/>
      <c r="L203" s="5"/>
      <c r="M203" s="5"/>
      <c r="N203" s="5"/>
      <c r="O203" s="5"/>
      <c r="P203" s="5"/>
      <c r="Q203" s="5"/>
      <c r="R203" s="5"/>
    </row>
    <row r="204" spans="10:18" ht="13.5" customHeight="1">
      <c r="J204" s="5"/>
      <c r="K204" s="5"/>
      <c r="L204" s="5"/>
      <c r="M204" s="5"/>
      <c r="N204" s="5"/>
      <c r="O204" s="5"/>
      <c r="P204" s="5"/>
      <c r="Q204" s="5"/>
      <c r="R204" s="5"/>
    </row>
    <row r="205" spans="2:18" ht="12.75" customHeight="1">
      <c r="B205" s="4" t="s">
        <v>65</v>
      </c>
      <c r="C205" s="1" t="s">
        <v>64</v>
      </c>
      <c r="J205" s="5"/>
      <c r="K205" s="5"/>
      <c r="L205" s="5"/>
      <c r="M205" s="5"/>
      <c r="N205" s="5"/>
      <c r="O205" s="5"/>
      <c r="P205" s="5"/>
      <c r="Q205" s="5"/>
      <c r="R205" s="5"/>
    </row>
    <row r="206" spans="2:19" ht="12.75" customHeight="1">
      <c r="B206" s="4"/>
      <c r="C206" s="1"/>
      <c r="J206" s="5"/>
      <c r="K206" s="5"/>
      <c r="L206" s="5"/>
      <c r="M206" s="5"/>
      <c r="N206" s="5"/>
      <c r="O206" s="5"/>
      <c r="P206" s="5"/>
      <c r="Q206" s="72"/>
      <c r="R206" s="69"/>
      <c r="S206" s="53"/>
    </row>
    <row r="207" spans="10:19" ht="12.75" customHeight="1">
      <c r="J207" s="5"/>
      <c r="K207" s="5"/>
      <c r="L207" s="5"/>
      <c r="M207" s="5"/>
      <c r="N207" s="5"/>
      <c r="O207" s="5"/>
      <c r="P207" s="5"/>
      <c r="Q207" s="73"/>
      <c r="R207" s="57" t="s">
        <v>37</v>
      </c>
      <c r="S207" s="54"/>
    </row>
    <row r="208" spans="10:19" ht="12.75" customHeight="1">
      <c r="J208" s="5"/>
      <c r="K208" s="5"/>
      <c r="L208" s="5"/>
      <c r="M208" s="5"/>
      <c r="N208" s="5"/>
      <c r="O208" s="5"/>
      <c r="P208" s="5"/>
      <c r="Q208" s="73"/>
      <c r="R208" s="57" t="s">
        <v>38</v>
      </c>
      <c r="S208" s="54"/>
    </row>
    <row r="209" spans="10:19" ht="12.75" customHeight="1">
      <c r="J209" s="5"/>
      <c r="K209" s="5"/>
      <c r="L209" s="5"/>
      <c r="M209" s="5"/>
      <c r="N209" s="5"/>
      <c r="O209" s="5"/>
      <c r="P209" s="5"/>
      <c r="Q209" s="73"/>
      <c r="R209" s="57" t="s">
        <v>7</v>
      </c>
      <c r="S209" s="54"/>
    </row>
    <row r="210" spans="10:19" ht="12.75" customHeight="1">
      <c r="J210" s="5"/>
      <c r="K210" s="5"/>
      <c r="L210" s="5"/>
      <c r="M210" s="5"/>
      <c r="N210" s="5"/>
      <c r="O210" s="5"/>
      <c r="P210" s="5"/>
      <c r="Q210" s="73"/>
      <c r="R210" s="57" t="s">
        <v>6</v>
      </c>
      <c r="S210" s="54"/>
    </row>
    <row r="211" spans="10:19" ht="12.75" customHeight="1">
      <c r="J211" s="5"/>
      <c r="K211" s="5"/>
      <c r="L211" s="5"/>
      <c r="M211" s="5"/>
      <c r="N211" s="5"/>
      <c r="O211" s="5"/>
      <c r="P211" s="5"/>
      <c r="Q211" s="73"/>
      <c r="R211" s="57" t="s">
        <v>174</v>
      </c>
      <c r="S211" s="54"/>
    </row>
    <row r="212" spans="10:19" ht="12.75" customHeight="1">
      <c r="J212" s="5"/>
      <c r="K212" s="5"/>
      <c r="L212" s="5"/>
      <c r="M212" s="5"/>
      <c r="N212" s="5"/>
      <c r="O212" s="5"/>
      <c r="P212" s="5"/>
      <c r="Q212" s="73"/>
      <c r="R212" s="57" t="s">
        <v>10</v>
      </c>
      <c r="S212" s="54"/>
    </row>
    <row r="213" spans="10:19" ht="12.75" customHeight="1">
      <c r="J213" s="5"/>
      <c r="K213" s="5"/>
      <c r="L213" s="5"/>
      <c r="M213" s="5"/>
      <c r="N213" s="5"/>
      <c r="O213" s="5"/>
      <c r="P213" s="5"/>
      <c r="Q213" s="74"/>
      <c r="R213" s="75"/>
      <c r="S213" s="64"/>
    </row>
    <row r="214" spans="10:19" ht="12.75" customHeight="1">
      <c r="J214" s="5"/>
      <c r="K214" s="5"/>
      <c r="L214" s="5"/>
      <c r="M214" s="5"/>
      <c r="N214" s="5"/>
      <c r="O214" s="5"/>
      <c r="P214" s="5"/>
      <c r="Q214" s="70"/>
      <c r="R214" s="39"/>
      <c r="S214" s="12"/>
    </row>
    <row r="215" spans="3:19" ht="12.75" customHeight="1">
      <c r="C215" t="s">
        <v>43</v>
      </c>
      <c r="J215" s="5"/>
      <c r="K215" s="5"/>
      <c r="L215" s="5"/>
      <c r="M215" s="5"/>
      <c r="N215" s="5"/>
      <c r="O215" s="5"/>
      <c r="P215" s="5"/>
      <c r="Q215" s="70"/>
      <c r="R215" s="39">
        <f>N111</f>
        <v>67583</v>
      </c>
      <c r="S215" s="12"/>
    </row>
    <row r="216" spans="3:19" ht="12.75" customHeight="1">
      <c r="C216" t="s">
        <v>92</v>
      </c>
      <c r="J216" s="5"/>
      <c r="K216" s="5"/>
      <c r="L216" s="5"/>
      <c r="M216" s="5"/>
      <c r="N216" s="5"/>
      <c r="O216" s="5"/>
      <c r="P216" s="5"/>
      <c r="Q216" s="70"/>
      <c r="R216" s="39">
        <f>N112</f>
        <v>42337</v>
      </c>
      <c r="S216" s="12"/>
    </row>
    <row r="217" spans="3:19" ht="12.75" customHeight="1">
      <c r="C217" t="s">
        <v>93</v>
      </c>
      <c r="J217" s="5"/>
      <c r="K217" s="5"/>
      <c r="L217" s="5"/>
      <c r="M217" s="5"/>
      <c r="N217" s="5"/>
      <c r="O217" s="5"/>
      <c r="P217" s="5"/>
      <c r="Q217" s="70"/>
      <c r="R217" s="39">
        <f>N138</f>
        <v>83210</v>
      </c>
      <c r="S217" s="12"/>
    </row>
    <row r="218" spans="3:19" ht="12.75" customHeight="1">
      <c r="C218" t="s">
        <v>148</v>
      </c>
      <c r="J218" s="5"/>
      <c r="K218" s="5"/>
      <c r="L218" s="5"/>
      <c r="M218" s="5"/>
      <c r="N218" s="5"/>
      <c r="O218" s="5"/>
      <c r="P218" s="5"/>
      <c r="Q218" s="70"/>
      <c r="R218" s="39">
        <f>N113</f>
        <v>43818</v>
      </c>
      <c r="S218" s="12"/>
    </row>
    <row r="219" spans="10:19" ht="12.75" customHeight="1">
      <c r="J219" s="5"/>
      <c r="K219" s="5"/>
      <c r="L219" s="5"/>
      <c r="M219" s="5"/>
      <c r="N219" s="5"/>
      <c r="O219" s="5"/>
      <c r="P219" s="5"/>
      <c r="Q219" s="70"/>
      <c r="R219" s="39"/>
      <c r="S219" s="12"/>
    </row>
    <row r="220" spans="10:19" ht="12.75" customHeight="1" thickBot="1">
      <c r="J220" s="5"/>
      <c r="K220" s="5"/>
      <c r="L220" s="5"/>
      <c r="M220" s="5"/>
      <c r="N220" s="5"/>
      <c r="O220" s="5"/>
      <c r="P220" s="5"/>
      <c r="Q220" s="70"/>
      <c r="R220" s="6">
        <f>SUM(R215:R219)</f>
        <v>236948</v>
      </c>
      <c r="S220" s="12"/>
    </row>
    <row r="221" spans="10:19" ht="12.75" customHeight="1">
      <c r="J221" s="5"/>
      <c r="K221" s="5"/>
      <c r="L221" s="5"/>
      <c r="M221" s="5"/>
      <c r="N221" s="5"/>
      <c r="O221" s="5"/>
      <c r="P221" s="5"/>
      <c r="Q221" s="71"/>
      <c r="R221" s="61"/>
      <c r="S221" s="20"/>
    </row>
    <row r="222" spans="10:18" ht="12.75" customHeight="1">
      <c r="J222" s="5"/>
      <c r="K222" s="5"/>
      <c r="L222" s="5"/>
      <c r="M222" s="5"/>
      <c r="N222" s="5"/>
      <c r="O222" s="5"/>
      <c r="P222" s="5"/>
      <c r="Q222" s="5"/>
      <c r="R222" s="5"/>
    </row>
    <row r="223" spans="10:18" ht="12.75" customHeight="1">
      <c r="J223" s="5"/>
      <c r="K223" s="5"/>
      <c r="L223" s="5"/>
      <c r="M223" s="5"/>
      <c r="N223" s="5"/>
      <c r="O223" s="5"/>
      <c r="P223" s="5"/>
      <c r="Q223" s="5"/>
      <c r="R223" s="5"/>
    </row>
    <row r="224" spans="10:18" ht="12.75" customHeight="1">
      <c r="J224" s="5"/>
      <c r="K224" s="5"/>
      <c r="L224" s="5"/>
      <c r="M224" s="5"/>
      <c r="N224" s="5"/>
      <c r="O224" s="5"/>
      <c r="P224" s="5"/>
      <c r="Q224" s="5"/>
      <c r="R224" s="5"/>
    </row>
    <row r="225" spans="10:18" ht="12" customHeight="1">
      <c r="J225" s="5"/>
      <c r="K225" s="5"/>
      <c r="L225" s="5"/>
      <c r="M225" s="5"/>
      <c r="N225" s="5"/>
      <c r="O225" s="5"/>
      <c r="P225" s="5"/>
      <c r="Q225" s="5"/>
      <c r="R225" s="5"/>
    </row>
    <row r="226" spans="10:18" ht="12" customHeight="1">
      <c r="J226" s="5"/>
      <c r="K226" s="5"/>
      <c r="L226" s="5"/>
      <c r="M226" s="5"/>
      <c r="N226" s="5"/>
      <c r="O226" s="5"/>
      <c r="P226" s="5"/>
      <c r="Q226" s="5"/>
      <c r="R226" s="5"/>
    </row>
    <row r="227" spans="10:18" ht="12" customHeight="1">
      <c r="J227" s="5"/>
      <c r="K227" s="5"/>
      <c r="L227" s="5"/>
      <c r="M227" s="5"/>
      <c r="N227" s="5"/>
      <c r="O227" s="5"/>
      <c r="P227" s="5"/>
      <c r="Q227" s="5"/>
      <c r="R227" s="5"/>
    </row>
    <row r="228" spans="10:18" ht="12" customHeight="1">
      <c r="J228" s="5"/>
      <c r="K228" s="5"/>
      <c r="L228" s="5"/>
      <c r="M228" s="5"/>
      <c r="N228" s="5"/>
      <c r="O228" s="5"/>
      <c r="P228" s="5"/>
      <c r="Q228" s="5"/>
      <c r="R228" s="5"/>
    </row>
    <row r="229" spans="10:18" ht="12" customHeight="1">
      <c r="J229" s="5"/>
      <c r="K229" s="5"/>
      <c r="L229" s="5"/>
      <c r="M229" s="5"/>
      <c r="N229" s="5"/>
      <c r="O229" s="5"/>
      <c r="P229" s="5"/>
      <c r="Q229" s="5"/>
      <c r="R229" s="5"/>
    </row>
    <row r="230" spans="2:18" ht="13.5" customHeight="1">
      <c r="B230" s="4" t="s">
        <v>67</v>
      </c>
      <c r="C230" s="1" t="s">
        <v>66</v>
      </c>
      <c r="J230" s="5"/>
      <c r="K230" s="5"/>
      <c r="L230" s="5"/>
      <c r="M230" s="5"/>
      <c r="N230" s="5"/>
      <c r="O230" s="5"/>
      <c r="P230" s="5"/>
      <c r="Q230" s="5"/>
      <c r="R230" s="5"/>
    </row>
    <row r="231" ht="13.5" customHeight="1"/>
    <row r="232" ht="13.5" customHeight="1"/>
    <row r="233" ht="12" customHeight="1"/>
    <row r="234" ht="12" customHeight="1"/>
    <row r="235" ht="12" customHeight="1"/>
    <row r="236" ht="12" customHeight="1"/>
    <row r="237" ht="12" customHeight="1"/>
    <row r="238" spans="2:3" ht="12.75" customHeight="1">
      <c r="B238" s="4" t="s">
        <v>69</v>
      </c>
      <c r="C238" s="1" t="s">
        <v>68</v>
      </c>
    </row>
    <row r="239" ht="12.75" customHeight="1">
      <c r="C239" t="s">
        <v>160</v>
      </c>
    </row>
    <row r="240" ht="12" customHeight="1"/>
    <row r="241" ht="12" customHeight="1"/>
    <row r="242" ht="12" customHeight="1"/>
    <row r="243" spans="2:3" ht="12.75" customHeight="1">
      <c r="B243" s="4" t="s">
        <v>70</v>
      </c>
      <c r="C243" s="1" t="s">
        <v>161</v>
      </c>
    </row>
    <row r="244" spans="2:3" ht="12.75" customHeight="1">
      <c r="B244" s="4"/>
      <c r="C244" s="1"/>
    </row>
    <row r="245" spans="2:3" ht="12.75" customHeight="1">
      <c r="B245" s="4"/>
      <c r="C245" s="1"/>
    </row>
    <row r="246" spans="2:3" ht="12.75" customHeight="1">
      <c r="B246" s="4"/>
      <c r="C246" s="1"/>
    </row>
    <row r="247" spans="2:3" ht="12.75" customHeight="1">
      <c r="B247" s="4"/>
      <c r="C247" s="1"/>
    </row>
    <row r="248" spans="2:3" ht="12.75" customHeight="1">
      <c r="B248" s="4"/>
      <c r="C248" s="1"/>
    </row>
    <row r="249" spans="2:3" ht="12.75" customHeight="1">
      <c r="B249" s="4"/>
      <c r="C249" s="1"/>
    </row>
    <row r="250" spans="2:3" ht="12.75" customHeight="1">
      <c r="B250" s="4"/>
      <c r="C250" s="1"/>
    </row>
    <row r="251" spans="2:3" ht="12.75" customHeight="1">
      <c r="B251" s="4"/>
      <c r="C251" s="1"/>
    </row>
    <row r="252" spans="2:3" ht="12.75" customHeight="1">
      <c r="B252" s="4"/>
      <c r="C252" s="1"/>
    </row>
    <row r="253" spans="2:3" ht="12.75" customHeight="1">
      <c r="B253" s="4"/>
      <c r="C253" s="1"/>
    </row>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 customHeight="1"/>
    <row r="268" spans="2:3" ht="12.75" customHeight="1">
      <c r="B268" s="4" t="s">
        <v>86</v>
      </c>
      <c r="C268" s="1" t="s">
        <v>71</v>
      </c>
    </row>
    <row r="269" spans="6:19" ht="12.75" customHeight="1">
      <c r="F269" s="101"/>
      <c r="G269" s="101"/>
      <c r="H269" s="102"/>
      <c r="I269" s="51"/>
      <c r="J269" s="52"/>
      <c r="K269" s="52"/>
      <c r="L269" s="53"/>
      <c r="M269" s="52"/>
      <c r="N269" s="52"/>
      <c r="O269" s="52"/>
      <c r="P269" s="51"/>
      <c r="Q269" s="52"/>
      <c r="R269" s="52"/>
      <c r="S269" s="53"/>
    </row>
    <row r="270" spans="6:19" ht="12.75" customHeight="1">
      <c r="F270" s="101"/>
      <c r="G270" s="101"/>
      <c r="H270" s="102"/>
      <c r="I270" s="49"/>
      <c r="J270" s="56" t="s">
        <v>163</v>
      </c>
      <c r="K270" s="50"/>
      <c r="L270" s="49"/>
      <c r="M270" s="50"/>
      <c r="N270" s="50"/>
      <c r="O270" s="50"/>
      <c r="P270" s="49"/>
      <c r="Q270" s="50"/>
      <c r="R270" s="50"/>
      <c r="S270" s="54"/>
    </row>
    <row r="271" spans="6:19" ht="12.75" customHeight="1">
      <c r="F271" s="101"/>
      <c r="G271" s="101"/>
      <c r="H271" s="102"/>
      <c r="I271" s="49"/>
      <c r="J271" s="56"/>
      <c r="K271" s="50"/>
      <c r="L271" s="49"/>
      <c r="M271" s="57"/>
      <c r="N271" s="57" t="s">
        <v>101</v>
      </c>
      <c r="O271" s="50"/>
      <c r="P271" s="49"/>
      <c r="Q271" s="50"/>
      <c r="R271" s="50"/>
      <c r="S271" s="54"/>
    </row>
    <row r="272" spans="6:19" ht="12.75" customHeight="1">
      <c r="F272" s="101"/>
      <c r="G272" s="101"/>
      <c r="H272" s="102"/>
      <c r="I272" s="49"/>
      <c r="J272" s="57"/>
      <c r="K272" s="57"/>
      <c r="L272" s="76"/>
      <c r="M272" s="57"/>
      <c r="N272" s="57" t="s">
        <v>102</v>
      </c>
      <c r="O272" s="57"/>
      <c r="P272" s="76"/>
      <c r="Q272" s="57"/>
      <c r="R272" s="57" t="s">
        <v>75</v>
      </c>
      <c r="S272" s="54"/>
    </row>
    <row r="273" spans="6:19" ht="12.75" customHeight="1">
      <c r="F273" s="101"/>
      <c r="G273" s="101"/>
      <c r="H273" s="102"/>
      <c r="I273" s="49"/>
      <c r="J273" s="57"/>
      <c r="K273" s="57"/>
      <c r="L273" s="76"/>
      <c r="M273" s="57"/>
      <c r="N273" s="57" t="s">
        <v>147</v>
      </c>
      <c r="O273" s="57"/>
      <c r="P273" s="76"/>
      <c r="Q273" s="57"/>
      <c r="R273" s="57" t="s">
        <v>74</v>
      </c>
      <c r="S273" s="54"/>
    </row>
    <row r="274" spans="6:19" ht="12.75" customHeight="1">
      <c r="F274" s="101"/>
      <c r="G274" s="101"/>
      <c r="H274" s="102"/>
      <c r="I274" s="49"/>
      <c r="J274" s="57" t="s">
        <v>141</v>
      </c>
      <c r="K274" s="57"/>
      <c r="L274" s="76"/>
      <c r="M274" s="57"/>
      <c r="N274" s="57" t="s">
        <v>72</v>
      </c>
      <c r="O274" s="57"/>
      <c r="P274" s="76"/>
      <c r="Q274" s="57"/>
      <c r="R274" s="57" t="s">
        <v>73</v>
      </c>
      <c r="S274" s="54"/>
    </row>
    <row r="275" spans="6:19" s="3" customFormat="1" ht="12.75" customHeight="1">
      <c r="F275" s="103"/>
      <c r="G275" s="103"/>
      <c r="H275" s="104"/>
      <c r="I275" s="76"/>
      <c r="J275" s="57" t="s">
        <v>10</v>
      </c>
      <c r="K275" s="57"/>
      <c r="L275" s="76"/>
      <c r="M275" s="57"/>
      <c r="N275" s="57" t="s">
        <v>10</v>
      </c>
      <c r="O275" s="57"/>
      <c r="P275" s="76"/>
      <c r="Q275" s="57"/>
      <c r="R275" s="57" t="s">
        <v>10</v>
      </c>
      <c r="S275" s="58"/>
    </row>
    <row r="276" spans="6:19" ht="12.75" customHeight="1">
      <c r="F276" s="101"/>
      <c r="G276" s="101"/>
      <c r="H276" s="102"/>
      <c r="I276" s="62"/>
      <c r="J276" s="63"/>
      <c r="K276" s="63"/>
      <c r="L276" s="62"/>
      <c r="M276" s="63"/>
      <c r="N276" s="63"/>
      <c r="O276" s="63"/>
      <c r="P276" s="62"/>
      <c r="Q276" s="63"/>
      <c r="R276" s="63"/>
      <c r="S276" s="64"/>
    </row>
    <row r="277" spans="6:19" ht="12.75" customHeight="1">
      <c r="F277" s="101"/>
      <c r="G277" s="101"/>
      <c r="H277" s="102"/>
      <c r="I277" s="100"/>
      <c r="J277" s="11"/>
      <c r="K277" s="11"/>
      <c r="L277" s="10"/>
      <c r="M277" s="11"/>
      <c r="N277" s="11"/>
      <c r="O277" s="11"/>
      <c r="P277" s="10"/>
      <c r="Q277" s="11"/>
      <c r="R277" s="11"/>
      <c r="S277" s="12"/>
    </row>
    <row r="278" spans="3:19" ht="12.75" customHeight="1">
      <c r="C278" t="s">
        <v>58</v>
      </c>
      <c r="D278" s="9" t="s">
        <v>76</v>
      </c>
      <c r="F278" s="101"/>
      <c r="G278" s="101"/>
      <c r="H278" s="102"/>
      <c r="I278" s="10"/>
      <c r="J278" s="11"/>
      <c r="K278" s="11"/>
      <c r="L278" s="10"/>
      <c r="M278" s="11"/>
      <c r="N278" s="11"/>
      <c r="O278" s="11"/>
      <c r="P278" s="10"/>
      <c r="Q278" s="11"/>
      <c r="R278" s="11"/>
      <c r="S278" s="12"/>
    </row>
    <row r="279" spans="4:19" ht="12.75" customHeight="1">
      <c r="D279" t="s">
        <v>77</v>
      </c>
      <c r="F279" s="101"/>
      <c r="G279" s="101"/>
      <c r="H279" s="102"/>
      <c r="I279" s="10"/>
      <c r="J279" s="39">
        <v>26912</v>
      </c>
      <c r="K279" s="39"/>
      <c r="L279" s="70"/>
      <c r="N279" s="39">
        <v>45815</v>
      </c>
      <c r="O279" s="39"/>
      <c r="P279" s="70"/>
      <c r="Q279" s="39"/>
      <c r="R279" s="39">
        <v>476007</v>
      </c>
      <c r="S279" s="12"/>
    </row>
    <row r="280" spans="4:19" ht="12.75" customHeight="1">
      <c r="D280" t="s">
        <v>78</v>
      </c>
      <c r="F280" s="101"/>
      <c r="G280" s="101"/>
      <c r="H280" s="102"/>
      <c r="I280" s="10"/>
      <c r="J280" s="48" t="s">
        <v>94</v>
      </c>
      <c r="K280" s="39"/>
      <c r="L280" s="70"/>
      <c r="N280" s="39">
        <v>-425</v>
      </c>
      <c r="O280" s="39"/>
      <c r="P280" s="70"/>
      <c r="Q280" s="39"/>
      <c r="R280" s="39">
        <v>36819</v>
      </c>
      <c r="S280" s="12"/>
    </row>
    <row r="281" spans="4:19" ht="12.75" customHeight="1">
      <c r="D281" t="s">
        <v>79</v>
      </c>
      <c r="F281" s="101"/>
      <c r="G281" s="101"/>
      <c r="H281" s="102"/>
      <c r="I281" s="10"/>
      <c r="J281" s="39">
        <v>23</v>
      </c>
      <c r="K281" s="39"/>
      <c r="L281" s="70"/>
      <c r="N281" s="39">
        <v>-436</v>
      </c>
      <c r="O281" s="39"/>
      <c r="P281" s="70"/>
      <c r="Q281" s="39"/>
      <c r="R281" s="39">
        <v>1051</v>
      </c>
      <c r="S281" s="12"/>
    </row>
    <row r="282" spans="4:19" ht="12.75" customHeight="1">
      <c r="D282" t="s">
        <v>80</v>
      </c>
      <c r="F282" s="101"/>
      <c r="G282" s="101"/>
      <c r="H282" s="102"/>
      <c r="I282" s="10"/>
      <c r="J282" s="39">
        <v>17089</v>
      </c>
      <c r="K282" s="39"/>
      <c r="L282" s="70"/>
      <c r="N282" s="39">
        <v>-1094</v>
      </c>
      <c r="O282" s="39"/>
      <c r="P282" s="70"/>
      <c r="Q282" s="39"/>
      <c r="R282" s="39">
        <v>25644</v>
      </c>
      <c r="S282" s="12"/>
    </row>
    <row r="283" spans="4:19" ht="12.75" customHeight="1">
      <c r="D283" t="s">
        <v>81</v>
      </c>
      <c r="F283" s="101"/>
      <c r="G283" s="101"/>
      <c r="H283" s="102"/>
      <c r="I283" s="10"/>
      <c r="J283" s="39">
        <v>4953</v>
      </c>
      <c r="K283" s="39"/>
      <c r="L283" s="70"/>
      <c r="N283" s="39">
        <v>-287</v>
      </c>
      <c r="O283" s="39"/>
      <c r="P283" s="70"/>
      <c r="Q283" s="39"/>
      <c r="R283" s="39">
        <v>1210</v>
      </c>
      <c r="S283" s="12"/>
    </row>
    <row r="284" spans="6:19" ht="12.75" customHeight="1">
      <c r="F284" s="101"/>
      <c r="G284" s="101"/>
      <c r="H284" s="102"/>
      <c r="I284" s="10"/>
      <c r="J284" s="39"/>
      <c r="K284" s="39"/>
      <c r="L284" s="70"/>
      <c r="N284" s="39"/>
      <c r="O284" s="39"/>
      <c r="P284" s="70"/>
      <c r="Q284" s="39"/>
      <c r="R284" s="39"/>
      <c r="S284" s="12"/>
    </row>
    <row r="285" spans="6:19" ht="12.75" customHeight="1" thickBot="1">
      <c r="F285" s="101"/>
      <c r="G285" s="101"/>
      <c r="H285" s="102"/>
      <c r="I285" s="10"/>
      <c r="J285" s="6">
        <f>SUM(J279:J284)</f>
        <v>48977</v>
      </c>
      <c r="K285" s="39"/>
      <c r="L285" s="70"/>
      <c r="N285" s="6">
        <f>SUM(N279:N284)</f>
        <v>43573</v>
      </c>
      <c r="O285" s="39"/>
      <c r="P285" s="70"/>
      <c r="Q285" s="39"/>
      <c r="R285" s="6">
        <f>SUM(R279:R284)</f>
        <v>540731</v>
      </c>
      <c r="S285" s="12"/>
    </row>
    <row r="286" spans="6:19" ht="12.75" customHeight="1">
      <c r="F286" s="101"/>
      <c r="G286" s="101"/>
      <c r="H286" s="102"/>
      <c r="I286" s="10"/>
      <c r="J286" s="39"/>
      <c r="K286" s="39"/>
      <c r="L286" s="70"/>
      <c r="N286" s="39"/>
      <c r="O286" s="39"/>
      <c r="P286" s="70"/>
      <c r="Q286" s="39"/>
      <c r="R286" s="39"/>
      <c r="S286" s="12"/>
    </row>
    <row r="287" spans="3:19" ht="12.75" customHeight="1">
      <c r="C287" t="s">
        <v>59</v>
      </c>
      <c r="D287" s="9" t="s">
        <v>82</v>
      </c>
      <c r="F287" s="101"/>
      <c r="G287" s="101"/>
      <c r="H287" s="102"/>
      <c r="I287" s="10"/>
      <c r="J287" s="39"/>
      <c r="K287" s="39"/>
      <c r="L287" s="70"/>
      <c r="N287" s="39"/>
      <c r="O287" s="39"/>
      <c r="P287" s="70"/>
      <c r="Q287" s="39"/>
      <c r="R287" s="39"/>
      <c r="S287" s="12"/>
    </row>
    <row r="288" spans="4:19" ht="12.75" customHeight="1">
      <c r="D288" t="s">
        <v>83</v>
      </c>
      <c r="F288" s="101"/>
      <c r="G288" s="101"/>
      <c r="H288" s="102"/>
      <c r="I288" s="10"/>
      <c r="J288" s="39">
        <v>48977</v>
      </c>
      <c r="K288" s="39"/>
      <c r="L288" s="70"/>
      <c r="N288" s="39">
        <f>N292-N289-N290</f>
        <v>44212</v>
      </c>
      <c r="O288" s="39"/>
      <c r="P288" s="70"/>
      <c r="Q288" s="39"/>
      <c r="R288" s="39">
        <f>R292-R290-R289</f>
        <v>537293</v>
      </c>
      <c r="S288" s="12"/>
    </row>
    <row r="289" spans="4:19" ht="12.75" customHeight="1">
      <c r="D289" t="s">
        <v>84</v>
      </c>
      <c r="F289" s="101"/>
      <c r="G289" s="101"/>
      <c r="H289" s="102"/>
      <c r="I289" s="10"/>
      <c r="J289" s="48" t="s">
        <v>94</v>
      </c>
      <c r="K289" s="39"/>
      <c r="L289" s="70"/>
      <c r="N289" s="39">
        <v>-44</v>
      </c>
      <c r="O289" s="39"/>
      <c r="P289" s="70"/>
      <c r="Q289" s="39"/>
      <c r="R289" s="39">
        <v>2891</v>
      </c>
      <c r="S289" s="12"/>
    </row>
    <row r="290" spans="4:19" ht="12.75" customHeight="1">
      <c r="D290" t="s">
        <v>85</v>
      </c>
      <c r="F290" s="101"/>
      <c r="G290" s="101"/>
      <c r="H290" s="102"/>
      <c r="I290" s="10"/>
      <c r="J290" s="48" t="s">
        <v>94</v>
      </c>
      <c r="K290" s="39"/>
      <c r="L290" s="70"/>
      <c r="N290" s="80">
        <v>-595</v>
      </c>
      <c r="O290" s="39"/>
      <c r="P290" s="70"/>
      <c r="Q290" s="39"/>
      <c r="R290" s="39">
        <v>547</v>
      </c>
      <c r="S290" s="12"/>
    </row>
    <row r="291" spans="6:19" ht="12.75" customHeight="1">
      <c r="F291" s="101"/>
      <c r="G291" s="101"/>
      <c r="H291" s="102"/>
      <c r="I291" s="10"/>
      <c r="J291" s="39"/>
      <c r="K291" s="39"/>
      <c r="L291" s="70"/>
      <c r="N291" s="39"/>
      <c r="O291" s="39"/>
      <c r="P291" s="70"/>
      <c r="Q291" s="39"/>
      <c r="R291" s="39"/>
      <c r="S291" s="12"/>
    </row>
    <row r="292" spans="6:19" ht="12.75" customHeight="1" thickBot="1">
      <c r="F292" s="101"/>
      <c r="G292" s="101"/>
      <c r="H292" s="102"/>
      <c r="I292" s="10"/>
      <c r="J292" s="6">
        <f>SUM(J288:J291)</f>
        <v>48977</v>
      </c>
      <c r="K292" s="39"/>
      <c r="L292" s="70"/>
      <c r="N292" s="6">
        <f>N285</f>
        <v>43573</v>
      </c>
      <c r="O292" s="39"/>
      <c r="P292" s="70"/>
      <c r="Q292" s="39"/>
      <c r="R292" s="6">
        <f>R285</f>
        <v>540731</v>
      </c>
      <c r="S292" s="12"/>
    </row>
    <row r="293" spans="6:19" ht="12.75" customHeight="1">
      <c r="F293" s="101"/>
      <c r="G293" s="101"/>
      <c r="H293" s="102"/>
      <c r="I293" s="10"/>
      <c r="J293" s="11"/>
      <c r="K293" s="11"/>
      <c r="L293" s="10"/>
      <c r="M293" s="11"/>
      <c r="N293" s="11"/>
      <c r="O293" s="11"/>
      <c r="P293" s="10"/>
      <c r="Q293" s="11"/>
      <c r="R293" s="11"/>
      <c r="S293" s="12"/>
    </row>
    <row r="294" spans="6:19" ht="12.75" customHeight="1">
      <c r="F294" s="101"/>
      <c r="G294" s="101"/>
      <c r="H294" s="102"/>
      <c r="I294" s="18"/>
      <c r="J294" s="19"/>
      <c r="K294" s="19"/>
      <c r="L294" s="18"/>
      <c r="M294" s="19"/>
      <c r="N294" s="19"/>
      <c r="O294" s="19"/>
      <c r="P294" s="18"/>
      <c r="Q294" s="19"/>
      <c r="R294" s="19"/>
      <c r="S294" s="20"/>
    </row>
    <row r="295" ht="12.75" customHeight="1"/>
    <row r="296" ht="12.75" customHeight="1"/>
    <row r="297" ht="12.75" customHeight="1"/>
    <row r="298" ht="12.75" customHeight="1"/>
    <row r="299" spans="2:3" ht="12.75" customHeight="1">
      <c r="B299" s="4" t="s">
        <v>87</v>
      </c>
      <c r="C299" s="1" t="s">
        <v>168</v>
      </c>
    </row>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spans="2:3" ht="12.75" customHeight="1">
      <c r="B310" s="4" t="s">
        <v>88</v>
      </c>
      <c r="C310" s="1" t="s">
        <v>169</v>
      </c>
    </row>
    <row r="311" ht="12.75" customHeight="1"/>
    <row r="312" ht="12.75" customHeight="1"/>
    <row r="313" ht="12.75" customHeight="1"/>
    <row r="314" ht="12.75" customHeight="1"/>
    <row r="315" ht="12.75" customHeight="1"/>
    <row r="316" ht="12.75" customHeight="1"/>
    <row r="317" ht="12.75" customHeight="1"/>
    <row r="318" ht="12.75" customHeight="1"/>
    <row r="319" spans="2:3" ht="12.75" customHeight="1">
      <c r="B319" s="4" t="s">
        <v>142</v>
      </c>
      <c r="C319" s="1" t="s">
        <v>170</v>
      </c>
    </row>
    <row r="320" ht="12.75" customHeight="1"/>
    <row r="321" ht="12.75" customHeight="1"/>
    <row r="322" ht="12.75" customHeight="1"/>
    <row r="323" ht="12.75" customHeight="1"/>
    <row r="324" ht="12.75" customHeight="1"/>
    <row r="325" spans="2:18" ht="13.5" customHeight="1">
      <c r="B325" s="4" t="s">
        <v>143</v>
      </c>
      <c r="C325" s="1" t="s">
        <v>171</v>
      </c>
      <c r="J325" s="5"/>
      <c r="K325" s="5"/>
      <c r="L325" s="5"/>
      <c r="M325" s="5"/>
      <c r="N325" s="5"/>
      <c r="O325" s="5"/>
      <c r="P325" s="5"/>
      <c r="Q325" s="5"/>
      <c r="R325" s="5"/>
    </row>
    <row r="326" spans="3:18" ht="13.5" customHeight="1">
      <c r="C326" t="s">
        <v>61</v>
      </c>
      <c r="J326" s="5"/>
      <c r="K326" s="5"/>
      <c r="L326" s="5"/>
      <c r="M326" s="5"/>
      <c r="N326" s="5"/>
      <c r="O326" s="5"/>
      <c r="P326" s="5"/>
      <c r="Q326" s="5"/>
      <c r="R326" s="5"/>
    </row>
    <row r="327" ht="12.75" customHeight="1"/>
    <row r="328" ht="12.75" customHeight="1"/>
    <row r="329" ht="12.75" customHeight="1"/>
    <row r="330" spans="2:3" ht="12.75" customHeight="1">
      <c r="B330" s="4" t="s">
        <v>96</v>
      </c>
      <c r="C330" s="1" t="s">
        <v>89</v>
      </c>
    </row>
    <row r="331" ht="12.75" customHeight="1"/>
    <row r="332" ht="12.75" customHeight="1"/>
    <row r="333" ht="12.75" customHeight="1"/>
    <row r="334" ht="12.75" customHeight="1"/>
    <row r="335" ht="12.75" customHeight="1"/>
    <row r="336" spans="2:3" ht="12.75" customHeight="1">
      <c r="B336" s="4" t="s">
        <v>119</v>
      </c>
      <c r="C336" s="1" t="s">
        <v>172</v>
      </c>
    </row>
    <row r="337" ht="12.75" customHeight="1">
      <c r="C337" t="s">
        <v>149</v>
      </c>
    </row>
    <row r="338" ht="12.75" customHeight="1"/>
    <row r="339" ht="12.75" customHeight="1"/>
    <row r="340" ht="12" customHeight="1"/>
    <row r="341" spans="2:3" ht="12.75" customHeight="1">
      <c r="B341" s="4" t="s">
        <v>118</v>
      </c>
      <c r="C341" s="1" t="s">
        <v>90</v>
      </c>
    </row>
    <row r="342" ht="12.75" customHeight="1"/>
    <row r="343" ht="12.75" customHeight="1"/>
    <row r="344" ht="12.75" customHeight="1"/>
    <row r="345" ht="12.75" customHeight="1"/>
    <row r="346" ht="12.75" customHeight="1"/>
    <row r="347" ht="12.7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sheetData>
  <printOptions/>
  <pageMargins left="0.69488189" right="0.196850393700787" top="0.25" bottom="0.393700787" header="0.511811023622047" footer="0.511811023622047"/>
  <pageSetup horizontalDpi="180" verticalDpi="18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Lien Hoe Corporation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Lien Hoe Corporation Berhad</dc:creator>
  <cp:keywords/>
  <dc:description/>
  <cp:lastModifiedBy>LIEN HOE CORPORATION BERHAD L</cp:lastModifiedBy>
  <cp:lastPrinted>2002-08-26T07:16:46Z</cp:lastPrinted>
  <dcterms:created xsi:type="dcterms:W3CDTF">1999-10-27T03:45:45Z</dcterms:created>
  <dcterms:modified xsi:type="dcterms:W3CDTF">2002-08-26T07:17:20Z</dcterms:modified>
  <cp:category/>
  <cp:version/>
  <cp:contentType/>
  <cp:contentStatus/>
</cp:coreProperties>
</file>