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3" sheetId="2" r:id="rId2"/>
  </sheets>
  <definedNames/>
  <calcPr fullCalcOnLoad="1"/>
</workbook>
</file>

<file path=xl/sharedStrings.xml><?xml version="1.0" encoding="utf-8"?>
<sst xmlns="http://schemas.openxmlformats.org/spreadsheetml/2006/main" count="240" uniqueCount="173">
  <si>
    <t>LIEN HOE CORPORATION BERHAD</t>
  </si>
  <si>
    <t>(Incorporated in Malaysia)</t>
  </si>
  <si>
    <t>THE FIGURES HAVE NOT BEEN AUDITED</t>
  </si>
  <si>
    <t>CONSOLIDATED INCOME STATEMENT</t>
  </si>
  <si>
    <t xml:space="preserve">Current </t>
  </si>
  <si>
    <t xml:space="preserve">Year </t>
  </si>
  <si>
    <t>Quarter</t>
  </si>
  <si>
    <t>Current</t>
  </si>
  <si>
    <t>Year</t>
  </si>
  <si>
    <t>To Date</t>
  </si>
  <si>
    <t>RM'000</t>
  </si>
  <si>
    <t>1.</t>
  </si>
  <si>
    <t>(a)</t>
  </si>
  <si>
    <t>(b)</t>
  </si>
  <si>
    <t>Investment income</t>
  </si>
  <si>
    <t>(c)</t>
  </si>
  <si>
    <t>2.</t>
  </si>
  <si>
    <t>interests and extraordinary items</t>
  </si>
  <si>
    <t>Depreciation and amortisation</t>
  </si>
  <si>
    <t>(d)</t>
  </si>
  <si>
    <t>Exceptional items</t>
  </si>
  <si>
    <t>(e)</t>
  </si>
  <si>
    <t>(f)</t>
  </si>
  <si>
    <t>(g)</t>
  </si>
  <si>
    <t>and extraordinary items</t>
  </si>
  <si>
    <t>(h)</t>
  </si>
  <si>
    <t>Taxation</t>
  </si>
  <si>
    <t>(i)</t>
  </si>
  <si>
    <t>(j)</t>
  </si>
  <si>
    <t>(k)</t>
  </si>
  <si>
    <t xml:space="preserve">      minority interests</t>
  </si>
  <si>
    <t>(i)   Extraordinary items</t>
  </si>
  <si>
    <t xml:space="preserve"> </t>
  </si>
  <si>
    <t xml:space="preserve">(iii)  Extraordinary items attributable to </t>
  </si>
  <si>
    <t>(l)</t>
  </si>
  <si>
    <t>3.</t>
  </si>
  <si>
    <t>CONSOLIDATED BALANCE SHEET</t>
  </si>
  <si>
    <t xml:space="preserve">As At </t>
  </si>
  <si>
    <t>End Of</t>
  </si>
  <si>
    <t>As At</t>
  </si>
  <si>
    <t>Preceding</t>
  </si>
  <si>
    <t>Financial</t>
  </si>
  <si>
    <t>Year End</t>
  </si>
  <si>
    <t>Bank borrowings</t>
  </si>
  <si>
    <t>Reserves</t>
  </si>
  <si>
    <t>Fixed Assets</t>
  </si>
  <si>
    <t>Current Assets</t>
  </si>
  <si>
    <t>Current Liabilities</t>
  </si>
  <si>
    <t>Net Current Liabilities</t>
  </si>
  <si>
    <t>Goodwill On Consolidation</t>
  </si>
  <si>
    <t xml:space="preserve">Share Capital  </t>
  </si>
  <si>
    <t>Shareholders' Funds</t>
  </si>
  <si>
    <t>NOTES</t>
  </si>
  <si>
    <t>Accounting Policies</t>
  </si>
  <si>
    <t>Exceptional Items</t>
  </si>
  <si>
    <t>4.</t>
  </si>
  <si>
    <t>Purchase And Sale Of Quoted Securities</t>
  </si>
  <si>
    <t>5.</t>
  </si>
  <si>
    <t>Changes In The Composition Of The Group</t>
  </si>
  <si>
    <t>6.</t>
  </si>
  <si>
    <t>Corporate Proposals</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</si>
  <si>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</si>
  <si>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</si>
  <si>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</si>
  <si>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</si>
  <si>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</si>
  <si>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</si>
  <si>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</si>
  <si>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</si>
  <si>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</si>
  <si>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10.</t>
  </si>
  <si>
    <t>Contingent Liabilities</t>
  </si>
  <si>
    <t>11.</t>
  </si>
  <si>
    <t>Off Balance Sheet Financial Instruments</t>
  </si>
  <si>
    <t>12.</t>
  </si>
  <si>
    <t>Material Litigation</t>
  </si>
  <si>
    <t>13.</t>
  </si>
  <si>
    <t>Segment Reporting</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</si>
  <si>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</si>
  <si>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</si>
  <si>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</si>
  <si>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</si>
  <si>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</si>
  <si>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</si>
  <si>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</si>
  <si>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</si>
  <si>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</si>
  <si>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</si>
  <si>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</si>
  <si>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</si>
  <si>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</si>
  <si>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</si>
  <si>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</si>
  <si>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</si>
  <si>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</si>
  <si>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15.</t>
  </si>
  <si>
    <t>Review Of Performance</t>
  </si>
  <si>
    <t>16.</t>
  </si>
  <si>
    <t>Current Year's Prospects</t>
  </si>
  <si>
    <t>Dividends</t>
  </si>
  <si>
    <t>Development Properties</t>
  </si>
  <si>
    <t>Short term loans</t>
  </si>
  <si>
    <t>Long term loans</t>
  </si>
  <si>
    <t>-</t>
  </si>
  <si>
    <t>Long Term Loan</t>
  </si>
  <si>
    <t>Other Long Term Liabilities</t>
  </si>
  <si>
    <t xml:space="preserve">       members of the company</t>
  </si>
  <si>
    <t>19.</t>
  </si>
  <si>
    <t>Profits On sale of Investments And / Or Properties</t>
  </si>
  <si>
    <t>Preceding Year</t>
  </si>
  <si>
    <t>Corresponding</t>
  </si>
  <si>
    <t>Period</t>
  </si>
  <si>
    <t xml:space="preserve">        C u m u l a t I v e   P e r i o d</t>
  </si>
  <si>
    <t>PROFIT</t>
  </si>
  <si>
    <t>(LOSS)</t>
  </si>
  <si>
    <t xml:space="preserve">          I n d i v i d u a l  P e r i o d</t>
  </si>
  <si>
    <t xml:space="preserve">    Stocks</t>
  </si>
  <si>
    <t xml:space="preserve">    Debtors</t>
  </si>
  <si>
    <t xml:space="preserve">    Fixed deposits</t>
  </si>
  <si>
    <t xml:space="preserve">    Cash and bank balances</t>
  </si>
  <si>
    <t xml:space="preserve">    Creditors</t>
  </si>
  <si>
    <t xml:space="preserve">    Bank borrowings</t>
  </si>
  <si>
    <t xml:space="preserve">    Term loans</t>
  </si>
  <si>
    <t xml:space="preserve">    Loan stock</t>
  </si>
  <si>
    <t xml:space="preserve">    Taxation</t>
  </si>
  <si>
    <t xml:space="preserve">    Share premium</t>
  </si>
  <si>
    <t xml:space="preserve">    Revaluation reserve</t>
  </si>
  <si>
    <t xml:space="preserve">    Capital reserve</t>
  </si>
  <si>
    <t xml:space="preserve">    Accumulated losses</t>
  </si>
  <si>
    <t xml:space="preserve">    Others</t>
  </si>
  <si>
    <t>31.12.2000</t>
  </si>
  <si>
    <t xml:space="preserve">    Property development-in-progress</t>
  </si>
  <si>
    <t xml:space="preserve">    Amount due from customers for contract work</t>
  </si>
  <si>
    <t>Extraordinary Items</t>
  </si>
  <si>
    <t>21.</t>
  </si>
  <si>
    <t>20.</t>
  </si>
  <si>
    <t>Variance Of Actual Results From Forecast Results</t>
  </si>
  <si>
    <t>Revenue</t>
  </si>
  <si>
    <t xml:space="preserve">Other income </t>
  </si>
  <si>
    <t>Profit / (loss) before finance cost, depreciation and</t>
  </si>
  <si>
    <t>amortisation, exceptional items, income tax,</t>
  </si>
  <si>
    <t>minority interest and extraordinary items</t>
  </si>
  <si>
    <t>Finance cost</t>
  </si>
  <si>
    <t>Profit / (loss) before income tax, minority</t>
  </si>
  <si>
    <t>Share of profits and losses of associated companies</t>
  </si>
  <si>
    <t>Profit / (loss) before income tax, minority interests</t>
  </si>
  <si>
    <t>Income tax</t>
  </si>
  <si>
    <t>(i)   Profit / (loss) after income tax before deducting</t>
  </si>
  <si>
    <t>(ii)  Less minority interests</t>
  </si>
  <si>
    <t>Net profit / (loss) from ordinary activities</t>
  </si>
  <si>
    <t>attributable to members of the company</t>
  </si>
  <si>
    <t>(ii)   Less minority interests</t>
  </si>
  <si>
    <t>(m)</t>
  </si>
  <si>
    <t>Net profit / (loss) attributable to members</t>
  </si>
  <si>
    <t>of the company</t>
  </si>
  <si>
    <t>Earnings / (loss) per share based on 2(m) above after</t>
  </si>
  <si>
    <t>deducting any provision for preference dividends if any :-</t>
  </si>
  <si>
    <t>Basic (based on 254,252,157 ordinary shares)  (sen)</t>
  </si>
  <si>
    <t>Fully diluted (sen)</t>
  </si>
  <si>
    <t>REVENUE</t>
  </si>
  <si>
    <t>17.</t>
  </si>
  <si>
    <t>18.</t>
  </si>
  <si>
    <t>Net Tangible Assets Per Share (sen)</t>
  </si>
  <si>
    <t>Pre-acquisition profit / (loss)</t>
  </si>
  <si>
    <t>QUARTERLY REPORT ON CONSOLIDATED RESULTS FOR THE FOURTH QUARTER ENDED 31 DECEMBER 2001</t>
  </si>
  <si>
    <t>31.12.2001</t>
  </si>
  <si>
    <t>BEFORE</t>
  </si>
  <si>
    <t>There were no sale of investments or properties for the current financial year.</t>
  </si>
  <si>
    <t>There were no off balance sheet financial instruments for the current financial year.</t>
  </si>
  <si>
    <t>There were no purchase and sale of quoted securities for the current financial year.</t>
  </si>
  <si>
    <t>Redeemable secured loan stocks</t>
  </si>
  <si>
    <t>Significant Material Events Subsequent To The End Of The Reporting Period</t>
  </si>
  <si>
    <t>The Company did not issue any profit forecast for the year.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</si>
</sst>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s>
  <fonts count="9">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8"/>
        <bgColor indexed="64"/>
      </patternFill>
    </fill>
    <fill>
      <patternFill patternType="mediumGray"/>
    </fill>
    <fill>
      <patternFill patternType="lightGray"/>
    </fill>
    <fill>
      <patternFill patternType="solid">
        <fgColor indexed="8"/>
        <bgColor indexed="64"/>
      </patternFill>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72" fontId="0" fillId="0" borderId="0" xfId="0" applyNumberFormat="1" applyAlignment="1">
      <alignment/>
    </xf>
    <xf numFmtId="172" fontId="0" fillId="0" borderId="1" xfId="0" applyNumberFormat="1" applyBorder="1" applyAlignment="1">
      <alignment/>
    </xf>
    <xf numFmtId="172" fontId="0" fillId="0" borderId="2" xfId="0" applyNumberFormat="1" applyBorder="1" applyAlignment="1">
      <alignment/>
    </xf>
    <xf numFmtId="0" fontId="0" fillId="0" borderId="0" xfId="0" applyAlignment="1">
      <alignment horizontal="justify"/>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72" fontId="0" fillId="0" borderId="0" xfId="0" applyNumberFormat="1" applyBorder="1" applyAlignment="1">
      <alignment/>
    </xf>
    <xf numFmtId="172" fontId="0" fillId="0" borderId="4" xfId="0" applyNumberFormat="1" applyBorder="1" applyAlignment="1">
      <alignmen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73" fontId="0" fillId="0" borderId="0" xfId="0" applyNumberFormat="1" applyBorder="1" applyAlignment="1">
      <alignment/>
    </xf>
    <xf numFmtId="173" fontId="0" fillId="0" borderId="4" xfId="0" applyNumberFormat="1" applyBorder="1" applyAlignment="1">
      <alignment/>
    </xf>
    <xf numFmtId="37" fontId="0" fillId="0" borderId="0" xfId="0" applyNumberFormat="1" applyBorder="1" applyAlignment="1">
      <alignment/>
    </xf>
    <xf numFmtId="172" fontId="0" fillId="0" borderId="0" xfId="0" applyNumberFormat="1" applyBorder="1" applyAlignment="1">
      <alignment horizontal="center"/>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12"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3" fontId="0" fillId="0" borderId="0" xfId="0" applyNumberFormat="1" applyBorder="1" applyAlignment="1">
      <alignment/>
    </xf>
    <xf numFmtId="172"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72" fontId="0" fillId="0" borderId="7" xfId="0" applyNumberFormat="1" applyBorder="1" applyAlignment="1">
      <alignment/>
    </xf>
    <xf numFmtId="172" fontId="0" fillId="0" borderId="9" xfId="0" applyNumberFormat="1" applyBorder="1" applyAlignment="1">
      <alignment/>
    </xf>
    <xf numFmtId="172" fontId="0" fillId="0" borderId="10" xfId="0" applyNumberFormat="1" applyBorder="1" applyAlignment="1">
      <alignment/>
    </xf>
    <xf numFmtId="172" fontId="0" fillId="0" borderId="13" xfId="0" applyNumberFormat="1" applyBorder="1" applyAlignment="1">
      <alignment/>
    </xf>
    <xf numFmtId="172" fontId="0" fillId="4" borderId="2" xfId="0" applyNumberFormat="1" applyFill="1" applyBorder="1" applyAlignment="1">
      <alignment/>
    </xf>
    <xf numFmtId="172" fontId="0" fillId="0" borderId="3" xfId="0" applyNumberFormat="1" applyBorder="1" applyAlignment="1">
      <alignment/>
    </xf>
    <xf numFmtId="172" fontId="0" fillId="0" borderId="5" xfId="0" applyNumberFormat="1" applyBorder="1" applyAlignment="1">
      <alignment/>
    </xf>
    <xf numFmtId="172" fontId="0" fillId="4" borderId="8" xfId="0" applyNumberFormat="1" applyFill="1" applyBorder="1" applyAlignment="1">
      <alignment/>
    </xf>
    <xf numFmtId="172" fontId="0" fillId="4" borderId="3" xfId="0" applyNumberFormat="1" applyFill="1" applyBorder="1" applyAlignment="1">
      <alignment/>
    </xf>
    <xf numFmtId="172" fontId="0" fillId="4" borderId="5" xfId="0" applyNumberFormat="1" applyFill="1" applyBorder="1" applyAlignment="1">
      <alignment/>
    </xf>
    <xf numFmtId="172"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72" fontId="0" fillId="0" borderId="0" xfId="0" applyNumberFormat="1" applyBorder="1" applyAlignment="1">
      <alignment horizontal="right"/>
    </xf>
    <xf numFmtId="0" fontId="4" fillId="5" borderId="2" xfId="0" applyFont="1" applyFill="1" applyBorder="1" applyAlignment="1">
      <alignment/>
    </xf>
    <xf numFmtId="0" fontId="5" fillId="5" borderId="0" xfId="0" applyFont="1" applyFill="1" applyBorder="1" applyAlignment="1">
      <alignment/>
    </xf>
    <xf numFmtId="0" fontId="4" fillId="5" borderId="0" xfId="0" applyFont="1" applyFill="1" applyBorder="1" applyAlignment="1">
      <alignment/>
    </xf>
    <xf numFmtId="0" fontId="4" fillId="5" borderId="6" xfId="0" applyFont="1" applyFill="1" applyBorder="1" applyAlignment="1">
      <alignment/>
    </xf>
    <xf numFmtId="0" fontId="0" fillId="5" borderId="0" xfId="0" applyFill="1" applyAlignment="1">
      <alignment/>
    </xf>
    <xf numFmtId="0" fontId="2" fillId="5" borderId="0" xfId="0" applyFont="1" applyFill="1" applyAlignment="1">
      <alignment/>
    </xf>
    <xf numFmtId="0" fontId="0" fillId="5" borderId="0" xfId="0" applyFill="1" applyBorder="1" applyAlignment="1">
      <alignment/>
    </xf>
    <xf numFmtId="0" fontId="2" fillId="5" borderId="0" xfId="0" applyFont="1" applyFill="1" applyBorder="1" applyAlignment="1">
      <alignment/>
    </xf>
    <xf numFmtId="0" fontId="0" fillId="3" borderId="2" xfId="0" applyFill="1" applyBorder="1" applyAlignment="1">
      <alignment/>
    </xf>
    <xf numFmtId="0" fontId="0" fillId="5" borderId="4" xfId="0" applyFill="1" applyBorder="1" applyAlignment="1">
      <alignment/>
    </xf>
    <xf numFmtId="0" fontId="2" fillId="5" borderId="4" xfId="0" applyFont="1" applyFill="1" applyBorder="1" applyAlignment="1">
      <alignment/>
    </xf>
    <xf numFmtId="0" fontId="0" fillId="3" borderId="12" xfId="0" applyFill="1" applyBorder="1" applyAlignment="1">
      <alignment/>
    </xf>
    <xf numFmtId="0" fontId="0" fillId="5" borderId="2" xfId="0" applyFill="1" applyBorder="1" applyAlignment="1">
      <alignment/>
    </xf>
    <xf numFmtId="0" fontId="0" fillId="5" borderId="12" xfId="0" applyFill="1" applyBorder="1" applyAlignment="1">
      <alignment/>
    </xf>
    <xf numFmtId="0" fontId="0" fillId="0" borderId="0" xfId="0" applyAlignment="1">
      <alignment horizontal="center"/>
    </xf>
    <xf numFmtId="3" fontId="0" fillId="0" borderId="0" xfId="0" applyNumberFormat="1" applyAlignment="1">
      <alignment/>
    </xf>
    <xf numFmtId="0" fontId="0" fillId="0" borderId="11" xfId="0" applyBorder="1" applyAlignment="1">
      <alignment/>
    </xf>
    <xf numFmtId="173" fontId="0" fillId="0" borderId="0" xfId="0" applyNumberFormat="1" applyAlignment="1">
      <alignment/>
    </xf>
    <xf numFmtId="0" fontId="0" fillId="0" borderId="3" xfId="0" applyBorder="1" applyAlignment="1">
      <alignment horizontal="center"/>
    </xf>
    <xf numFmtId="0" fontId="0" fillId="0" borderId="8" xfId="0" applyBorder="1" applyAlignment="1">
      <alignment/>
    </xf>
    <xf numFmtId="0" fontId="0" fillId="0" borderId="0" xfId="0" applyFill="1" applyBorder="1" applyAlignment="1">
      <alignment/>
    </xf>
    <xf numFmtId="0" fontId="0" fillId="0" borderId="4" xfId="0"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horizontal="center"/>
    </xf>
    <xf numFmtId="37" fontId="0" fillId="0" borderId="0" xfId="0" applyNumberFormat="1" applyBorder="1" applyAlignment="1">
      <alignment horizontal="right"/>
    </xf>
    <xf numFmtId="37" fontId="0" fillId="0" borderId="0" xfId="0" applyNumberFormat="1" applyAlignment="1">
      <alignment horizontal="right"/>
    </xf>
    <xf numFmtId="172" fontId="0" fillId="0" borderId="0" xfId="0" applyNumberFormat="1" applyAlignment="1">
      <alignment horizontal="center"/>
    </xf>
    <xf numFmtId="173" fontId="0" fillId="0" borderId="0" xfId="0" applyNumberFormat="1" applyBorder="1" applyAlignment="1">
      <alignment horizontal="center"/>
    </xf>
    <xf numFmtId="173" fontId="0" fillId="0" borderId="4" xfId="0" applyNumberFormat="1" applyBorder="1" applyAlignment="1">
      <alignment horizontal="center"/>
    </xf>
    <xf numFmtId="173" fontId="0" fillId="0" borderId="0" xfId="0" applyNumberFormat="1" applyAlignment="1">
      <alignment horizontal="center"/>
    </xf>
    <xf numFmtId="172" fontId="0" fillId="0" borderId="10" xfId="0" applyNumberFormat="1" applyBorder="1" applyAlignment="1">
      <alignment horizontal="center"/>
    </xf>
    <xf numFmtId="0" fontId="0" fillId="1" borderId="3" xfId="0" applyFill="1" applyBorder="1" applyAlignment="1">
      <alignment/>
    </xf>
    <xf numFmtId="0" fontId="0" fillId="1" borderId="0" xfId="0" applyFill="1" applyBorder="1" applyAlignment="1">
      <alignment/>
    </xf>
    <xf numFmtId="0" fontId="0" fillId="1" borderId="8" xfId="0" applyFill="1" applyBorder="1" applyAlignment="1">
      <alignment/>
    </xf>
    <xf numFmtId="0" fontId="0" fillId="1" borderId="2" xfId="0" applyFill="1" applyBorder="1" applyAlignment="1">
      <alignment/>
    </xf>
    <xf numFmtId="0" fontId="0" fillId="1" borderId="12" xfId="0" applyFill="1" applyBorder="1" applyAlignment="1">
      <alignment/>
    </xf>
    <xf numFmtId="0" fontId="0" fillId="1" borderId="4" xfId="0" applyFill="1" applyBorder="1" applyAlignment="1">
      <alignment/>
    </xf>
    <xf numFmtId="0" fontId="0" fillId="1" borderId="0" xfId="0" applyFill="1" applyAlignment="1">
      <alignment/>
    </xf>
    <xf numFmtId="0" fontId="1" fillId="1" borderId="3" xfId="0" applyFont="1" applyFill="1" applyBorder="1" applyAlignment="1">
      <alignment/>
    </xf>
    <xf numFmtId="0" fontId="1" fillId="1" borderId="0" xfId="0" applyFont="1" applyFill="1" applyBorder="1" applyAlignment="1">
      <alignment/>
    </xf>
    <xf numFmtId="0" fontId="1" fillId="1" borderId="0" xfId="0" applyFont="1" applyFill="1" applyBorder="1" applyAlignment="1">
      <alignment horizontal="center"/>
    </xf>
    <xf numFmtId="0" fontId="1" fillId="1" borderId="4" xfId="0" applyFont="1" applyFill="1" applyBorder="1" applyAlignment="1">
      <alignment horizontal="center"/>
    </xf>
    <xf numFmtId="0" fontId="1" fillId="1" borderId="0" xfId="0" applyFont="1" applyFill="1" applyBorder="1" applyAlignment="1">
      <alignment horizontal="left"/>
    </xf>
    <xf numFmtId="0" fontId="1" fillId="1" borderId="4" xfId="0" applyFont="1" applyFill="1" applyBorder="1" applyAlignment="1">
      <alignment/>
    </xf>
    <xf numFmtId="0" fontId="1" fillId="1" borderId="0" xfId="0" applyFont="1" applyFill="1" applyAlignment="1">
      <alignment/>
    </xf>
    <xf numFmtId="0" fontId="1" fillId="1" borderId="0" xfId="0" applyFont="1" applyFill="1" applyAlignment="1">
      <alignment horizontal="center"/>
    </xf>
    <xf numFmtId="0" fontId="1" fillId="1" borderId="5" xfId="0" applyFont="1" applyFill="1" applyBorder="1" applyAlignment="1">
      <alignment/>
    </xf>
    <xf numFmtId="0" fontId="1" fillId="1" borderId="6" xfId="0" applyFont="1" applyFill="1" applyBorder="1" applyAlignment="1">
      <alignment/>
    </xf>
    <xf numFmtId="0" fontId="1" fillId="1" borderId="6" xfId="0" applyFont="1" applyFill="1" applyBorder="1" applyAlignment="1">
      <alignment horizontal="center"/>
    </xf>
    <xf numFmtId="0" fontId="1" fillId="1" borderId="7" xfId="0" applyFont="1" applyFill="1" applyBorder="1" applyAlignment="1">
      <alignment horizontal="center"/>
    </xf>
    <xf numFmtId="0" fontId="1" fillId="1" borderId="7" xfId="0" applyFont="1" applyFill="1" applyBorder="1" applyAlignment="1">
      <alignment/>
    </xf>
    <xf numFmtId="0" fontId="0" fillId="0" borderId="2" xfId="0" applyBorder="1" applyAlignment="1">
      <alignment/>
    </xf>
    <xf numFmtId="172" fontId="0" fillId="0" borderId="0" xfId="0" applyNumberFormat="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149</xdr:row>
      <xdr:rowOff>9525</xdr:rowOff>
    </xdr:from>
    <xdr:to>
      <xdr:col>22</xdr:col>
      <xdr:colOff>9525</xdr:colOff>
      <xdr:row>151</xdr:row>
      <xdr:rowOff>9525</xdr:rowOff>
    </xdr:to>
    <xdr:sp>
      <xdr:nvSpPr>
        <xdr:cNvPr id="1" name="TextBox 1"/>
        <xdr:cNvSpPr txBox="1">
          <a:spLocks noChangeArrowheads="1"/>
        </xdr:cNvSpPr>
      </xdr:nvSpPr>
      <xdr:spPr>
        <a:xfrm>
          <a:off x="238125" y="25003125"/>
          <a:ext cx="72294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2000 Annual Accounts.</a:t>
          </a:r>
        </a:p>
      </xdr:txBody>
    </xdr:sp>
    <xdr:clientData/>
  </xdr:twoCellAnchor>
  <xdr:twoCellAnchor>
    <xdr:from>
      <xdr:col>2</xdr:col>
      <xdr:colOff>28575</xdr:colOff>
      <xdr:row>160</xdr:row>
      <xdr:rowOff>19050</xdr:rowOff>
    </xdr:from>
    <xdr:to>
      <xdr:col>20</xdr:col>
      <xdr:colOff>0</xdr:colOff>
      <xdr:row>161</xdr:row>
      <xdr:rowOff>28575</xdr:rowOff>
    </xdr:to>
    <xdr:sp>
      <xdr:nvSpPr>
        <xdr:cNvPr id="2" name="TextBox 3"/>
        <xdr:cNvSpPr txBox="1">
          <a:spLocks noChangeArrowheads="1"/>
        </xdr:cNvSpPr>
      </xdr:nvSpPr>
      <xdr:spPr>
        <a:xfrm>
          <a:off x="266700" y="2673667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for the current financial year.</a:t>
          </a:r>
        </a:p>
      </xdr:txBody>
    </xdr:sp>
    <xdr:clientData/>
  </xdr:twoCellAnchor>
  <xdr:twoCellAnchor>
    <xdr:from>
      <xdr:col>2</xdr:col>
      <xdr:colOff>0</xdr:colOff>
      <xdr:row>320</xdr:row>
      <xdr:rowOff>19050</xdr:rowOff>
    </xdr:from>
    <xdr:to>
      <xdr:col>21</xdr:col>
      <xdr:colOff>600075</xdr:colOff>
      <xdr:row>325</xdr:row>
      <xdr:rowOff>0</xdr:rowOff>
    </xdr:to>
    <xdr:sp>
      <xdr:nvSpPr>
        <xdr:cNvPr id="3" name="TextBox 5"/>
        <xdr:cNvSpPr txBox="1">
          <a:spLocks noChangeArrowheads="1"/>
        </xdr:cNvSpPr>
      </xdr:nvSpPr>
      <xdr:spPr>
        <a:xfrm>
          <a:off x="238125" y="52635150"/>
          <a:ext cx="7210425" cy="790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High interest cost remains a burden to the Group. Towards this, the Group is looking at avenues to reduce the Group's borrowings including disposal of certain investment properties.
Further, the Group has also undertaken various cost cutting measures including streamlining its workforce.  It has also identify areas where revenue generation can be enhanced.  The effects of these measures can only be seen in the later part of 2002.  </a:t>
          </a:r>
        </a:p>
      </xdr:txBody>
    </xdr:sp>
    <xdr:clientData/>
  </xdr:twoCellAnchor>
  <xdr:twoCellAnchor>
    <xdr:from>
      <xdr:col>1</xdr:col>
      <xdr:colOff>171450</xdr:colOff>
      <xdr:row>188</xdr:row>
      <xdr:rowOff>9525</xdr:rowOff>
    </xdr:from>
    <xdr:to>
      <xdr:col>22</xdr:col>
      <xdr:colOff>0</xdr:colOff>
      <xdr:row>192</xdr:row>
      <xdr:rowOff>9525</xdr:rowOff>
    </xdr:to>
    <xdr:sp>
      <xdr:nvSpPr>
        <xdr:cNvPr id="4" name="TextBox 6"/>
        <xdr:cNvSpPr txBox="1">
          <a:spLocks noChangeArrowheads="1"/>
        </xdr:cNvSpPr>
      </xdr:nvSpPr>
      <xdr:spPr>
        <a:xfrm>
          <a:off x="228600" y="31261050"/>
          <a:ext cx="722947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February 2001, 67,537,386 ordinary shares of RM1 each were cancelled via a capital reduction and share consolidation exercise, and on 27 April 2001, 51,640,000 new ordinary shares of RM1 each were issued at par for the acquisition of Atria Properties Sdn Bhd. Other than these, there were no other issuance or repayment of debts and equity securities, share buy-backs or shares held as treasury shares and resale of treasury shares during the current financial year.
</a:t>
          </a:r>
        </a:p>
      </xdr:txBody>
    </xdr:sp>
    <xdr:clientData/>
  </xdr:twoCellAnchor>
  <xdr:twoCellAnchor>
    <xdr:from>
      <xdr:col>3</xdr:col>
      <xdr:colOff>57150</xdr:colOff>
      <xdr:row>236</xdr:row>
      <xdr:rowOff>9525</xdr:rowOff>
    </xdr:from>
    <xdr:to>
      <xdr:col>21</xdr:col>
      <xdr:colOff>600075</xdr:colOff>
      <xdr:row>239</xdr:row>
      <xdr:rowOff>38100</xdr:rowOff>
    </xdr:to>
    <xdr:sp>
      <xdr:nvSpPr>
        <xdr:cNvPr id="5" name="TextBox 8"/>
        <xdr:cNvSpPr txBox="1">
          <a:spLocks noChangeArrowheads="1"/>
        </xdr:cNvSpPr>
      </xdr:nvSpPr>
      <xdr:spPr>
        <a:xfrm>
          <a:off x="495300" y="39014400"/>
          <a:ext cx="69532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3</xdr:col>
      <xdr:colOff>361950</xdr:colOff>
      <xdr:row>239</xdr:row>
      <xdr:rowOff>76200</xdr:rowOff>
    </xdr:from>
    <xdr:to>
      <xdr:col>22</xdr:col>
      <xdr:colOff>0</xdr:colOff>
      <xdr:row>246</xdr:row>
      <xdr:rowOff>142875</xdr:rowOff>
    </xdr:to>
    <xdr:sp>
      <xdr:nvSpPr>
        <xdr:cNvPr id="6" name="TextBox 9"/>
        <xdr:cNvSpPr txBox="1">
          <a:spLocks noChangeArrowheads="1"/>
        </xdr:cNvSpPr>
      </xdr:nvSpPr>
      <xdr:spPr>
        <a:xfrm>
          <a:off x="800100" y="39566850"/>
          <a:ext cx="6657975"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3</xdr:col>
      <xdr:colOff>57150</xdr:colOff>
      <xdr:row>239</xdr:row>
      <xdr:rowOff>66675</xdr:rowOff>
    </xdr:from>
    <xdr:to>
      <xdr:col>3</xdr:col>
      <xdr:colOff>314325</xdr:colOff>
      <xdr:row>246</xdr:row>
      <xdr:rowOff>0</xdr:rowOff>
    </xdr:to>
    <xdr:sp>
      <xdr:nvSpPr>
        <xdr:cNvPr id="7" name="TextBox 10"/>
        <xdr:cNvSpPr txBox="1">
          <a:spLocks noChangeArrowheads="1"/>
        </xdr:cNvSpPr>
      </xdr:nvSpPr>
      <xdr:spPr>
        <a:xfrm>
          <a:off x="495300" y="39557325"/>
          <a:ext cx="257175" cy="1066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3</xdr:col>
      <xdr:colOff>66675</xdr:colOff>
      <xdr:row>246</xdr:row>
      <xdr:rowOff>95250</xdr:rowOff>
    </xdr:from>
    <xdr:to>
      <xdr:col>19</xdr:col>
      <xdr:colOff>9525</xdr:colOff>
      <xdr:row>247</xdr:row>
      <xdr:rowOff>142875</xdr:rowOff>
    </xdr:to>
    <xdr:sp>
      <xdr:nvSpPr>
        <xdr:cNvPr id="8" name="TextBox 11"/>
        <xdr:cNvSpPr txBox="1">
          <a:spLocks noChangeArrowheads="1"/>
        </xdr:cNvSpPr>
      </xdr:nvSpPr>
      <xdr:spPr>
        <a:xfrm>
          <a:off x="504825" y="40719375"/>
          <a:ext cx="60864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0</xdr:colOff>
      <xdr:row>334</xdr:row>
      <xdr:rowOff>9525</xdr:rowOff>
    </xdr:from>
    <xdr:to>
      <xdr:col>19</xdr:col>
      <xdr:colOff>9525</xdr:colOff>
      <xdr:row>335</xdr:row>
      <xdr:rowOff>142875</xdr:rowOff>
    </xdr:to>
    <xdr:sp>
      <xdr:nvSpPr>
        <xdr:cNvPr id="9" name="TextBox 12"/>
        <xdr:cNvSpPr txBox="1">
          <a:spLocks noChangeArrowheads="1"/>
        </xdr:cNvSpPr>
      </xdr:nvSpPr>
      <xdr:spPr>
        <a:xfrm>
          <a:off x="238125" y="54883050"/>
          <a:ext cx="635317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year.</a:t>
          </a:r>
        </a:p>
      </xdr:txBody>
    </xdr:sp>
    <xdr:clientData/>
  </xdr:twoCellAnchor>
  <xdr:twoCellAnchor>
    <xdr:from>
      <xdr:col>2</xdr:col>
      <xdr:colOff>9525</xdr:colOff>
      <xdr:row>212</xdr:row>
      <xdr:rowOff>19050</xdr:rowOff>
    </xdr:from>
    <xdr:to>
      <xdr:col>22</xdr:col>
      <xdr:colOff>9525</xdr:colOff>
      <xdr:row>214</xdr:row>
      <xdr:rowOff>76200</xdr:rowOff>
    </xdr:to>
    <xdr:sp>
      <xdr:nvSpPr>
        <xdr:cNvPr id="10" name="TextBox 13"/>
        <xdr:cNvSpPr txBox="1">
          <a:spLocks noChangeArrowheads="1"/>
        </xdr:cNvSpPr>
      </xdr:nvSpPr>
      <xdr:spPr>
        <a:xfrm>
          <a:off x="247650" y="35213925"/>
          <a:ext cx="72199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borrowings are secured by way of a charge on the freehold and leasehold properties of the Company and its subsidiaries and also a fixed and floating charge on the assets of its subsidiaries.
</a:t>
          </a:r>
        </a:p>
      </xdr:txBody>
    </xdr:sp>
    <xdr:clientData/>
  </xdr:twoCellAnchor>
  <xdr:twoCellAnchor>
    <xdr:from>
      <xdr:col>2</xdr:col>
      <xdr:colOff>0</xdr:colOff>
      <xdr:row>295</xdr:row>
      <xdr:rowOff>0</xdr:rowOff>
    </xdr:from>
    <xdr:to>
      <xdr:col>21</xdr:col>
      <xdr:colOff>590550</xdr:colOff>
      <xdr:row>301</xdr:row>
      <xdr:rowOff>76200</xdr:rowOff>
    </xdr:to>
    <xdr:sp>
      <xdr:nvSpPr>
        <xdr:cNvPr id="11" name="TextBox 15"/>
        <xdr:cNvSpPr txBox="1">
          <a:spLocks noChangeArrowheads="1"/>
        </xdr:cNvSpPr>
      </xdr:nvSpPr>
      <xdr:spPr>
        <a:xfrm>
          <a:off x="238125" y="48548925"/>
          <a:ext cx="7200900"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operating loss before exceptional items and taxation for the current financial year amounted to RM7.20 million as compared to RM9.94 million last year due to lower interest rates and the completion of the acquisition of Atria Properties Sdn Bhd. 
However, the Group incurred an exceptional loss of RM40.00 million for the same period mainly due to the loss incurred upon the cessation of the Group's timber moulding operations in Aceh Indonesia, and the provision for doubtful debts.</a:t>
          </a:r>
        </a:p>
      </xdr:txBody>
    </xdr:sp>
    <xdr:clientData/>
  </xdr:twoCellAnchor>
  <xdr:twoCellAnchor>
    <xdr:from>
      <xdr:col>2</xdr:col>
      <xdr:colOff>9525</xdr:colOff>
      <xdr:row>218</xdr:row>
      <xdr:rowOff>9525</xdr:rowOff>
    </xdr:from>
    <xdr:to>
      <xdr:col>22</xdr:col>
      <xdr:colOff>0</xdr:colOff>
      <xdr:row>220</xdr:row>
      <xdr:rowOff>104775</xdr:rowOff>
    </xdr:to>
    <xdr:sp>
      <xdr:nvSpPr>
        <xdr:cNvPr id="12" name="TextBox 18"/>
        <xdr:cNvSpPr txBox="1">
          <a:spLocks noChangeArrowheads="1"/>
        </xdr:cNvSpPr>
      </xdr:nvSpPr>
      <xdr:spPr>
        <a:xfrm>
          <a:off x="247650" y="36156900"/>
          <a:ext cx="72104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to RM4 million relates to unsecured guarantee issued in respect of banking facilities for a former subsidiary company.</a:t>
          </a:r>
        </a:p>
      </xdr:txBody>
    </xdr:sp>
    <xdr:clientData/>
  </xdr:twoCellAnchor>
  <xdr:twoCellAnchor>
    <xdr:from>
      <xdr:col>2</xdr:col>
      <xdr:colOff>0</xdr:colOff>
      <xdr:row>283</xdr:row>
      <xdr:rowOff>19050</xdr:rowOff>
    </xdr:from>
    <xdr:to>
      <xdr:col>21</xdr:col>
      <xdr:colOff>590550</xdr:colOff>
      <xdr:row>290</xdr:row>
      <xdr:rowOff>66675</xdr:rowOff>
    </xdr:to>
    <xdr:sp>
      <xdr:nvSpPr>
        <xdr:cNvPr id="13" name="TextBox 19"/>
        <xdr:cNvSpPr txBox="1">
          <a:spLocks noChangeArrowheads="1"/>
        </xdr:cNvSpPr>
      </xdr:nvSpPr>
      <xdr:spPr>
        <a:xfrm>
          <a:off x="238125" y="46624875"/>
          <a:ext cx="72009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an operating loss before exceptional items and taxation of RM1.16 million for the fourth quarter against RM1.10 million in the previous quarter. There was no major variation in the operating results as the Group's income was derived mainly from its investment properties which has fixed returns. Contributions from other divisions, namely development and construction, remained at the same level as in the previous quarter.  
An exceptional loss of RM18.04 million was made in the fourth quarter to write off the cost of investment and advances made to the timber moulding operations in Indonesia which has since ceased operations during the current financial year and also to provide for foreseeable doubtful debts.
</a:t>
          </a:r>
        </a:p>
      </xdr:txBody>
    </xdr:sp>
    <xdr:clientData/>
  </xdr:twoCellAnchor>
  <xdr:oneCellAnchor>
    <xdr:from>
      <xdr:col>6</xdr:col>
      <xdr:colOff>342900</xdr:colOff>
      <xdr:row>186</xdr:row>
      <xdr:rowOff>0</xdr:rowOff>
    </xdr:from>
    <xdr:ext cx="76200" cy="200025"/>
    <xdr:sp>
      <xdr:nvSpPr>
        <xdr:cNvPr id="14" name="TextBox 22"/>
        <xdr:cNvSpPr txBox="1">
          <a:spLocks noChangeArrowheads="1"/>
        </xdr:cNvSpPr>
      </xdr:nvSpPr>
      <xdr:spPr>
        <a:xfrm>
          <a:off x="2867025" y="3092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176</xdr:row>
      <xdr:rowOff>9525</xdr:rowOff>
    </xdr:from>
    <xdr:to>
      <xdr:col>22</xdr:col>
      <xdr:colOff>9525</xdr:colOff>
      <xdr:row>178</xdr:row>
      <xdr:rowOff>47625</xdr:rowOff>
    </xdr:to>
    <xdr:sp>
      <xdr:nvSpPr>
        <xdr:cNvPr id="15" name="TextBox 24"/>
        <xdr:cNvSpPr txBox="1">
          <a:spLocks noChangeArrowheads="1"/>
        </xdr:cNvSpPr>
      </xdr:nvSpPr>
      <xdr:spPr>
        <a:xfrm>
          <a:off x="247650" y="29279850"/>
          <a:ext cx="72199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year, the Company acquired 100% equity interest in Atria Properties Sdn Bhd for a purchase consideration of RM51.64 million, and disposed 100% equity interest in Lien Hoe Africa Sdn Bhd for RM1.</a:t>
          </a:r>
        </a:p>
      </xdr:txBody>
    </xdr:sp>
    <xdr:clientData/>
  </xdr:twoCellAnchor>
  <xdr:twoCellAnchor>
    <xdr:from>
      <xdr:col>2</xdr:col>
      <xdr:colOff>19050</xdr:colOff>
      <xdr:row>154</xdr:row>
      <xdr:rowOff>57150</xdr:rowOff>
    </xdr:from>
    <xdr:to>
      <xdr:col>22</xdr:col>
      <xdr:colOff>0</xdr:colOff>
      <xdr:row>158</xdr:row>
      <xdr:rowOff>0</xdr:rowOff>
    </xdr:to>
    <xdr:sp>
      <xdr:nvSpPr>
        <xdr:cNvPr id="16" name="TextBox 26"/>
        <xdr:cNvSpPr txBox="1">
          <a:spLocks noChangeArrowheads="1"/>
        </xdr:cNvSpPr>
      </xdr:nvSpPr>
      <xdr:spPr>
        <a:xfrm>
          <a:off x="257175" y="25850850"/>
          <a:ext cx="72009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Exceptional items comprise mainly of the provision for loss and the writting off of cost of investment and advances made to the Indonesia operations totaling RM25.84 million upon the cessation of the Group's timber moulding operations in Aceh Indonesia, and the provision for doubtful debts amounting to RM14.10 million.</a:t>
          </a:r>
        </a:p>
      </xdr:txBody>
    </xdr:sp>
    <xdr:clientData/>
  </xdr:twoCellAnchor>
  <xdr:twoCellAnchor>
    <xdr:from>
      <xdr:col>2</xdr:col>
      <xdr:colOff>9525</xdr:colOff>
      <xdr:row>164</xdr:row>
      <xdr:rowOff>0</xdr:rowOff>
    </xdr:from>
    <xdr:to>
      <xdr:col>21</xdr:col>
      <xdr:colOff>590550</xdr:colOff>
      <xdr:row>166</xdr:row>
      <xdr:rowOff>28575</xdr:rowOff>
    </xdr:to>
    <xdr:sp>
      <xdr:nvSpPr>
        <xdr:cNvPr id="17" name="TextBox 27"/>
        <xdr:cNvSpPr txBox="1">
          <a:spLocks noChangeArrowheads="1"/>
        </xdr:cNvSpPr>
      </xdr:nvSpPr>
      <xdr:spPr>
        <a:xfrm>
          <a:off x="247650" y="27365325"/>
          <a:ext cx="71913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tax credit arises in the fourth quarter is due to the payment of dividend by a subsidiary company.</a:t>
          </a:r>
        </a:p>
      </xdr:txBody>
    </xdr:sp>
    <xdr:clientData/>
  </xdr:twoCellAnchor>
  <xdr:twoCellAnchor>
    <xdr:from>
      <xdr:col>2</xdr:col>
      <xdr:colOff>28575</xdr:colOff>
      <xdr:row>181</xdr:row>
      <xdr:rowOff>28575</xdr:rowOff>
    </xdr:from>
    <xdr:to>
      <xdr:col>22</xdr:col>
      <xdr:colOff>9525</xdr:colOff>
      <xdr:row>185</xdr:row>
      <xdr:rowOff>47625</xdr:rowOff>
    </xdr:to>
    <xdr:sp>
      <xdr:nvSpPr>
        <xdr:cNvPr id="18" name="TextBox 29"/>
        <xdr:cNvSpPr txBox="1">
          <a:spLocks noChangeArrowheads="1"/>
        </xdr:cNvSpPr>
      </xdr:nvSpPr>
      <xdr:spPr>
        <a:xfrm>
          <a:off x="266700" y="30099000"/>
          <a:ext cx="7200900"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has entered into Sale and Purchase Agreements to acquire 100% equity interest in Billiontex Industries Sdn Bhd and Rusella Teguh Sdn Bhd for a consideration of RM107.49 million to be satisfied by the issuance of RM107.49 million 5-year 2% Irredeemable Convertible Unsecured Loan Stocks at 100% of its nominal value.  These transactions are currently pending completion.
</a:t>
          </a:r>
        </a:p>
      </xdr:txBody>
    </xdr:sp>
    <xdr:clientData/>
  </xdr:twoCellAnchor>
  <xdr:twoCellAnchor>
    <xdr:from>
      <xdr:col>2</xdr:col>
      <xdr:colOff>19050</xdr:colOff>
      <xdr:row>304</xdr:row>
      <xdr:rowOff>47625</xdr:rowOff>
    </xdr:from>
    <xdr:to>
      <xdr:col>21</xdr:col>
      <xdr:colOff>590550</xdr:colOff>
      <xdr:row>309</xdr:row>
      <xdr:rowOff>133350</xdr:rowOff>
    </xdr:to>
    <xdr:sp>
      <xdr:nvSpPr>
        <xdr:cNvPr id="19" name="TextBox 30"/>
        <xdr:cNvSpPr txBox="1">
          <a:spLocks noChangeArrowheads="1"/>
        </xdr:cNvSpPr>
      </xdr:nvSpPr>
      <xdr:spPr>
        <a:xfrm>
          <a:off x="257175" y="50053875"/>
          <a:ext cx="7181850" cy="895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January 2002, the Company has entered into a Sale and Purchase Agreement to dispose its entire equity interest in Holiday Plaza Sdn Bhd ('HPSB') for a consideration of RM92.15 million. HPSB owns the office tower and car park and 178,611 sq ft of the remaining unsold units in the podium block at Holiday Plaza, Johor Bahru.  This transaction is pending approvals from the relevant authorities and shareholders of the Company and is expected to be completed in the second quarter of 2002.</a:t>
          </a:r>
        </a:p>
      </xdr:txBody>
    </xdr:sp>
    <xdr:clientData/>
  </xdr:twoCellAnchor>
  <xdr:twoCellAnchor>
    <xdr:from>
      <xdr:col>2</xdr:col>
      <xdr:colOff>28575</xdr:colOff>
      <xdr:row>236</xdr:row>
      <xdr:rowOff>9525</xdr:rowOff>
    </xdr:from>
    <xdr:to>
      <xdr:col>3</xdr:col>
      <xdr:colOff>38100</xdr:colOff>
      <xdr:row>242</xdr:row>
      <xdr:rowOff>19050</xdr:rowOff>
    </xdr:to>
    <xdr:sp>
      <xdr:nvSpPr>
        <xdr:cNvPr id="20" name="TextBox 32"/>
        <xdr:cNvSpPr txBox="1">
          <a:spLocks noChangeArrowheads="1"/>
        </xdr:cNvSpPr>
      </xdr:nvSpPr>
      <xdr:spPr>
        <a:xfrm>
          <a:off x="266700" y="39014400"/>
          <a:ext cx="209550" cy="981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2</xdr:col>
      <xdr:colOff>19050</xdr:colOff>
      <xdr:row>231</xdr:row>
      <xdr:rowOff>9525</xdr:rowOff>
    </xdr:from>
    <xdr:to>
      <xdr:col>3</xdr:col>
      <xdr:colOff>47625</xdr:colOff>
      <xdr:row>235</xdr:row>
      <xdr:rowOff>152400</xdr:rowOff>
    </xdr:to>
    <xdr:sp>
      <xdr:nvSpPr>
        <xdr:cNvPr id="21" name="TextBox 35"/>
        <xdr:cNvSpPr txBox="1">
          <a:spLocks noChangeArrowheads="1"/>
        </xdr:cNvSpPr>
      </xdr:nvSpPr>
      <xdr:spPr>
        <a:xfrm>
          <a:off x="257175" y="38204775"/>
          <a:ext cx="228600" cy="79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3</xdr:col>
      <xdr:colOff>19050</xdr:colOff>
      <xdr:row>231</xdr:row>
      <xdr:rowOff>9525</xdr:rowOff>
    </xdr:from>
    <xdr:to>
      <xdr:col>22</xdr:col>
      <xdr:colOff>0</xdr:colOff>
      <xdr:row>235</xdr:row>
      <xdr:rowOff>28575</xdr:rowOff>
    </xdr:to>
    <xdr:sp>
      <xdr:nvSpPr>
        <xdr:cNvPr id="22" name="TextBox 36"/>
        <xdr:cNvSpPr txBox="1">
          <a:spLocks noChangeArrowheads="1"/>
        </xdr:cNvSpPr>
      </xdr:nvSpPr>
      <xdr:spPr>
        <a:xfrm>
          <a:off x="457200" y="38204775"/>
          <a:ext cx="700087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writ of summons dated 27 December 2001 was served on the Company by the trustee for the Loan Stocks who alleges that the Company has defaulted in terms of repayment of the Loan Stock.  The trustee has also taken out foreclosure proceedings to auction Kompleks Lien Hoe which was charged as security for the Loan Stock.  However, a copy of the sealed Originating Summons has yet to be served on the Company.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4"/>
  <sheetViews>
    <sheetView tabSelected="1" workbookViewId="0" topLeftCell="A338">
      <selection activeCell="A294" sqref="A294:IV294"/>
    </sheetView>
  </sheetViews>
  <sheetFormatPr defaultColWidth="9.140625" defaultRowHeight="12.75"/>
  <cols>
    <col min="1" max="1" width="0.85546875" style="0" customWidth="1"/>
    <col min="2" max="2" width="2.7109375" style="0" customWidth="1"/>
    <col min="3" max="3" width="3.00390625" style="0" customWidth="1"/>
    <col min="5" max="5" width="18.140625" style="0" customWidth="1"/>
    <col min="6" max="6" width="4.00390625" style="0" customWidth="1"/>
    <col min="7" max="7" width="9.28125" style="0" customWidth="1"/>
    <col min="8" max="9" width="3.140625" style="0" customWidth="1"/>
    <col min="10" max="10" width="9.28125" style="0" customWidth="1"/>
    <col min="11" max="11" width="3.140625" style="0" customWidth="1"/>
    <col min="12" max="12" width="0.85546875" style="0" customWidth="1"/>
    <col min="13" max="13" width="3.140625" style="0" customWidth="1"/>
    <col min="14" max="14" width="9.28125" style="0" customWidth="1"/>
    <col min="15" max="15" width="3.140625" style="0" customWidth="1"/>
    <col min="16" max="16" width="0.85546875" style="0" customWidth="1"/>
    <col min="17" max="17" width="3.140625" style="0" customWidth="1"/>
    <col min="18" max="18" width="9.28125" style="0" customWidth="1"/>
    <col min="19" max="19" width="3.140625" style="0" customWidth="1"/>
    <col min="20" max="20" width="0.85546875" style="0" customWidth="1"/>
    <col min="21" max="21" width="3.140625" style="0" customWidth="1"/>
    <col min="23" max="23" width="3.140625" style="0" customWidth="1"/>
    <col min="24" max="24" width="0.85546875" style="0" customWidth="1"/>
  </cols>
  <sheetData>
    <row r="1" spans="1:24" ht="13.5" customHeight="1">
      <c r="A1" s="21"/>
      <c r="B1" s="22"/>
      <c r="C1" s="22"/>
      <c r="D1" s="22"/>
      <c r="E1" s="22"/>
      <c r="F1" s="22"/>
      <c r="G1" s="22"/>
      <c r="H1" s="22"/>
      <c r="I1" s="22"/>
      <c r="J1" s="22"/>
      <c r="K1" s="22"/>
      <c r="L1" s="22"/>
      <c r="M1" s="22"/>
      <c r="N1" s="22"/>
      <c r="O1" s="22"/>
      <c r="P1" s="22"/>
      <c r="Q1" s="22"/>
      <c r="R1" s="22"/>
      <c r="S1" s="81"/>
      <c r="T1" s="81"/>
      <c r="U1" s="93"/>
      <c r="V1" s="93"/>
      <c r="W1" s="93"/>
      <c r="X1" s="94"/>
    </row>
    <row r="2" spans="1:24" ht="13.5" customHeight="1">
      <c r="A2" s="25"/>
      <c r="B2" s="26"/>
      <c r="C2" s="26"/>
      <c r="D2" s="26"/>
      <c r="E2" s="26"/>
      <c r="F2" s="26"/>
      <c r="G2" s="26"/>
      <c r="H2" s="26"/>
      <c r="I2" s="26"/>
      <c r="J2" s="26"/>
      <c r="K2" s="26"/>
      <c r="L2" s="26"/>
      <c r="M2" s="26"/>
      <c r="N2" s="26"/>
      <c r="O2" s="26"/>
      <c r="P2" s="26"/>
      <c r="Q2" s="26"/>
      <c r="R2" s="26"/>
      <c r="S2" s="83"/>
      <c r="T2" s="83"/>
      <c r="U2" s="87"/>
      <c r="V2" s="87"/>
      <c r="W2" s="87"/>
      <c r="X2" s="90"/>
    </row>
    <row r="3" spans="1:24" s="2" customFormat="1" ht="13.5" customHeight="1">
      <c r="A3" s="23"/>
      <c r="B3" s="24" t="s">
        <v>0</v>
      </c>
      <c r="C3" s="24"/>
      <c r="D3" s="24"/>
      <c r="E3" s="24"/>
      <c r="F3" s="24"/>
      <c r="G3" s="24"/>
      <c r="H3" s="24"/>
      <c r="I3" s="24"/>
      <c r="J3" s="24"/>
      <c r="K3" s="24"/>
      <c r="L3" s="24"/>
      <c r="M3" s="24"/>
      <c r="N3" s="24"/>
      <c r="O3" s="24"/>
      <c r="P3" s="24"/>
      <c r="Q3" s="24"/>
      <c r="R3" s="24"/>
      <c r="S3" s="82"/>
      <c r="T3" s="82"/>
      <c r="U3" s="88"/>
      <c r="V3" s="86"/>
      <c r="W3" s="86"/>
      <c r="X3" s="91"/>
    </row>
    <row r="4" spans="1:24" ht="13.5" customHeight="1">
      <c r="A4" s="25"/>
      <c r="B4" s="26" t="s">
        <v>1</v>
      </c>
      <c r="C4" s="26"/>
      <c r="D4" s="26"/>
      <c r="E4" s="26"/>
      <c r="F4" s="26"/>
      <c r="G4" s="26"/>
      <c r="H4" s="26"/>
      <c r="I4" s="26"/>
      <c r="J4" s="26"/>
      <c r="K4" s="26"/>
      <c r="L4" s="26"/>
      <c r="M4" s="26"/>
      <c r="N4" s="26"/>
      <c r="O4" s="26"/>
      <c r="P4" s="26"/>
      <c r="Q4" s="26"/>
      <c r="R4" s="26"/>
      <c r="S4" s="83"/>
      <c r="T4" s="83"/>
      <c r="U4" s="87"/>
      <c r="V4" s="85"/>
      <c r="W4" s="85"/>
      <c r="X4" s="90"/>
    </row>
    <row r="5" spans="1:24" ht="13.5" customHeight="1">
      <c r="A5" s="25"/>
      <c r="B5" s="26"/>
      <c r="C5" s="26"/>
      <c r="D5" s="26"/>
      <c r="E5" s="26"/>
      <c r="F5" s="26"/>
      <c r="G5" s="26"/>
      <c r="H5" s="26"/>
      <c r="I5" s="26"/>
      <c r="J5" s="26"/>
      <c r="K5" s="26"/>
      <c r="L5" s="26"/>
      <c r="M5" s="26"/>
      <c r="N5" s="26"/>
      <c r="O5" s="26"/>
      <c r="P5" s="26"/>
      <c r="Q5" s="26"/>
      <c r="R5" s="26"/>
      <c r="S5" s="83"/>
      <c r="T5" s="83"/>
      <c r="U5" s="87"/>
      <c r="V5" s="85"/>
      <c r="W5" s="85"/>
      <c r="X5" s="90"/>
    </row>
    <row r="6" spans="1:24" ht="13.5" customHeight="1">
      <c r="A6" s="27"/>
      <c r="B6" s="28"/>
      <c r="C6" s="28"/>
      <c r="D6" s="28"/>
      <c r="E6" s="28"/>
      <c r="F6" s="28"/>
      <c r="G6" s="28"/>
      <c r="H6" s="28"/>
      <c r="I6" s="28"/>
      <c r="J6" s="28"/>
      <c r="K6" s="28"/>
      <c r="L6" s="28"/>
      <c r="M6" s="28"/>
      <c r="N6" s="28"/>
      <c r="O6" s="28"/>
      <c r="P6" s="28"/>
      <c r="Q6" s="28"/>
      <c r="R6" s="28"/>
      <c r="S6" s="84"/>
      <c r="T6" s="84"/>
      <c r="U6" s="87"/>
      <c r="V6" s="85"/>
      <c r="W6" s="85"/>
      <c r="X6" s="90"/>
    </row>
    <row r="7" spans="1:24" ht="13.5" customHeight="1">
      <c r="A7" s="29"/>
      <c r="B7" s="30"/>
      <c r="C7" s="30"/>
      <c r="D7" s="30"/>
      <c r="E7" s="30"/>
      <c r="F7" s="30"/>
      <c r="G7" s="30"/>
      <c r="H7" s="30"/>
      <c r="I7" s="30"/>
      <c r="J7" s="30"/>
      <c r="K7" s="30"/>
      <c r="L7" s="30"/>
      <c r="M7" s="30"/>
      <c r="N7" s="30"/>
      <c r="O7" s="30"/>
      <c r="P7" s="30"/>
      <c r="Q7" s="30"/>
      <c r="R7" s="30"/>
      <c r="S7" s="30"/>
      <c r="T7" s="30"/>
      <c r="U7" s="89"/>
      <c r="V7" s="89"/>
      <c r="W7" s="89"/>
      <c r="X7" s="92"/>
    </row>
    <row r="8" spans="1:24" s="1" customFormat="1" ht="13.5" customHeight="1">
      <c r="A8" s="31"/>
      <c r="B8" s="32" t="s">
        <v>164</v>
      </c>
      <c r="C8" s="32"/>
      <c r="D8" s="32"/>
      <c r="E8" s="32"/>
      <c r="F8" s="32"/>
      <c r="G8" s="32"/>
      <c r="H8" s="32"/>
      <c r="I8" s="32"/>
      <c r="J8" s="32"/>
      <c r="K8" s="32"/>
      <c r="L8" s="32"/>
      <c r="M8" s="32"/>
      <c r="N8" s="32"/>
      <c r="O8" s="32"/>
      <c r="P8" s="32"/>
      <c r="Q8" s="32"/>
      <c r="R8" s="32"/>
      <c r="S8" s="32"/>
      <c r="T8" s="32"/>
      <c r="U8" s="32"/>
      <c r="V8" s="32"/>
      <c r="W8" s="32"/>
      <c r="X8" s="33"/>
    </row>
    <row r="9" spans="1:24" s="1" customFormat="1" ht="13.5" customHeight="1">
      <c r="A9" s="31"/>
      <c r="B9" s="32" t="s">
        <v>2</v>
      </c>
      <c r="C9" s="32"/>
      <c r="D9" s="32"/>
      <c r="E9" s="32"/>
      <c r="F9" s="32"/>
      <c r="G9" s="32"/>
      <c r="H9" s="32"/>
      <c r="I9" s="32"/>
      <c r="J9" s="32"/>
      <c r="K9" s="32"/>
      <c r="L9" s="32"/>
      <c r="M9" s="32"/>
      <c r="N9" s="32"/>
      <c r="O9" s="32"/>
      <c r="P9" s="32"/>
      <c r="Q9" s="32"/>
      <c r="R9" s="32"/>
      <c r="S9" s="32"/>
      <c r="T9" s="32"/>
      <c r="U9" s="32"/>
      <c r="V9" s="32"/>
      <c r="W9" s="32"/>
      <c r="X9" s="33"/>
    </row>
    <row r="10" spans="1:24" s="1" customFormat="1" ht="13.5" customHeight="1">
      <c r="A10" s="34"/>
      <c r="B10" s="35"/>
      <c r="C10" s="35"/>
      <c r="D10" s="35"/>
      <c r="E10" s="35"/>
      <c r="F10" s="35"/>
      <c r="G10" s="35"/>
      <c r="H10" s="35"/>
      <c r="I10" s="35"/>
      <c r="J10" s="35"/>
      <c r="K10" s="35"/>
      <c r="L10" s="35"/>
      <c r="M10" s="35"/>
      <c r="N10" s="35"/>
      <c r="O10" s="35"/>
      <c r="P10" s="35"/>
      <c r="Q10" s="35"/>
      <c r="R10" s="35"/>
      <c r="S10" s="35"/>
      <c r="T10" s="35"/>
      <c r="U10" s="35"/>
      <c r="V10" s="35"/>
      <c r="W10" s="35"/>
      <c r="X10" s="36"/>
    </row>
    <row r="11" spans="1:24" ht="13.5" customHeight="1">
      <c r="A11" s="112"/>
      <c r="B11" s="113"/>
      <c r="C11" s="113"/>
      <c r="D11" s="113"/>
      <c r="E11" s="113"/>
      <c r="F11" s="113"/>
      <c r="G11" s="113"/>
      <c r="H11" s="113"/>
      <c r="I11" s="114"/>
      <c r="J11" s="115"/>
      <c r="K11" s="115"/>
      <c r="L11" s="116"/>
      <c r="M11" s="113"/>
      <c r="N11" s="113"/>
      <c r="O11" s="113"/>
      <c r="P11" s="116"/>
      <c r="Q11" s="113"/>
      <c r="R11" s="113"/>
      <c r="S11" s="113"/>
      <c r="T11" s="117"/>
      <c r="U11" s="118"/>
      <c r="V11" s="118"/>
      <c r="W11" s="118"/>
      <c r="X11" s="117"/>
    </row>
    <row r="12" spans="1:24" s="1" customFormat="1" ht="13.5" customHeight="1">
      <c r="A12" s="119"/>
      <c r="B12" s="120"/>
      <c r="C12" s="120"/>
      <c r="D12" s="120"/>
      <c r="E12" s="120"/>
      <c r="F12" s="120"/>
      <c r="G12" s="120"/>
      <c r="H12" s="120"/>
      <c r="I12" s="119" t="s">
        <v>115</v>
      </c>
      <c r="J12" s="121"/>
      <c r="K12" s="121"/>
      <c r="L12" s="122"/>
      <c r="M12" s="121"/>
      <c r="N12" s="121"/>
      <c r="O12" s="121"/>
      <c r="P12" s="122"/>
      <c r="Q12" s="123" t="s">
        <v>112</v>
      </c>
      <c r="R12" s="121"/>
      <c r="S12" s="120"/>
      <c r="T12" s="124"/>
      <c r="U12" s="125"/>
      <c r="V12" s="125"/>
      <c r="W12" s="125"/>
      <c r="X12" s="124"/>
    </row>
    <row r="13" spans="1:24" s="1" customFormat="1" ht="13.5" customHeight="1">
      <c r="A13" s="119"/>
      <c r="B13" s="120"/>
      <c r="C13" s="120"/>
      <c r="D13" s="120"/>
      <c r="E13" s="120"/>
      <c r="F13" s="120"/>
      <c r="G13" s="120"/>
      <c r="H13" s="120"/>
      <c r="I13" s="119"/>
      <c r="J13" s="121" t="s">
        <v>4</v>
      </c>
      <c r="K13" s="121"/>
      <c r="L13" s="122"/>
      <c r="M13" s="121"/>
      <c r="N13" s="126" t="s">
        <v>109</v>
      </c>
      <c r="O13" s="121"/>
      <c r="P13" s="122"/>
      <c r="Q13" s="121"/>
      <c r="R13" s="121" t="s">
        <v>7</v>
      </c>
      <c r="S13" s="120"/>
      <c r="T13" s="124"/>
      <c r="U13" s="125"/>
      <c r="V13" s="126" t="s">
        <v>109</v>
      </c>
      <c r="W13" s="125"/>
      <c r="X13" s="124"/>
    </row>
    <row r="14" spans="1:24" s="1" customFormat="1" ht="13.5" customHeight="1">
      <c r="A14" s="119"/>
      <c r="B14" s="120"/>
      <c r="C14" s="120"/>
      <c r="D14" s="120"/>
      <c r="E14" s="120"/>
      <c r="F14" s="120"/>
      <c r="G14" s="120"/>
      <c r="H14" s="120"/>
      <c r="I14" s="119"/>
      <c r="J14" s="121" t="s">
        <v>5</v>
      </c>
      <c r="K14" s="121"/>
      <c r="L14" s="122"/>
      <c r="M14" s="121"/>
      <c r="N14" s="126" t="s">
        <v>110</v>
      </c>
      <c r="O14" s="121"/>
      <c r="P14" s="122"/>
      <c r="Q14" s="121"/>
      <c r="R14" s="121" t="s">
        <v>8</v>
      </c>
      <c r="S14" s="120"/>
      <c r="T14" s="124"/>
      <c r="U14" s="125"/>
      <c r="V14" s="126" t="s">
        <v>110</v>
      </c>
      <c r="W14" s="125"/>
      <c r="X14" s="124"/>
    </row>
    <row r="15" spans="1:24" s="1" customFormat="1" ht="13.5" customHeight="1">
      <c r="A15" s="119"/>
      <c r="B15" s="120"/>
      <c r="C15" s="120"/>
      <c r="D15" s="120"/>
      <c r="E15" s="120"/>
      <c r="F15" s="120"/>
      <c r="G15" s="120"/>
      <c r="H15" s="120"/>
      <c r="I15" s="119"/>
      <c r="J15" s="121" t="s">
        <v>6</v>
      </c>
      <c r="K15" s="121"/>
      <c r="L15" s="122"/>
      <c r="M15" s="121"/>
      <c r="N15" s="126" t="s">
        <v>6</v>
      </c>
      <c r="O15" s="121"/>
      <c r="P15" s="122"/>
      <c r="Q15" s="121"/>
      <c r="R15" s="121" t="s">
        <v>9</v>
      </c>
      <c r="S15" s="120"/>
      <c r="T15" s="124"/>
      <c r="U15" s="125"/>
      <c r="V15" s="126" t="s">
        <v>111</v>
      </c>
      <c r="W15" s="125"/>
      <c r="X15" s="124"/>
    </row>
    <row r="16" spans="1:24" s="1" customFormat="1" ht="13.5" customHeight="1">
      <c r="A16" s="119"/>
      <c r="B16" s="120"/>
      <c r="C16" s="120"/>
      <c r="D16" s="120"/>
      <c r="E16" s="120"/>
      <c r="F16" s="120"/>
      <c r="G16" s="120"/>
      <c r="H16" s="120"/>
      <c r="I16" s="119"/>
      <c r="J16" s="121" t="s">
        <v>165</v>
      </c>
      <c r="K16" s="121"/>
      <c r="L16" s="122"/>
      <c r="M16" s="121"/>
      <c r="N16" s="126" t="s">
        <v>130</v>
      </c>
      <c r="O16" s="121"/>
      <c r="P16" s="122"/>
      <c r="Q16" s="121"/>
      <c r="R16" s="121" t="s">
        <v>165</v>
      </c>
      <c r="S16" s="120"/>
      <c r="T16" s="124"/>
      <c r="U16" s="125"/>
      <c r="V16" s="126" t="s">
        <v>130</v>
      </c>
      <c r="W16" s="125"/>
      <c r="X16" s="124"/>
    </row>
    <row r="17" spans="1:24" s="1" customFormat="1" ht="13.5" customHeight="1">
      <c r="A17" s="119"/>
      <c r="B17" s="120"/>
      <c r="C17" s="120"/>
      <c r="D17" s="120"/>
      <c r="E17" s="120"/>
      <c r="F17" s="120"/>
      <c r="G17" s="120"/>
      <c r="H17" s="120"/>
      <c r="I17" s="119"/>
      <c r="J17" s="121" t="s">
        <v>10</v>
      </c>
      <c r="K17" s="121"/>
      <c r="L17" s="122"/>
      <c r="M17" s="121"/>
      <c r="N17" s="126" t="s">
        <v>10</v>
      </c>
      <c r="O17" s="121"/>
      <c r="P17" s="122"/>
      <c r="Q17" s="121"/>
      <c r="R17" s="121" t="s">
        <v>10</v>
      </c>
      <c r="S17" s="120"/>
      <c r="T17" s="124"/>
      <c r="U17" s="125"/>
      <c r="V17" s="126" t="s">
        <v>10</v>
      </c>
      <c r="W17" s="125"/>
      <c r="X17" s="124"/>
    </row>
    <row r="18" spans="1:24" s="1" customFormat="1" ht="13.5" customHeight="1">
      <c r="A18" s="127"/>
      <c r="B18" s="128"/>
      <c r="C18" s="128"/>
      <c r="D18" s="128"/>
      <c r="E18" s="128"/>
      <c r="F18" s="128"/>
      <c r="G18" s="128"/>
      <c r="H18" s="128"/>
      <c r="I18" s="127"/>
      <c r="J18" s="129"/>
      <c r="K18" s="129"/>
      <c r="L18" s="130"/>
      <c r="M18" s="129"/>
      <c r="N18" s="129"/>
      <c r="O18" s="129"/>
      <c r="P18" s="130"/>
      <c r="Q18" s="129"/>
      <c r="R18" s="129"/>
      <c r="S18" s="128"/>
      <c r="T18" s="131"/>
      <c r="U18" s="127"/>
      <c r="V18" s="128"/>
      <c r="W18" s="128"/>
      <c r="X18" s="131"/>
    </row>
    <row r="19" spans="1:24" s="1" customFormat="1" ht="12.75" customHeight="1">
      <c r="A19" s="13"/>
      <c r="B19" s="14"/>
      <c r="C19" s="14"/>
      <c r="D19" s="14"/>
      <c r="E19" s="14"/>
      <c r="F19" s="14"/>
      <c r="G19" s="14"/>
      <c r="H19" s="14"/>
      <c r="I19" s="13"/>
      <c r="J19" s="16"/>
      <c r="K19" s="16"/>
      <c r="L19" s="38"/>
      <c r="M19" s="16"/>
      <c r="N19" s="16"/>
      <c r="O19" s="16"/>
      <c r="P19" s="38"/>
      <c r="Q19" s="16"/>
      <c r="R19" s="16"/>
      <c r="S19" s="14"/>
      <c r="T19" s="15"/>
      <c r="X19" s="15"/>
    </row>
    <row r="20" spans="1:24" ht="12.75" customHeight="1">
      <c r="A20" s="10"/>
      <c r="B20" s="37" t="s">
        <v>3</v>
      </c>
      <c r="C20" s="11"/>
      <c r="D20" s="11"/>
      <c r="E20" s="11"/>
      <c r="F20" s="11"/>
      <c r="G20" s="11"/>
      <c r="H20" s="11"/>
      <c r="I20" s="10"/>
      <c r="J20" s="11"/>
      <c r="K20" s="11"/>
      <c r="L20" s="12"/>
      <c r="M20" s="11"/>
      <c r="N20" s="11"/>
      <c r="O20" s="11"/>
      <c r="P20" s="12"/>
      <c r="Q20" s="11"/>
      <c r="R20" s="11"/>
      <c r="S20" s="11"/>
      <c r="T20" s="12"/>
      <c r="X20" s="12"/>
    </row>
    <row r="21" spans="1:24" ht="12.75" customHeight="1">
      <c r="A21" s="10"/>
      <c r="B21" s="11"/>
      <c r="C21" s="11"/>
      <c r="D21" s="11"/>
      <c r="E21" s="11"/>
      <c r="F21" s="11"/>
      <c r="G21" s="11"/>
      <c r="H21" s="11"/>
      <c r="I21" s="10"/>
      <c r="J21" s="11"/>
      <c r="K21" s="11"/>
      <c r="L21" s="12"/>
      <c r="M21" s="11"/>
      <c r="N21" s="11"/>
      <c r="O21" s="11"/>
      <c r="P21" s="12"/>
      <c r="Q21" s="11"/>
      <c r="R21" s="11"/>
      <c r="S21" s="11"/>
      <c r="T21" s="12"/>
      <c r="X21" s="12"/>
    </row>
    <row r="22" spans="1:24" ht="12.75" customHeight="1">
      <c r="A22" s="10"/>
      <c r="B22" s="17" t="s">
        <v>11</v>
      </c>
      <c r="C22" s="11" t="s">
        <v>12</v>
      </c>
      <c r="D22" s="11" t="s">
        <v>137</v>
      </c>
      <c r="E22" s="11"/>
      <c r="F22" s="11"/>
      <c r="G22" s="11"/>
      <c r="H22" s="11"/>
      <c r="I22" s="10"/>
      <c r="J22" s="39">
        <f>R22-94792</f>
        <v>28208</v>
      </c>
      <c r="K22" s="39"/>
      <c r="L22" s="12"/>
      <c r="M22" s="11"/>
      <c r="N22" s="60">
        <v>43440</v>
      </c>
      <c r="O22" s="11"/>
      <c r="P22" s="12"/>
      <c r="Q22" s="11"/>
      <c r="R22" s="47">
        <v>123000</v>
      </c>
      <c r="S22" s="11"/>
      <c r="T22" s="12"/>
      <c r="V22" s="96">
        <v>142736</v>
      </c>
      <c r="X22" s="12"/>
    </row>
    <row r="23" spans="1:24" ht="12.75" customHeight="1">
      <c r="A23" s="10"/>
      <c r="B23" s="11"/>
      <c r="C23" s="11"/>
      <c r="D23" s="11"/>
      <c r="E23" s="11"/>
      <c r="F23" s="11"/>
      <c r="G23" s="11"/>
      <c r="H23" s="11"/>
      <c r="I23" s="10"/>
      <c r="J23" s="39"/>
      <c r="K23" s="39"/>
      <c r="L23" s="12"/>
      <c r="M23" s="11"/>
      <c r="N23" s="11"/>
      <c r="O23" s="11"/>
      <c r="P23" s="12"/>
      <c r="Q23" s="11"/>
      <c r="R23" s="47"/>
      <c r="S23" s="11"/>
      <c r="T23" s="12"/>
      <c r="X23" s="12"/>
    </row>
    <row r="24" spans="1:24" ht="12.75" customHeight="1">
      <c r="A24" s="10"/>
      <c r="B24" s="11"/>
      <c r="C24" s="11" t="s">
        <v>13</v>
      </c>
      <c r="D24" s="11" t="s">
        <v>14</v>
      </c>
      <c r="E24" s="11"/>
      <c r="F24" s="11"/>
      <c r="G24" s="11"/>
      <c r="H24" s="11"/>
      <c r="I24" s="10"/>
      <c r="J24" s="48" t="s">
        <v>103</v>
      </c>
      <c r="K24" s="48"/>
      <c r="L24" s="78"/>
      <c r="M24" s="41"/>
      <c r="N24" s="41" t="s">
        <v>103</v>
      </c>
      <c r="O24" s="41"/>
      <c r="P24" s="78"/>
      <c r="Q24" s="41"/>
      <c r="R24" s="79" t="s">
        <v>103</v>
      </c>
      <c r="S24" s="11"/>
      <c r="T24" s="12"/>
      <c r="V24" s="95" t="s">
        <v>103</v>
      </c>
      <c r="X24" s="12"/>
    </row>
    <row r="25" spans="1:24" ht="12.75" customHeight="1">
      <c r="A25" s="10"/>
      <c r="B25" s="11"/>
      <c r="C25" s="11"/>
      <c r="D25" s="11"/>
      <c r="E25" s="11"/>
      <c r="F25" s="11"/>
      <c r="G25" s="11"/>
      <c r="H25" s="11"/>
      <c r="I25" s="10"/>
      <c r="J25" s="39"/>
      <c r="K25" s="39"/>
      <c r="L25" s="12"/>
      <c r="M25" s="11"/>
      <c r="N25" s="11"/>
      <c r="O25" s="11"/>
      <c r="P25" s="12"/>
      <c r="Q25" s="11"/>
      <c r="R25" s="47"/>
      <c r="S25" s="11"/>
      <c r="T25" s="12"/>
      <c r="X25" s="12"/>
    </row>
    <row r="26" spans="1:24" ht="12.75" customHeight="1">
      <c r="A26" s="10"/>
      <c r="B26" s="11"/>
      <c r="C26" s="11" t="s">
        <v>15</v>
      </c>
      <c r="D26" s="11" t="s">
        <v>138</v>
      </c>
      <c r="E26" s="11"/>
      <c r="F26" s="11"/>
      <c r="G26" s="11"/>
      <c r="H26" s="11"/>
      <c r="I26" s="10"/>
      <c r="J26" s="48" t="s">
        <v>103</v>
      </c>
      <c r="K26" s="39"/>
      <c r="L26" s="12"/>
      <c r="M26" s="11"/>
      <c r="N26" s="41" t="s">
        <v>103</v>
      </c>
      <c r="O26" s="11"/>
      <c r="P26" s="12"/>
      <c r="Q26" s="11"/>
      <c r="R26" s="105">
        <v>53</v>
      </c>
      <c r="S26" s="11"/>
      <c r="T26" s="12"/>
      <c r="V26" s="96">
        <v>109</v>
      </c>
      <c r="X26" s="12"/>
    </row>
    <row r="27" spans="1:24" ht="12.75" customHeight="1">
      <c r="A27" s="10"/>
      <c r="B27" s="11"/>
      <c r="C27" s="11"/>
      <c r="D27" s="11"/>
      <c r="E27" s="11"/>
      <c r="F27" s="11"/>
      <c r="G27" s="11"/>
      <c r="H27" s="11"/>
      <c r="I27" s="10"/>
      <c r="J27" s="39"/>
      <c r="K27" s="39"/>
      <c r="L27" s="12"/>
      <c r="M27" s="11"/>
      <c r="N27" s="11"/>
      <c r="O27" s="11"/>
      <c r="P27" s="12"/>
      <c r="Q27" s="11"/>
      <c r="R27" s="47"/>
      <c r="S27" s="11"/>
      <c r="T27" s="12"/>
      <c r="X27" s="12"/>
    </row>
    <row r="28" spans="1:24" ht="12.75" customHeight="1">
      <c r="A28" s="10"/>
      <c r="B28" s="17" t="s">
        <v>16</v>
      </c>
      <c r="C28" s="11" t="s">
        <v>12</v>
      </c>
      <c r="D28" s="11" t="s">
        <v>139</v>
      </c>
      <c r="E28" s="11"/>
      <c r="F28" s="11"/>
      <c r="G28" s="11"/>
      <c r="H28" s="11"/>
      <c r="I28" s="10"/>
      <c r="J28" s="39">
        <f>R28-22001</f>
        <v>7574</v>
      </c>
      <c r="K28" s="39"/>
      <c r="L28" s="40"/>
      <c r="M28" s="39"/>
      <c r="N28" s="39">
        <v>6788</v>
      </c>
      <c r="O28" s="39"/>
      <c r="P28" s="40"/>
      <c r="Q28" s="39"/>
      <c r="R28" s="47">
        <v>29575</v>
      </c>
      <c r="S28" s="11"/>
      <c r="T28" s="12"/>
      <c r="V28" s="5">
        <v>27032</v>
      </c>
      <c r="X28" s="12"/>
    </row>
    <row r="29" spans="1:24" ht="12.75" customHeight="1">
      <c r="A29" s="10"/>
      <c r="B29" s="11"/>
      <c r="C29" s="11"/>
      <c r="D29" s="11" t="s">
        <v>140</v>
      </c>
      <c r="E29" s="11"/>
      <c r="F29" s="11"/>
      <c r="G29" s="11"/>
      <c r="H29" s="11"/>
      <c r="I29" s="10"/>
      <c r="J29" s="39"/>
      <c r="K29" s="39"/>
      <c r="L29" s="40"/>
      <c r="M29" s="39"/>
      <c r="N29" s="39"/>
      <c r="O29" s="39"/>
      <c r="P29" s="40"/>
      <c r="Q29" s="39"/>
      <c r="R29" s="39"/>
      <c r="S29" s="11"/>
      <c r="T29" s="12"/>
      <c r="V29" s="5"/>
      <c r="X29" s="12"/>
    </row>
    <row r="30" spans="1:24" ht="12.75" customHeight="1">
      <c r="A30" s="10"/>
      <c r="B30" s="11"/>
      <c r="C30" s="11"/>
      <c r="D30" s="11" t="s">
        <v>141</v>
      </c>
      <c r="E30" s="11"/>
      <c r="F30" s="11"/>
      <c r="G30" s="11"/>
      <c r="H30" s="11"/>
      <c r="I30" s="10"/>
      <c r="J30" s="39"/>
      <c r="K30" s="39"/>
      <c r="L30" s="40"/>
      <c r="M30" s="39"/>
      <c r="N30" s="39"/>
      <c r="O30" s="39"/>
      <c r="P30" s="40"/>
      <c r="Q30" s="39"/>
      <c r="R30" s="39"/>
      <c r="S30" s="11"/>
      <c r="T30" s="12"/>
      <c r="V30" s="5"/>
      <c r="X30" s="12"/>
    </row>
    <row r="31" spans="1:24" ht="12.75" customHeight="1">
      <c r="A31" s="10"/>
      <c r="B31" s="11"/>
      <c r="C31" s="11"/>
      <c r="D31" s="11"/>
      <c r="E31" s="11"/>
      <c r="F31" s="11"/>
      <c r="G31" s="11"/>
      <c r="H31" s="11"/>
      <c r="I31" s="10"/>
      <c r="J31" s="39"/>
      <c r="K31" s="39"/>
      <c r="L31" s="40"/>
      <c r="M31" s="39"/>
      <c r="N31" s="39"/>
      <c r="O31" s="39"/>
      <c r="P31" s="40"/>
      <c r="Q31" s="39"/>
      <c r="R31" s="39"/>
      <c r="S31" s="11"/>
      <c r="T31" s="12"/>
      <c r="V31" s="5"/>
      <c r="X31" s="12"/>
    </row>
    <row r="32" spans="1:24" ht="12.75" customHeight="1">
      <c r="A32" s="10"/>
      <c r="B32" s="11"/>
      <c r="C32" s="11" t="s">
        <v>13</v>
      </c>
      <c r="D32" s="11" t="s">
        <v>142</v>
      </c>
      <c r="E32" s="11"/>
      <c r="F32" s="11"/>
      <c r="G32" s="11"/>
      <c r="H32" s="11"/>
      <c r="I32" s="10"/>
      <c r="J32" s="39">
        <f>R32+21616</f>
        <v>-6870</v>
      </c>
      <c r="K32" s="39"/>
      <c r="L32" s="40"/>
      <c r="M32" s="39"/>
      <c r="N32" s="39">
        <v>-7229</v>
      </c>
      <c r="O32" s="39"/>
      <c r="P32" s="40"/>
      <c r="Q32" s="39"/>
      <c r="R32" s="39">
        <v>-28486</v>
      </c>
      <c r="S32" s="11"/>
      <c r="T32" s="12"/>
      <c r="V32" s="5">
        <v>-28199</v>
      </c>
      <c r="X32" s="12"/>
    </row>
    <row r="33" spans="1:24" ht="12.75" customHeight="1">
      <c r="A33" s="10"/>
      <c r="B33" s="11"/>
      <c r="C33" s="11"/>
      <c r="D33" s="11"/>
      <c r="E33" s="11"/>
      <c r="F33" s="11"/>
      <c r="G33" s="11"/>
      <c r="H33" s="11"/>
      <c r="I33" s="10"/>
      <c r="J33" s="39"/>
      <c r="K33" s="39"/>
      <c r="L33" s="40"/>
      <c r="M33" s="39"/>
      <c r="N33" s="39"/>
      <c r="O33" s="39"/>
      <c r="P33" s="40"/>
      <c r="Q33" s="39"/>
      <c r="R33" s="39"/>
      <c r="S33" s="11"/>
      <c r="T33" s="12"/>
      <c r="V33" s="5"/>
      <c r="X33" s="12"/>
    </row>
    <row r="34" spans="1:24" ht="12.75" customHeight="1">
      <c r="A34" s="10"/>
      <c r="B34" s="11"/>
      <c r="C34" s="11" t="s">
        <v>15</v>
      </c>
      <c r="D34" s="11" t="s">
        <v>18</v>
      </c>
      <c r="E34" s="11"/>
      <c r="F34" s="11"/>
      <c r="G34" s="11"/>
      <c r="H34" s="11"/>
      <c r="I34" s="10"/>
      <c r="J34" s="39">
        <f>R34+5338</f>
        <v>-1866</v>
      </c>
      <c r="K34" s="39"/>
      <c r="L34" s="40"/>
      <c r="M34" s="39"/>
      <c r="N34" s="39">
        <v>-1809</v>
      </c>
      <c r="O34" s="39"/>
      <c r="P34" s="40"/>
      <c r="Q34" s="39"/>
      <c r="R34" s="39">
        <v>-7204</v>
      </c>
      <c r="S34" s="11"/>
      <c r="T34" s="12"/>
      <c r="V34" s="5">
        <v>-6759</v>
      </c>
      <c r="X34" s="12"/>
    </row>
    <row r="35" spans="1:24" ht="12.75" customHeight="1">
      <c r="A35" s="10"/>
      <c r="B35" s="11"/>
      <c r="C35" s="11"/>
      <c r="D35" s="11"/>
      <c r="E35" s="11"/>
      <c r="F35" s="11"/>
      <c r="G35" s="11"/>
      <c r="H35" s="11"/>
      <c r="I35" s="10"/>
      <c r="J35" s="39"/>
      <c r="K35" s="39"/>
      <c r="L35" s="40"/>
      <c r="M35" s="39"/>
      <c r="N35" s="39"/>
      <c r="O35" s="39"/>
      <c r="P35" s="40"/>
      <c r="Q35" s="39"/>
      <c r="R35" s="39"/>
      <c r="S35" s="11"/>
      <c r="T35" s="12"/>
      <c r="V35" s="5"/>
      <c r="X35" s="12"/>
    </row>
    <row r="36" spans="1:24" ht="12.75" customHeight="1">
      <c r="A36" s="10"/>
      <c r="B36" s="11"/>
      <c r="C36" s="11" t="s">
        <v>19</v>
      </c>
      <c r="D36" s="11" t="s">
        <v>20</v>
      </c>
      <c r="E36" s="11"/>
      <c r="F36" s="11"/>
      <c r="G36" s="11"/>
      <c r="H36" s="11"/>
      <c r="I36" s="10"/>
      <c r="J36" s="80">
        <f>R36+21969</f>
        <v>-18038</v>
      </c>
      <c r="K36" s="80"/>
      <c r="L36" s="40"/>
      <c r="M36" s="39"/>
      <c r="N36" s="48" t="s">
        <v>103</v>
      </c>
      <c r="O36" s="39"/>
      <c r="P36" s="40"/>
      <c r="Q36" s="39"/>
      <c r="R36" s="80">
        <v>-40007</v>
      </c>
      <c r="S36" s="11"/>
      <c r="T36" s="12"/>
      <c r="V36" s="133">
        <v>-1390</v>
      </c>
      <c r="X36" s="12"/>
    </row>
    <row r="37" spans="1:24" ht="12.75" customHeight="1">
      <c r="A37" s="10"/>
      <c r="B37" s="11"/>
      <c r="C37" s="11"/>
      <c r="D37" s="11"/>
      <c r="E37" s="11"/>
      <c r="F37" s="11"/>
      <c r="G37" s="11"/>
      <c r="H37" s="11"/>
      <c r="I37" s="10"/>
      <c r="J37" s="39"/>
      <c r="K37" s="39"/>
      <c r="L37" s="40"/>
      <c r="M37" s="39"/>
      <c r="N37" s="39"/>
      <c r="O37" s="39"/>
      <c r="P37" s="40"/>
      <c r="Q37" s="39"/>
      <c r="R37" s="39"/>
      <c r="S37" s="11"/>
      <c r="T37" s="12"/>
      <c r="X37" s="12"/>
    </row>
    <row r="38" spans="1:24" ht="12.75" customHeight="1">
      <c r="A38" s="10"/>
      <c r="B38" s="11"/>
      <c r="C38" s="11" t="s">
        <v>21</v>
      </c>
      <c r="D38" s="11" t="s">
        <v>143</v>
      </c>
      <c r="E38" s="11"/>
      <c r="F38" s="11"/>
      <c r="G38" s="11"/>
      <c r="H38" s="11"/>
      <c r="I38" s="10"/>
      <c r="J38" s="7">
        <f>SUM(J28:J37)</f>
        <v>-19200</v>
      </c>
      <c r="K38" s="39"/>
      <c r="L38" s="40"/>
      <c r="M38" s="39"/>
      <c r="N38" s="7">
        <f>SUM(N28:N37)</f>
        <v>-2250</v>
      </c>
      <c r="O38" s="39"/>
      <c r="P38" s="40"/>
      <c r="Q38" s="39"/>
      <c r="R38" s="7">
        <f>SUM(R28:R37)</f>
        <v>-46122</v>
      </c>
      <c r="S38" s="11"/>
      <c r="T38" s="12"/>
      <c r="V38" s="7">
        <f>SUM(V28:V37)</f>
        <v>-9316</v>
      </c>
      <c r="X38" s="12"/>
    </row>
    <row r="39" spans="1:24" ht="12.75" customHeight="1">
      <c r="A39" s="10"/>
      <c r="B39" s="11"/>
      <c r="C39" s="11"/>
      <c r="D39" s="11" t="s">
        <v>17</v>
      </c>
      <c r="E39" s="11"/>
      <c r="F39" s="11"/>
      <c r="G39" s="11"/>
      <c r="H39" s="11"/>
      <c r="I39" s="10"/>
      <c r="J39" s="39"/>
      <c r="K39" s="39"/>
      <c r="L39" s="12"/>
      <c r="M39" s="11"/>
      <c r="N39" s="11"/>
      <c r="O39" s="11"/>
      <c r="P39" s="12"/>
      <c r="Q39" s="11"/>
      <c r="R39" s="11"/>
      <c r="S39" s="11"/>
      <c r="T39" s="12"/>
      <c r="X39" s="12"/>
    </row>
    <row r="40" spans="1:24" ht="12.75" customHeight="1">
      <c r="A40" s="10"/>
      <c r="B40" s="11"/>
      <c r="C40" s="11"/>
      <c r="D40" s="11"/>
      <c r="E40" s="11"/>
      <c r="F40" s="11"/>
      <c r="G40" s="11"/>
      <c r="H40" s="11"/>
      <c r="I40" s="10"/>
      <c r="J40" s="39"/>
      <c r="K40" s="39"/>
      <c r="L40" s="12"/>
      <c r="M40" s="11"/>
      <c r="N40" s="11"/>
      <c r="O40" s="11"/>
      <c r="P40" s="12"/>
      <c r="Q40" s="11"/>
      <c r="R40" s="11"/>
      <c r="S40" s="11"/>
      <c r="T40" s="12"/>
      <c r="X40" s="12"/>
    </row>
    <row r="41" spans="1:24" ht="12.75" customHeight="1">
      <c r="A41" s="10"/>
      <c r="B41" s="11"/>
      <c r="C41" s="11" t="s">
        <v>22</v>
      </c>
      <c r="D41" s="11" t="s">
        <v>144</v>
      </c>
      <c r="E41" s="11"/>
      <c r="F41" s="11"/>
      <c r="G41" s="11"/>
      <c r="H41" s="11"/>
      <c r="I41" s="10"/>
      <c r="J41" s="48" t="s">
        <v>103</v>
      </c>
      <c r="K41" s="48"/>
      <c r="L41" s="12"/>
      <c r="M41" s="11"/>
      <c r="N41" s="41" t="s">
        <v>103</v>
      </c>
      <c r="O41" s="11"/>
      <c r="P41" s="12"/>
      <c r="Q41" s="11"/>
      <c r="R41" s="41" t="s">
        <v>103</v>
      </c>
      <c r="S41" s="11"/>
      <c r="T41" s="12"/>
      <c r="V41" s="95" t="s">
        <v>103</v>
      </c>
      <c r="X41" s="12"/>
    </row>
    <row r="42" spans="1:24" ht="12.75" customHeight="1">
      <c r="A42" s="10"/>
      <c r="B42" s="11"/>
      <c r="C42" s="11"/>
      <c r="D42" s="11"/>
      <c r="E42" s="11"/>
      <c r="F42" s="11"/>
      <c r="G42" s="11"/>
      <c r="H42" s="11"/>
      <c r="I42" s="10"/>
      <c r="J42" s="39"/>
      <c r="K42" s="39"/>
      <c r="L42" s="12"/>
      <c r="M42" s="11"/>
      <c r="N42" s="11"/>
      <c r="O42" s="11"/>
      <c r="P42" s="12"/>
      <c r="Q42" s="11"/>
      <c r="R42" s="11"/>
      <c r="S42" s="11"/>
      <c r="T42" s="12"/>
      <c r="X42" s="12"/>
    </row>
    <row r="43" spans="1:24" ht="12.75" customHeight="1">
      <c r="A43" s="10"/>
      <c r="B43" s="11"/>
      <c r="C43" s="11" t="s">
        <v>23</v>
      </c>
      <c r="D43" s="11" t="s">
        <v>145</v>
      </c>
      <c r="E43" s="11"/>
      <c r="F43" s="11"/>
      <c r="G43" s="11"/>
      <c r="H43" s="11"/>
      <c r="I43" s="10"/>
      <c r="J43" s="7">
        <f>SUM(J38:J42)</f>
        <v>-19200</v>
      </c>
      <c r="K43" s="39"/>
      <c r="L43" s="12"/>
      <c r="M43" s="11"/>
      <c r="N43" s="7">
        <f>SUM(N38:N42)</f>
        <v>-2250</v>
      </c>
      <c r="O43" s="11"/>
      <c r="P43" s="12"/>
      <c r="Q43" s="11"/>
      <c r="R43" s="7">
        <f>SUM(R38:R42)</f>
        <v>-46122</v>
      </c>
      <c r="S43" s="11"/>
      <c r="T43" s="12"/>
      <c r="V43" s="7">
        <f>SUM(V38:V42)</f>
        <v>-9316</v>
      </c>
      <c r="X43" s="12"/>
    </row>
    <row r="44" spans="1:24" ht="12.75" customHeight="1">
      <c r="A44" s="10"/>
      <c r="B44" s="11"/>
      <c r="C44" s="11"/>
      <c r="D44" s="11" t="s">
        <v>24</v>
      </c>
      <c r="E44" s="11"/>
      <c r="F44" s="11"/>
      <c r="G44" s="11"/>
      <c r="H44" s="11"/>
      <c r="I44" s="10"/>
      <c r="J44" s="39"/>
      <c r="K44" s="39"/>
      <c r="L44" s="12"/>
      <c r="M44" s="11"/>
      <c r="N44" s="11"/>
      <c r="O44" s="11"/>
      <c r="P44" s="12"/>
      <c r="Q44" s="11"/>
      <c r="R44" s="11"/>
      <c r="S44" s="11"/>
      <c r="T44" s="12"/>
      <c r="X44" s="12"/>
    </row>
    <row r="45" spans="1:24" ht="12.75" customHeight="1">
      <c r="A45" s="10"/>
      <c r="B45" s="11"/>
      <c r="C45" s="11"/>
      <c r="D45" s="11"/>
      <c r="E45" s="11"/>
      <c r="F45" s="11"/>
      <c r="G45" s="11"/>
      <c r="H45" s="11"/>
      <c r="I45" s="10"/>
      <c r="J45" s="39"/>
      <c r="K45" s="39"/>
      <c r="L45" s="12"/>
      <c r="M45" s="11"/>
      <c r="N45" s="11"/>
      <c r="O45" s="11"/>
      <c r="P45" s="12"/>
      <c r="Q45" s="11"/>
      <c r="R45" s="11"/>
      <c r="S45" s="11"/>
      <c r="T45" s="12"/>
      <c r="X45" s="12"/>
    </row>
    <row r="46" spans="1:24" ht="12.75" customHeight="1">
      <c r="A46" s="10"/>
      <c r="B46" s="11"/>
      <c r="C46" s="11" t="s">
        <v>25</v>
      </c>
      <c r="D46" s="11" t="s">
        <v>146</v>
      </c>
      <c r="E46" s="11"/>
      <c r="F46" s="11"/>
      <c r="G46" s="11"/>
      <c r="H46" s="11"/>
      <c r="I46" s="10"/>
      <c r="J46" s="80">
        <f>R46+1950</f>
        <v>1018</v>
      </c>
      <c r="K46" s="80"/>
      <c r="L46" s="12"/>
      <c r="M46" s="11"/>
      <c r="N46" s="105">
        <v>-359</v>
      </c>
      <c r="O46" s="11"/>
      <c r="P46" s="12"/>
      <c r="Q46" s="11"/>
      <c r="R46" s="80">
        <v>-932</v>
      </c>
      <c r="S46" s="11"/>
      <c r="T46" s="12"/>
      <c r="V46" s="106">
        <v>-2310</v>
      </c>
      <c r="X46" s="12"/>
    </row>
    <row r="47" spans="1:24" ht="12.75" customHeight="1">
      <c r="A47" s="10"/>
      <c r="B47" s="11"/>
      <c r="C47" s="11"/>
      <c r="D47" s="11"/>
      <c r="E47" s="11"/>
      <c r="F47" s="11"/>
      <c r="G47" s="11"/>
      <c r="H47" s="11"/>
      <c r="I47" s="10"/>
      <c r="J47" s="39"/>
      <c r="K47" s="39"/>
      <c r="L47" s="12"/>
      <c r="M47" s="11"/>
      <c r="N47" s="11"/>
      <c r="O47" s="11"/>
      <c r="P47" s="12"/>
      <c r="Q47" s="11"/>
      <c r="R47" s="11"/>
      <c r="S47" s="11"/>
      <c r="T47" s="12"/>
      <c r="X47" s="12"/>
    </row>
    <row r="48" spans="1:24" ht="12.75" customHeight="1">
      <c r="A48" s="10"/>
      <c r="B48" s="11"/>
      <c r="C48" s="11" t="s">
        <v>27</v>
      </c>
      <c r="D48" s="11" t="s">
        <v>147</v>
      </c>
      <c r="E48" s="11"/>
      <c r="F48" s="11"/>
      <c r="G48" s="11"/>
      <c r="H48" s="11"/>
      <c r="I48" s="10"/>
      <c r="J48" s="7">
        <f>SUM(J43:J47)</f>
        <v>-18182</v>
      </c>
      <c r="K48" s="39"/>
      <c r="L48" s="12"/>
      <c r="M48" s="11"/>
      <c r="N48" s="7">
        <f>SUM(N43:N47)</f>
        <v>-2609</v>
      </c>
      <c r="O48" s="11"/>
      <c r="P48" s="12"/>
      <c r="Q48" s="11"/>
      <c r="R48" s="7">
        <f>SUM(R43:R47)</f>
        <v>-47054</v>
      </c>
      <c r="S48" s="11"/>
      <c r="T48" s="12"/>
      <c r="V48" s="7">
        <f>SUM(V43:V47)</f>
        <v>-11626</v>
      </c>
      <c r="X48" s="12"/>
    </row>
    <row r="49" spans="1:24" ht="12.75" customHeight="1">
      <c r="A49" s="10"/>
      <c r="B49" s="11"/>
      <c r="C49" s="11"/>
      <c r="D49" s="11" t="s">
        <v>30</v>
      </c>
      <c r="E49" s="11"/>
      <c r="F49" s="11"/>
      <c r="G49" s="11"/>
      <c r="H49" s="11"/>
      <c r="I49" s="10"/>
      <c r="J49" s="39"/>
      <c r="K49" s="39"/>
      <c r="L49" s="12"/>
      <c r="M49" s="11"/>
      <c r="N49" s="11"/>
      <c r="O49" s="11"/>
      <c r="P49" s="12"/>
      <c r="Q49" s="11"/>
      <c r="R49" s="11"/>
      <c r="S49" s="11"/>
      <c r="T49" s="12"/>
      <c r="X49" s="12"/>
    </row>
    <row r="50" spans="1:24" ht="12.75" customHeight="1">
      <c r="A50" s="10"/>
      <c r="B50" s="11"/>
      <c r="C50" s="11"/>
      <c r="D50" s="11"/>
      <c r="E50" s="11"/>
      <c r="F50" s="11"/>
      <c r="G50" s="11"/>
      <c r="H50" s="11"/>
      <c r="I50" s="10"/>
      <c r="J50" s="39"/>
      <c r="K50" s="39"/>
      <c r="L50" s="12"/>
      <c r="M50" s="11"/>
      <c r="N50" s="11"/>
      <c r="O50" s="11"/>
      <c r="P50" s="12"/>
      <c r="Q50" s="11"/>
      <c r="R50" s="11"/>
      <c r="S50" s="11"/>
      <c r="T50" s="12"/>
      <c r="X50" s="12"/>
    </row>
    <row r="51" spans="1:24" ht="12.75" customHeight="1">
      <c r="A51" s="10"/>
      <c r="B51" s="11"/>
      <c r="C51" s="11"/>
      <c r="D51" s="11" t="s">
        <v>148</v>
      </c>
      <c r="E51" s="11"/>
      <c r="F51" s="11"/>
      <c r="G51" s="11"/>
      <c r="H51" s="11"/>
      <c r="I51" s="10"/>
      <c r="J51" s="48" t="s">
        <v>103</v>
      </c>
      <c r="K51" s="48"/>
      <c r="L51" s="78"/>
      <c r="M51" s="41"/>
      <c r="N51" s="41" t="s">
        <v>103</v>
      </c>
      <c r="O51" s="41"/>
      <c r="P51" s="78"/>
      <c r="Q51" s="41"/>
      <c r="R51" s="41" t="s">
        <v>103</v>
      </c>
      <c r="S51" s="11"/>
      <c r="T51" s="12"/>
      <c r="V51" s="107" t="s">
        <v>103</v>
      </c>
      <c r="X51" s="12"/>
    </row>
    <row r="52" spans="1:24" ht="12.75" customHeight="1">
      <c r="A52" s="10"/>
      <c r="B52" s="11"/>
      <c r="C52" s="11"/>
      <c r="D52" s="11"/>
      <c r="E52" s="11"/>
      <c r="F52" s="11"/>
      <c r="G52" s="11"/>
      <c r="H52" s="11"/>
      <c r="I52" s="10"/>
      <c r="J52" s="48"/>
      <c r="K52" s="48"/>
      <c r="L52" s="78"/>
      <c r="M52" s="41"/>
      <c r="N52" s="41"/>
      <c r="O52" s="41"/>
      <c r="P52" s="78"/>
      <c r="Q52" s="41"/>
      <c r="R52" s="41"/>
      <c r="S52" s="11"/>
      <c r="T52" s="12"/>
      <c r="V52" s="107"/>
      <c r="X52" s="12"/>
    </row>
    <row r="53" spans="1:24" ht="12.75" customHeight="1">
      <c r="A53" s="10"/>
      <c r="B53" s="11"/>
      <c r="C53" s="11" t="s">
        <v>28</v>
      </c>
      <c r="D53" s="101" t="s">
        <v>163</v>
      </c>
      <c r="E53" s="11"/>
      <c r="F53" s="11"/>
      <c r="G53" s="11"/>
      <c r="H53" s="11"/>
      <c r="I53" s="10"/>
      <c r="J53" s="48" t="s">
        <v>103</v>
      </c>
      <c r="K53" s="48"/>
      <c r="L53" s="78"/>
      <c r="M53" s="41"/>
      <c r="N53" s="41" t="s">
        <v>103</v>
      </c>
      <c r="O53" s="41"/>
      <c r="P53" s="78"/>
      <c r="Q53" s="41"/>
      <c r="R53" s="105">
        <v>-1086</v>
      </c>
      <c r="S53" s="11"/>
      <c r="T53" s="12"/>
      <c r="V53" s="107" t="s">
        <v>103</v>
      </c>
      <c r="X53" s="12"/>
    </row>
    <row r="54" spans="1:24" ht="12.75" customHeight="1">
      <c r="A54" s="10"/>
      <c r="B54" s="11"/>
      <c r="C54" s="11"/>
      <c r="D54" s="11"/>
      <c r="E54" s="11"/>
      <c r="F54" s="11"/>
      <c r="G54" s="11"/>
      <c r="H54" s="11"/>
      <c r="I54" s="10"/>
      <c r="J54" s="39"/>
      <c r="K54" s="39"/>
      <c r="L54" s="12"/>
      <c r="M54" s="11"/>
      <c r="N54" s="11"/>
      <c r="O54" s="11"/>
      <c r="P54" s="12"/>
      <c r="Q54" s="11"/>
      <c r="R54" s="11"/>
      <c r="S54" s="11"/>
      <c r="T54" s="12"/>
      <c r="X54" s="12"/>
    </row>
    <row r="55" spans="1:24" ht="12.75" customHeight="1">
      <c r="A55" s="10"/>
      <c r="B55" s="11"/>
      <c r="C55" s="11" t="s">
        <v>29</v>
      </c>
      <c r="D55" s="11" t="s">
        <v>149</v>
      </c>
      <c r="E55" s="11"/>
      <c r="F55" s="11"/>
      <c r="G55" s="11"/>
      <c r="H55" s="11"/>
      <c r="I55" s="10"/>
      <c r="J55" s="7">
        <f>SUM(J48:J54)</f>
        <v>-18182</v>
      </c>
      <c r="K55" s="39"/>
      <c r="L55" s="12"/>
      <c r="M55" s="11"/>
      <c r="N55" s="7">
        <f>SUM(N48:N54)</f>
        <v>-2609</v>
      </c>
      <c r="O55" s="11"/>
      <c r="P55" s="12"/>
      <c r="Q55" s="11"/>
      <c r="R55" s="7">
        <f>SUM(R48:R54)</f>
        <v>-48140</v>
      </c>
      <c r="S55" s="11"/>
      <c r="T55" s="12"/>
      <c r="V55" s="7">
        <f>SUM(V48:V54)</f>
        <v>-11626</v>
      </c>
      <c r="X55" s="12"/>
    </row>
    <row r="56" spans="1:24" ht="12.75" customHeight="1">
      <c r="A56" s="10"/>
      <c r="B56" s="11"/>
      <c r="C56" s="11"/>
      <c r="D56" s="11" t="s">
        <v>150</v>
      </c>
      <c r="E56" s="11"/>
      <c r="F56" s="11"/>
      <c r="G56" s="11"/>
      <c r="H56" s="11"/>
      <c r="I56" s="10"/>
      <c r="J56" s="39"/>
      <c r="K56" s="39"/>
      <c r="L56" s="12"/>
      <c r="M56" s="11"/>
      <c r="N56" s="11"/>
      <c r="O56" s="11"/>
      <c r="P56" s="12"/>
      <c r="Q56" s="11"/>
      <c r="R56" s="11"/>
      <c r="S56" s="11"/>
      <c r="T56" s="12"/>
      <c r="X56" s="12"/>
    </row>
    <row r="57" spans="1:24" ht="12.75" customHeight="1">
      <c r="A57" s="10"/>
      <c r="B57" s="11"/>
      <c r="C57" s="11"/>
      <c r="D57" s="11"/>
      <c r="E57" s="11"/>
      <c r="F57" s="11"/>
      <c r="G57" s="11"/>
      <c r="H57" s="11"/>
      <c r="I57" s="10"/>
      <c r="J57" s="39"/>
      <c r="K57" s="39"/>
      <c r="L57" s="12"/>
      <c r="M57" s="11"/>
      <c r="N57" s="11"/>
      <c r="O57" s="11"/>
      <c r="P57" s="12"/>
      <c r="Q57" s="11"/>
      <c r="R57" s="11"/>
      <c r="S57" s="11"/>
      <c r="T57" s="12"/>
      <c r="X57" s="12"/>
    </row>
    <row r="58" spans="1:24" ht="12.75" customHeight="1">
      <c r="A58" s="10"/>
      <c r="B58" s="11"/>
      <c r="C58" s="11" t="s">
        <v>34</v>
      </c>
      <c r="D58" s="11" t="s">
        <v>31</v>
      </c>
      <c r="E58" s="11"/>
      <c r="F58" s="11"/>
      <c r="G58" s="11"/>
      <c r="H58" s="11"/>
      <c r="I58" s="10"/>
      <c r="J58" s="42" t="s">
        <v>103</v>
      </c>
      <c r="K58" s="99"/>
      <c r="L58" s="12"/>
      <c r="M58" s="11"/>
      <c r="N58" s="42" t="s">
        <v>103</v>
      </c>
      <c r="O58" s="11"/>
      <c r="P58" s="12"/>
      <c r="Q58" s="11"/>
      <c r="R58" s="42" t="s">
        <v>103</v>
      </c>
      <c r="S58" s="11"/>
      <c r="T58" s="12"/>
      <c r="V58" s="42" t="s">
        <v>103</v>
      </c>
      <c r="X58" s="12"/>
    </row>
    <row r="59" spans="1:24" ht="12.75" customHeight="1">
      <c r="A59" s="10"/>
      <c r="B59" s="11"/>
      <c r="C59" s="11"/>
      <c r="D59" s="11" t="s">
        <v>32</v>
      </c>
      <c r="E59" s="11"/>
      <c r="F59" s="11"/>
      <c r="G59" s="11"/>
      <c r="H59" s="11"/>
      <c r="I59" s="10"/>
      <c r="J59" s="43"/>
      <c r="K59" s="99"/>
      <c r="L59" s="12"/>
      <c r="M59" s="11"/>
      <c r="N59" s="43"/>
      <c r="O59" s="11"/>
      <c r="P59" s="12"/>
      <c r="Q59" s="11"/>
      <c r="R59" s="43"/>
      <c r="S59" s="11"/>
      <c r="T59" s="12"/>
      <c r="V59" s="43"/>
      <c r="X59" s="12"/>
    </row>
    <row r="60" spans="1:24" ht="12.75" customHeight="1">
      <c r="A60" s="10"/>
      <c r="B60" s="11"/>
      <c r="C60" s="11"/>
      <c r="D60" s="11" t="s">
        <v>151</v>
      </c>
      <c r="E60" s="11"/>
      <c r="F60" s="11"/>
      <c r="G60" s="11"/>
      <c r="H60" s="11"/>
      <c r="I60" s="10"/>
      <c r="J60" s="43" t="s">
        <v>103</v>
      </c>
      <c r="K60" s="99"/>
      <c r="L60" s="12"/>
      <c r="M60" s="11"/>
      <c r="N60" s="43" t="s">
        <v>103</v>
      </c>
      <c r="O60" s="11"/>
      <c r="P60" s="12"/>
      <c r="Q60" s="11"/>
      <c r="R60" s="43" t="s">
        <v>103</v>
      </c>
      <c r="S60" s="11"/>
      <c r="T60" s="12"/>
      <c r="V60" s="43" t="s">
        <v>103</v>
      </c>
      <c r="X60" s="12"/>
    </row>
    <row r="61" spans="1:24" ht="12.75" customHeight="1">
      <c r="A61" s="10"/>
      <c r="B61" s="11"/>
      <c r="C61" s="11"/>
      <c r="D61" s="11"/>
      <c r="E61" s="11"/>
      <c r="F61" s="11"/>
      <c r="G61" s="11"/>
      <c r="H61" s="11"/>
      <c r="I61" s="10"/>
      <c r="J61" s="44"/>
      <c r="K61" s="99"/>
      <c r="L61" s="12"/>
      <c r="M61" s="11"/>
      <c r="N61" s="44"/>
      <c r="O61" s="11"/>
      <c r="P61" s="12"/>
      <c r="Q61" s="11"/>
      <c r="R61" s="44"/>
      <c r="S61" s="11"/>
      <c r="T61" s="12"/>
      <c r="V61" s="97"/>
      <c r="X61" s="12"/>
    </row>
    <row r="62" spans="1:24" ht="12.75" customHeight="1">
      <c r="A62" s="10"/>
      <c r="B62" s="11"/>
      <c r="C62" s="11"/>
      <c r="D62" s="11" t="s">
        <v>33</v>
      </c>
      <c r="E62" s="11"/>
      <c r="F62" s="11"/>
      <c r="G62" s="11"/>
      <c r="H62" s="11"/>
      <c r="I62" s="10"/>
      <c r="J62" s="41" t="s">
        <v>103</v>
      </c>
      <c r="K62" s="41"/>
      <c r="L62" s="12"/>
      <c r="M62" s="11"/>
      <c r="N62" s="41" t="s">
        <v>103</v>
      </c>
      <c r="O62" s="11"/>
      <c r="P62" s="12"/>
      <c r="Q62" s="11"/>
      <c r="R62" s="41" t="s">
        <v>103</v>
      </c>
      <c r="S62" s="11"/>
      <c r="T62" s="12"/>
      <c r="V62" s="95" t="s">
        <v>103</v>
      </c>
      <c r="X62" s="12"/>
    </row>
    <row r="63" spans="1:24" ht="12.75" customHeight="1">
      <c r="A63" s="10"/>
      <c r="B63" s="11"/>
      <c r="C63" s="11"/>
      <c r="D63" s="11" t="s">
        <v>106</v>
      </c>
      <c r="E63" s="11"/>
      <c r="F63" s="11"/>
      <c r="G63" s="11"/>
      <c r="H63" s="11"/>
      <c r="I63" s="10"/>
      <c r="J63" s="39"/>
      <c r="K63" s="39"/>
      <c r="L63" s="12"/>
      <c r="M63" s="11"/>
      <c r="N63" s="11"/>
      <c r="O63" s="11"/>
      <c r="P63" s="12"/>
      <c r="Q63" s="11"/>
      <c r="R63" s="11"/>
      <c r="S63" s="11"/>
      <c r="T63" s="12"/>
      <c r="X63" s="12"/>
    </row>
    <row r="64" spans="1:24" ht="12.75" customHeight="1">
      <c r="A64" s="10"/>
      <c r="B64" s="11"/>
      <c r="C64" s="11"/>
      <c r="D64" s="11"/>
      <c r="E64" s="11"/>
      <c r="F64" s="11"/>
      <c r="G64" s="11"/>
      <c r="H64" s="11"/>
      <c r="I64" s="10"/>
      <c r="J64" s="39"/>
      <c r="K64" s="39"/>
      <c r="L64" s="12"/>
      <c r="M64" s="11"/>
      <c r="N64" s="11"/>
      <c r="O64" s="11"/>
      <c r="P64" s="12"/>
      <c r="Q64" s="11"/>
      <c r="R64" s="11"/>
      <c r="S64" s="11"/>
      <c r="T64" s="12"/>
      <c r="X64" s="12"/>
    </row>
    <row r="65" spans="1:24" ht="12.75" customHeight="1" thickBot="1">
      <c r="A65" s="10"/>
      <c r="B65" s="11"/>
      <c r="C65" s="11" t="s">
        <v>152</v>
      </c>
      <c r="D65" s="11" t="s">
        <v>153</v>
      </c>
      <c r="E65" s="11"/>
      <c r="F65" s="11"/>
      <c r="G65" s="11"/>
      <c r="H65" s="11"/>
      <c r="I65" s="10"/>
      <c r="J65" s="6">
        <f>SUM(J55:J64)</f>
        <v>-18182</v>
      </c>
      <c r="K65" s="39"/>
      <c r="L65" s="12"/>
      <c r="M65" s="11"/>
      <c r="N65" s="6">
        <f>SUM(N55:N64)</f>
        <v>-2609</v>
      </c>
      <c r="O65" s="11"/>
      <c r="P65" s="12"/>
      <c r="Q65" s="11"/>
      <c r="R65" s="6">
        <f>SUM(R55:R64)</f>
        <v>-48140</v>
      </c>
      <c r="S65" s="11"/>
      <c r="T65" s="12"/>
      <c r="V65" s="6">
        <f>SUM(V55:V64)</f>
        <v>-11626</v>
      </c>
      <c r="X65" s="12"/>
    </row>
    <row r="66" spans="1:24" ht="12.75" customHeight="1">
      <c r="A66" s="10"/>
      <c r="B66" s="11"/>
      <c r="C66" s="11"/>
      <c r="D66" s="11" t="s">
        <v>154</v>
      </c>
      <c r="E66" s="11"/>
      <c r="F66" s="11"/>
      <c r="G66" s="11"/>
      <c r="H66" s="11"/>
      <c r="I66" s="10"/>
      <c r="J66" s="11"/>
      <c r="K66" s="11"/>
      <c r="L66" s="12"/>
      <c r="M66" s="11"/>
      <c r="N66" s="11"/>
      <c r="O66" s="11"/>
      <c r="P66" s="12"/>
      <c r="Q66" s="11"/>
      <c r="R66" s="11"/>
      <c r="S66" s="11"/>
      <c r="T66" s="12"/>
      <c r="X66" s="12"/>
    </row>
    <row r="67" spans="1:24" ht="12.75" customHeight="1">
      <c r="A67" s="10"/>
      <c r="B67" s="11"/>
      <c r="C67" s="11"/>
      <c r="D67" s="11"/>
      <c r="E67" s="11"/>
      <c r="F67" s="11"/>
      <c r="G67" s="11"/>
      <c r="H67" s="11"/>
      <c r="I67" s="10"/>
      <c r="J67" s="11"/>
      <c r="K67" s="11"/>
      <c r="L67" s="12"/>
      <c r="M67" s="11"/>
      <c r="N67" s="11"/>
      <c r="O67" s="11"/>
      <c r="P67" s="12"/>
      <c r="Q67" s="11"/>
      <c r="R67" s="11"/>
      <c r="S67" s="11"/>
      <c r="T67" s="12"/>
      <c r="X67" s="12"/>
    </row>
    <row r="68" spans="1:24" ht="12.75" customHeight="1">
      <c r="A68" s="10"/>
      <c r="B68" s="17" t="s">
        <v>35</v>
      </c>
      <c r="C68" s="11" t="s">
        <v>155</v>
      </c>
      <c r="E68" s="11"/>
      <c r="F68" s="11"/>
      <c r="G68" s="11"/>
      <c r="H68" s="11"/>
      <c r="I68" s="10"/>
      <c r="J68" s="11"/>
      <c r="K68" s="11"/>
      <c r="L68" s="12"/>
      <c r="M68" s="11"/>
      <c r="N68" s="11"/>
      <c r="O68" s="11"/>
      <c r="P68" s="12"/>
      <c r="Q68" s="11"/>
      <c r="R68" s="11"/>
      <c r="S68" s="11"/>
      <c r="T68" s="12"/>
      <c r="X68" s="12"/>
    </row>
    <row r="69" spans="1:24" ht="12.75" customHeight="1">
      <c r="A69" s="10"/>
      <c r="B69" s="17"/>
      <c r="C69" s="11" t="s">
        <v>156</v>
      </c>
      <c r="E69" s="11"/>
      <c r="F69" s="11"/>
      <c r="G69" s="11"/>
      <c r="H69" s="11"/>
      <c r="I69" s="10"/>
      <c r="J69" s="11"/>
      <c r="K69" s="11"/>
      <c r="L69" s="12"/>
      <c r="M69" s="11"/>
      <c r="N69" s="11"/>
      <c r="O69" s="11"/>
      <c r="P69" s="12"/>
      <c r="Q69" s="11"/>
      <c r="R69" s="11"/>
      <c r="S69" s="11"/>
      <c r="T69" s="12"/>
      <c r="X69" s="12"/>
    </row>
    <row r="70" spans="1:24" ht="12.75" customHeight="1">
      <c r="A70" s="10"/>
      <c r="B70" s="11"/>
      <c r="C70" s="11"/>
      <c r="D70" s="11"/>
      <c r="E70" s="11"/>
      <c r="F70" s="11"/>
      <c r="G70" s="11"/>
      <c r="H70" s="11"/>
      <c r="I70" s="10"/>
      <c r="J70" s="11"/>
      <c r="K70" s="11"/>
      <c r="L70" s="12"/>
      <c r="M70" s="11"/>
      <c r="N70" s="11"/>
      <c r="O70" s="11"/>
      <c r="P70" s="12"/>
      <c r="Q70" s="11"/>
      <c r="R70" s="11"/>
      <c r="S70" s="11"/>
      <c r="T70" s="12"/>
      <c r="X70" s="12"/>
    </row>
    <row r="71" spans="1:24" ht="12.75" customHeight="1">
      <c r="A71" s="10"/>
      <c r="B71" s="11"/>
      <c r="C71" s="11" t="s">
        <v>12</v>
      </c>
      <c r="D71" s="11" t="s">
        <v>157</v>
      </c>
      <c r="E71" s="11"/>
      <c r="F71" s="11"/>
      <c r="G71" s="11"/>
      <c r="H71" s="11"/>
      <c r="I71" s="10"/>
      <c r="J71" s="45">
        <f>J65/254252*100</f>
        <v>-7.151172852130956</v>
      </c>
      <c r="K71" s="45"/>
      <c r="L71" s="46"/>
      <c r="M71" s="45"/>
      <c r="N71" s="45">
        <v>-0.97</v>
      </c>
      <c r="O71" s="45"/>
      <c r="P71" s="46"/>
      <c r="Q71" s="45"/>
      <c r="R71" s="45">
        <f>R65/254252*100</f>
        <v>-18.933971020876925</v>
      </c>
      <c r="S71" s="11"/>
      <c r="T71" s="12"/>
      <c r="V71" s="45">
        <v>-4.3</v>
      </c>
      <c r="X71" s="12"/>
    </row>
    <row r="72" spans="1:24" ht="12.75" customHeight="1">
      <c r="A72" s="10"/>
      <c r="B72" s="11"/>
      <c r="C72" s="11"/>
      <c r="D72" s="11"/>
      <c r="E72" s="11"/>
      <c r="F72" s="11"/>
      <c r="G72" s="11"/>
      <c r="H72" s="11"/>
      <c r="I72" s="10"/>
      <c r="J72" s="45"/>
      <c r="K72" s="45"/>
      <c r="L72" s="46"/>
      <c r="M72" s="45"/>
      <c r="N72" s="45"/>
      <c r="O72" s="45"/>
      <c r="P72" s="46"/>
      <c r="Q72" s="45"/>
      <c r="R72" s="45"/>
      <c r="S72" s="11"/>
      <c r="T72" s="12"/>
      <c r="V72" s="98"/>
      <c r="X72" s="12"/>
    </row>
    <row r="73" spans="1:24" ht="12.75" customHeight="1">
      <c r="A73" s="10"/>
      <c r="B73" s="11"/>
      <c r="C73" s="101" t="s">
        <v>13</v>
      </c>
      <c r="D73" s="11" t="s">
        <v>158</v>
      </c>
      <c r="E73" s="11"/>
      <c r="F73" s="11"/>
      <c r="G73" s="11"/>
      <c r="H73" s="11"/>
      <c r="I73" s="10"/>
      <c r="J73" s="108" t="s">
        <v>103</v>
      </c>
      <c r="K73" s="45"/>
      <c r="L73" s="46"/>
      <c r="M73" s="45"/>
      <c r="N73" s="108" t="s">
        <v>103</v>
      </c>
      <c r="O73" s="108"/>
      <c r="P73" s="109"/>
      <c r="Q73" s="108"/>
      <c r="R73" s="108" t="s">
        <v>103</v>
      </c>
      <c r="S73" s="41"/>
      <c r="T73" s="78"/>
      <c r="U73" s="95"/>
      <c r="V73" s="110" t="s">
        <v>103</v>
      </c>
      <c r="X73" s="12"/>
    </row>
    <row r="74" spans="1:24" ht="12.75" customHeight="1">
      <c r="A74" s="18"/>
      <c r="B74" s="19"/>
      <c r="C74" s="19"/>
      <c r="D74" s="19"/>
      <c r="E74" s="19"/>
      <c r="F74" s="19"/>
      <c r="G74" s="19"/>
      <c r="H74" s="19"/>
      <c r="I74" s="18"/>
      <c r="J74" s="19"/>
      <c r="K74" s="19"/>
      <c r="L74" s="20"/>
      <c r="M74" s="19"/>
      <c r="N74" s="19"/>
      <c r="O74" s="19"/>
      <c r="P74" s="20"/>
      <c r="Q74" s="19"/>
      <c r="R74" s="19"/>
      <c r="S74" s="19"/>
      <c r="T74" s="20"/>
      <c r="U74" s="18"/>
      <c r="V74" s="19"/>
      <c r="W74" s="19"/>
      <c r="X74" s="20"/>
    </row>
    <row r="75" spans="1:24" ht="12" customHeight="1">
      <c r="A75" s="11"/>
      <c r="B75" s="11"/>
      <c r="C75" s="11"/>
      <c r="D75" s="11"/>
      <c r="E75" s="11"/>
      <c r="F75" s="11"/>
      <c r="G75" s="11"/>
      <c r="H75" s="11"/>
      <c r="I75" s="132"/>
      <c r="J75" s="132"/>
      <c r="K75" s="132"/>
      <c r="L75" s="132"/>
      <c r="M75" s="132"/>
      <c r="N75" s="132"/>
      <c r="O75" s="132"/>
      <c r="P75" s="132"/>
      <c r="Q75" s="132"/>
      <c r="R75" s="132"/>
      <c r="S75" s="132"/>
      <c r="T75" s="132"/>
      <c r="U75" s="11"/>
      <c r="V75" s="11"/>
      <c r="W75" s="11"/>
      <c r="X75" s="11"/>
    </row>
    <row r="76" spans="1:20" ht="13.5" customHeight="1">
      <c r="A76" s="51"/>
      <c r="B76" s="52"/>
      <c r="C76" s="52"/>
      <c r="D76" s="52"/>
      <c r="E76" s="52"/>
      <c r="F76" s="52"/>
      <c r="G76" s="52"/>
      <c r="H76" s="52"/>
      <c r="I76" s="52"/>
      <c r="J76" s="52"/>
      <c r="K76" s="52"/>
      <c r="L76" s="53"/>
      <c r="M76" s="52"/>
      <c r="N76" s="52"/>
      <c r="O76" s="52"/>
      <c r="P76" s="53"/>
      <c r="Q76" s="51"/>
      <c r="R76" s="52"/>
      <c r="S76" s="52"/>
      <c r="T76" s="53"/>
    </row>
    <row r="77" spans="1:20" s="1" customFormat="1" ht="13.5" customHeight="1">
      <c r="A77" s="55"/>
      <c r="B77" s="56"/>
      <c r="C77" s="56"/>
      <c r="D77" s="56"/>
      <c r="E77" s="56"/>
      <c r="F77" s="56"/>
      <c r="G77" s="56"/>
      <c r="H77" s="56"/>
      <c r="I77" s="56"/>
      <c r="J77" s="57"/>
      <c r="K77" s="57"/>
      <c r="L77" s="58"/>
      <c r="M77" s="57"/>
      <c r="N77" s="57" t="s">
        <v>37</v>
      </c>
      <c r="O77" s="57"/>
      <c r="P77" s="58"/>
      <c r="Q77" s="57"/>
      <c r="R77" s="57" t="s">
        <v>39</v>
      </c>
      <c r="S77" s="56"/>
      <c r="T77" s="59"/>
    </row>
    <row r="78" spans="1:20" s="1" customFormat="1" ht="13.5" customHeight="1">
      <c r="A78" s="55"/>
      <c r="B78" s="56"/>
      <c r="C78" s="56"/>
      <c r="D78" s="56"/>
      <c r="E78" s="56"/>
      <c r="F78" s="56"/>
      <c r="G78" s="56"/>
      <c r="H78" s="56"/>
      <c r="I78" s="56"/>
      <c r="J78" s="57"/>
      <c r="K78" s="57"/>
      <c r="L78" s="58"/>
      <c r="M78" s="57"/>
      <c r="N78" s="57" t="s">
        <v>38</v>
      </c>
      <c r="O78" s="57"/>
      <c r="P78" s="58"/>
      <c r="Q78" s="57"/>
      <c r="R78" s="57" t="s">
        <v>40</v>
      </c>
      <c r="S78" s="56"/>
      <c r="T78" s="59"/>
    </row>
    <row r="79" spans="1:20" s="1" customFormat="1" ht="13.5" customHeight="1">
      <c r="A79" s="55"/>
      <c r="B79" s="56"/>
      <c r="C79" s="56"/>
      <c r="D79" s="56"/>
      <c r="E79" s="56"/>
      <c r="F79" s="56"/>
      <c r="G79" s="56"/>
      <c r="H79" s="56"/>
      <c r="I79" s="56"/>
      <c r="J79" s="57"/>
      <c r="K79" s="57"/>
      <c r="L79" s="58"/>
      <c r="M79" s="57"/>
      <c r="N79" s="57" t="s">
        <v>7</v>
      </c>
      <c r="O79" s="57"/>
      <c r="P79" s="58"/>
      <c r="Q79" s="57"/>
      <c r="R79" s="57" t="s">
        <v>41</v>
      </c>
      <c r="S79" s="56"/>
      <c r="T79" s="59"/>
    </row>
    <row r="80" spans="1:20" s="1" customFormat="1" ht="13.5" customHeight="1">
      <c r="A80" s="55"/>
      <c r="B80" s="56"/>
      <c r="C80" s="56"/>
      <c r="D80" s="56"/>
      <c r="E80" s="56"/>
      <c r="F80" s="56"/>
      <c r="G80" s="56"/>
      <c r="H80" s="56"/>
      <c r="I80" s="56"/>
      <c r="J80" s="57"/>
      <c r="K80" s="57"/>
      <c r="L80" s="58"/>
      <c r="M80" s="57"/>
      <c r="N80" s="57" t="s">
        <v>6</v>
      </c>
      <c r="O80" s="57"/>
      <c r="P80" s="58"/>
      <c r="Q80" s="57"/>
      <c r="R80" s="57" t="s">
        <v>42</v>
      </c>
      <c r="S80" s="56"/>
      <c r="T80" s="59"/>
    </row>
    <row r="81" spans="1:20" s="1" customFormat="1" ht="13.5" customHeight="1">
      <c r="A81" s="55"/>
      <c r="B81" s="56"/>
      <c r="C81" s="56"/>
      <c r="D81" s="56"/>
      <c r="E81" s="56"/>
      <c r="F81" s="56"/>
      <c r="G81" s="56"/>
      <c r="H81" s="56"/>
      <c r="I81" s="56"/>
      <c r="J81" s="57"/>
      <c r="K81" s="57"/>
      <c r="L81" s="58"/>
      <c r="M81" s="57"/>
      <c r="N81" s="57" t="s">
        <v>165</v>
      </c>
      <c r="O81" s="57"/>
      <c r="P81" s="58"/>
      <c r="Q81" s="57"/>
      <c r="R81" s="57" t="s">
        <v>130</v>
      </c>
      <c r="S81" s="56"/>
      <c r="T81" s="59"/>
    </row>
    <row r="82" spans="1:20" s="1" customFormat="1" ht="13.5" customHeight="1">
      <c r="A82" s="55"/>
      <c r="B82" s="56"/>
      <c r="C82" s="56"/>
      <c r="D82" s="56"/>
      <c r="E82" s="56"/>
      <c r="F82" s="56"/>
      <c r="G82" s="56"/>
      <c r="H82" s="56"/>
      <c r="I82" s="56"/>
      <c r="J82" s="57"/>
      <c r="K82" s="57"/>
      <c r="L82" s="58"/>
      <c r="M82" s="57"/>
      <c r="N82" s="57" t="s">
        <v>10</v>
      </c>
      <c r="O82" s="57"/>
      <c r="P82" s="58"/>
      <c r="Q82" s="57"/>
      <c r="R82" s="57" t="s">
        <v>10</v>
      </c>
      <c r="S82" s="56"/>
      <c r="T82" s="59"/>
    </row>
    <row r="83" spans="1:20" ht="13.5" customHeight="1">
      <c r="A83" s="62"/>
      <c r="B83" s="63"/>
      <c r="C83" s="63"/>
      <c r="D83" s="63"/>
      <c r="E83" s="63"/>
      <c r="F83" s="63"/>
      <c r="G83" s="63"/>
      <c r="H83" s="63"/>
      <c r="I83" s="63"/>
      <c r="J83" s="63"/>
      <c r="K83" s="63"/>
      <c r="L83" s="64"/>
      <c r="M83" s="63"/>
      <c r="N83" s="63"/>
      <c r="O83" s="63"/>
      <c r="P83" s="64"/>
      <c r="Q83" s="63"/>
      <c r="R83" s="63"/>
      <c r="S83" s="63"/>
      <c r="T83" s="64"/>
    </row>
    <row r="84" spans="1:20" ht="13.5" customHeight="1">
      <c r="A84" s="10"/>
      <c r="B84" s="11"/>
      <c r="C84" s="11"/>
      <c r="D84" s="11"/>
      <c r="E84" s="11"/>
      <c r="F84" s="11"/>
      <c r="G84" s="11"/>
      <c r="H84" s="11"/>
      <c r="I84" s="11"/>
      <c r="J84" s="11"/>
      <c r="K84" s="11"/>
      <c r="L84" s="12"/>
      <c r="M84" s="11"/>
      <c r="N84" s="11"/>
      <c r="O84" s="11"/>
      <c r="P84" s="12"/>
      <c r="Q84" s="11"/>
      <c r="R84" s="11"/>
      <c r="S84" s="11"/>
      <c r="T84" s="12"/>
    </row>
    <row r="85" spans="1:20" ht="13.5" customHeight="1">
      <c r="A85" s="10"/>
      <c r="B85" s="11"/>
      <c r="C85" s="11"/>
      <c r="D85" s="11"/>
      <c r="E85" s="11"/>
      <c r="F85" s="11"/>
      <c r="G85" s="11"/>
      <c r="H85" s="11"/>
      <c r="I85" s="11"/>
      <c r="J85" s="11"/>
      <c r="K85" s="11"/>
      <c r="L85" s="12"/>
      <c r="M85" s="11"/>
      <c r="N85" s="11"/>
      <c r="O85" s="11"/>
      <c r="P85" s="12"/>
      <c r="Q85" s="11"/>
      <c r="R85" s="11"/>
      <c r="S85" s="11"/>
      <c r="T85" s="12"/>
    </row>
    <row r="86" spans="1:20" ht="13.5" customHeight="1">
      <c r="A86" s="10"/>
      <c r="C86" s="37" t="s">
        <v>36</v>
      </c>
      <c r="D86" s="11"/>
      <c r="E86" s="11"/>
      <c r="F86" s="11"/>
      <c r="G86" s="11"/>
      <c r="H86" s="11"/>
      <c r="I86" s="11"/>
      <c r="J86" s="11"/>
      <c r="K86" s="11"/>
      <c r="L86" s="12"/>
      <c r="M86" s="11"/>
      <c r="N86" s="11"/>
      <c r="O86" s="11"/>
      <c r="P86" s="12"/>
      <c r="Q86" s="11"/>
      <c r="R86" s="11"/>
      <c r="S86" s="11"/>
      <c r="T86" s="12"/>
    </row>
    <row r="87" spans="1:20" ht="13.5" customHeight="1">
      <c r="A87" s="10"/>
      <c r="C87" s="37"/>
      <c r="D87" s="11"/>
      <c r="E87" s="11"/>
      <c r="F87" s="11"/>
      <c r="G87" s="11"/>
      <c r="H87" s="11"/>
      <c r="I87" s="11"/>
      <c r="J87" s="11"/>
      <c r="K87" s="11"/>
      <c r="L87" s="12"/>
      <c r="M87" s="11"/>
      <c r="N87" s="11"/>
      <c r="O87" s="11"/>
      <c r="P87" s="12"/>
      <c r="Q87" s="11"/>
      <c r="R87" s="11"/>
      <c r="S87" s="11"/>
      <c r="T87" s="12"/>
    </row>
    <row r="88" spans="1:20" ht="13.5" customHeight="1">
      <c r="A88" s="10"/>
      <c r="C88" s="11"/>
      <c r="D88" s="11"/>
      <c r="E88" s="11"/>
      <c r="F88" s="11"/>
      <c r="G88" s="11"/>
      <c r="H88" s="11"/>
      <c r="I88" s="11"/>
      <c r="J88" s="11"/>
      <c r="K88" s="11"/>
      <c r="L88" s="12"/>
      <c r="M88" s="11"/>
      <c r="O88" s="11"/>
      <c r="P88" s="12"/>
      <c r="Q88" s="11"/>
      <c r="R88" s="11"/>
      <c r="S88" s="11"/>
      <c r="T88" s="12"/>
    </row>
    <row r="89" spans="1:20" ht="13.5" customHeight="1">
      <c r="A89" s="10"/>
      <c r="C89" s="11"/>
      <c r="D89" s="11" t="s">
        <v>45</v>
      </c>
      <c r="E89" s="11"/>
      <c r="F89" s="11"/>
      <c r="G89" s="11"/>
      <c r="H89" s="11"/>
      <c r="I89" s="11"/>
      <c r="J89" s="39"/>
      <c r="K89" s="39"/>
      <c r="L89" s="40"/>
      <c r="M89" s="39"/>
      <c r="N89" s="39">
        <v>449389</v>
      </c>
      <c r="O89" s="39"/>
      <c r="P89" s="40"/>
      <c r="Q89" s="39"/>
      <c r="R89" s="39">
        <v>367457</v>
      </c>
      <c r="S89" s="11"/>
      <c r="T89" s="12"/>
    </row>
    <row r="90" spans="1:20" ht="13.5" customHeight="1">
      <c r="A90" s="10"/>
      <c r="C90" s="11"/>
      <c r="D90" s="11"/>
      <c r="E90" s="11"/>
      <c r="F90" s="11"/>
      <c r="G90" s="11"/>
      <c r="H90" s="11"/>
      <c r="I90" s="11"/>
      <c r="J90" s="39"/>
      <c r="K90" s="39"/>
      <c r="L90" s="40"/>
      <c r="M90" s="39"/>
      <c r="N90" s="39"/>
      <c r="O90" s="39"/>
      <c r="P90" s="40"/>
      <c r="Q90" s="39"/>
      <c r="R90" s="39"/>
      <c r="S90" s="11"/>
      <c r="T90" s="12"/>
    </row>
    <row r="91" spans="1:20" ht="13.5" customHeight="1">
      <c r="A91" s="10"/>
      <c r="C91" s="11"/>
      <c r="D91" s="11" t="s">
        <v>100</v>
      </c>
      <c r="E91" s="11"/>
      <c r="F91" s="11"/>
      <c r="G91" s="11"/>
      <c r="H91" s="11"/>
      <c r="I91" s="11"/>
      <c r="J91" s="39"/>
      <c r="K91" s="39"/>
      <c r="L91" s="40"/>
      <c r="M91" s="39"/>
      <c r="N91" s="39">
        <v>33792</v>
      </c>
      <c r="O91" s="39"/>
      <c r="P91" s="40"/>
      <c r="Q91" s="39"/>
      <c r="R91" s="39">
        <v>33391</v>
      </c>
      <c r="S91" s="11"/>
      <c r="T91" s="12"/>
    </row>
    <row r="92" spans="1:20" ht="13.5" customHeight="1">
      <c r="A92" s="10"/>
      <c r="C92" s="11"/>
      <c r="D92" s="11"/>
      <c r="E92" s="11"/>
      <c r="F92" s="11"/>
      <c r="G92" s="11"/>
      <c r="H92" s="11"/>
      <c r="I92" s="11"/>
      <c r="J92" s="39"/>
      <c r="K92" s="39"/>
      <c r="L92" s="40"/>
      <c r="M92" s="39"/>
      <c r="N92" s="39"/>
      <c r="O92" s="39"/>
      <c r="P92" s="40"/>
      <c r="Q92" s="39"/>
      <c r="R92" s="39"/>
      <c r="S92" s="11"/>
      <c r="T92" s="12"/>
    </row>
    <row r="93" spans="1:20" ht="13.5" customHeight="1">
      <c r="A93" s="10"/>
      <c r="C93" s="11"/>
      <c r="D93" s="11" t="s">
        <v>46</v>
      </c>
      <c r="E93" s="11"/>
      <c r="F93" s="11"/>
      <c r="G93" s="11"/>
      <c r="H93" s="11"/>
      <c r="I93" s="11"/>
      <c r="J93" s="39"/>
      <c r="K93" s="39"/>
      <c r="L93" s="40"/>
      <c r="M93" s="39"/>
      <c r="N93" s="66"/>
      <c r="O93" s="39"/>
      <c r="P93" s="40"/>
      <c r="Q93" s="39"/>
      <c r="R93" s="66"/>
      <c r="S93" s="11"/>
      <c r="T93" s="12"/>
    </row>
    <row r="94" spans="1:20" ht="13.5" customHeight="1">
      <c r="A94" s="10"/>
      <c r="C94" s="11"/>
      <c r="D94" s="11" t="s">
        <v>131</v>
      </c>
      <c r="F94" s="11"/>
      <c r="G94" s="11"/>
      <c r="H94" s="11"/>
      <c r="I94" s="11"/>
      <c r="K94" s="39"/>
      <c r="L94" s="40"/>
      <c r="M94" s="39"/>
      <c r="N94" s="67">
        <v>5249</v>
      </c>
      <c r="O94" s="39"/>
      <c r="P94" s="40"/>
      <c r="Q94" s="39"/>
      <c r="R94" s="67">
        <v>2265</v>
      </c>
      <c r="S94" s="11"/>
      <c r="T94" s="12"/>
    </row>
    <row r="95" spans="1:20" ht="13.5" customHeight="1">
      <c r="A95" s="10"/>
      <c r="C95" s="11"/>
      <c r="D95" s="101" t="s">
        <v>132</v>
      </c>
      <c r="F95" s="11"/>
      <c r="G95" s="11"/>
      <c r="H95" s="11"/>
      <c r="I95" s="11"/>
      <c r="K95" s="39"/>
      <c r="L95" s="40"/>
      <c r="M95" s="39"/>
      <c r="N95" s="111" t="s">
        <v>103</v>
      </c>
      <c r="O95" s="39"/>
      <c r="P95" s="40"/>
      <c r="Q95" s="39"/>
      <c r="R95" s="67">
        <v>710</v>
      </c>
      <c r="S95" s="11"/>
      <c r="T95" s="12"/>
    </row>
    <row r="96" spans="1:20" ht="13.5" customHeight="1">
      <c r="A96" s="10"/>
      <c r="C96" s="11"/>
      <c r="D96" s="11" t="s">
        <v>116</v>
      </c>
      <c r="F96" s="11"/>
      <c r="G96" s="11"/>
      <c r="H96" s="11"/>
      <c r="I96" s="11"/>
      <c r="K96" s="39"/>
      <c r="L96" s="40"/>
      <c r="M96" s="39"/>
      <c r="N96" s="67">
        <v>31473</v>
      </c>
      <c r="O96" s="39"/>
      <c r="P96" s="40"/>
      <c r="Q96" s="39"/>
      <c r="R96" s="67">
        <v>33690</v>
      </c>
      <c r="S96" s="11"/>
      <c r="T96" s="12"/>
    </row>
    <row r="97" spans="1:20" ht="13.5" customHeight="1">
      <c r="A97" s="10"/>
      <c r="C97" s="11"/>
      <c r="D97" s="11" t="s">
        <v>117</v>
      </c>
      <c r="F97" s="11"/>
      <c r="G97" s="11"/>
      <c r="H97" s="11"/>
      <c r="I97" s="11"/>
      <c r="K97" s="39"/>
      <c r="L97" s="40"/>
      <c r="M97" s="39"/>
      <c r="N97" s="67">
        <f>24037+65150</f>
        <v>89187</v>
      </c>
      <c r="O97" s="39"/>
      <c r="P97" s="40"/>
      <c r="Q97" s="39"/>
      <c r="R97" s="67">
        <v>129253</v>
      </c>
      <c r="S97" s="11"/>
      <c r="T97" s="12"/>
    </row>
    <row r="98" spans="1:20" ht="13.5" customHeight="1">
      <c r="A98" s="10"/>
      <c r="C98" s="11"/>
      <c r="D98" s="11" t="s">
        <v>118</v>
      </c>
      <c r="F98" s="11"/>
      <c r="G98" s="11"/>
      <c r="H98" s="11"/>
      <c r="I98" s="11"/>
      <c r="K98" s="39"/>
      <c r="L98" s="40"/>
      <c r="M98" s="39"/>
      <c r="N98" s="67">
        <v>274</v>
      </c>
      <c r="O98" s="39"/>
      <c r="P98" s="40"/>
      <c r="Q98" s="39"/>
      <c r="R98" s="67">
        <v>965</v>
      </c>
      <c r="S98" s="11"/>
      <c r="T98" s="12"/>
    </row>
    <row r="99" spans="1:20" ht="13.5" customHeight="1">
      <c r="A99" s="10"/>
      <c r="C99" s="11"/>
      <c r="D99" s="11" t="s">
        <v>119</v>
      </c>
      <c r="F99" s="11"/>
      <c r="G99" s="11"/>
      <c r="H99" s="11"/>
      <c r="I99" s="11"/>
      <c r="K99" s="39"/>
      <c r="L99" s="40"/>
      <c r="M99" s="39"/>
      <c r="N99" s="67">
        <v>2371</v>
      </c>
      <c r="O99" s="39"/>
      <c r="P99" s="40"/>
      <c r="Q99" s="39"/>
      <c r="R99" s="67">
        <v>2806</v>
      </c>
      <c r="S99" s="11"/>
      <c r="T99" s="12"/>
    </row>
    <row r="100" spans="1:20" ht="13.5" customHeight="1">
      <c r="A100" s="10"/>
      <c r="C100" s="11"/>
      <c r="D100" s="11"/>
      <c r="E100" s="11"/>
      <c r="F100" s="11"/>
      <c r="G100" s="11"/>
      <c r="H100" s="11"/>
      <c r="I100" s="11"/>
      <c r="K100" s="39"/>
      <c r="L100" s="40"/>
      <c r="M100" s="39"/>
      <c r="N100" s="68">
        <f>SUM(N94:N99)</f>
        <v>128554</v>
      </c>
      <c r="O100" s="39"/>
      <c r="P100" s="40"/>
      <c r="Q100" s="39"/>
      <c r="R100" s="68">
        <f>SUM(R94:R99)</f>
        <v>169689</v>
      </c>
      <c r="S100" s="11"/>
      <c r="T100" s="12"/>
    </row>
    <row r="101" spans="1:20" ht="13.5" customHeight="1">
      <c r="A101" s="10"/>
      <c r="C101" s="11"/>
      <c r="D101" s="11"/>
      <c r="E101" s="11"/>
      <c r="F101" s="11"/>
      <c r="G101" s="11"/>
      <c r="H101" s="11"/>
      <c r="I101" s="11"/>
      <c r="J101" s="39"/>
      <c r="K101" s="39"/>
      <c r="L101" s="40"/>
      <c r="M101" s="39"/>
      <c r="N101" s="39"/>
      <c r="O101" s="39"/>
      <c r="P101" s="40"/>
      <c r="Q101" s="39"/>
      <c r="R101" s="39"/>
      <c r="S101" s="11"/>
      <c r="T101" s="12"/>
    </row>
    <row r="102" spans="1:20" ht="13.5" customHeight="1">
      <c r="A102" s="10"/>
      <c r="C102" s="11"/>
      <c r="D102" s="11"/>
      <c r="E102" s="11"/>
      <c r="F102" s="11"/>
      <c r="G102" s="11"/>
      <c r="H102" s="11"/>
      <c r="I102" s="11"/>
      <c r="K102" s="39"/>
      <c r="L102" s="40"/>
      <c r="M102" s="39"/>
      <c r="N102" s="39"/>
      <c r="O102" s="39"/>
      <c r="P102" s="40"/>
      <c r="Q102" s="39"/>
      <c r="R102" s="39"/>
      <c r="S102" s="11"/>
      <c r="T102" s="12"/>
    </row>
    <row r="103" spans="1:20" ht="13.5" customHeight="1">
      <c r="A103" s="10"/>
      <c r="C103" s="11"/>
      <c r="D103" s="11" t="s">
        <v>47</v>
      </c>
      <c r="E103" s="11"/>
      <c r="F103" s="11"/>
      <c r="G103" s="11"/>
      <c r="H103" s="11"/>
      <c r="I103" s="11"/>
      <c r="K103" s="39"/>
      <c r="L103" s="40"/>
      <c r="M103" s="39"/>
      <c r="N103" s="66"/>
      <c r="O103" s="39"/>
      <c r="P103" s="40"/>
      <c r="Q103" s="39"/>
      <c r="R103" s="66"/>
      <c r="S103" s="11"/>
      <c r="T103" s="12"/>
    </row>
    <row r="104" spans="1:20" ht="13.5" customHeight="1">
      <c r="A104" s="10"/>
      <c r="C104" s="11"/>
      <c r="D104" s="11" t="s">
        <v>120</v>
      </c>
      <c r="F104" s="11"/>
      <c r="G104" s="11"/>
      <c r="H104" s="11"/>
      <c r="I104" s="11"/>
      <c r="K104" s="39"/>
      <c r="L104" s="40"/>
      <c r="M104" s="39"/>
      <c r="N104" s="67">
        <f>33042+41409+498</f>
        <v>74949</v>
      </c>
      <c r="O104" s="39"/>
      <c r="P104" s="40"/>
      <c r="Q104" s="39"/>
      <c r="R104" s="67">
        <v>73516</v>
      </c>
      <c r="S104" s="11"/>
      <c r="T104" s="12"/>
    </row>
    <row r="105" spans="1:20" ht="13.5" customHeight="1">
      <c r="A105" s="10"/>
      <c r="C105" s="11"/>
      <c r="D105" s="11" t="s">
        <v>121</v>
      </c>
      <c r="F105" s="11"/>
      <c r="G105" s="11"/>
      <c r="H105" s="11"/>
      <c r="I105" s="11"/>
      <c r="K105" s="39"/>
      <c r="L105" s="40"/>
      <c r="M105" s="39"/>
      <c r="N105" s="67">
        <v>154989</v>
      </c>
      <c r="O105" s="39"/>
      <c r="P105" s="40"/>
      <c r="Q105" s="39"/>
      <c r="R105" s="67">
        <v>168624</v>
      </c>
      <c r="S105" s="11"/>
      <c r="T105" s="12"/>
    </row>
    <row r="106" spans="1:20" ht="13.5" customHeight="1">
      <c r="A106" s="10"/>
      <c r="C106" s="11"/>
      <c r="D106" s="11" t="s">
        <v>122</v>
      </c>
      <c r="F106" s="11"/>
      <c r="G106" s="11"/>
      <c r="H106" s="11"/>
      <c r="I106" s="11"/>
      <c r="K106" s="39"/>
      <c r="L106" s="40"/>
      <c r="M106" s="39"/>
      <c r="N106" s="67">
        <v>44417</v>
      </c>
      <c r="O106" s="39"/>
      <c r="P106" s="40"/>
      <c r="Q106" s="39"/>
      <c r="R106" s="67">
        <v>29340</v>
      </c>
      <c r="S106" s="11"/>
      <c r="T106" s="12"/>
    </row>
    <row r="107" spans="1:20" ht="13.5" customHeight="1">
      <c r="A107" s="10"/>
      <c r="C107" s="11"/>
      <c r="D107" s="11" t="s">
        <v>123</v>
      </c>
      <c r="F107" s="11"/>
      <c r="G107" s="11"/>
      <c r="H107" s="11"/>
      <c r="I107" s="11"/>
      <c r="K107" s="39"/>
      <c r="L107" s="40"/>
      <c r="M107" s="39"/>
      <c r="N107" s="67">
        <v>43818</v>
      </c>
      <c r="O107" s="39"/>
      <c r="P107" s="40"/>
      <c r="Q107" s="39"/>
      <c r="R107" s="67">
        <v>43818</v>
      </c>
      <c r="S107" s="11"/>
      <c r="T107" s="12"/>
    </row>
    <row r="108" spans="1:20" ht="13.5" customHeight="1">
      <c r="A108" s="10"/>
      <c r="C108" s="11"/>
      <c r="D108" s="11" t="s">
        <v>124</v>
      </c>
      <c r="F108" s="11"/>
      <c r="G108" s="11"/>
      <c r="H108" s="11"/>
      <c r="I108" s="11"/>
      <c r="K108" s="39"/>
      <c r="L108" s="40"/>
      <c r="M108" s="39"/>
      <c r="N108" s="67">
        <v>748</v>
      </c>
      <c r="O108" s="39"/>
      <c r="P108" s="40"/>
      <c r="Q108" s="39"/>
      <c r="R108" s="67">
        <v>263</v>
      </c>
      <c r="S108" s="11"/>
      <c r="T108" s="12"/>
    </row>
    <row r="109" spans="1:20" ht="13.5" customHeight="1">
      <c r="A109" s="10"/>
      <c r="C109" s="11"/>
      <c r="D109" s="11"/>
      <c r="E109" s="11"/>
      <c r="F109" s="11"/>
      <c r="G109" s="11"/>
      <c r="H109" s="11"/>
      <c r="I109" s="11"/>
      <c r="K109" s="39"/>
      <c r="L109" s="40"/>
      <c r="M109" s="39"/>
      <c r="N109" s="68">
        <f>SUM(N104:N108)</f>
        <v>318921</v>
      </c>
      <c r="O109" s="39"/>
      <c r="P109" s="40"/>
      <c r="Q109" s="39"/>
      <c r="R109" s="68">
        <f>SUM(R104:R108)</f>
        <v>315561</v>
      </c>
      <c r="S109" s="11"/>
      <c r="T109" s="12"/>
    </row>
    <row r="110" spans="1:20" ht="13.5" customHeight="1">
      <c r="A110" s="10"/>
      <c r="C110" s="11"/>
      <c r="D110" s="11"/>
      <c r="E110" s="11"/>
      <c r="F110" s="11"/>
      <c r="G110" s="11"/>
      <c r="H110" s="11"/>
      <c r="I110" s="11"/>
      <c r="J110" s="39"/>
      <c r="K110" s="39"/>
      <c r="L110" s="40"/>
      <c r="M110" s="39"/>
      <c r="N110" s="39"/>
      <c r="O110" s="39"/>
      <c r="P110" s="40"/>
      <c r="Q110" s="39"/>
      <c r="R110" s="39"/>
      <c r="S110" s="11"/>
      <c r="T110" s="12"/>
    </row>
    <row r="111" spans="1:20" ht="13.5" customHeight="1">
      <c r="A111" s="10"/>
      <c r="C111" s="11"/>
      <c r="D111" s="11" t="s">
        <v>48</v>
      </c>
      <c r="E111" s="11"/>
      <c r="F111" s="11"/>
      <c r="G111" s="11"/>
      <c r="H111" s="11"/>
      <c r="I111" s="11"/>
      <c r="J111" s="39"/>
      <c r="K111" s="39"/>
      <c r="L111" s="40"/>
      <c r="M111" s="39"/>
      <c r="N111" s="39">
        <f>N100-N109</f>
        <v>-190367</v>
      </c>
      <c r="O111" s="39"/>
      <c r="P111" s="40"/>
      <c r="Q111" s="39"/>
      <c r="R111" s="39">
        <f>R100-R109</f>
        <v>-145872</v>
      </c>
      <c r="S111" s="11"/>
      <c r="T111" s="12"/>
    </row>
    <row r="112" spans="1:20" ht="13.5" customHeight="1">
      <c r="A112" s="10"/>
      <c r="C112" s="11"/>
      <c r="D112" s="11"/>
      <c r="E112" s="11"/>
      <c r="F112" s="11"/>
      <c r="G112" s="11"/>
      <c r="H112" s="11"/>
      <c r="I112" s="11"/>
      <c r="J112" s="39"/>
      <c r="K112" s="39"/>
      <c r="L112" s="40"/>
      <c r="M112" s="39"/>
      <c r="N112" s="39"/>
      <c r="O112" s="39"/>
      <c r="P112" s="40"/>
      <c r="Q112" s="39"/>
      <c r="R112" s="39"/>
      <c r="S112" s="11"/>
      <c r="T112" s="12"/>
    </row>
    <row r="113" spans="1:20" ht="13.5" customHeight="1">
      <c r="A113" s="10"/>
      <c r="C113" s="11"/>
      <c r="D113" s="11"/>
      <c r="E113" s="11"/>
      <c r="F113" s="11"/>
      <c r="G113" s="11"/>
      <c r="H113" s="11"/>
      <c r="I113" s="11"/>
      <c r="J113" s="39"/>
      <c r="K113" s="39"/>
      <c r="L113" s="40"/>
      <c r="M113" s="39"/>
      <c r="N113" s="39"/>
      <c r="O113" s="39"/>
      <c r="P113" s="40"/>
      <c r="Q113" s="39"/>
      <c r="R113" s="39"/>
      <c r="S113" s="11"/>
      <c r="T113" s="12"/>
    </row>
    <row r="114" spans="1:20" ht="13.5" customHeight="1">
      <c r="A114" s="10"/>
      <c r="C114" s="11"/>
      <c r="D114" s="11" t="s">
        <v>49</v>
      </c>
      <c r="E114" s="11"/>
      <c r="F114" s="11"/>
      <c r="G114" s="11"/>
      <c r="H114" s="11"/>
      <c r="I114" s="11"/>
      <c r="J114" s="39"/>
      <c r="K114" s="39"/>
      <c r="L114" s="40"/>
      <c r="M114" s="39"/>
      <c r="N114" s="39">
        <v>1476</v>
      </c>
      <c r="O114" s="39"/>
      <c r="P114" s="40"/>
      <c r="Q114" s="39"/>
      <c r="R114" s="39">
        <v>13054</v>
      </c>
      <c r="S114" s="11"/>
      <c r="T114" s="12"/>
    </row>
    <row r="115" spans="1:20" ht="13.5" customHeight="1">
      <c r="A115" s="10"/>
      <c r="C115" s="11"/>
      <c r="D115" s="11"/>
      <c r="E115" s="11"/>
      <c r="F115" s="11"/>
      <c r="G115" s="11"/>
      <c r="H115" s="11"/>
      <c r="I115" s="11"/>
      <c r="J115" s="39"/>
      <c r="K115" s="39"/>
      <c r="L115" s="40"/>
      <c r="M115" s="39"/>
      <c r="N115" s="39"/>
      <c r="O115" s="39"/>
      <c r="P115" s="40"/>
      <c r="Q115" s="39"/>
      <c r="R115" s="39"/>
      <c r="S115" s="11"/>
      <c r="T115" s="12"/>
    </row>
    <row r="116" spans="1:20" ht="13.5" customHeight="1">
      <c r="A116" s="10"/>
      <c r="C116" s="11"/>
      <c r="D116" s="11"/>
      <c r="E116" s="11"/>
      <c r="F116" s="11"/>
      <c r="G116" s="11"/>
      <c r="H116" s="11"/>
      <c r="I116" s="11"/>
      <c r="J116" s="39"/>
      <c r="K116" s="39"/>
      <c r="L116" s="40"/>
      <c r="M116" s="39"/>
      <c r="N116" s="39"/>
      <c r="O116" s="39"/>
      <c r="P116" s="40"/>
      <c r="Q116" s="39"/>
      <c r="R116" s="39"/>
      <c r="S116" s="11"/>
      <c r="T116" s="12"/>
    </row>
    <row r="117" spans="1:20" ht="13.5" customHeight="1" thickBot="1">
      <c r="A117" s="10"/>
      <c r="C117" s="11"/>
      <c r="D117" s="11"/>
      <c r="E117" s="11"/>
      <c r="F117" s="11"/>
      <c r="G117" s="11"/>
      <c r="H117" s="11"/>
      <c r="I117" s="11"/>
      <c r="K117" s="39"/>
      <c r="L117" s="40"/>
      <c r="M117" s="39"/>
      <c r="N117" s="6">
        <f>N89+N91+N111+N114</f>
        <v>294290</v>
      </c>
      <c r="O117" s="39"/>
      <c r="P117" s="40"/>
      <c r="Q117" s="39"/>
      <c r="R117" s="6">
        <f>R89+R91+R111+R114</f>
        <v>268030</v>
      </c>
      <c r="S117" s="11"/>
      <c r="T117" s="12"/>
    </row>
    <row r="118" spans="1:20" ht="13.5" customHeight="1">
      <c r="A118" s="10"/>
      <c r="C118" s="11"/>
      <c r="D118" s="11"/>
      <c r="E118" s="11"/>
      <c r="F118" s="11"/>
      <c r="G118" s="11"/>
      <c r="H118" s="11"/>
      <c r="I118" s="11"/>
      <c r="J118" s="39"/>
      <c r="K118" s="39"/>
      <c r="L118" s="40"/>
      <c r="M118" s="39"/>
      <c r="N118" s="39"/>
      <c r="O118" s="39"/>
      <c r="P118" s="40"/>
      <c r="Q118" s="39"/>
      <c r="R118" s="39"/>
      <c r="S118" s="11"/>
      <c r="T118" s="12"/>
    </row>
    <row r="119" spans="1:20" ht="13.5" customHeight="1">
      <c r="A119" s="10"/>
      <c r="C119" s="11"/>
      <c r="D119" s="11"/>
      <c r="E119" s="11"/>
      <c r="F119" s="11"/>
      <c r="G119" s="11"/>
      <c r="H119" s="11"/>
      <c r="I119" s="11"/>
      <c r="J119" s="39"/>
      <c r="K119" s="39"/>
      <c r="L119" s="40"/>
      <c r="M119" s="39"/>
      <c r="N119" s="39"/>
      <c r="O119" s="39"/>
      <c r="P119" s="40"/>
      <c r="Q119" s="39"/>
      <c r="R119" s="39"/>
      <c r="S119" s="11"/>
      <c r="T119" s="12"/>
    </row>
    <row r="120" spans="1:20" ht="13.5" customHeight="1">
      <c r="A120" s="10"/>
      <c r="C120" s="11"/>
      <c r="D120" s="11"/>
      <c r="E120" s="11"/>
      <c r="F120" s="11"/>
      <c r="G120" s="11"/>
      <c r="H120" s="11"/>
      <c r="I120" s="11"/>
      <c r="J120" s="39"/>
      <c r="K120" s="39"/>
      <c r="L120" s="40"/>
      <c r="M120" s="39"/>
      <c r="N120" s="39"/>
      <c r="O120" s="39"/>
      <c r="P120" s="40"/>
      <c r="Q120" s="39"/>
      <c r="R120" s="39"/>
      <c r="S120" s="11"/>
      <c r="T120" s="12"/>
    </row>
    <row r="121" spans="1:20" ht="13.5" customHeight="1">
      <c r="A121" s="10"/>
      <c r="C121" s="11"/>
      <c r="D121" s="11" t="s">
        <v>50</v>
      </c>
      <c r="E121" s="11"/>
      <c r="F121" s="11"/>
      <c r="G121" s="11"/>
      <c r="H121" s="11"/>
      <c r="I121" s="11"/>
      <c r="J121" s="39"/>
      <c r="K121" s="39"/>
      <c r="L121" s="40"/>
      <c r="M121" s="39"/>
      <c r="N121" s="39">
        <v>254252</v>
      </c>
      <c r="O121" s="39"/>
      <c r="P121" s="40"/>
      <c r="Q121" s="39"/>
      <c r="R121" s="39">
        <v>270149</v>
      </c>
      <c r="S121" s="11"/>
      <c r="T121" s="12"/>
    </row>
    <row r="122" spans="1:20" ht="13.5" customHeight="1">
      <c r="A122" s="10"/>
      <c r="C122" s="11"/>
      <c r="D122" s="11"/>
      <c r="E122" s="11"/>
      <c r="F122" s="11"/>
      <c r="G122" s="11"/>
      <c r="H122" s="11"/>
      <c r="I122" s="11"/>
      <c r="J122" s="39"/>
      <c r="K122" s="39"/>
      <c r="L122" s="40"/>
      <c r="M122" s="39"/>
      <c r="N122" s="39"/>
      <c r="O122" s="39"/>
      <c r="P122" s="40"/>
      <c r="Q122" s="39"/>
      <c r="R122" s="39"/>
      <c r="S122" s="11"/>
      <c r="T122" s="12"/>
    </row>
    <row r="123" spans="1:20" ht="13.5" customHeight="1">
      <c r="A123" s="10"/>
      <c r="C123" s="11"/>
      <c r="D123" s="11" t="s">
        <v>44</v>
      </c>
      <c r="E123" s="11"/>
      <c r="F123" s="11"/>
      <c r="G123" s="11"/>
      <c r="H123" s="11"/>
      <c r="I123" s="11"/>
      <c r="J123" s="39"/>
      <c r="K123" s="39"/>
      <c r="L123" s="40"/>
      <c r="M123" s="39"/>
      <c r="N123" s="39"/>
      <c r="O123" s="39"/>
      <c r="P123" s="40"/>
      <c r="Q123" s="39"/>
      <c r="R123" s="39"/>
      <c r="S123" s="11"/>
      <c r="T123" s="12"/>
    </row>
    <row r="124" spans="1:20" ht="13.5" customHeight="1">
      <c r="A124" s="10"/>
      <c r="C124" s="11"/>
      <c r="D124" s="11" t="s">
        <v>125</v>
      </c>
      <c r="F124" s="11"/>
      <c r="G124" s="11"/>
      <c r="H124" s="11"/>
      <c r="I124" s="11"/>
      <c r="J124" s="39"/>
      <c r="K124" s="39"/>
      <c r="L124" s="40"/>
      <c r="M124" s="39"/>
      <c r="N124" s="39">
        <v>51056</v>
      </c>
      <c r="O124" s="39"/>
      <c r="P124" s="40"/>
      <c r="Q124" s="39"/>
      <c r="R124" s="39">
        <v>51056</v>
      </c>
      <c r="S124" s="11"/>
      <c r="T124" s="12"/>
    </row>
    <row r="125" spans="1:20" ht="13.5" customHeight="1">
      <c r="A125" s="10"/>
      <c r="C125" s="11"/>
      <c r="D125" s="11" t="s">
        <v>126</v>
      </c>
      <c r="F125" s="11"/>
      <c r="G125" s="11"/>
      <c r="H125" s="11"/>
      <c r="I125" s="11"/>
      <c r="J125" s="39"/>
      <c r="K125" s="39"/>
      <c r="L125" s="40"/>
      <c r="M125" s="39"/>
      <c r="N125" s="39">
        <v>3616</v>
      </c>
      <c r="O125" s="39"/>
      <c r="P125" s="40"/>
      <c r="Q125" s="39"/>
      <c r="R125" s="39">
        <v>3616</v>
      </c>
      <c r="S125" s="11"/>
      <c r="T125" s="12"/>
    </row>
    <row r="126" spans="1:20" ht="13.5" customHeight="1">
      <c r="A126" s="10"/>
      <c r="C126" s="11"/>
      <c r="D126" s="11" t="s">
        <v>127</v>
      </c>
      <c r="F126" s="11"/>
      <c r="G126" s="11"/>
      <c r="H126" s="11"/>
      <c r="I126" s="11"/>
      <c r="J126" s="39"/>
      <c r="K126" s="39"/>
      <c r="L126" s="40"/>
      <c r="M126" s="39"/>
      <c r="N126" s="39">
        <v>17839</v>
      </c>
      <c r="O126" s="39"/>
      <c r="P126" s="40"/>
      <c r="Q126" s="39"/>
      <c r="R126" s="39">
        <v>17839</v>
      </c>
      <c r="S126" s="11"/>
      <c r="T126" s="12"/>
    </row>
    <row r="127" spans="1:20" ht="13.5" customHeight="1">
      <c r="A127" s="10"/>
      <c r="C127" s="11"/>
      <c r="D127" s="11" t="s">
        <v>128</v>
      </c>
      <c r="F127" s="11"/>
      <c r="G127" s="11"/>
      <c r="H127" s="11"/>
      <c r="I127" s="11"/>
      <c r="J127" s="39"/>
      <c r="K127" s="39"/>
      <c r="L127" s="40"/>
      <c r="M127" s="39"/>
      <c r="N127" s="39">
        <v>-125199</v>
      </c>
      <c r="O127" s="39"/>
      <c r="P127" s="40"/>
      <c r="Q127" s="39"/>
      <c r="R127" s="39">
        <v>-144596</v>
      </c>
      <c r="S127" s="11"/>
      <c r="T127" s="12"/>
    </row>
    <row r="128" spans="1:20" ht="13.5" customHeight="1">
      <c r="A128" s="10"/>
      <c r="C128" s="11"/>
      <c r="D128" s="11" t="s">
        <v>129</v>
      </c>
      <c r="F128" s="11"/>
      <c r="G128" s="11"/>
      <c r="H128" s="11"/>
      <c r="I128" s="11"/>
      <c r="J128" s="39"/>
      <c r="K128" s="39"/>
      <c r="L128" s="40"/>
      <c r="M128" s="39"/>
      <c r="N128" s="39">
        <f>13844+310</f>
        <v>14154</v>
      </c>
      <c r="O128" s="39"/>
      <c r="P128" s="40"/>
      <c r="Q128" s="39"/>
      <c r="R128" s="39">
        <f>13844-7855</f>
        <v>5989</v>
      </c>
      <c r="S128" s="11"/>
      <c r="T128" s="12"/>
    </row>
    <row r="129" spans="1:20" ht="13.5" customHeight="1">
      <c r="A129" s="10"/>
      <c r="C129" s="11"/>
      <c r="D129" s="11"/>
      <c r="E129" s="11"/>
      <c r="F129" s="11"/>
      <c r="G129" s="11"/>
      <c r="H129" s="11"/>
      <c r="I129" s="11"/>
      <c r="J129" s="39"/>
      <c r="K129" s="39"/>
      <c r="L129" s="40"/>
      <c r="M129" s="39"/>
      <c r="N129" s="39"/>
      <c r="O129" s="39"/>
      <c r="P129" s="40"/>
      <c r="Q129" s="39"/>
      <c r="R129" s="39"/>
      <c r="S129" s="11"/>
      <c r="T129" s="12"/>
    </row>
    <row r="130" spans="1:20" ht="13.5" customHeight="1">
      <c r="A130" s="10"/>
      <c r="C130" s="11"/>
      <c r="D130" s="11" t="s">
        <v>51</v>
      </c>
      <c r="E130" s="11"/>
      <c r="F130" s="11"/>
      <c r="G130" s="11"/>
      <c r="H130" s="11"/>
      <c r="I130" s="11"/>
      <c r="J130" s="39"/>
      <c r="K130" s="39"/>
      <c r="L130" s="40"/>
      <c r="M130" s="39"/>
      <c r="N130" s="7">
        <f>SUM(N121:N129)</f>
        <v>215718</v>
      </c>
      <c r="O130" s="39"/>
      <c r="P130" s="40"/>
      <c r="Q130" s="39"/>
      <c r="R130" s="7">
        <f>SUM(R121:R129)</f>
        <v>204053</v>
      </c>
      <c r="S130" s="11"/>
      <c r="T130" s="12"/>
    </row>
    <row r="131" spans="1:20" ht="13.5" customHeight="1">
      <c r="A131" s="10"/>
      <c r="C131" s="11"/>
      <c r="D131" s="11"/>
      <c r="E131" s="11"/>
      <c r="F131" s="11"/>
      <c r="G131" s="11"/>
      <c r="H131" s="11"/>
      <c r="I131" s="11"/>
      <c r="J131" s="39"/>
      <c r="K131" s="39"/>
      <c r="L131" s="40"/>
      <c r="M131" s="39"/>
      <c r="N131" s="39"/>
      <c r="O131" s="39"/>
      <c r="P131" s="40"/>
      <c r="Q131" s="39"/>
      <c r="R131" s="39"/>
      <c r="S131" s="11"/>
      <c r="T131" s="12"/>
    </row>
    <row r="132" spans="1:20" ht="13.5" customHeight="1">
      <c r="A132" s="10"/>
      <c r="C132" s="11"/>
      <c r="D132" s="11" t="s">
        <v>104</v>
      </c>
      <c r="E132" s="11"/>
      <c r="F132" s="11"/>
      <c r="G132" s="11"/>
      <c r="H132" s="11"/>
      <c r="I132" s="11"/>
      <c r="J132" s="39"/>
      <c r="K132" s="39"/>
      <c r="L132" s="40"/>
      <c r="M132" s="39"/>
      <c r="N132" s="39">
        <v>77185</v>
      </c>
      <c r="O132" s="39"/>
      <c r="P132" s="40"/>
      <c r="Q132" s="39"/>
      <c r="R132" s="39">
        <v>62731</v>
      </c>
      <c r="S132" s="11"/>
      <c r="T132" s="12"/>
    </row>
    <row r="133" spans="1:20" ht="13.5" customHeight="1">
      <c r="A133" s="10"/>
      <c r="C133" s="11"/>
      <c r="D133" s="11"/>
      <c r="E133" s="11"/>
      <c r="F133" s="11"/>
      <c r="G133" s="11"/>
      <c r="H133" s="11"/>
      <c r="I133" s="11"/>
      <c r="J133" s="39"/>
      <c r="K133" s="39"/>
      <c r="L133" s="40"/>
      <c r="M133" s="39"/>
      <c r="N133" s="39"/>
      <c r="O133" s="39"/>
      <c r="P133" s="40"/>
      <c r="Q133" s="39"/>
      <c r="R133" s="39"/>
      <c r="S133" s="11"/>
      <c r="T133" s="12"/>
    </row>
    <row r="134" spans="1:20" ht="13.5" customHeight="1">
      <c r="A134" s="10"/>
      <c r="C134" s="11"/>
      <c r="D134" s="11" t="s">
        <v>105</v>
      </c>
      <c r="E134" s="11"/>
      <c r="F134" s="11"/>
      <c r="G134" s="11"/>
      <c r="H134" s="11"/>
      <c r="I134" s="11"/>
      <c r="J134" s="39"/>
      <c r="K134" s="39"/>
      <c r="L134" s="40"/>
      <c r="M134" s="39"/>
      <c r="N134" s="39">
        <f>693+694</f>
        <v>1387</v>
      </c>
      <c r="O134" s="39"/>
      <c r="P134" s="40"/>
      <c r="Q134" s="39"/>
      <c r="R134" s="39">
        <f>597+649</f>
        <v>1246</v>
      </c>
      <c r="S134" s="11"/>
      <c r="T134" s="12"/>
    </row>
    <row r="135" spans="1:20" ht="13.5" customHeight="1">
      <c r="A135" s="10"/>
      <c r="C135" s="11"/>
      <c r="D135" s="11"/>
      <c r="E135" s="11"/>
      <c r="F135" s="11"/>
      <c r="G135" s="11"/>
      <c r="H135" s="11"/>
      <c r="I135" s="11"/>
      <c r="J135" s="39"/>
      <c r="K135" s="39"/>
      <c r="L135" s="40"/>
      <c r="M135" s="39"/>
      <c r="N135" s="39"/>
      <c r="O135" s="39"/>
      <c r="P135" s="40"/>
      <c r="Q135" s="39"/>
      <c r="R135" s="39"/>
      <c r="S135" s="11"/>
      <c r="T135" s="12"/>
    </row>
    <row r="136" spans="1:20" ht="13.5" customHeight="1">
      <c r="A136" s="10"/>
      <c r="C136" s="11"/>
      <c r="D136" s="11"/>
      <c r="E136" s="11"/>
      <c r="F136" s="11"/>
      <c r="G136" s="11"/>
      <c r="H136" s="11"/>
      <c r="I136" s="11"/>
      <c r="J136" s="39"/>
      <c r="K136" s="39"/>
      <c r="L136" s="40"/>
      <c r="M136" s="39"/>
      <c r="N136" s="39"/>
      <c r="O136" s="39"/>
      <c r="P136" s="40"/>
      <c r="Q136" s="39"/>
      <c r="R136" s="39"/>
      <c r="S136" s="11"/>
      <c r="T136" s="12"/>
    </row>
    <row r="137" spans="1:20" ht="13.5" customHeight="1" thickBot="1">
      <c r="A137" s="10"/>
      <c r="C137" s="11"/>
      <c r="D137" s="11"/>
      <c r="E137" s="11"/>
      <c r="F137" s="11"/>
      <c r="G137" s="11"/>
      <c r="H137" s="11"/>
      <c r="I137" s="11"/>
      <c r="K137" s="39"/>
      <c r="L137" s="40"/>
      <c r="M137" s="39"/>
      <c r="N137" s="6">
        <f>SUM(N130:N135)</f>
        <v>294290</v>
      </c>
      <c r="O137" s="39"/>
      <c r="P137" s="40"/>
      <c r="Q137" s="39"/>
      <c r="R137" s="6">
        <f>SUM(R130:R135)</f>
        <v>268030</v>
      </c>
      <c r="S137" s="11"/>
      <c r="T137" s="12"/>
    </row>
    <row r="138" spans="1:20" ht="13.5" customHeight="1">
      <c r="A138" s="10"/>
      <c r="C138" s="11"/>
      <c r="D138" s="11"/>
      <c r="E138" s="11"/>
      <c r="F138" s="11"/>
      <c r="G138" s="11"/>
      <c r="H138" s="11"/>
      <c r="I138" s="11"/>
      <c r="J138" s="39"/>
      <c r="K138" s="39"/>
      <c r="L138" s="40"/>
      <c r="M138" s="39"/>
      <c r="N138" s="39"/>
      <c r="O138" s="39"/>
      <c r="P138" s="40"/>
      <c r="Q138" s="39"/>
      <c r="R138" s="39"/>
      <c r="S138" s="11"/>
      <c r="T138" s="12"/>
    </row>
    <row r="139" spans="1:20" ht="13.5" customHeight="1">
      <c r="A139" s="10"/>
      <c r="C139" s="11"/>
      <c r="D139" s="11"/>
      <c r="E139" s="11"/>
      <c r="F139" s="11"/>
      <c r="G139" s="11"/>
      <c r="H139" s="11"/>
      <c r="I139" s="11"/>
      <c r="J139" s="39"/>
      <c r="K139" s="39"/>
      <c r="L139" s="40"/>
      <c r="M139" s="39"/>
      <c r="N139" s="39"/>
      <c r="O139" s="39"/>
      <c r="P139" s="40"/>
      <c r="Q139" s="39"/>
      <c r="R139" s="39"/>
      <c r="S139" s="11"/>
      <c r="T139" s="12"/>
    </row>
    <row r="140" spans="1:20" ht="13.5" customHeight="1">
      <c r="A140" s="10"/>
      <c r="C140" s="11"/>
      <c r="D140" s="11"/>
      <c r="E140" s="11"/>
      <c r="F140" s="11"/>
      <c r="G140" s="11"/>
      <c r="H140" s="11"/>
      <c r="I140" s="11"/>
      <c r="J140" s="39"/>
      <c r="K140" s="39"/>
      <c r="L140" s="40"/>
      <c r="M140" s="39"/>
      <c r="N140" s="39"/>
      <c r="O140" s="39"/>
      <c r="P140" s="40"/>
      <c r="Q140" s="39"/>
      <c r="R140" s="39"/>
      <c r="S140" s="11"/>
      <c r="T140" s="12"/>
    </row>
    <row r="141" spans="1:20" ht="13.5" customHeight="1">
      <c r="A141" s="10"/>
      <c r="C141" s="11"/>
      <c r="D141" s="11" t="s">
        <v>162</v>
      </c>
      <c r="E141" s="11"/>
      <c r="F141" s="11"/>
      <c r="G141" s="11"/>
      <c r="H141" s="11"/>
      <c r="I141" s="11"/>
      <c r="J141" s="39"/>
      <c r="K141" s="39"/>
      <c r="L141" s="40"/>
      <c r="M141" s="39"/>
      <c r="N141" s="60">
        <f>((N130-N114)/N121)*100</f>
        <v>84.26364394380379</v>
      </c>
      <c r="O141" s="39"/>
      <c r="P141" s="40"/>
      <c r="Q141" s="39"/>
      <c r="R141" s="60">
        <f>((R130-R114)/R121)*100</f>
        <v>70.70135369740402</v>
      </c>
      <c r="S141" s="11"/>
      <c r="T141" s="12"/>
    </row>
    <row r="142" spans="1:20" ht="13.5" customHeight="1">
      <c r="A142" s="10"/>
      <c r="B142" s="11"/>
      <c r="C142" s="11"/>
      <c r="D142" s="11"/>
      <c r="E142" s="11"/>
      <c r="F142" s="11"/>
      <c r="G142" s="11"/>
      <c r="H142" s="11"/>
      <c r="I142" s="11"/>
      <c r="J142" s="39"/>
      <c r="K142" s="39"/>
      <c r="L142" s="40"/>
      <c r="M142" s="39"/>
      <c r="N142" s="39"/>
      <c r="O142" s="39"/>
      <c r="P142" s="40"/>
      <c r="Q142" s="39"/>
      <c r="R142" s="60"/>
      <c r="S142" s="11"/>
      <c r="T142" s="12"/>
    </row>
    <row r="143" spans="1:20" ht="13.5" customHeight="1">
      <c r="A143" s="10"/>
      <c r="B143" s="11"/>
      <c r="C143" s="11"/>
      <c r="D143" s="11"/>
      <c r="E143" s="11"/>
      <c r="F143" s="11"/>
      <c r="G143" s="11"/>
      <c r="H143" s="11"/>
      <c r="I143" s="11"/>
      <c r="J143" s="39"/>
      <c r="K143" s="39"/>
      <c r="L143" s="40"/>
      <c r="M143" s="39"/>
      <c r="N143" s="39"/>
      <c r="O143" s="39"/>
      <c r="P143" s="40"/>
      <c r="Q143" s="39"/>
      <c r="R143" s="60"/>
      <c r="S143" s="11"/>
      <c r="T143" s="12"/>
    </row>
    <row r="144" spans="1:20" ht="13.5" customHeight="1">
      <c r="A144" s="18"/>
      <c r="B144" s="19"/>
      <c r="C144" s="19"/>
      <c r="D144" s="19"/>
      <c r="E144" s="19"/>
      <c r="F144" s="19"/>
      <c r="G144" s="19"/>
      <c r="H144" s="19"/>
      <c r="I144" s="19"/>
      <c r="J144" s="61"/>
      <c r="K144" s="61"/>
      <c r="L144" s="65"/>
      <c r="M144" s="61"/>
      <c r="N144" s="61"/>
      <c r="O144" s="61"/>
      <c r="P144" s="65"/>
      <c r="Q144" s="61"/>
      <c r="R144" s="61"/>
      <c r="S144" s="19"/>
      <c r="T144" s="20"/>
    </row>
    <row r="145" spans="10:18" ht="12.75">
      <c r="J145" s="5"/>
      <c r="K145" s="5"/>
      <c r="L145" s="5"/>
      <c r="M145" s="5"/>
      <c r="N145" s="5"/>
      <c r="O145" s="5"/>
      <c r="P145" s="5"/>
      <c r="Q145" s="5"/>
      <c r="R145" s="5"/>
    </row>
    <row r="146" spans="2:18" ht="15" customHeight="1">
      <c r="B146" s="77" t="s">
        <v>52</v>
      </c>
      <c r="J146" s="5"/>
      <c r="K146" s="5"/>
      <c r="L146" s="5"/>
      <c r="M146" s="5"/>
      <c r="N146" s="5"/>
      <c r="O146" s="5"/>
      <c r="P146" s="5"/>
      <c r="Q146" s="5"/>
      <c r="R146" s="5"/>
    </row>
    <row r="147" spans="2:18" ht="12.75" customHeight="1">
      <c r="B147" s="1"/>
      <c r="J147" s="5"/>
      <c r="K147" s="5"/>
      <c r="L147" s="5"/>
      <c r="M147" s="5"/>
      <c r="N147" s="5"/>
      <c r="O147" s="5"/>
      <c r="P147" s="5"/>
      <c r="Q147" s="5"/>
      <c r="R147" s="5"/>
    </row>
    <row r="148" spans="2:18" ht="13.5" customHeight="1">
      <c r="B148" s="1"/>
      <c r="J148" s="5"/>
      <c r="K148" s="5"/>
      <c r="L148" s="5"/>
      <c r="M148" s="5"/>
      <c r="N148" s="5"/>
      <c r="O148" s="5"/>
      <c r="P148" s="5"/>
      <c r="Q148" s="5"/>
      <c r="R148" s="5"/>
    </row>
    <row r="149" spans="2:18" ht="13.5" customHeight="1">
      <c r="B149" s="4" t="s">
        <v>11</v>
      </c>
      <c r="C149" s="1" t="s">
        <v>53</v>
      </c>
      <c r="J149" s="5"/>
      <c r="K149" s="5"/>
      <c r="L149" s="5"/>
      <c r="M149" s="5"/>
      <c r="N149" s="5"/>
      <c r="O149" s="5"/>
      <c r="P149" s="5"/>
      <c r="Q149" s="5"/>
      <c r="R149" s="5"/>
    </row>
    <row r="150" spans="10:18" ht="13.5" customHeight="1">
      <c r="J150" s="5"/>
      <c r="K150" s="5"/>
      <c r="L150" s="5"/>
      <c r="M150" s="5"/>
      <c r="N150" s="5"/>
      <c r="O150" s="5"/>
      <c r="P150" s="5"/>
      <c r="Q150" s="5"/>
      <c r="R150" s="5"/>
    </row>
    <row r="151" spans="10:18" ht="13.5" customHeight="1">
      <c r="J151" s="5"/>
      <c r="K151" s="5"/>
      <c r="L151" s="5"/>
      <c r="M151" s="5"/>
      <c r="N151" s="5"/>
      <c r="O151" s="5"/>
      <c r="P151" s="5"/>
      <c r="Q151" s="5"/>
      <c r="R151" s="5"/>
    </row>
    <row r="152" spans="10:18" ht="11.25" customHeight="1">
      <c r="J152" s="5"/>
      <c r="K152" s="5"/>
      <c r="L152" s="5"/>
      <c r="M152" s="5"/>
      <c r="N152" s="5"/>
      <c r="O152" s="5"/>
      <c r="P152" s="5"/>
      <c r="Q152" s="5"/>
      <c r="R152" s="5"/>
    </row>
    <row r="153" spans="10:18" ht="11.25" customHeight="1">
      <c r="J153" s="5"/>
      <c r="K153" s="5"/>
      <c r="L153" s="5"/>
      <c r="M153" s="5"/>
      <c r="N153" s="5"/>
      <c r="O153" s="5"/>
      <c r="P153" s="5"/>
      <c r="Q153" s="5"/>
      <c r="R153" s="5"/>
    </row>
    <row r="154" spans="2:18" ht="13.5" customHeight="1">
      <c r="B154" s="4" t="s">
        <v>16</v>
      </c>
      <c r="C154" s="1" t="s">
        <v>54</v>
      </c>
      <c r="J154" s="5"/>
      <c r="K154" s="5"/>
      <c r="L154" s="5"/>
      <c r="M154" s="5"/>
      <c r="N154" s="5"/>
      <c r="O154" s="5"/>
      <c r="P154" s="5"/>
      <c r="Q154" s="5"/>
      <c r="R154" s="5"/>
    </row>
    <row r="155" ht="12.75" customHeight="1"/>
    <row r="156" ht="12.75" customHeight="1"/>
    <row r="157" ht="11.25" customHeight="1"/>
    <row r="158" ht="11.25" customHeight="1"/>
    <row r="159" spans="2:18" ht="11.25" customHeight="1">
      <c r="B159" s="4"/>
      <c r="C159" s="1"/>
      <c r="J159" s="5"/>
      <c r="K159" s="5"/>
      <c r="L159" s="5"/>
      <c r="M159" s="5"/>
      <c r="N159" s="5"/>
      <c r="O159" s="5"/>
      <c r="P159" s="5"/>
      <c r="Q159" s="5"/>
      <c r="R159" s="5"/>
    </row>
    <row r="160" spans="2:18" ht="13.5" customHeight="1">
      <c r="B160" s="4" t="s">
        <v>35</v>
      </c>
      <c r="C160" s="1" t="s">
        <v>133</v>
      </c>
      <c r="J160" s="5"/>
      <c r="K160" s="5"/>
      <c r="L160" s="5"/>
      <c r="M160" s="5"/>
      <c r="N160" s="5"/>
      <c r="O160" s="5"/>
      <c r="P160" s="5"/>
      <c r="Q160" s="5"/>
      <c r="R160" s="5"/>
    </row>
    <row r="161" spans="3:18" ht="13.5" customHeight="1">
      <c r="C161" s="8"/>
      <c r="J161" s="5"/>
      <c r="K161" s="5"/>
      <c r="L161" s="5"/>
      <c r="M161" s="5"/>
      <c r="N161" s="5"/>
      <c r="O161" s="5"/>
      <c r="P161" s="5"/>
      <c r="Q161" s="5"/>
      <c r="R161" s="5"/>
    </row>
    <row r="162" spans="3:18" ht="12" customHeight="1">
      <c r="C162" s="8"/>
      <c r="J162" s="5"/>
      <c r="K162" s="5"/>
      <c r="L162" s="5"/>
      <c r="M162" s="5"/>
      <c r="N162" s="5"/>
      <c r="O162" s="5"/>
      <c r="P162" s="5"/>
      <c r="Q162" s="5"/>
      <c r="R162" s="5"/>
    </row>
    <row r="163" spans="10:18" ht="12" customHeight="1">
      <c r="J163" s="5"/>
      <c r="K163" s="5"/>
      <c r="L163" s="5"/>
      <c r="M163" s="5"/>
      <c r="N163" s="5"/>
      <c r="O163" s="5"/>
      <c r="P163" s="5"/>
      <c r="Q163" s="5"/>
      <c r="R163" s="5"/>
    </row>
    <row r="164" spans="2:18" ht="13.5" customHeight="1">
      <c r="B164" s="4" t="s">
        <v>55</v>
      </c>
      <c r="C164" s="1" t="s">
        <v>26</v>
      </c>
      <c r="J164" s="5"/>
      <c r="K164" s="5"/>
      <c r="L164" s="5"/>
      <c r="M164" s="5"/>
      <c r="N164" s="5"/>
      <c r="O164" s="5"/>
      <c r="P164" s="5"/>
      <c r="Q164" s="5"/>
      <c r="R164" s="5"/>
    </row>
    <row r="165" spans="10:18" ht="13.5" customHeight="1">
      <c r="J165" s="5"/>
      <c r="K165" s="5"/>
      <c r="L165" s="5"/>
      <c r="M165" s="5"/>
      <c r="N165" s="5"/>
      <c r="O165" s="5"/>
      <c r="P165" s="5"/>
      <c r="Q165" s="5"/>
      <c r="R165" s="5"/>
    </row>
    <row r="166" spans="10:18" ht="12" customHeight="1">
      <c r="J166" s="5"/>
      <c r="K166" s="5"/>
      <c r="L166" s="5"/>
      <c r="M166" s="5"/>
      <c r="N166" s="5"/>
      <c r="O166" s="5"/>
      <c r="P166" s="5"/>
      <c r="Q166" s="5"/>
      <c r="R166" s="5"/>
    </row>
    <row r="167" spans="10:18" ht="12" customHeight="1">
      <c r="J167" s="5"/>
      <c r="K167" s="5"/>
      <c r="L167" s="5"/>
      <c r="M167" s="5"/>
      <c r="N167" s="5"/>
      <c r="O167" s="5"/>
      <c r="P167" s="5"/>
      <c r="Q167" s="5"/>
      <c r="R167" s="5"/>
    </row>
    <row r="168" spans="2:18" ht="13.5" customHeight="1">
      <c r="B168" s="4" t="s">
        <v>57</v>
      </c>
      <c r="C168" s="1" t="s">
        <v>108</v>
      </c>
      <c r="J168" s="5"/>
      <c r="K168" s="5"/>
      <c r="L168" s="5"/>
      <c r="M168" s="5"/>
      <c r="N168" s="5"/>
      <c r="O168" s="5"/>
      <c r="P168" s="5"/>
      <c r="Q168" s="5"/>
      <c r="R168" s="5"/>
    </row>
    <row r="169" spans="3:18" ht="13.5" customHeight="1">
      <c r="C169" t="s">
        <v>167</v>
      </c>
      <c r="J169" s="5"/>
      <c r="K169" s="5"/>
      <c r="L169" s="5"/>
      <c r="M169" s="5"/>
      <c r="N169" s="5"/>
      <c r="O169" s="5"/>
      <c r="P169" s="5"/>
      <c r="Q169" s="5"/>
      <c r="R169" s="5"/>
    </row>
    <row r="170" spans="10:18" ht="11.25" customHeight="1">
      <c r="J170" s="5"/>
      <c r="K170" s="5"/>
      <c r="L170" s="5"/>
      <c r="M170" s="5"/>
      <c r="N170" s="5"/>
      <c r="O170" s="5"/>
      <c r="P170" s="5"/>
      <c r="Q170" s="5"/>
      <c r="R170" s="5"/>
    </row>
    <row r="171" spans="10:18" ht="11.25" customHeight="1">
      <c r="J171" s="5"/>
      <c r="K171" s="5"/>
      <c r="L171" s="5"/>
      <c r="M171" s="5"/>
      <c r="N171" s="5"/>
      <c r="O171" s="5"/>
      <c r="P171" s="5"/>
      <c r="Q171" s="5"/>
      <c r="R171" s="5"/>
    </row>
    <row r="172" spans="2:18" ht="13.5" customHeight="1">
      <c r="B172" s="4" t="s">
        <v>59</v>
      </c>
      <c r="C172" s="1" t="s">
        <v>56</v>
      </c>
      <c r="J172" s="5"/>
      <c r="K172" s="5"/>
      <c r="L172" s="5"/>
      <c r="M172" s="5"/>
      <c r="N172" s="5"/>
      <c r="O172" s="5"/>
      <c r="P172" s="5"/>
      <c r="Q172" s="5"/>
      <c r="R172" s="5"/>
    </row>
    <row r="173" spans="3:18" ht="13.5" customHeight="1">
      <c r="C173" t="s">
        <v>169</v>
      </c>
      <c r="J173" s="5"/>
      <c r="K173" s="5"/>
      <c r="L173" s="5"/>
      <c r="M173" s="5"/>
      <c r="N173" s="5"/>
      <c r="O173" s="5"/>
      <c r="P173" s="5"/>
      <c r="Q173" s="5"/>
      <c r="R173" s="5"/>
    </row>
    <row r="174" spans="10:18" ht="11.25" customHeight="1">
      <c r="J174" s="5"/>
      <c r="K174" s="5"/>
      <c r="L174" s="5"/>
      <c r="M174" s="5"/>
      <c r="N174" s="5"/>
      <c r="O174" s="5"/>
      <c r="P174" s="5"/>
      <c r="Q174" s="5"/>
      <c r="R174" s="5"/>
    </row>
    <row r="175" spans="10:18" ht="11.25" customHeight="1">
      <c r="J175" s="5"/>
      <c r="K175" s="5"/>
      <c r="L175" s="5"/>
      <c r="M175" s="5"/>
      <c r="N175" s="5"/>
      <c r="O175" s="5"/>
      <c r="P175" s="5"/>
      <c r="Q175" s="5"/>
      <c r="R175" s="5"/>
    </row>
    <row r="176" spans="2:18" ht="13.5" customHeight="1">
      <c r="B176" s="4" t="s">
        <v>63</v>
      </c>
      <c r="C176" s="1" t="s">
        <v>58</v>
      </c>
      <c r="J176" s="5"/>
      <c r="K176" s="5"/>
      <c r="L176" s="5"/>
      <c r="M176" s="5"/>
      <c r="N176" s="5"/>
      <c r="O176" s="5"/>
      <c r="P176" s="5"/>
      <c r="Q176" s="5"/>
      <c r="R176" s="5"/>
    </row>
    <row r="177" spans="10:18" ht="13.5" customHeight="1">
      <c r="J177" s="5"/>
      <c r="K177" s="5"/>
      <c r="L177" s="5"/>
      <c r="M177" s="5"/>
      <c r="N177" s="5"/>
      <c r="O177" s="5"/>
      <c r="P177" s="5"/>
      <c r="Q177" s="5"/>
      <c r="R177" s="5"/>
    </row>
    <row r="178" spans="10:18" ht="13.5" customHeight="1">
      <c r="J178" s="5"/>
      <c r="K178" s="5"/>
      <c r="L178" s="5"/>
      <c r="M178" s="5"/>
      <c r="N178" s="5"/>
      <c r="O178" s="5"/>
      <c r="P178" s="5"/>
      <c r="Q178" s="5"/>
      <c r="R178" s="5"/>
    </row>
    <row r="179" spans="10:18" ht="11.25" customHeight="1">
      <c r="J179" s="5"/>
      <c r="K179" s="5"/>
      <c r="L179" s="5"/>
      <c r="M179" s="5"/>
      <c r="N179" s="5"/>
      <c r="O179" s="5"/>
      <c r="P179" s="5"/>
      <c r="Q179" s="5"/>
      <c r="R179" s="5"/>
    </row>
    <row r="180" spans="10:18" ht="11.25" customHeight="1">
      <c r="J180" s="5"/>
      <c r="K180" s="5"/>
      <c r="L180" s="5"/>
      <c r="M180" s="5"/>
      <c r="N180" s="5"/>
      <c r="O180" s="5"/>
      <c r="P180" s="5"/>
      <c r="Q180" s="5"/>
      <c r="R180" s="5"/>
    </row>
    <row r="181" spans="2:18" ht="13.5" customHeight="1">
      <c r="B181" s="4" t="s">
        <v>66</v>
      </c>
      <c r="C181" s="1" t="s">
        <v>60</v>
      </c>
      <c r="J181" s="5"/>
      <c r="K181" s="5"/>
      <c r="L181" s="5"/>
      <c r="M181" s="5"/>
      <c r="N181" s="5"/>
      <c r="O181" s="5"/>
      <c r="P181" s="5"/>
      <c r="Q181" s="5"/>
      <c r="R181" s="5"/>
    </row>
    <row r="182" spans="10:18" ht="13.5" customHeight="1">
      <c r="J182" s="5"/>
      <c r="K182" s="5"/>
      <c r="L182" s="5"/>
      <c r="M182" s="5"/>
      <c r="N182" s="5"/>
      <c r="O182" s="5"/>
      <c r="P182" s="5"/>
      <c r="Q182" s="5"/>
      <c r="R182" s="5"/>
    </row>
    <row r="183" spans="10:18" ht="13.5" customHeight="1">
      <c r="J183" s="5"/>
      <c r="K183" s="5"/>
      <c r="L183" s="5"/>
      <c r="M183" s="5"/>
      <c r="N183" s="5"/>
      <c r="O183" s="5"/>
      <c r="P183" s="5"/>
      <c r="Q183" s="5"/>
      <c r="R183" s="5"/>
    </row>
    <row r="184" spans="10:18" ht="13.5" customHeight="1">
      <c r="J184" s="5"/>
      <c r="K184" s="5"/>
      <c r="L184" s="5"/>
      <c r="M184" s="5"/>
      <c r="N184" s="5"/>
      <c r="O184" s="5"/>
      <c r="P184" s="5"/>
      <c r="Q184" s="5"/>
      <c r="R184" s="5"/>
    </row>
    <row r="185" spans="10:18" ht="13.5" customHeight="1">
      <c r="J185" s="5"/>
      <c r="K185" s="5"/>
      <c r="L185" s="5"/>
      <c r="M185" s="5"/>
      <c r="N185" s="5"/>
      <c r="O185" s="5"/>
      <c r="P185" s="5"/>
      <c r="Q185" s="5"/>
      <c r="R185" s="5"/>
    </row>
    <row r="186" spans="10:18" ht="13.5" customHeight="1">
      <c r="J186" s="5"/>
      <c r="K186" s="5"/>
      <c r="L186" s="5"/>
      <c r="M186" s="5"/>
      <c r="N186" s="5"/>
      <c r="O186" s="5"/>
      <c r="P186" s="5"/>
      <c r="Q186" s="5"/>
      <c r="R186" s="5"/>
    </row>
    <row r="187" spans="10:18" ht="12" customHeight="1">
      <c r="J187" s="5"/>
      <c r="K187" s="5"/>
      <c r="L187" s="5"/>
      <c r="M187" s="5"/>
      <c r="N187" s="5"/>
      <c r="O187" s="5"/>
      <c r="P187" s="5"/>
      <c r="Q187" s="5"/>
      <c r="R187" s="5"/>
    </row>
    <row r="188" spans="2:18" ht="13.5" customHeight="1">
      <c r="B188" s="4" t="s">
        <v>68</v>
      </c>
      <c r="C188" s="1" t="s">
        <v>67</v>
      </c>
      <c r="J188" s="5"/>
      <c r="K188" s="5"/>
      <c r="L188" s="5"/>
      <c r="M188" s="5"/>
      <c r="N188" s="5"/>
      <c r="O188" s="5"/>
      <c r="P188" s="5"/>
      <c r="Q188" s="5"/>
      <c r="R188" s="5"/>
    </row>
    <row r="189" spans="10:18" ht="13.5" customHeight="1">
      <c r="J189" s="5"/>
      <c r="K189" s="5"/>
      <c r="L189" s="5"/>
      <c r="M189" s="5"/>
      <c r="N189" s="5"/>
      <c r="O189" s="5"/>
      <c r="P189" s="5"/>
      <c r="Q189" s="5"/>
      <c r="R189" s="5"/>
    </row>
    <row r="190" spans="10:18" ht="13.5" customHeight="1">
      <c r="J190" s="5"/>
      <c r="K190" s="5"/>
      <c r="L190" s="5"/>
      <c r="M190" s="5"/>
      <c r="N190" s="5"/>
      <c r="O190" s="5"/>
      <c r="P190" s="5"/>
      <c r="Q190" s="5"/>
      <c r="R190" s="5"/>
    </row>
    <row r="191" spans="10:18" ht="13.5" customHeight="1">
      <c r="J191" s="5"/>
      <c r="K191" s="5"/>
      <c r="L191" s="5"/>
      <c r="M191" s="5"/>
      <c r="N191" s="5"/>
      <c r="O191" s="5"/>
      <c r="P191" s="5"/>
      <c r="Q191" s="5"/>
      <c r="R191" s="5"/>
    </row>
    <row r="192" spans="10:18" ht="13.5" customHeight="1">
      <c r="J192" s="5"/>
      <c r="K192" s="5"/>
      <c r="L192" s="5"/>
      <c r="M192" s="5"/>
      <c r="N192" s="5"/>
      <c r="O192" s="5"/>
      <c r="P192" s="5"/>
      <c r="Q192" s="5"/>
      <c r="R192" s="5"/>
    </row>
    <row r="193" spans="10:18" ht="13.5" customHeight="1">
      <c r="J193" s="5"/>
      <c r="K193" s="5"/>
      <c r="L193" s="5"/>
      <c r="M193" s="5"/>
      <c r="N193" s="5"/>
      <c r="O193" s="5"/>
      <c r="P193" s="5"/>
      <c r="Q193" s="5"/>
      <c r="R193" s="5"/>
    </row>
    <row r="194" spans="10:18" ht="13.5" customHeight="1">
      <c r="J194" s="5"/>
      <c r="K194" s="5"/>
      <c r="L194" s="5"/>
      <c r="M194" s="5"/>
      <c r="N194" s="5"/>
      <c r="O194" s="5"/>
      <c r="P194" s="5"/>
      <c r="Q194" s="5"/>
      <c r="R194" s="5"/>
    </row>
    <row r="195" spans="2:18" ht="12.75" customHeight="1">
      <c r="B195" s="4" t="s">
        <v>70</v>
      </c>
      <c r="C195" s="1" t="s">
        <v>69</v>
      </c>
      <c r="J195" s="5"/>
      <c r="K195" s="5"/>
      <c r="L195" s="5"/>
      <c r="M195" s="5"/>
      <c r="N195" s="5"/>
      <c r="O195" s="5"/>
      <c r="P195" s="5"/>
      <c r="Q195" s="5"/>
      <c r="R195" s="5"/>
    </row>
    <row r="196" spans="2:19" ht="12.75" customHeight="1">
      <c r="B196" s="4"/>
      <c r="C196" s="1"/>
      <c r="J196" s="5"/>
      <c r="K196" s="5"/>
      <c r="L196" s="5"/>
      <c r="M196" s="5"/>
      <c r="N196" s="5"/>
      <c r="O196" s="5"/>
      <c r="P196" s="5"/>
      <c r="Q196" s="72"/>
      <c r="R196" s="69"/>
      <c r="S196" s="53"/>
    </row>
    <row r="197" spans="10:19" ht="12.75" customHeight="1">
      <c r="J197" s="5"/>
      <c r="K197" s="5"/>
      <c r="L197" s="5"/>
      <c r="M197" s="5"/>
      <c r="N197" s="5"/>
      <c r="O197" s="5"/>
      <c r="P197" s="5"/>
      <c r="Q197" s="73"/>
      <c r="R197" s="57" t="s">
        <v>37</v>
      </c>
      <c r="S197" s="54"/>
    </row>
    <row r="198" spans="10:19" ht="12.75" customHeight="1">
      <c r="J198" s="5"/>
      <c r="K198" s="5"/>
      <c r="L198" s="5"/>
      <c r="M198" s="5"/>
      <c r="N198" s="5"/>
      <c r="O198" s="5"/>
      <c r="P198" s="5"/>
      <c r="Q198" s="73"/>
      <c r="R198" s="57" t="s">
        <v>38</v>
      </c>
      <c r="S198" s="54"/>
    </row>
    <row r="199" spans="10:19" ht="12.75" customHeight="1">
      <c r="J199" s="5"/>
      <c r="K199" s="5"/>
      <c r="L199" s="5"/>
      <c r="M199" s="5"/>
      <c r="N199" s="5"/>
      <c r="O199" s="5"/>
      <c r="P199" s="5"/>
      <c r="Q199" s="73"/>
      <c r="R199" s="57" t="s">
        <v>7</v>
      </c>
      <c r="S199" s="54"/>
    </row>
    <row r="200" spans="10:19" ht="12.75" customHeight="1">
      <c r="J200" s="5"/>
      <c r="K200" s="5"/>
      <c r="L200" s="5"/>
      <c r="M200" s="5"/>
      <c r="N200" s="5"/>
      <c r="O200" s="5"/>
      <c r="P200" s="5"/>
      <c r="Q200" s="73"/>
      <c r="R200" s="57" t="s">
        <v>6</v>
      </c>
      <c r="S200" s="54"/>
    </row>
    <row r="201" spans="10:19" ht="12.75" customHeight="1">
      <c r="J201" s="5"/>
      <c r="K201" s="5"/>
      <c r="L201" s="5"/>
      <c r="M201" s="5"/>
      <c r="N201" s="5"/>
      <c r="O201" s="5"/>
      <c r="P201" s="5"/>
      <c r="Q201" s="73"/>
      <c r="R201" s="57" t="s">
        <v>165</v>
      </c>
      <c r="S201" s="54"/>
    </row>
    <row r="202" spans="10:19" ht="12.75" customHeight="1">
      <c r="J202" s="5"/>
      <c r="K202" s="5"/>
      <c r="L202" s="5"/>
      <c r="M202" s="5"/>
      <c r="N202" s="5"/>
      <c r="O202" s="5"/>
      <c r="P202" s="5"/>
      <c r="Q202" s="73"/>
      <c r="R202" s="57" t="s">
        <v>10</v>
      </c>
      <c r="S202" s="54"/>
    </row>
    <row r="203" spans="10:19" ht="12.75" customHeight="1">
      <c r="J203" s="5"/>
      <c r="K203" s="5"/>
      <c r="L203" s="5"/>
      <c r="M203" s="5"/>
      <c r="N203" s="5"/>
      <c r="O203" s="5"/>
      <c r="P203" s="5"/>
      <c r="Q203" s="74"/>
      <c r="R203" s="75"/>
      <c r="S203" s="64"/>
    </row>
    <row r="204" spans="10:19" ht="12.75" customHeight="1">
      <c r="J204" s="5"/>
      <c r="K204" s="5"/>
      <c r="L204" s="5"/>
      <c r="M204" s="5"/>
      <c r="N204" s="5"/>
      <c r="O204" s="5"/>
      <c r="P204" s="5"/>
      <c r="Q204" s="70"/>
      <c r="R204" s="39"/>
      <c r="S204" s="12"/>
    </row>
    <row r="205" spans="3:19" ht="12.75" customHeight="1">
      <c r="C205" t="s">
        <v>43</v>
      </c>
      <c r="J205" s="5"/>
      <c r="K205" s="5"/>
      <c r="L205" s="5"/>
      <c r="M205" s="5"/>
      <c r="N205" s="5"/>
      <c r="O205" s="5"/>
      <c r="P205" s="5"/>
      <c r="Q205" s="70"/>
      <c r="R205" s="39">
        <v>154989</v>
      </c>
      <c r="S205" s="12"/>
    </row>
    <row r="206" spans="3:19" ht="12.75" customHeight="1">
      <c r="C206" t="s">
        <v>101</v>
      </c>
      <c r="J206" s="5"/>
      <c r="K206" s="5"/>
      <c r="L206" s="5"/>
      <c r="M206" s="5"/>
      <c r="N206" s="5"/>
      <c r="O206" s="5"/>
      <c r="P206" s="5"/>
      <c r="Q206" s="70"/>
      <c r="R206" s="39">
        <v>44417</v>
      </c>
      <c r="S206" s="12"/>
    </row>
    <row r="207" spans="3:19" ht="12.75" customHeight="1">
      <c r="C207" t="s">
        <v>102</v>
      </c>
      <c r="J207" s="5"/>
      <c r="K207" s="5"/>
      <c r="L207" s="5"/>
      <c r="M207" s="5"/>
      <c r="N207" s="5"/>
      <c r="O207" s="5"/>
      <c r="P207" s="5"/>
      <c r="Q207" s="70"/>
      <c r="R207" s="39">
        <v>77185</v>
      </c>
      <c r="S207" s="12"/>
    </row>
    <row r="208" spans="3:19" ht="12.75" customHeight="1">
      <c r="C208" t="s">
        <v>170</v>
      </c>
      <c r="J208" s="5"/>
      <c r="K208" s="5"/>
      <c r="L208" s="5"/>
      <c r="M208" s="5"/>
      <c r="N208" s="5"/>
      <c r="O208" s="5"/>
      <c r="P208" s="5"/>
      <c r="Q208" s="70"/>
      <c r="R208" s="39">
        <v>43818</v>
      </c>
      <c r="S208" s="12"/>
    </row>
    <row r="209" spans="10:19" ht="12.75" customHeight="1">
      <c r="J209" s="5"/>
      <c r="K209" s="5"/>
      <c r="L209" s="5"/>
      <c r="M209" s="5"/>
      <c r="N209" s="5"/>
      <c r="O209" s="5"/>
      <c r="P209" s="5"/>
      <c r="Q209" s="70"/>
      <c r="R209" s="39"/>
      <c r="S209" s="12"/>
    </row>
    <row r="210" spans="10:19" ht="12.75" customHeight="1" thickBot="1">
      <c r="J210" s="5"/>
      <c r="K210" s="5"/>
      <c r="L210" s="5"/>
      <c r="M210" s="5"/>
      <c r="N210" s="5"/>
      <c r="O210" s="5"/>
      <c r="P210" s="5"/>
      <c r="Q210" s="70"/>
      <c r="R210" s="6">
        <f>SUM(R205:R209)</f>
        <v>320409</v>
      </c>
      <c r="S210" s="12"/>
    </row>
    <row r="211" spans="10:19" ht="12.75" customHeight="1">
      <c r="J211" s="5"/>
      <c r="K211" s="5"/>
      <c r="L211" s="5"/>
      <c r="M211" s="5"/>
      <c r="N211" s="5"/>
      <c r="O211" s="5"/>
      <c r="P211" s="5"/>
      <c r="Q211" s="71"/>
      <c r="R211" s="61"/>
      <c r="S211" s="20"/>
    </row>
    <row r="212" spans="10:18" ht="12.75" customHeight="1">
      <c r="J212" s="5"/>
      <c r="K212" s="5"/>
      <c r="L212" s="5"/>
      <c r="M212" s="5"/>
      <c r="N212" s="5"/>
      <c r="O212" s="5"/>
      <c r="P212" s="5"/>
      <c r="Q212" s="5"/>
      <c r="R212" s="5"/>
    </row>
    <row r="213" spans="10:18" ht="12.75" customHeight="1">
      <c r="J213" s="5"/>
      <c r="K213" s="5"/>
      <c r="L213" s="5"/>
      <c r="M213" s="5"/>
      <c r="N213" s="5"/>
      <c r="O213" s="5"/>
      <c r="P213" s="5"/>
      <c r="Q213" s="5"/>
      <c r="R213" s="5"/>
    </row>
    <row r="214" spans="10:18" ht="12.75" customHeight="1">
      <c r="J214" s="5"/>
      <c r="K214" s="5"/>
      <c r="L214" s="5"/>
      <c r="M214" s="5"/>
      <c r="N214" s="5"/>
      <c r="O214" s="5"/>
      <c r="P214" s="5"/>
      <c r="Q214" s="5"/>
      <c r="R214" s="5"/>
    </row>
    <row r="215" spans="10:18" ht="12" customHeight="1">
      <c r="J215" s="5"/>
      <c r="K215" s="5"/>
      <c r="L215" s="5"/>
      <c r="M215" s="5"/>
      <c r="N215" s="5"/>
      <c r="O215" s="5"/>
      <c r="P215" s="5"/>
      <c r="Q215" s="5"/>
      <c r="R215" s="5"/>
    </row>
    <row r="216" spans="10:18" ht="12" customHeight="1">
      <c r="J216" s="5"/>
      <c r="K216" s="5"/>
      <c r="L216" s="5"/>
      <c r="M216" s="5"/>
      <c r="N216" s="5"/>
      <c r="O216" s="5"/>
      <c r="P216" s="5"/>
      <c r="Q216" s="5"/>
      <c r="R216" s="5"/>
    </row>
    <row r="217" spans="10:18" ht="12" customHeight="1">
      <c r="J217" s="5"/>
      <c r="K217" s="5"/>
      <c r="L217" s="5"/>
      <c r="M217" s="5"/>
      <c r="N217" s="5"/>
      <c r="O217" s="5"/>
      <c r="P217" s="5"/>
      <c r="Q217" s="5"/>
      <c r="R217" s="5"/>
    </row>
    <row r="218" spans="2:18" ht="13.5" customHeight="1">
      <c r="B218" s="4" t="s">
        <v>72</v>
      </c>
      <c r="C218" s="1" t="s">
        <v>71</v>
      </c>
      <c r="J218" s="5"/>
      <c r="K218" s="5"/>
      <c r="L218" s="5"/>
      <c r="M218" s="5"/>
      <c r="N218" s="5"/>
      <c r="O218" s="5"/>
      <c r="P218" s="5"/>
      <c r="Q218" s="5"/>
      <c r="R218" s="5"/>
    </row>
    <row r="219" ht="13.5" customHeight="1"/>
    <row r="220" ht="13.5" customHeight="1"/>
    <row r="221" ht="12" customHeight="1"/>
    <row r="222" ht="12" customHeight="1"/>
    <row r="223" ht="12" customHeight="1"/>
    <row r="224" ht="12" customHeight="1"/>
    <row r="225" spans="2:3" ht="12.75" customHeight="1">
      <c r="B225" s="4" t="s">
        <v>74</v>
      </c>
      <c r="C225" s="1" t="s">
        <v>73</v>
      </c>
    </row>
    <row r="226" ht="12.75" customHeight="1">
      <c r="C226" t="s">
        <v>168</v>
      </c>
    </row>
    <row r="227" ht="12" customHeight="1"/>
    <row r="228" ht="12" customHeight="1"/>
    <row r="229" ht="12" customHeight="1"/>
    <row r="230" ht="12" customHeight="1"/>
    <row r="231" spans="2:3" ht="12.75" customHeight="1">
      <c r="B231" s="4" t="s">
        <v>76</v>
      </c>
      <c r="C231" s="1" t="s">
        <v>75</v>
      </c>
    </row>
    <row r="232" spans="2:3" ht="12.75" customHeight="1">
      <c r="B232" s="4"/>
      <c r="C232" s="1"/>
    </row>
    <row r="233" spans="2:3" ht="12.75" customHeight="1">
      <c r="B233" s="4"/>
      <c r="C233" s="1"/>
    </row>
    <row r="234" spans="2:3" ht="12.75" customHeight="1">
      <c r="B234" s="4"/>
      <c r="C234" s="1"/>
    </row>
    <row r="235" spans="2:3" ht="12.75" customHeight="1">
      <c r="B235" s="4"/>
      <c r="C235" s="1"/>
    </row>
    <row r="236" spans="2:3" ht="12.75" customHeight="1">
      <c r="B236" s="4"/>
      <c r="C236" s="1"/>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 customHeight="1"/>
    <row r="252" spans="2:3" ht="12.75" customHeight="1">
      <c r="B252" s="4" t="s">
        <v>93</v>
      </c>
      <c r="C252" s="1" t="s">
        <v>77</v>
      </c>
    </row>
    <row r="253" spans="6:19" ht="12.75" customHeight="1">
      <c r="F253" s="101"/>
      <c r="G253" s="101"/>
      <c r="H253" s="102"/>
      <c r="I253" s="51"/>
      <c r="J253" s="52"/>
      <c r="K253" s="52"/>
      <c r="L253" s="53"/>
      <c r="M253" s="52"/>
      <c r="N253" s="52"/>
      <c r="O253" s="52"/>
      <c r="P253" s="51"/>
      <c r="Q253" s="52"/>
      <c r="R253" s="52"/>
      <c r="S253" s="53"/>
    </row>
    <row r="254" spans="6:19" ht="12.75" customHeight="1">
      <c r="F254" s="101"/>
      <c r="G254" s="101"/>
      <c r="H254" s="102"/>
      <c r="I254" s="49"/>
      <c r="J254" s="56" t="s">
        <v>82</v>
      </c>
      <c r="K254" s="50"/>
      <c r="L254" s="49"/>
      <c r="M254" s="50"/>
      <c r="N254" s="50"/>
      <c r="O254" s="50"/>
      <c r="P254" s="49"/>
      <c r="Q254" s="50"/>
      <c r="R254" s="50"/>
      <c r="S254" s="54"/>
    </row>
    <row r="255" spans="6:19" ht="12.75" customHeight="1">
      <c r="F255" s="101"/>
      <c r="G255" s="101"/>
      <c r="H255" s="102"/>
      <c r="I255" s="49"/>
      <c r="J255" s="56"/>
      <c r="K255" s="50"/>
      <c r="L255" s="49"/>
      <c r="M255" s="57"/>
      <c r="N255" s="57" t="s">
        <v>113</v>
      </c>
      <c r="O255" s="50"/>
      <c r="P255" s="49"/>
      <c r="Q255" s="50"/>
      <c r="R255" s="50"/>
      <c r="S255" s="54"/>
    </row>
    <row r="256" spans="6:19" ht="12.75" customHeight="1">
      <c r="F256" s="101"/>
      <c r="G256" s="101"/>
      <c r="H256" s="102"/>
      <c r="I256" s="49"/>
      <c r="J256" s="57"/>
      <c r="K256" s="57"/>
      <c r="L256" s="76"/>
      <c r="M256" s="57"/>
      <c r="N256" s="57" t="s">
        <v>114</v>
      </c>
      <c r="O256" s="57"/>
      <c r="P256" s="76"/>
      <c r="Q256" s="57"/>
      <c r="R256" s="57" t="s">
        <v>81</v>
      </c>
      <c r="S256" s="54"/>
    </row>
    <row r="257" spans="6:19" ht="12.75" customHeight="1">
      <c r="F257" s="101"/>
      <c r="G257" s="101"/>
      <c r="H257" s="102"/>
      <c r="I257" s="49"/>
      <c r="J257" s="57"/>
      <c r="K257" s="57"/>
      <c r="L257" s="76"/>
      <c r="M257" s="57"/>
      <c r="N257" s="57" t="s">
        <v>166</v>
      </c>
      <c r="O257" s="57"/>
      <c r="P257" s="76"/>
      <c r="Q257" s="57"/>
      <c r="R257" s="57" t="s">
        <v>80</v>
      </c>
      <c r="S257" s="54"/>
    </row>
    <row r="258" spans="6:19" ht="12.75" customHeight="1">
      <c r="F258" s="101"/>
      <c r="G258" s="101"/>
      <c r="H258" s="102"/>
      <c r="I258" s="49"/>
      <c r="J258" s="57" t="s">
        <v>159</v>
      </c>
      <c r="K258" s="57"/>
      <c r="L258" s="76"/>
      <c r="M258" s="57"/>
      <c r="N258" s="57" t="s">
        <v>78</v>
      </c>
      <c r="O258" s="57"/>
      <c r="P258" s="76"/>
      <c r="Q258" s="57"/>
      <c r="R258" s="57" t="s">
        <v>79</v>
      </c>
      <c r="S258" s="54"/>
    </row>
    <row r="259" spans="6:19" s="3" customFormat="1" ht="12.75" customHeight="1">
      <c r="F259" s="103"/>
      <c r="G259" s="103"/>
      <c r="H259" s="104"/>
      <c r="I259" s="76"/>
      <c r="J259" s="57" t="s">
        <v>10</v>
      </c>
      <c r="K259" s="57"/>
      <c r="L259" s="76"/>
      <c r="M259" s="57"/>
      <c r="N259" s="57" t="s">
        <v>10</v>
      </c>
      <c r="O259" s="57"/>
      <c r="P259" s="76"/>
      <c r="Q259" s="57"/>
      <c r="R259" s="57" t="s">
        <v>10</v>
      </c>
      <c r="S259" s="58"/>
    </row>
    <row r="260" spans="6:19" ht="12.75" customHeight="1">
      <c r="F260" s="101"/>
      <c r="G260" s="101"/>
      <c r="H260" s="102"/>
      <c r="I260" s="62"/>
      <c r="J260" s="63"/>
      <c r="K260" s="63"/>
      <c r="L260" s="62"/>
      <c r="M260" s="63"/>
      <c r="N260" s="63"/>
      <c r="O260" s="63"/>
      <c r="P260" s="62"/>
      <c r="Q260" s="63"/>
      <c r="R260" s="63"/>
      <c r="S260" s="64"/>
    </row>
    <row r="261" spans="6:19" ht="12.75" customHeight="1">
      <c r="F261" s="101"/>
      <c r="G261" s="101"/>
      <c r="H261" s="102"/>
      <c r="I261" s="100"/>
      <c r="J261" s="11"/>
      <c r="K261" s="11"/>
      <c r="L261" s="10"/>
      <c r="M261" s="11"/>
      <c r="N261" s="11"/>
      <c r="O261" s="11"/>
      <c r="P261" s="10"/>
      <c r="Q261" s="11"/>
      <c r="R261" s="11"/>
      <c r="S261" s="12"/>
    </row>
    <row r="262" spans="3:19" ht="12.75" customHeight="1">
      <c r="C262" t="s">
        <v>61</v>
      </c>
      <c r="D262" s="9" t="s">
        <v>83</v>
      </c>
      <c r="F262" s="101"/>
      <c r="G262" s="101"/>
      <c r="H262" s="102"/>
      <c r="I262" s="10"/>
      <c r="J262" s="11"/>
      <c r="K262" s="11"/>
      <c r="L262" s="10"/>
      <c r="M262" s="11"/>
      <c r="N262" s="11"/>
      <c r="O262" s="11"/>
      <c r="P262" s="10"/>
      <c r="Q262" s="11"/>
      <c r="R262" s="11"/>
      <c r="S262" s="12"/>
    </row>
    <row r="263" spans="4:19" ht="12.75" customHeight="1">
      <c r="D263" t="s">
        <v>84</v>
      </c>
      <c r="F263" s="101"/>
      <c r="G263" s="101"/>
      <c r="H263" s="102"/>
      <c r="I263" s="10"/>
      <c r="J263" s="39">
        <v>62145</v>
      </c>
      <c r="K263" s="39"/>
      <c r="L263" s="70"/>
      <c r="N263" s="39">
        <v>-32985</v>
      </c>
      <c r="O263" s="39"/>
      <c r="P263" s="70"/>
      <c r="Q263" s="39"/>
      <c r="R263" s="39">
        <v>543809</v>
      </c>
      <c r="S263" s="12"/>
    </row>
    <row r="264" spans="4:19" ht="12.75" customHeight="1">
      <c r="D264" t="s">
        <v>85</v>
      </c>
      <c r="F264" s="101"/>
      <c r="G264" s="101"/>
      <c r="H264" s="102"/>
      <c r="I264" s="10"/>
      <c r="J264" s="48" t="s">
        <v>103</v>
      </c>
      <c r="K264" s="39"/>
      <c r="L264" s="70"/>
      <c r="N264" s="39">
        <v>-544</v>
      </c>
      <c r="O264" s="39"/>
      <c r="P264" s="70"/>
      <c r="Q264" s="39"/>
      <c r="R264" s="39">
        <v>36218</v>
      </c>
      <c r="S264" s="12"/>
    </row>
    <row r="265" spans="4:19" ht="12.75" customHeight="1">
      <c r="D265" t="s">
        <v>86</v>
      </c>
      <c r="F265" s="101"/>
      <c r="G265" s="101"/>
      <c r="H265" s="102"/>
      <c r="I265" s="10"/>
      <c r="J265" s="39">
        <v>2462</v>
      </c>
      <c r="K265" s="39"/>
      <c r="L265" s="70"/>
      <c r="N265" s="39">
        <v>-15800</v>
      </c>
      <c r="O265" s="39"/>
      <c r="P265" s="70"/>
      <c r="Q265" s="39"/>
      <c r="R265" s="39">
        <v>1705</v>
      </c>
      <c r="S265" s="12"/>
    </row>
    <row r="266" spans="4:19" ht="12.75" customHeight="1">
      <c r="D266" t="s">
        <v>87</v>
      </c>
      <c r="F266" s="101"/>
      <c r="G266" s="101"/>
      <c r="H266" s="102"/>
      <c r="I266" s="10"/>
      <c r="J266" s="39">
        <v>43963</v>
      </c>
      <c r="K266" s="39"/>
      <c r="L266" s="70"/>
      <c r="N266" s="39">
        <v>2777</v>
      </c>
      <c r="O266" s="39"/>
      <c r="P266" s="70"/>
      <c r="Q266" s="39"/>
      <c r="R266" s="39">
        <v>29793</v>
      </c>
      <c r="S266" s="12"/>
    </row>
    <row r="267" spans="4:19" ht="12.75" customHeight="1">
      <c r="D267" t="s">
        <v>88</v>
      </c>
      <c r="F267" s="101"/>
      <c r="G267" s="101"/>
      <c r="H267" s="102"/>
      <c r="I267" s="10"/>
      <c r="J267" s="39">
        <v>14430</v>
      </c>
      <c r="K267" s="39"/>
      <c r="L267" s="70"/>
      <c r="N267" s="39">
        <v>-656</v>
      </c>
      <c r="O267" s="39"/>
      <c r="P267" s="70"/>
      <c r="Q267" s="39"/>
      <c r="R267" s="39">
        <v>1686</v>
      </c>
      <c r="S267" s="12"/>
    </row>
    <row r="268" spans="6:19" ht="12.75" customHeight="1">
      <c r="F268" s="101"/>
      <c r="G268" s="101"/>
      <c r="H268" s="102"/>
      <c r="I268" s="10"/>
      <c r="J268" s="39"/>
      <c r="K268" s="39"/>
      <c r="L268" s="70"/>
      <c r="N268" s="39"/>
      <c r="O268" s="39"/>
      <c r="P268" s="70"/>
      <c r="Q268" s="39"/>
      <c r="R268" s="39"/>
      <c r="S268" s="12"/>
    </row>
    <row r="269" spans="6:19" ht="12.75" customHeight="1" thickBot="1">
      <c r="F269" s="101"/>
      <c r="G269" s="101"/>
      <c r="H269" s="102"/>
      <c r="I269" s="10"/>
      <c r="J269" s="6">
        <f>SUM(J263:J268)</f>
        <v>123000</v>
      </c>
      <c r="K269" s="39"/>
      <c r="L269" s="70"/>
      <c r="N269" s="6">
        <f>SUM(N263:N268)</f>
        <v>-47208</v>
      </c>
      <c r="O269" s="39"/>
      <c r="P269" s="70"/>
      <c r="Q269" s="39"/>
      <c r="R269" s="6">
        <f>SUM(R263:R268)</f>
        <v>613211</v>
      </c>
      <c r="S269" s="12"/>
    </row>
    <row r="270" spans="6:19" ht="12.75" customHeight="1">
      <c r="F270" s="101"/>
      <c r="G270" s="101"/>
      <c r="H270" s="102"/>
      <c r="I270" s="10"/>
      <c r="J270" s="39"/>
      <c r="K270" s="39"/>
      <c r="L270" s="70"/>
      <c r="N270" s="39"/>
      <c r="O270" s="39"/>
      <c r="P270" s="70"/>
      <c r="Q270" s="39"/>
      <c r="R270" s="39"/>
      <c r="S270" s="12"/>
    </row>
    <row r="271" spans="3:19" ht="12.75" customHeight="1">
      <c r="C271" t="s">
        <v>62</v>
      </c>
      <c r="D271" s="9" t="s">
        <v>89</v>
      </c>
      <c r="F271" s="101"/>
      <c r="G271" s="101"/>
      <c r="H271" s="102"/>
      <c r="I271" s="10"/>
      <c r="J271" s="39"/>
      <c r="K271" s="39"/>
      <c r="L271" s="70"/>
      <c r="N271" s="39"/>
      <c r="O271" s="39"/>
      <c r="P271" s="70"/>
      <c r="Q271" s="39"/>
      <c r="R271" s="39"/>
      <c r="S271" s="12"/>
    </row>
    <row r="272" spans="4:19" ht="12.75" customHeight="1">
      <c r="D272" t="s">
        <v>90</v>
      </c>
      <c r="F272" s="101"/>
      <c r="G272" s="101"/>
      <c r="H272" s="102"/>
      <c r="I272" s="10"/>
      <c r="J272" s="39">
        <v>120987</v>
      </c>
      <c r="K272" s="39"/>
      <c r="L272" s="70"/>
      <c r="N272" s="39">
        <v>-32396</v>
      </c>
      <c r="O272" s="39"/>
      <c r="P272" s="70"/>
      <c r="Q272" s="39"/>
      <c r="R272" s="39">
        <v>609563</v>
      </c>
      <c r="S272" s="12"/>
    </row>
    <row r="273" spans="4:19" ht="12.75" customHeight="1">
      <c r="D273" t="s">
        <v>91</v>
      </c>
      <c r="F273" s="101"/>
      <c r="G273" s="101"/>
      <c r="H273" s="102"/>
      <c r="I273" s="10"/>
      <c r="J273" s="48" t="s">
        <v>103</v>
      </c>
      <c r="K273" s="39"/>
      <c r="L273" s="70"/>
      <c r="N273" s="39">
        <v>-86</v>
      </c>
      <c r="O273" s="39"/>
      <c r="P273" s="70"/>
      <c r="Q273" s="39"/>
      <c r="R273" s="39">
        <v>2858</v>
      </c>
      <c r="S273" s="12"/>
    </row>
    <row r="274" spans="4:19" ht="12.75" customHeight="1">
      <c r="D274" t="s">
        <v>92</v>
      </c>
      <c r="F274" s="101"/>
      <c r="G274" s="101"/>
      <c r="H274" s="102"/>
      <c r="I274" s="10"/>
      <c r="J274" s="39">
        <v>2013</v>
      </c>
      <c r="K274" s="39"/>
      <c r="L274" s="70"/>
      <c r="N274" s="39">
        <v>-14726</v>
      </c>
      <c r="O274" s="39"/>
      <c r="P274" s="70"/>
      <c r="Q274" s="39"/>
      <c r="R274" s="39">
        <v>790</v>
      </c>
      <c r="S274" s="12"/>
    </row>
    <row r="275" spans="6:19" ht="12.75" customHeight="1">
      <c r="F275" s="101"/>
      <c r="G275" s="101"/>
      <c r="H275" s="102"/>
      <c r="I275" s="10"/>
      <c r="J275" s="39"/>
      <c r="K275" s="39"/>
      <c r="L275" s="70"/>
      <c r="N275" s="39"/>
      <c r="O275" s="39"/>
      <c r="P275" s="70"/>
      <c r="Q275" s="39"/>
      <c r="R275" s="39"/>
      <c r="S275" s="12"/>
    </row>
    <row r="276" spans="6:19" ht="12.75" customHeight="1" thickBot="1">
      <c r="F276" s="101"/>
      <c r="G276" s="101"/>
      <c r="H276" s="102"/>
      <c r="I276" s="10"/>
      <c r="J276" s="6">
        <f>SUM(J272:J275)</f>
        <v>123000</v>
      </c>
      <c r="K276" s="39"/>
      <c r="L276" s="70"/>
      <c r="N276" s="6">
        <f>SUM(N272:N275)</f>
        <v>-47208</v>
      </c>
      <c r="O276" s="39"/>
      <c r="P276" s="70"/>
      <c r="Q276" s="39"/>
      <c r="R276" s="6">
        <f>SUM(R272:R275)</f>
        <v>613211</v>
      </c>
      <c r="S276" s="12"/>
    </row>
    <row r="277" spans="6:19" ht="12.75" customHeight="1">
      <c r="F277" s="101"/>
      <c r="G277" s="101"/>
      <c r="H277" s="102"/>
      <c r="I277" s="10"/>
      <c r="J277" s="11"/>
      <c r="K277" s="11"/>
      <c r="L277" s="10"/>
      <c r="M277" s="11"/>
      <c r="N277" s="11"/>
      <c r="O277" s="11"/>
      <c r="P277" s="10"/>
      <c r="Q277" s="11"/>
      <c r="R277" s="11"/>
      <c r="S277" s="12"/>
    </row>
    <row r="278" spans="6:19" ht="12.75" customHeight="1">
      <c r="F278" s="101"/>
      <c r="G278" s="101"/>
      <c r="H278" s="102"/>
      <c r="I278" s="18"/>
      <c r="J278" s="19"/>
      <c r="K278" s="19"/>
      <c r="L278" s="18"/>
      <c r="M278" s="19"/>
      <c r="N278" s="19"/>
      <c r="O278" s="19"/>
      <c r="P278" s="18"/>
      <c r="Q278" s="19"/>
      <c r="R278" s="19"/>
      <c r="S278" s="20"/>
    </row>
    <row r="279" ht="12.75" customHeight="1"/>
    <row r="280" ht="12.75" customHeight="1"/>
    <row r="281" ht="12.75" customHeight="1"/>
    <row r="282" ht="12.75" customHeight="1"/>
    <row r="283" spans="2:3" ht="12.75" customHeight="1">
      <c r="B283" s="4" t="s">
        <v>95</v>
      </c>
      <c r="C283" s="1" t="s">
        <v>94</v>
      </c>
    </row>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spans="2:3" ht="12.75" customHeight="1">
      <c r="B295" s="4" t="s">
        <v>97</v>
      </c>
      <c r="C295" s="1" t="s">
        <v>96</v>
      </c>
    </row>
    <row r="296" ht="12.75" customHeight="1"/>
    <row r="297" ht="12.75" customHeight="1"/>
    <row r="298" ht="12.75" customHeight="1"/>
    <row r="299" ht="12.75" customHeight="1"/>
    <row r="300" ht="12.75" customHeight="1"/>
    <row r="301" ht="12.75" customHeight="1"/>
    <row r="302" ht="12.75" customHeight="1"/>
    <row r="303" ht="12.75" customHeight="1"/>
    <row r="304" spans="2:3" ht="12.75" customHeight="1">
      <c r="B304" s="4" t="s">
        <v>160</v>
      </c>
      <c r="C304" s="1" t="s">
        <v>171</v>
      </c>
    </row>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spans="2:18" ht="13.5" customHeight="1">
      <c r="B314" s="4" t="s">
        <v>161</v>
      </c>
      <c r="C314" s="1" t="s">
        <v>64</v>
      </c>
      <c r="J314" s="5"/>
      <c r="K314" s="5"/>
      <c r="L314" s="5"/>
      <c r="M314" s="5"/>
      <c r="N314" s="5"/>
      <c r="O314" s="5"/>
      <c r="P314" s="5"/>
      <c r="Q314" s="5"/>
      <c r="R314" s="5"/>
    </row>
    <row r="315" spans="3:18" ht="13.5" customHeight="1">
      <c r="C315" t="s">
        <v>65</v>
      </c>
      <c r="J315" s="5"/>
      <c r="K315" s="5"/>
      <c r="L315" s="5"/>
      <c r="M315" s="5"/>
      <c r="N315" s="5"/>
      <c r="O315" s="5"/>
      <c r="P315" s="5"/>
      <c r="Q315" s="5"/>
      <c r="R315" s="5"/>
    </row>
    <row r="316" ht="12.75" customHeight="1"/>
    <row r="317" ht="12.75" customHeight="1"/>
    <row r="318" ht="12.75" customHeight="1"/>
    <row r="319" ht="12.75" customHeight="1"/>
    <row r="320" spans="2:3" ht="12.75" customHeight="1">
      <c r="B320" s="4" t="s">
        <v>107</v>
      </c>
      <c r="C320" s="1" t="s">
        <v>98</v>
      </c>
    </row>
    <row r="321" ht="12.75" customHeight="1"/>
    <row r="322" ht="12.75" customHeight="1"/>
    <row r="323" ht="12.75" customHeight="1"/>
    <row r="324" ht="12.75" customHeight="1"/>
    <row r="325" ht="12.75" customHeight="1"/>
    <row r="326" ht="12.75" customHeight="1"/>
    <row r="327" ht="12.75" customHeight="1"/>
    <row r="328" ht="12.75" customHeight="1"/>
    <row r="329" spans="2:3" ht="12.75" customHeight="1">
      <c r="B329" s="4" t="s">
        <v>135</v>
      </c>
      <c r="C329" s="1" t="s">
        <v>136</v>
      </c>
    </row>
    <row r="330" ht="12.75" customHeight="1">
      <c r="C330" t="s">
        <v>172</v>
      </c>
    </row>
    <row r="331" ht="12.75" customHeight="1"/>
    <row r="332" ht="12.75" customHeight="1"/>
    <row r="333" ht="12" customHeight="1"/>
    <row r="334" spans="2:3" ht="12.75" customHeight="1">
      <c r="B334" s="4" t="s">
        <v>134</v>
      </c>
      <c r="C334" s="1" t="s">
        <v>99</v>
      </c>
    </row>
    <row r="335" ht="12.75" customHeight="1"/>
    <row r="336" ht="12.75" customHeight="1"/>
    <row r="337" ht="12.75" customHeight="1"/>
    <row r="338" ht="12.75" customHeight="1"/>
    <row r="339" ht="12.75" customHeight="1"/>
    <row r="340" ht="12.7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sheetData>
  <printOptions/>
  <pageMargins left="0.69488189" right="0.196850393700787" top="0.15" bottom="0.393700787" header="0.511811023622047" footer="0.511811023622047"/>
  <pageSetup horizontalDpi="180" verticalDpi="18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 L</cp:lastModifiedBy>
  <cp:lastPrinted>2002-02-27T04:58:02Z</cp:lastPrinted>
  <dcterms:created xsi:type="dcterms:W3CDTF">1999-10-27T03:45:45Z</dcterms:created>
  <dcterms:modified xsi:type="dcterms:W3CDTF">2002-02-27T05:02:12Z</dcterms:modified>
  <cp:category/>
  <cp:version/>
  <cp:contentType/>
  <cp:contentStatus/>
</cp:coreProperties>
</file>