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<sst xmlns="http://schemas.openxmlformats.org/spreadsheetml/2006/main" count="222" uniqueCount="173">
  <si>
    <t>LIEN HOE CORPORATION BERHAD</t>
  </si>
  <si>
    <t>(Incorporated in Malaysia)</t>
  </si>
  <si>
    <t>THE FIGURES HAVE NOT BEEN AUDITED</t>
  </si>
  <si>
    <t>CONSOLIDATED INCOME STATEMENT</t>
  </si>
  <si>
    <t>QUARTERLY REPORT ON CONSOLIDATED RESULTS FOR THE FINANCIAL PERIOD</t>
  </si>
  <si>
    <t>Individual Period</t>
  </si>
  <si>
    <t xml:space="preserve">Current </t>
  </si>
  <si>
    <t xml:space="preserve">Year </t>
  </si>
  <si>
    <t>Quarter</t>
  </si>
  <si>
    <t>Current</t>
  </si>
  <si>
    <t>Year</t>
  </si>
  <si>
    <t>To Date</t>
  </si>
  <si>
    <t>RM'000</t>
  </si>
  <si>
    <t>1.</t>
  </si>
  <si>
    <t>(a)</t>
  </si>
  <si>
    <t>Turnover</t>
  </si>
  <si>
    <t>(b)</t>
  </si>
  <si>
    <t>Investment income</t>
  </si>
  <si>
    <t>Other income including interest income</t>
  </si>
  <si>
    <t>(c)</t>
  </si>
  <si>
    <t>2.</t>
  </si>
  <si>
    <t>Operating profit / (loss) before interest on</t>
  </si>
  <si>
    <t>borrowings, depreciation and amortisation,</t>
  </si>
  <si>
    <t>exceptional items, income tax, minority</t>
  </si>
  <si>
    <t>interests and extraordinary items</t>
  </si>
  <si>
    <t>Interest on borrowings</t>
  </si>
  <si>
    <t>Depreciation and amortisation</t>
  </si>
  <si>
    <t>(d)</t>
  </si>
  <si>
    <t>Exceptional items</t>
  </si>
  <si>
    <t>(e)</t>
  </si>
  <si>
    <t>Operating profit / (loss) after interest on</t>
  </si>
  <si>
    <t>exceptional items but before income tax,</t>
  </si>
  <si>
    <t>minority interests and extraordinary items</t>
  </si>
  <si>
    <t>(f)</t>
  </si>
  <si>
    <t>Share in the results of associated companies</t>
  </si>
  <si>
    <t>(g)</t>
  </si>
  <si>
    <t>Profit / (loss) before taxation, minority interests</t>
  </si>
  <si>
    <t>and extraordinary items</t>
  </si>
  <si>
    <t>(h)</t>
  </si>
  <si>
    <t>Taxation</t>
  </si>
  <si>
    <t>(i)</t>
  </si>
  <si>
    <t>(j)</t>
  </si>
  <si>
    <t xml:space="preserve">Profit / (loss) after taxation attributable to </t>
  </si>
  <si>
    <t>members of the company</t>
  </si>
  <si>
    <t>(k)</t>
  </si>
  <si>
    <t>(i)   Profit / (loss) after taxation before deducting</t>
  </si>
  <si>
    <t xml:space="preserve">      minority interests</t>
  </si>
  <si>
    <t>(ii)  Minority interests</t>
  </si>
  <si>
    <t>(i)   Extraordinary items</t>
  </si>
  <si>
    <t xml:space="preserve"> </t>
  </si>
  <si>
    <t>(ii)   Minority interests</t>
  </si>
  <si>
    <t xml:space="preserve">(iii)  Extraordinary items attributable to </t>
  </si>
  <si>
    <t>(l)</t>
  </si>
  <si>
    <t xml:space="preserve">Profit / (loss) after taxation and extraordinary </t>
  </si>
  <si>
    <t>items attributable to members of the company</t>
  </si>
  <si>
    <t>3.</t>
  </si>
  <si>
    <t>Earnings / (loss) per share based on 2(j) above :-</t>
  </si>
  <si>
    <t>CONSOLIDATED BALANCE SHEET</t>
  </si>
  <si>
    <t xml:space="preserve">As At </t>
  </si>
  <si>
    <t>End Of</t>
  </si>
  <si>
    <t>As At</t>
  </si>
  <si>
    <t>Preceding</t>
  </si>
  <si>
    <t>Financial</t>
  </si>
  <si>
    <t>Year End</t>
  </si>
  <si>
    <t>Contract work-in-progress</t>
  </si>
  <si>
    <t>Stocks</t>
  </si>
  <si>
    <t>Debtors</t>
  </si>
  <si>
    <t>Fixed deposits</t>
  </si>
  <si>
    <t>Cash and bank balances</t>
  </si>
  <si>
    <t>Creditors</t>
  </si>
  <si>
    <t>Bank borrowings</t>
  </si>
  <si>
    <t>Term loans</t>
  </si>
  <si>
    <t>Reserves</t>
  </si>
  <si>
    <t>Share premium</t>
  </si>
  <si>
    <t>Revaluation reserve</t>
  </si>
  <si>
    <t>Capital reserve</t>
  </si>
  <si>
    <t>Accumulated losses</t>
  </si>
  <si>
    <t>Others</t>
  </si>
  <si>
    <t>Fixed Assets</t>
  </si>
  <si>
    <t>Deferred Expenditure</t>
  </si>
  <si>
    <t>Current Assets</t>
  </si>
  <si>
    <t>Current Liabilities</t>
  </si>
  <si>
    <t>Net Current Liabilities</t>
  </si>
  <si>
    <t>Goodwill On Consolidation</t>
  </si>
  <si>
    <t xml:space="preserve">Share Capital  </t>
  </si>
  <si>
    <t>Shareholders' Funds</t>
  </si>
  <si>
    <t>Minority Interest</t>
  </si>
  <si>
    <t>Net Tangible Assets Per Share (Sen)</t>
  </si>
  <si>
    <t>NOTES</t>
  </si>
  <si>
    <t>Accounting Policies</t>
  </si>
  <si>
    <t>Exceptional Items</t>
  </si>
  <si>
    <t>4.</t>
  </si>
  <si>
    <t>Purchase And Sale Of Quoted Securities</t>
  </si>
  <si>
    <t>5.</t>
  </si>
  <si>
    <t>Changes In The Composition Of The Group</t>
  </si>
  <si>
    <t>6.</t>
  </si>
  <si>
    <t>Corporate Proposals</t>
  </si>
  <si>
    <t>On 10 September 1999, the Company announced the following :-</t>
  </si>
  <si>
    <t>i.)</t>
  </si>
  <si>
    <t>ii.)</t>
  </si>
  <si>
    <t>7.</t>
  </si>
  <si>
    <t>Seasonality Or Cyclicality Of Operations</t>
  </si>
  <si>
    <t>The businesses of the Group are not subject to seasonal or cyclical fluctuations.</t>
  </si>
  <si>
    <t>8.</t>
  </si>
  <si>
    <t>Issuance Or Repayment Of Debts And Equity Securities</t>
  </si>
  <si>
    <t>9.</t>
  </si>
  <si>
    <t>Group Borrowings</t>
  </si>
  <si>
    <t>10.</t>
  </si>
  <si>
    <t>Contingent Liabilities</t>
  </si>
  <si>
    <t>11.</t>
  </si>
  <si>
    <t>Off Balance Sheet Financial Instruments</t>
  </si>
  <si>
    <t>12.</t>
  </si>
  <si>
    <t>Material Litigation</t>
  </si>
  <si>
    <t>13.</t>
  </si>
  <si>
    <t>Segment Reporting</t>
  </si>
  <si>
    <t>TURNOVER</t>
  </si>
  <si>
    <t>BEFORE</t>
  </si>
  <si>
    <t>TAXATION</t>
  </si>
  <si>
    <t>EMPLOYED</t>
  </si>
  <si>
    <t>ASSETS</t>
  </si>
  <si>
    <t>TOTAL</t>
  </si>
  <si>
    <t>&lt;------- C U R R E N T  Y E A R  T O  D A T E -------&gt;</t>
  </si>
  <si>
    <t>Analysis by activity</t>
  </si>
  <si>
    <t>Property investment</t>
  </si>
  <si>
    <t>Property development</t>
  </si>
  <si>
    <t>Manufacturing and trading</t>
  </si>
  <si>
    <t xml:space="preserve">Construction </t>
  </si>
  <si>
    <t>Tourism and others</t>
  </si>
  <si>
    <t>Geographical segment</t>
  </si>
  <si>
    <t>Malaysia</t>
  </si>
  <si>
    <t>Australia</t>
  </si>
  <si>
    <t>Indonesia</t>
  </si>
  <si>
    <t>14.</t>
  </si>
  <si>
    <t>Comparison With Preceding Quarter's Results</t>
  </si>
  <si>
    <t>15.</t>
  </si>
  <si>
    <t>Review Of Performance</t>
  </si>
  <si>
    <t>16.</t>
  </si>
  <si>
    <t>Current Year's Prospects</t>
  </si>
  <si>
    <t>17.</t>
  </si>
  <si>
    <t>Dividends</t>
  </si>
  <si>
    <t>18.</t>
  </si>
  <si>
    <t>Development Properties</t>
  </si>
  <si>
    <t>Short term loans</t>
  </si>
  <si>
    <t>Long term loans</t>
  </si>
  <si>
    <t>-</t>
  </si>
  <si>
    <t xml:space="preserve">        (based on 270,149,543 ordinary shares)</t>
  </si>
  <si>
    <t>(i)   Basic  - sen</t>
  </si>
  <si>
    <t>(ii)  Fully diluted  - sen</t>
  </si>
  <si>
    <t>Long Term Loan</t>
  </si>
  <si>
    <t>Other Long Term Liabilities</t>
  </si>
  <si>
    <t xml:space="preserve">       members of the company</t>
  </si>
  <si>
    <t>Extraordinary Items And Pre-Acquisition Profits</t>
  </si>
  <si>
    <t>19.</t>
  </si>
  <si>
    <t>Loan stock</t>
  </si>
  <si>
    <t>The taxation provision is for the current financial period to date.</t>
  </si>
  <si>
    <t>There were no purchase and sale of quoted securities for the current financial period to date.</t>
  </si>
  <si>
    <t>There were no changes in the composition of the Group during the current financial period to date.</t>
  </si>
  <si>
    <t>There were no off balance sheet financial instruments for the current financial period to date.</t>
  </si>
  <si>
    <t>Profits On sale of Investments And / Or Properties</t>
  </si>
  <si>
    <t>15% redeemable secured loan stock</t>
  </si>
  <si>
    <t>31.12.1999</t>
  </si>
  <si>
    <t>Preceding Year</t>
  </si>
  <si>
    <t>Corresponding</t>
  </si>
  <si>
    <t>Period</t>
  </si>
  <si>
    <t>30.6.1999</t>
  </si>
  <si>
    <t>ENDED 30 JUNE 2000</t>
  </si>
  <si>
    <t>30.6.2000</t>
  </si>
  <si>
    <t xml:space="preserve">        C u m u l a t I v e   P e r i o d</t>
  </si>
  <si>
    <t>Exceptional items relate to the loss from the sale of properties.</t>
  </si>
  <si>
    <t>The sale of properties in the current quarter give rise to loss which are disclose as exceptional items.</t>
  </si>
  <si>
    <t>On 30 May 2000, the Securities Commission has approved the above corporate proposals.</t>
  </si>
  <si>
    <t>PROFIT</t>
  </si>
  <si>
    <t>(LOSS)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</si>
</sst>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s>
  <fonts count="7">
    <font>
      <sz val="10"/>
      <name val="Arial"/>
      <family val="0"/>
    </font>
    <font>
      <b/>
      <sz val="10"/>
      <name val="Arial"/>
      <family val="2"/>
    </font>
    <font>
      <b/>
      <sz val="12"/>
      <name val="Arial"/>
      <family val="2"/>
    </font>
    <font>
      <b/>
      <i/>
      <sz val="10"/>
      <name val="Arial"/>
      <family val="2"/>
    </font>
    <font>
      <sz val="10"/>
      <color indexed="9"/>
      <name val="Arial"/>
      <family val="2"/>
    </font>
    <font>
      <b/>
      <sz val="12"/>
      <color indexed="9"/>
      <name val="Arial"/>
      <family val="2"/>
    </font>
    <font>
      <b/>
      <u val="single"/>
      <sz val="10"/>
      <name val="Arial"/>
      <family val="2"/>
    </font>
  </fonts>
  <fills count="6">
    <fill>
      <patternFill/>
    </fill>
    <fill>
      <patternFill patternType="gray125"/>
    </fill>
    <fill>
      <patternFill patternType="solid">
        <fgColor indexed="8"/>
        <bgColor indexed="64"/>
      </patternFill>
    </fill>
    <fill>
      <patternFill patternType="mediumGray"/>
    </fill>
    <fill>
      <patternFill patternType="lightGray"/>
    </fill>
    <fill>
      <patternFill patternType="solid">
        <fgColor indexed="8"/>
        <bgColor indexed="64"/>
      </patternFill>
    </fill>
  </fills>
  <borders count="14">
    <border>
      <left/>
      <right/>
      <top/>
      <bottom/>
      <diagonal/>
    </border>
    <border>
      <left>
        <color indexed="63"/>
      </left>
      <right>
        <color indexed="63"/>
      </right>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0" fillId="0" borderId="0" xfId="0" applyAlignment="1" quotePrefix="1">
      <alignment/>
    </xf>
    <xf numFmtId="164" fontId="0" fillId="0" borderId="0" xfId="0" applyNumberFormat="1" applyAlignment="1">
      <alignment/>
    </xf>
    <xf numFmtId="164" fontId="0" fillId="0" borderId="1" xfId="0" applyNumberFormat="1" applyBorder="1" applyAlignment="1">
      <alignment/>
    </xf>
    <xf numFmtId="164" fontId="0" fillId="0" borderId="2" xfId="0" applyNumberFormat="1" applyBorder="1" applyAlignment="1">
      <alignment/>
    </xf>
    <xf numFmtId="0" fontId="0" fillId="0" borderId="0" xfId="0" applyAlignment="1">
      <alignment horizontal="justify"/>
    </xf>
    <xf numFmtId="0" fontId="0" fillId="0" borderId="0" xfId="0" applyFont="1" applyAlignment="1">
      <alignment/>
    </xf>
    <xf numFmtId="0" fontId="3" fillId="0" borderId="0" xfId="0" applyFont="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1" fillId="0" borderId="3" xfId="0" applyFont="1" applyBorder="1" applyAlignment="1">
      <alignment/>
    </xf>
    <xf numFmtId="0" fontId="1" fillId="0" borderId="0" xfId="0" applyFont="1" applyBorder="1" applyAlignment="1">
      <alignment/>
    </xf>
    <xf numFmtId="0" fontId="1" fillId="0" borderId="4" xfId="0" applyFont="1" applyBorder="1" applyAlignment="1">
      <alignment/>
    </xf>
    <xf numFmtId="0" fontId="1" fillId="0" borderId="0" xfId="0" applyFont="1" applyBorder="1" applyAlignment="1">
      <alignment horizontal="center"/>
    </xf>
    <xf numFmtId="0" fontId="0" fillId="0" borderId="0" xfId="0" applyBorder="1" applyAlignment="1" quotePrefix="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4" fillId="2" borderId="8" xfId="0" applyFont="1" applyFill="1" applyBorder="1" applyAlignment="1">
      <alignment/>
    </xf>
    <xf numFmtId="0" fontId="4" fillId="2" borderId="2" xfId="0" applyFont="1" applyFill="1" applyBorder="1" applyAlignment="1">
      <alignment/>
    </xf>
    <xf numFmtId="0" fontId="5" fillId="2" borderId="3" xfId="0" applyFont="1" applyFill="1" applyBorder="1" applyAlignment="1">
      <alignment/>
    </xf>
    <xf numFmtId="0" fontId="5" fillId="2" borderId="0" xfId="0" applyFont="1" applyFill="1" applyBorder="1" applyAlignment="1">
      <alignment/>
    </xf>
    <xf numFmtId="0" fontId="4" fillId="2" borderId="3" xfId="0" applyFont="1" applyFill="1" applyBorder="1" applyAlignment="1">
      <alignment/>
    </xf>
    <xf numFmtId="0" fontId="4" fillId="2" borderId="0" xfId="0" applyFont="1" applyFill="1" applyBorder="1" applyAlignment="1">
      <alignment/>
    </xf>
    <xf numFmtId="0" fontId="4" fillId="2" borderId="5" xfId="0" applyFont="1" applyFill="1" applyBorder="1" applyAlignment="1">
      <alignment/>
    </xf>
    <xf numFmtId="0" fontId="4" fillId="2" borderId="6" xfId="0" applyFont="1" applyFill="1" applyBorder="1" applyAlignment="1">
      <alignment/>
    </xf>
    <xf numFmtId="0" fontId="0" fillId="3" borderId="3" xfId="0" applyFill="1" applyBorder="1" applyAlignment="1">
      <alignment/>
    </xf>
    <xf numFmtId="0" fontId="0" fillId="3" borderId="0" xfId="0" applyFill="1" applyBorder="1" applyAlignment="1">
      <alignment/>
    </xf>
    <xf numFmtId="0" fontId="1" fillId="3" borderId="3" xfId="0" applyFont="1" applyFill="1" applyBorder="1" applyAlignment="1">
      <alignment/>
    </xf>
    <xf numFmtId="0" fontId="1" fillId="3" borderId="0" xfId="0" applyFont="1" applyFill="1" applyBorder="1" applyAlignment="1">
      <alignment/>
    </xf>
    <xf numFmtId="0" fontId="1" fillId="3" borderId="4" xfId="0" applyFont="1" applyFill="1" applyBorder="1" applyAlignment="1">
      <alignment/>
    </xf>
    <xf numFmtId="0" fontId="1" fillId="3" borderId="5" xfId="0" applyFont="1" applyFill="1" applyBorder="1" applyAlignment="1">
      <alignment/>
    </xf>
    <xf numFmtId="0" fontId="1" fillId="3" borderId="6" xfId="0" applyFont="1" applyFill="1" applyBorder="1" applyAlignment="1">
      <alignment/>
    </xf>
    <xf numFmtId="0" fontId="1" fillId="3" borderId="7" xfId="0" applyFont="1" applyFill="1" applyBorder="1" applyAlignment="1">
      <alignment/>
    </xf>
    <xf numFmtId="0" fontId="6" fillId="0" borderId="0" xfId="0" applyFont="1" applyBorder="1" applyAlignment="1">
      <alignment/>
    </xf>
    <xf numFmtId="0" fontId="1" fillId="0" borderId="4" xfId="0" applyFont="1" applyBorder="1" applyAlignment="1">
      <alignment horizontal="center"/>
    </xf>
    <xf numFmtId="164" fontId="0" fillId="0" borderId="0" xfId="0" applyNumberFormat="1" applyBorder="1" applyAlignment="1">
      <alignment/>
    </xf>
    <xf numFmtId="164" fontId="0" fillId="0" borderId="4" xfId="0" applyNumberFormat="1" applyBorder="1" applyAlignment="1">
      <alignment/>
    </xf>
    <xf numFmtId="0" fontId="0" fillId="0" borderId="0"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165" fontId="0" fillId="0" borderId="0" xfId="0" applyNumberFormat="1" applyBorder="1" applyAlignment="1">
      <alignment/>
    </xf>
    <xf numFmtId="165" fontId="0" fillId="0" borderId="4" xfId="0" applyNumberFormat="1" applyBorder="1" applyAlignment="1">
      <alignment/>
    </xf>
    <xf numFmtId="37" fontId="0" fillId="0" borderId="0" xfId="0" applyNumberFormat="1" applyBorder="1" applyAlignment="1">
      <alignment/>
    </xf>
    <xf numFmtId="164" fontId="0" fillId="0" borderId="0" xfId="0" applyNumberFormat="1" applyBorder="1" applyAlignment="1">
      <alignment horizontal="center"/>
    </xf>
    <xf numFmtId="0" fontId="0" fillId="4" borderId="3" xfId="0" applyFill="1" applyBorder="1" applyAlignment="1">
      <alignment/>
    </xf>
    <xf numFmtId="0" fontId="0" fillId="4" borderId="0" xfId="0" applyFill="1" applyBorder="1" applyAlignment="1">
      <alignment/>
    </xf>
    <xf numFmtId="0" fontId="0" fillId="4" borderId="8" xfId="0" applyFill="1" applyBorder="1" applyAlignment="1">
      <alignment/>
    </xf>
    <xf numFmtId="0" fontId="0" fillId="4" borderId="2" xfId="0" applyFill="1" applyBorder="1" applyAlignment="1">
      <alignment/>
    </xf>
    <xf numFmtId="0" fontId="0" fillId="4" borderId="12" xfId="0" applyFill="1" applyBorder="1" applyAlignment="1">
      <alignment/>
    </xf>
    <xf numFmtId="0" fontId="0" fillId="4" borderId="4" xfId="0" applyFill="1" applyBorder="1" applyAlignment="1">
      <alignment/>
    </xf>
    <xf numFmtId="0" fontId="1" fillId="4" borderId="3" xfId="0" applyFont="1" applyFill="1" applyBorder="1" applyAlignment="1">
      <alignment/>
    </xf>
    <xf numFmtId="0" fontId="1" fillId="4" borderId="0" xfId="0" applyFont="1" applyFill="1" applyBorder="1" applyAlignment="1">
      <alignment/>
    </xf>
    <xf numFmtId="0" fontId="1" fillId="4" borderId="0" xfId="0" applyFont="1" applyFill="1" applyBorder="1" applyAlignment="1">
      <alignment horizontal="center"/>
    </xf>
    <xf numFmtId="0" fontId="1" fillId="4" borderId="4" xfId="0" applyFont="1" applyFill="1" applyBorder="1" applyAlignment="1">
      <alignment horizontal="center"/>
    </xf>
    <xf numFmtId="0" fontId="1" fillId="4" borderId="4" xfId="0" applyFont="1" applyFill="1" applyBorder="1" applyAlignment="1">
      <alignment/>
    </xf>
    <xf numFmtId="0" fontId="1" fillId="4" borderId="5" xfId="0" applyFont="1" applyFill="1" applyBorder="1" applyAlignment="1">
      <alignment/>
    </xf>
    <xf numFmtId="0" fontId="1" fillId="4" borderId="6" xfId="0" applyFont="1" applyFill="1" applyBorder="1" applyAlignment="1">
      <alignment/>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7" xfId="0" applyFont="1" applyFill="1" applyBorder="1" applyAlignment="1">
      <alignment/>
    </xf>
    <xf numFmtId="3" fontId="0" fillId="0" borderId="0" xfId="0" applyNumberFormat="1" applyBorder="1" applyAlignment="1">
      <alignment/>
    </xf>
    <xf numFmtId="164" fontId="0" fillId="0" borderId="6" xfId="0" applyNumberFormat="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164" fontId="0" fillId="0" borderId="7" xfId="0" applyNumberFormat="1" applyBorder="1" applyAlignment="1">
      <alignment/>
    </xf>
    <xf numFmtId="164" fontId="0" fillId="0" borderId="9" xfId="0" applyNumberFormat="1" applyBorder="1" applyAlignment="1">
      <alignment/>
    </xf>
    <xf numFmtId="164" fontId="0" fillId="0" borderId="10" xfId="0" applyNumberFormat="1" applyBorder="1" applyAlignment="1">
      <alignment/>
    </xf>
    <xf numFmtId="164" fontId="0" fillId="0" borderId="13" xfId="0" applyNumberFormat="1" applyBorder="1" applyAlignment="1">
      <alignment/>
    </xf>
    <xf numFmtId="164" fontId="0" fillId="4" borderId="2" xfId="0" applyNumberFormat="1" applyFill="1" applyBorder="1" applyAlignment="1">
      <alignment/>
    </xf>
    <xf numFmtId="164" fontId="0" fillId="0" borderId="3" xfId="0" applyNumberFormat="1" applyBorder="1" applyAlignment="1">
      <alignment/>
    </xf>
    <xf numFmtId="164" fontId="0" fillId="0" borderId="5" xfId="0" applyNumberFormat="1" applyBorder="1" applyAlignment="1">
      <alignment/>
    </xf>
    <xf numFmtId="164" fontId="0" fillId="4" borderId="8" xfId="0" applyNumberFormat="1" applyFill="1" applyBorder="1" applyAlignment="1">
      <alignment/>
    </xf>
    <xf numFmtId="164" fontId="0" fillId="4" borderId="3" xfId="0" applyNumberFormat="1" applyFill="1" applyBorder="1" applyAlignment="1">
      <alignment/>
    </xf>
    <xf numFmtId="164" fontId="0" fillId="4" borderId="5" xfId="0" applyNumberFormat="1" applyFill="1" applyBorder="1" applyAlignment="1">
      <alignment/>
    </xf>
    <xf numFmtId="164" fontId="0" fillId="4" borderId="6" xfId="0" applyNumberFormat="1" applyFill="1" applyBorder="1" applyAlignment="1">
      <alignment/>
    </xf>
    <xf numFmtId="0" fontId="1" fillId="4" borderId="3" xfId="0" applyFont="1" applyFill="1" applyBorder="1" applyAlignment="1">
      <alignment horizontal="center"/>
    </xf>
    <xf numFmtId="0" fontId="6" fillId="0" borderId="0" xfId="0" applyFont="1" applyAlignment="1">
      <alignment/>
    </xf>
    <xf numFmtId="0" fontId="0" fillId="0" borderId="4" xfId="0" applyBorder="1" applyAlignment="1">
      <alignment horizontal="center"/>
    </xf>
    <xf numFmtId="37" fontId="0" fillId="0" borderId="0" xfId="0" applyNumberFormat="1" applyBorder="1" applyAlignment="1">
      <alignment horizontal="center"/>
    </xf>
    <xf numFmtId="164" fontId="0" fillId="0" borderId="0" xfId="0" applyNumberFormat="1" applyBorder="1" applyAlignment="1">
      <alignment horizontal="right"/>
    </xf>
    <xf numFmtId="0" fontId="0" fillId="0" borderId="0" xfId="0" applyFont="1" applyAlignment="1" quotePrefix="1">
      <alignment/>
    </xf>
    <xf numFmtId="164" fontId="0" fillId="0" borderId="0" xfId="0" applyNumberFormat="1" applyFont="1" applyAlignment="1">
      <alignment/>
    </xf>
    <xf numFmtId="0" fontId="4" fillId="5" borderId="2" xfId="0" applyFont="1" applyFill="1" applyBorder="1" applyAlignment="1">
      <alignment/>
    </xf>
    <xf numFmtId="0" fontId="5" fillId="5" borderId="0" xfId="0" applyFont="1" applyFill="1" applyBorder="1" applyAlignment="1">
      <alignment/>
    </xf>
    <xf numFmtId="0" fontId="4" fillId="5" borderId="0" xfId="0" applyFont="1" applyFill="1" applyBorder="1" applyAlignment="1">
      <alignment/>
    </xf>
    <xf numFmtId="0" fontId="4" fillId="5" borderId="6" xfId="0" applyFont="1" applyFill="1" applyBorder="1" applyAlignment="1">
      <alignment/>
    </xf>
    <xf numFmtId="0" fontId="0" fillId="5" borderId="0" xfId="0" applyFill="1" applyAlignment="1">
      <alignment/>
    </xf>
    <xf numFmtId="0" fontId="2" fillId="5" borderId="0" xfId="0" applyFont="1" applyFill="1" applyAlignment="1">
      <alignment/>
    </xf>
    <xf numFmtId="0" fontId="0" fillId="4" borderId="0" xfId="0" applyFill="1" applyAlignment="1">
      <alignment/>
    </xf>
    <xf numFmtId="0" fontId="1" fillId="4" borderId="0" xfId="0" applyFont="1" applyFill="1" applyAlignment="1">
      <alignment/>
    </xf>
    <xf numFmtId="0" fontId="1" fillId="4" borderId="0" xfId="0" applyFont="1" applyFill="1" applyAlignment="1">
      <alignment horizontal="center"/>
    </xf>
    <xf numFmtId="0" fontId="0" fillId="5" borderId="0" xfId="0" applyFill="1" applyBorder="1" applyAlignment="1">
      <alignment/>
    </xf>
    <xf numFmtId="0" fontId="2" fillId="5" borderId="0" xfId="0" applyFont="1" applyFill="1" applyBorder="1" applyAlignment="1">
      <alignment/>
    </xf>
    <xf numFmtId="0" fontId="0" fillId="3" borderId="2" xfId="0" applyFill="1" applyBorder="1" applyAlignment="1">
      <alignment/>
    </xf>
    <xf numFmtId="0" fontId="1" fillId="4" borderId="0" xfId="0" applyFont="1" applyFill="1" applyBorder="1" applyAlignment="1">
      <alignment horizontal="left"/>
    </xf>
    <xf numFmtId="0" fontId="0" fillId="5" borderId="4" xfId="0" applyFill="1" applyBorder="1" applyAlignment="1">
      <alignment/>
    </xf>
    <xf numFmtId="0" fontId="2" fillId="5" borderId="4" xfId="0" applyFont="1" applyFill="1" applyBorder="1" applyAlignment="1">
      <alignment/>
    </xf>
    <xf numFmtId="0" fontId="0" fillId="3" borderId="12" xfId="0" applyFill="1" applyBorder="1" applyAlignment="1">
      <alignment/>
    </xf>
    <xf numFmtId="0" fontId="0" fillId="5" borderId="2" xfId="0" applyFill="1" applyBorder="1" applyAlignment="1">
      <alignment/>
    </xf>
    <xf numFmtId="0" fontId="0" fillId="5" borderId="12" xfId="0" applyFill="1" applyBorder="1" applyAlignment="1">
      <alignment/>
    </xf>
    <xf numFmtId="0" fontId="0" fillId="0" borderId="2" xfId="0" applyBorder="1" applyAlignment="1">
      <alignment/>
    </xf>
    <xf numFmtId="0" fontId="0" fillId="0" borderId="0" xfId="0" applyAlignment="1">
      <alignment horizontal="center"/>
    </xf>
    <xf numFmtId="3" fontId="0" fillId="0" borderId="0" xfId="0" applyNumberFormat="1" applyAlignment="1">
      <alignment/>
    </xf>
    <xf numFmtId="0" fontId="0" fillId="0" borderId="11" xfId="0" applyBorder="1" applyAlignment="1">
      <alignment/>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168</xdr:row>
      <xdr:rowOff>9525</xdr:rowOff>
    </xdr:from>
    <xdr:to>
      <xdr:col>14</xdr:col>
      <xdr:colOff>38100</xdr:colOff>
      <xdr:row>170</xdr:row>
      <xdr:rowOff>9525</xdr:rowOff>
    </xdr:to>
    <xdr:sp>
      <xdr:nvSpPr>
        <xdr:cNvPr id="1" name="TextBox 1"/>
        <xdr:cNvSpPr txBox="1">
          <a:spLocks noChangeArrowheads="1"/>
        </xdr:cNvSpPr>
      </xdr:nvSpPr>
      <xdr:spPr>
        <a:xfrm>
          <a:off x="238125" y="25765125"/>
          <a:ext cx="549592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quarterly financial statements have been prepared based on accounting policies and methods of computation consistent with those adopted in the 1999 Annual Accounts.</a:t>
          </a:r>
        </a:p>
      </xdr:txBody>
    </xdr:sp>
    <xdr:clientData/>
  </xdr:twoCellAnchor>
  <xdr:twoCellAnchor>
    <xdr:from>
      <xdr:col>2</xdr:col>
      <xdr:colOff>28575</xdr:colOff>
      <xdr:row>179</xdr:row>
      <xdr:rowOff>19050</xdr:rowOff>
    </xdr:from>
    <xdr:to>
      <xdr:col>15</xdr:col>
      <xdr:colOff>0</xdr:colOff>
      <xdr:row>180</xdr:row>
      <xdr:rowOff>76200</xdr:rowOff>
    </xdr:to>
    <xdr:sp>
      <xdr:nvSpPr>
        <xdr:cNvPr id="2" name="TextBox 3"/>
        <xdr:cNvSpPr txBox="1">
          <a:spLocks noChangeArrowheads="1"/>
        </xdr:cNvSpPr>
      </xdr:nvSpPr>
      <xdr:spPr>
        <a:xfrm>
          <a:off x="266700" y="27555825"/>
          <a:ext cx="5486400"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extraordinary items nor pre-acquisition profits for the current financial period to date.</a:t>
          </a:r>
        </a:p>
      </xdr:txBody>
    </xdr:sp>
    <xdr:clientData/>
  </xdr:twoCellAnchor>
  <xdr:twoCellAnchor>
    <xdr:from>
      <xdr:col>3</xdr:col>
      <xdr:colOff>57150</xdr:colOff>
      <xdr:row>205</xdr:row>
      <xdr:rowOff>19050</xdr:rowOff>
    </xdr:from>
    <xdr:to>
      <xdr:col>15</xdr:col>
      <xdr:colOff>0</xdr:colOff>
      <xdr:row>215</xdr:row>
      <xdr:rowOff>28575</xdr:rowOff>
    </xdr:to>
    <xdr:sp>
      <xdr:nvSpPr>
        <xdr:cNvPr id="3" name="TextBox 4"/>
        <xdr:cNvSpPr txBox="1">
          <a:spLocks noChangeArrowheads="1"/>
        </xdr:cNvSpPr>
      </xdr:nvSpPr>
      <xdr:spPr>
        <a:xfrm>
          <a:off x="476250" y="31765875"/>
          <a:ext cx="5276850" cy="1628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capital reduction and share consolidation whereby the issued and paid-up capital of RM270 million will be reduced to RM202 million;
Proposed acquisitions of 3 property based companies;
Proposed restricted offer of ICULS and shares for sale by the vendors of the proposed acquisitions;
Proposed debt restructuring of approximately RM212 million owed by the Company and one of its subsidiaries; and
Proposed rights issue of 254 million warrants at a proposed issue price of 23 sen per warrant.  On 28 January 2000, the Company announced that the proposed number of warrants to be issued has been revised to 127 million at a proposed issue price of 23 sen per warrant.</a:t>
          </a:r>
        </a:p>
      </xdr:txBody>
    </xdr:sp>
    <xdr:clientData/>
  </xdr:twoCellAnchor>
  <xdr:twoCellAnchor>
    <xdr:from>
      <xdr:col>2</xdr:col>
      <xdr:colOff>0</xdr:colOff>
      <xdr:row>341</xdr:row>
      <xdr:rowOff>19050</xdr:rowOff>
    </xdr:from>
    <xdr:to>
      <xdr:col>13</xdr:col>
      <xdr:colOff>257175</xdr:colOff>
      <xdr:row>345</xdr:row>
      <xdr:rowOff>19050</xdr:rowOff>
    </xdr:to>
    <xdr:sp>
      <xdr:nvSpPr>
        <xdr:cNvPr id="4" name="TextBox 5"/>
        <xdr:cNvSpPr txBox="1">
          <a:spLocks noChangeArrowheads="1"/>
        </xdr:cNvSpPr>
      </xdr:nvSpPr>
      <xdr:spPr>
        <a:xfrm>
          <a:off x="238125" y="53730525"/>
          <a:ext cx="5448300" cy="647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Looking ahead, the Group's operations are on course for steady improvement.  However, given the current level of gearing and interest cost, a turnaround is not in sight in the near future until the completion of the corporate proposals (as mentioned in note 8 above) which are expected to be fully implemented only at end of this financial year.</a:t>
          </a:r>
        </a:p>
      </xdr:txBody>
    </xdr:sp>
    <xdr:clientData/>
  </xdr:twoCellAnchor>
  <xdr:twoCellAnchor>
    <xdr:from>
      <xdr:col>1</xdr:col>
      <xdr:colOff>171450</xdr:colOff>
      <xdr:row>225</xdr:row>
      <xdr:rowOff>9525</xdr:rowOff>
    </xdr:from>
    <xdr:to>
      <xdr:col>14</xdr:col>
      <xdr:colOff>47625</xdr:colOff>
      <xdr:row>228</xdr:row>
      <xdr:rowOff>76200</xdr:rowOff>
    </xdr:to>
    <xdr:sp>
      <xdr:nvSpPr>
        <xdr:cNvPr id="5" name="TextBox 6"/>
        <xdr:cNvSpPr txBox="1">
          <a:spLocks noChangeArrowheads="1"/>
        </xdr:cNvSpPr>
      </xdr:nvSpPr>
      <xdr:spPr>
        <a:xfrm>
          <a:off x="228600" y="34956750"/>
          <a:ext cx="551497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 or repayment of debts and equity securities, share buy-backs, share cancellation or shares held as treasury shares and resale of treasury shares during the financial period to date.</a:t>
          </a:r>
        </a:p>
      </xdr:txBody>
    </xdr:sp>
    <xdr:clientData/>
  </xdr:twoCellAnchor>
  <xdr:twoCellAnchor>
    <xdr:from>
      <xdr:col>1</xdr:col>
      <xdr:colOff>161925</xdr:colOff>
      <xdr:row>267</xdr:row>
      <xdr:rowOff>9525</xdr:rowOff>
    </xdr:from>
    <xdr:to>
      <xdr:col>14</xdr:col>
      <xdr:colOff>0</xdr:colOff>
      <xdr:row>270</xdr:row>
      <xdr:rowOff>38100</xdr:rowOff>
    </xdr:to>
    <xdr:sp>
      <xdr:nvSpPr>
        <xdr:cNvPr id="6" name="TextBox 8"/>
        <xdr:cNvSpPr txBox="1">
          <a:spLocks noChangeArrowheads="1"/>
        </xdr:cNvSpPr>
      </xdr:nvSpPr>
      <xdr:spPr>
        <a:xfrm>
          <a:off x="219075" y="41738550"/>
          <a:ext cx="5476875" cy="5143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on 20 March 1989, taken legal action against various parties to recover RM53 million excluding interest and expenses of RM35 million arising from certain transactions entered into by the Company and its subsidiaries.  These transactions were : -
</a:t>
          </a:r>
        </a:p>
      </xdr:txBody>
    </xdr:sp>
    <xdr:clientData/>
  </xdr:twoCellAnchor>
  <xdr:twoCellAnchor>
    <xdr:from>
      <xdr:col>2</xdr:col>
      <xdr:colOff>171450</xdr:colOff>
      <xdr:row>270</xdr:row>
      <xdr:rowOff>38100</xdr:rowOff>
    </xdr:from>
    <xdr:to>
      <xdr:col>14</xdr:col>
      <xdr:colOff>28575</xdr:colOff>
      <xdr:row>279</xdr:row>
      <xdr:rowOff>76200</xdr:rowOff>
    </xdr:to>
    <xdr:sp>
      <xdr:nvSpPr>
        <xdr:cNvPr id="7" name="TextBox 9"/>
        <xdr:cNvSpPr txBox="1">
          <a:spLocks noChangeArrowheads="1"/>
        </xdr:cNvSpPr>
      </xdr:nvSpPr>
      <xdr:spPr>
        <a:xfrm>
          <a:off x="409575" y="42252900"/>
          <a:ext cx="5314950" cy="1495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aborted acquisition of 10 million shares in Oriental Bank Berhad for a consideration of RM45 million in 1983 and the full payment to the vendors notwithstanding that the conditions in the sale and purchase agreement have not been fulfilled; and
The acquisition of the entire share capital of Taman Templer Sdn Bhd and a piece of land situated in Likas Bay Kota Kinabalu from Sapan Development Sdn Bhd in 1985 for a consideration of RM16 million and RM23 million respectively by a deed of mutual arrangement with the vendors of the Oriental Bank Berhad shares and the assumption of a loan due by a third party to a financial institution of RM6 million and interest thereon.  This loan was secured on the development land belonging to a subsidiary company, Taman Templer Sdn Bhd.</a:t>
          </a:r>
        </a:p>
      </xdr:txBody>
    </xdr:sp>
    <xdr:clientData/>
  </xdr:twoCellAnchor>
  <xdr:twoCellAnchor>
    <xdr:from>
      <xdr:col>1</xdr:col>
      <xdr:colOff>161925</xdr:colOff>
      <xdr:row>270</xdr:row>
      <xdr:rowOff>38100</xdr:rowOff>
    </xdr:from>
    <xdr:to>
      <xdr:col>3</xdr:col>
      <xdr:colOff>9525</xdr:colOff>
      <xdr:row>279</xdr:row>
      <xdr:rowOff>0</xdr:rowOff>
    </xdr:to>
    <xdr:sp>
      <xdr:nvSpPr>
        <xdr:cNvPr id="8" name="TextBox 10"/>
        <xdr:cNvSpPr txBox="1">
          <a:spLocks noChangeArrowheads="1"/>
        </xdr:cNvSpPr>
      </xdr:nvSpPr>
      <xdr:spPr>
        <a:xfrm>
          <a:off x="219075" y="42252900"/>
          <a:ext cx="209550" cy="1419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a:t>
          </a:r>
        </a:p>
      </xdr:txBody>
    </xdr:sp>
    <xdr:clientData/>
  </xdr:twoCellAnchor>
  <xdr:twoCellAnchor>
    <xdr:from>
      <xdr:col>2</xdr:col>
      <xdr:colOff>0</xdr:colOff>
      <xdr:row>279</xdr:row>
      <xdr:rowOff>104775</xdr:rowOff>
    </xdr:from>
    <xdr:to>
      <xdr:col>14</xdr:col>
      <xdr:colOff>28575</xdr:colOff>
      <xdr:row>280</xdr:row>
      <xdr:rowOff>152400</xdr:rowOff>
    </xdr:to>
    <xdr:sp>
      <xdr:nvSpPr>
        <xdr:cNvPr id="9" name="TextBox 11"/>
        <xdr:cNvSpPr txBox="1">
          <a:spLocks noChangeArrowheads="1"/>
        </xdr:cNvSpPr>
      </xdr:nvSpPr>
      <xdr:spPr>
        <a:xfrm>
          <a:off x="238125" y="43776900"/>
          <a:ext cx="5486400"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Full provision has been made in the accounts for the debts in respect of the above litigation.</a:t>
          </a:r>
        </a:p>
      </xdr:txBody>
    </xdr:sp>
    <xdr:clientData/>
  </xdr:twoCellAnchor>
  <xdr:twoCellAnchor>
    <xdr:from>
      <xdr:col>2</xdr:col>
      <xdr:colOff>0</xdr:colOff>
      <xdr:row>349</xdr:row>
      <xdr:rowOff>9525</xdr:rowOff>
    </xdr:from>
    <xdr:to>
      <xdr:col>14</xdr:col>
      <xdr:colOff>9525</xdr:colOff>
      <xdr:row>351</xdr:row>
      <xdr:rowOff>9525</xdr:rowOff>
    </xdr:to>
    <xdr:sp>
      <xdr:nvSpPr>
        <xdr:cNvPr id="10" name="TextBox 12"/>
        <xdr:cNvSpPr txBox="1">
          <a:spLocks noChangeArrowheads="1"/>
        </xdr:cNvSpPr>
      </xdr:nvSpPr>
      <xdr:spPr>
        <a:xfrm>
          <a:off x="238125" y="55016400"/>
          <a:ext cx="546735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did not recommend any payment of dividends for the current financial period to date.</a:t>
          </a:r>
        </a:p>
      </xdr:txBody>
    </xdr:sp>
    <xdr:clientData/>
  </xdr:twoCellAnchor>
  <xdr:twoCellAnchor>
    <xdr:from>
      <xdr:col>2</xdr:col>
      <xdr:colOff>9525</xdr:colOff>
      <xdr:row>260</xdr:row>
      <xdr:rowOff>19050</xdr:rowOff>
    </xdr:from>
    <xdr:to>
      <xdr:col>14</xdr:col>
      <xdr:colOff>9525</xdr:colOff>
      <xdr:row>262</xdr:row>
      <xdr:rowOff>152400</xdr:rowOff>
    </xdr:to>
    <xdr:sp>
      <xdr:nvSpPr>
        <xdr:cNvPr id="11" name="TextBox 13"/>
        <xdr:cNvSpPr txBox="1">
          <a:spLocks noChangeArrowheads="1"/>
        </xdr:cNvSpPr>
      </xdr:nvSpPr>
      <xdr:spPr>
        <a:xfrm>
          <a:off x="247650" y="40614600"/>
          <a:ext cx="5457825" cy="457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borrowings are secured by way of charge on the freehold and leasehold properties of the Company and its subsidiaries and also fixed and floating charge on the assets of its subsidiaries.
</a:t>
          </a:r>
        </a:p>
      </xdr:txBody>
    </xdr:sp>
    <xdr:clientData/>
  </xdr:twoCellAnchor>
  <xdr:twoCellAnchor>
    <xdr:from>
      <xdr:col>2</xdr:col>
      <xdr:colOff>28575</xdr:colOff>
      <xdr:row>205</xdr:row>
      <xdr:rowOff>19050</xdr:rowOff>
    </xdr:from>
    <xdr:to>
      <xdr:col>3</xdr:col>
      <xdr:colOff>76200</xdr:colOff>
      <xdr:row>213</xdr:row>
      <xdr:rowOff>142875</xdr:rowOff>
    </xdr:to>
    <xdr:sp>
      <xdr:nvSpPr>
        <xdr:cNvPr id="12" name="TextBox 14"/>
        <xdr:cNvSpPr txBox="1">
          <a:spLocks noChangeArrowheads="1"/>
        </xdr:cNvSpPr>
      </xdr:nvSpPr>
      <xdr:spPr>
        <a:xfrm>
          <a:off x="266700" y="31765875"/>
          <a:ext cx="228600" cy="1419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iii.)
iv.)
v.)
</a:t>
          </a:r>
        </a:p>
      </xdr:txBody>
    </xdr:sp>
    <xdr:clientData/>
  </xdr:twoCellAnchor>
  <xdr:twoCellAnchor>
    <xdr:from>
      <xdr:col>2</xdr:col>
      <xdr:colOff>19050</xdr:colOff>
      <xdr:row>330</xdr:row>
      <xdr:rowOff>0</xdr:rowOff>
    </xdr:from>
    <xdr:to>
      <xdr:col>14</xdr:col>
      <xdr:colOff>0</xdr:colOff>
      <xdr:row>337</xdr:row>
      <xdr:rowOff>57150</xdr:rowOff>
    </xdr:to>
    <xdr:sp>
      <xdr:nvSpPr>
        <xdr:cNvPr id="13" name="TextBox 15"/>
        <xdr:cNvSpPr txBox="1">
          <a:spLocks noChangeArrowheads="1"/>
        </xdr:cNvSpPr>
      </xdr:nvSpPr>
      <xdr:spPr>
        <a:xfrm>
          <a:off x="257175" y="51930300"/>
          <a:ext cx="5438775" cy="1190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Group's loss before taxation of RM1.67 million for this quarter is lower than that recorded in the previous quarter of RM2.99 million.  Group's turnover increased by 12% from RM30.68 million to RM34.47 million.  Net revenue from hotel increased by 42% from RM0.57 million in the previous quarter as compared to RM0.81 million in the current quarter, which is boosted by higher occupancy rate.  Recovery from doubtful debts contributed to the increase in contribution from the construction based subsidiary.  Contribution from the Group's other investment properties remain relatively stable as compared to previous quarter.
</a:t>
          </a:r>
        </a:p>
      </xdr:txBody>
    </xdr:sp>
    <xdr:clientData/>
  </xdr:twoCellAnchor>
  <xdr:twoCellAnchor>
    <xdr:from>
      <xdr:col>2</xdr:col>
      <xdr:colOff>9525</xdr:colOff>
      <xdr:row>232</xdr:row>
      <xdr:rowOff>9525</xdr:rowOff>
    </xdr:from>
    <xdr:to>
      <xdr:col>14</xdr:col>
      <xdr:colOff>0</xdr:colOff>
      <xdr:row>234</xdr:row>
      <xdr:rowOff>104775</xdr:rowOff>
    </xdr:to>
    <xdr:sp>
      <xdr:nvSpPr>
        <xdr:cNvPr id="14" name="TextBox 18"/>
        <xdr:cNvSpPr txBox="1">
          <a:spLocks noChangeArrowheads="1"/>
        </xdr:cNvSpPr>
      </xdr:nvSpPr>
      <xdr:spPr>
        <a:xfrm>
          <a:off x="247650" y="36090225"/>
          <a:ext cx="5448300"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Contingent liabilities amounted to RM9 million relates to unsecured guarantees issued in respect of banking facilities and performance bond for former subsidiary companies.</a:t>
          </a:r>
        </a:p>
      </xdr:txBody>
    </xdr:sp>
    <xdr:clientData/>
  </xdr:twoCellAnchor>
  <xdr:twoCellAnchor>
    <xdr:from>
      <xdr:col>2</xdr:col>
      <xdr:colOff>0</xdr:colOff>
      <xdr:row>321</xdr:row>
      <xdr:rowOff>19050</xdr:rowOff>
    </xdr:from>
    <xdr:to>
      <xdr:col>13</xdr:col>
      <xdr:colOff>247650</xdr:colOff>
      <xdr:row>326</xdr:row>
      <xdr:rowOff>142875</xdr:rowOff>
    </xdr:to>
    <xdr:sp>
      <xdr:nvSpPr>
        <xdr:cNvPr id="15" name="TextBox 19"/>
        <xdr:cNvSpPr txBox="1">
          <a:spLocks noChangeArrowheads="1"/>
        </xdr:cNvSpPr>
      </xdr:nvSpPr>
      <xdr:spPr>
        <a:xfrm>
          <a:off x="238125" y="50492025"/>
          <a:ext cx="5438775" cy="933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second quarter results exceeded expectation.  Improvement in operating results were registered by the Group's hotel operations, construction and the timber based subsidiaries.  The construction and the hotel sector benefited from the economy recovery whilst the timber operations in Indonesia was boosted by the weakening of the local currency since the products are fully exported in USD terms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49"/>
  <sheetViews>
    <sheetView tabSelected="1" workbookViewId="0" topLeftCell="B338">
      <selection activeCell="G339" sqref="G339"/>
    </sheetView>
  </sheetViews>
  <sheetFormatPr defaultColWidth="9.140625" defaultRowHeight="12.75"/>
  <cols>
    <col min="1" max="1" width="0.85546875" style="0" customWidth="1"/>
    <col min="2" max="3" width="2.7109375" style="0" customWidth="1"/>
    <col min="5" max="5" width="18.140625" style="0" customWidth="1"/>
    <col min="6" max="6" width="4.00390625" style="0" customWidth="1"/>
    <col min="7" max="7" width="9.28125" style="0" customWidth="1"/>
    <col min="8" max="9" width="4.00390625" style="0" customWidth="1"/>
    <col min="10" max="10" width="9.28125" style="0" customWidth="1"/>
    <col min="11" max="12" width="4.00390625" style="0" customWidth="1"/>
    <col min="13" max="13" width="9.28125" style="0" customWidth="1"/>
    <col min="14" max="14" width="4.00390625" style="0" customWidth="1"/>
    <col min="15" max="15" width="0.85546875" style="0" customWidth="1"/>
    <col min="16" max="16" width="4.00390625" style="0" customWidth="1"/>
    <col min="18" max="18" width="4.00390625" style="0" customWidth="1"/>
    <col min="19" max="19" width="0.85546875" style="0" customWidth="1"/>
  </cols>
  <sheetData>
    <row r="1" spans="1:19" ht="12" customHeight="1">
      <c r="A1" s="22"/>
      <c r="B1" s="23"/>
      <c r="C1" s="23"/>
      <c r="D1" s="23"/>
      <c r="E1" s="23"/>
      <c r="F1" s="23"/>
      <c r="G1" s="23"/>
      <c r="H1" s="23"/>
      <c r="I1" s="23"/>
      <c r="J1" s="23"/>
      <c r="K1" s="23"/>
      <c r="L1" s="23"/>
      <c r="M1" s="23"/>
      <c r="N1" s="89"/>
      <c r="O1" s="89"/>
      <c r="P1" s="105"/>
      <c r="Q1" s="105"/>
      <c r="R1" s="105"/>
      <c r="S1" s="106"/>
    </row>
    <row r="2" spans="1:19" ht="12" customHeight="1">
      <c r="A2" s="26"/>
      <c r="B2" s="27"/>
      <c r="C2" s="27"/>
      <c r="D2" s="27"/>
      <c r="E2" s="27"/>
      <c r="F2" s="27"/>
      <c r="G2" s="27"/>
      <c r="H2" s="27"/>
      <c r="I2" s="27"/>
      <c r="J2" s="27"/>
      <c r="K2" s="27"/>
      <c r="L2" s="27"/>
      <c r="M2" s="27"/>
      <c r="N2" s="91"/>
      <c r="O2" s="91"/>
      <c r="P2" s="98"/>
      <c r="Q2" s="93"/>
      <c r="R2" s="93"/>
      <c r="S2" s="102"/>
    </row>
    <row r="3" spans="1:19" s="2" customFormat="1" ht="13.5" customHeight="1">
      <c r="A3" s="24"/>
      <c r="B3" s="25" t="s">
        <v>0</v>
      </c>
      <c r="C3" s="25"/>
      <c r="D3" s="25"/>
      <c r="E3" s="25"/>
      <c r="F3" s="25"/>
      <c r="G3" s="25"/>
      <c r="H3" s="25"/>
      <c r="I3" s="25"/>
      <c r="J3" s="25"/>
      <c r="K3" s="25"/>
      <c r="L3" s="25"/>
      <c r="M3" s="25"/>
      <c r="N3" s="90"/>
      <c r="O3" s="90"/>
      <c r="P3" s="99"/>
      <c r="Q3" s="94"/>
      <c r="R3" s="94"/>
      <c r="S3" s="103"/>
    </row>
    <row r="4" spans="1:19" ht="12" customHeight="1">
      <c r="A4" s="26"/>
      <c r="B4" s="27" t="s">
        <v>1</v>
      </c>
      <c r="C4" s="27"/>
      <c r="D4" s="27"/>
      <c r="E4" s="27"/>
      <c r="F4" s="27"/>
      <c r="G4" s="27"/>
      <c r="H4" s="27"/>
      <c r="I4" s="27"/>
      <c r="J4" s="27"/>
      <c r="K4" s="27"/>
      <c r="L4" s="27"/>
      <c r="M4" s="27"/>
      <c r="N4" s="91"/>
      <c r="O4" s="91"/>
      <c r="P4" s="98"/>
      <c r="Q4" s="93"/>
      <c r="R4" s="93"/>
      <c r="S4" s="102"/>
    </row>
    <row r="5" spans="1:19" ht="12" customHeight="1">
      <c r="A5" s="26"/>
      <c r="B5" s="27"/>
      <c r="C5" s="27"/>
      <c r="D5" s="27"/>
      <c r="E5" s="27"/>
      <c r="F5" s="27"/>
      <c r="G5" s="27"/>
      <c r="H5" s="27"/>
      <c r="I5" s="27"/>
      <c r="J5" s="27"/>
      <c r="K5" s="27"/>
      <c r="L5" s="27"/>
      <c r="M5" s="27"/>
      <c r="N5" s="91"/>
      <c r="O5" s="91"/>
      <c r="P5" s="98"/>
      <c r="Q5" s="93"/>
      <c r="R5" s="93"/>
      <c r="S5" s="102"/>
    </row>
    <row r="6" spans="1:19" ht="12" customHeight="1">
      <c r="A6" s="28"/>
      <c r="B6" s="29"/>
      <c r="C6" s="29"/>
      <c r="D6" s="29"/>
      <c r="E6" s="29"/>
      <c r="F6" s="29"/>
      <c r="G6" s="29"/>
      <c r="H6" s="29"/>
      <c r="I6" s="29"/>
      <c r="J6" s="29"/>
      <c r="K6" s="29"/>
      <c r="L6" s="29"/>
      <c r="M6" s="29"/>
      <c r="N6" s="92"/>
      <c r="O6" s="92"/>
      <c r="P6" s="98"/>
      <c r="Q6" s="93"/>
      <c r="R6" s="93"/>
      <c r="S6" s="102"/>
    </row>
    <row r="7" spans="1:19" ht="12" customHeight="1">
      <c r="A7" s="30"/>
      <c r="B7" s="31"/>
      <c r="C7" s="31"/>
      <c r="D7" s="31"/>
      <c r="E7" s="31"/>
      <c r="F7" s="31"/>
      <c r="G7" s="31"/>
      <c r="H7" s="31"/>
      <c r="I7" s="31"/>
      <c r="J7" s="31"/>
      <c r="K7" s="31"/>
      <c r="L7" s="31"/>
      <c r="M7" s="31"/>
      <c r="N7" s="31"/>
      <c r="O7" s="31"/>
      <c r="P7" s="100"/>
      <c r="Q7" s="100"/>
      <c r="R7" s="100"/>
      <c r="S7" s="104"/>
    </row>
    <row r="8" spans="1:19" s="1" customFormat="1" ht="12" customHeight="1">
      <c r="A8" s="32"/>
      <c r="B8" s="33" t="s">
        <v>4</v>
      </c>
      <c r="C8" s="33"/>
      <c r="D8" s="33"/>
      <c r="E8" s="33"/>
      <c r="F8" s="33"/>
      <c r="G8" s="33"/>
      <c r="H8" s="33"/>
      <c r="I8" s="33"/>
      <c r="J8" s="33"/>
      <c r="K8" s="33"/>
      <c r="L8" s="33"/>
      <c r="M8" s="33"/>
      <c r="N8" s="33"/>
      <c r="O8" s="33"/>
      <c r="P8" s="33"/>
      <c r="Q8" s="33"/>
      <c r="R8" s="33"/>
      <c r="S8" s="34"/>
    </row>
    <row r="9" spans="1:19" s="1" customFormat="1" ht="12" customHeight="1">
      <c r="A9" s="32"/>
      <c r="B9" s="33" t="s">
        <v>165</v>
      </c>
      <c r="C9" s="33"/>
      <c r="D9" s="33"/>
      <c r="E9" s="33"/>
      <c r="F9" s="33"/>
      <c r="G9" s="33"/>
      <c r="H9" s="33"/>
      <c r="I9" s="33"/>
      <c r="J9" s="33"/>
      <c r="K9" s="33"/>
      <c r="L9" s="33"/>
      <c r="M9" s="33"/>
      <c r="N9" s="33"/>
      <c r="O9" s="33"/>
      <c r="P9" s="33"/>
      <c r="Q9" s="33"/>
      <c r="R9" s="33"/>
      <c r="S9" s="34"/>
    </row>
    <row r="10" spans="1:19" s="1" customFormat="1" ht="12" customHeight="1">
      <c r="A10" s="32"/>
      <c r="B10" s="33" t="s">
        <v>2</v>
      </c>
      <c r="C10" s="33"/>
      <c r="D10" s="33"/>
      <c r="E10" s="33"/>
      <c r="F10" s="33"/>
      <c r="G10" s="33"/>
      <c r="H10" s="33"/>
      <c r="I10" s="33"/>
      <c r="J10" s="33"/>
      <c r="K10" s="33"/>
      <c r="L10" s="33"/>
      <c r="M10" s="33"/>
      <c r="N10" s="33"/>
      <c r="O10" s="33"/>
      <c r="P10" s="33"/>
      <c r="Q10" s="33"/>
      <c r="R10" s="33"/>
      <c r="S10" s="34"/>
    </row>
    <row r="11" spans="1:19" s="1" customFormat="1" ht="12" customHeight="1">
      <c r="A11" s="35"/>
      <c r="B11" s="36"/>
      <c r="C11" s="36"/>
      <c r="D11" s="36"/>
      <c r="E11" s="36"/>
      <c r="F11" s="36"/>
      <c r="G11" s="36"/>
      <c r="H11" s="36"/>
      <c r="I11" s="36"/>
      <c r="J11" s="36"/>
      <c r="K11" s="36"/>
      <c r="L11" s="36"/>
      <c r="M11" s="36"/>
      <c r="N11" s="36"/>
      <c r="O11" s="36"/>
      <c r="P11" s="36"/>
      <c r="Q11" s="36"/>
      <c r="R11" s="36"/>
      <c r="S11" s="37"/>
    </row>
    <row r="12" spans="1:19" ht="12" customHeight="1">
      <c r="A12" s="50"/>
      <c r="B12" s="51"/>
      <c r="C12" s="51"/>
      <c r="D12" s="51"/>
      <c r="E12" s="51"/>
      <c r="F12" s="51"/>
      <c r="G12" s="51"/>
      <c r="H12" s="51"/>
      <c r="I12" s="52"/>
      <c r="J12" s="53"/>
      <c r="K12" s="54"/>
      <c r="L12" s="51"/>
      <c r="M12" s="51"/>
      <c r="N12" s="51"/>
      <c r="O12" s="55"/>
      <c r="P12" s="95"/>
      <c r="Q12" s="95"/>
      <c r="R12" s="95"/>
      <c r="S12" s="55"/>
    </row>
    <row r="13" spans="1:19" s="1" customFormat="1" ht="12" customHeight="1">
      <c r="A13" s="56"/>
      <c r="B13" s="57"/>
      <c r="C13" s="57"/>
      <c r="D13" s="57"/>
      <c r="E13" s="57"/>
      <c r="F13" s="57"/>
      <c r="G13" s="57"/>
      <c r="H13" s="57"/>
      <c r="I13" s="56"/>
      <c r="J13" s="58" t="s">
        <v>5</v>
      </c>
      <c r="K13" s="59"/>
      <c r="L13" s="101" t="s">
        <v>167</v>
      </c>
      <c r="M13" s="58"/>
      <c r="N13" s="57"/>
      <c r="O13" s="60"/>
      <c r="P13" s="96"/>
      <c r="Q13" s="96"/>
      <c r="R13" s="96"/>
      <c r="S13" s="60"/>
    </row>
    <row r="14" spans="1:19" s="1" customFormat="1" ht="12" customHeight="1">
      <c r="A14" s="56"/>
      <c r="B14" s="57"/>
      <c r="C14" s="57"/>
      <c r="D14" s="57"/>
      <c r="E14" s="57"/>
      <c r="F14" s="57"/>
      <c r="G14" s="57"/>
      <c r="H14" s="57"/>
      <c r="I14" s="56"/>
      <c r="J14" s="58" t="s">
        <v>6</v>
      </c>
      <c r="K14" s="59"/>
      <c r="L14" s="58"/>
      <c r="M14" s="58" t="s">
        <v>9</v>
      </c>
      <c r="N14" s="57"/>
      <c r="O14" s="60"/>
      <c r="P14" s="96"/>
      <c r="Q14" s="97" t="s">
        <v>161</v>
      </c>
      <c r="R14" s="96"/>
      <c r="S14" s="60"/>
    </row>
    <row r="15" spans="1:19" s="1" customFormat="1" ht="12" customHeight="1">
      <c r="A15" s="56"/>
      <c r="B15" s="57"/>
      <c r="C15" s="57"/>
      <c r="D15" s="57"/>
      <c r="E15" s="57"/>
      <c r="F15" s="57"/>
      <c r="G15" s="57"/>
      <c r="H15" s="57"/>
      <c r="I15" s="56"/>
      <c r="J15" s="58" t="s">
        <v>7</v>
      </c>
      <c r="K15" s="59"/>
      <c r="L15" s="58"/>
      <c r="M15" s="58" t="s">
        <v>10</v>
      </c>
      <c r="N15" s="57"/>
      <c r="O15" s="60"/>
      <c r="P15" s="96"/>
      <c r="Q15" s="97" t="s">
        <v>162</v>
      </c>
      <c r="R15" s="96"/>
      <c r="S15" s="60"/>
    </row>
    <row r="16" spans="1:19" s="1" customFormat="1" ht="12" customHeight="1">
      <c r="A16" s="56"/>
      <c r="B16" s="57"/>
      <c r="C16" s="57"/>
      <c r="D16" s="57"/>
      <c r="E16" s="57"/>
      <c r="F16" s="57"/>
      <c r="G16" s="57"/>
      <c r="H16" s="57"/>
      <c r="I16" s="56"/>
      <c r="J16" s="58" t="s">
        <v>8</v>
      </c>
      <c r="K16" s="59"/>
      <c r="L16" s="58"/>
      <c r="M16" s="58" t="s">
        <v>11</v>
      </c>
      <c r="N16" s="57"/>
      <c r="O16" s="60"/>
      <c r="P16" s="96"/>
      <c r="Q16" s="97" t="s">
        <v>163</v>
      </c>
      <c r="R16" s="96"/>
      <c r="S16" s="60"/>
    </row>
    <row r="17" spans="1:19" s="1" customFormat="1" ht="12" customHeight="1">
      <c r="A17" s="56"/>
      <c r="B17" s="57"/>
      <c r="C17" s="57"/>
      <c r="D17" s="57"/>
      <c r="E17" s="57"/>
      <c r="F17" s="57"/>
      <c r="G17" s="57"/>
      <c r="H17" s="57"/>
      <c r="I17" s="56"/>
      <c r="J17" s="58" t="s">
        <v>166</v>
      </c>
      <c r="K17" s="59"/>
      <c r="L17" s="58"/>
      <c r="M17" s="58" t="s">
        <v>166</v>
      </c>
      <c r="N17" s="57"/>
      <c r="O17" s="60"/>
      <c r="P17" s="96"/>
      <c r="Q17" s="97" t="s">
        <v>164</v>
      </c>
      <c r="R17" s="96"/>
      <c r="S17" s="60"/>
    </row>
    <row r="18" spans="1:19" s="1" customFormat="1" ht="12" customHeight="1">
      <c r="A18" s="56"/>
      <c r="B18" s="57"/>
      <c r="C18" s="57"/>
      <c r="D18" s="57"/>
      <c r="E18" s="57"/>
      <c r="F18" s="57"/>
      <c r="G18" s="57"/>
      <c r="H18" s="57"/>
      <c r="I18" s="56"/>
      <c r="J18" s="58" t="s">
        <v>12</v>
      </c>
      <c r="K18" s="59"/>
      <c r="L18" s="58"/>
      <c r="M18" s="58" t="s">
        <v>12</v>
      </c>
      <c r="N18" s="57"/>
      <c r="O18" s="60"/>
      <c r="P18" s="96"/>
      <c r="Q18" s="97" t="s">
        <v>12</v>
      </c>
      <c r="R18" s="96"/>
      <c r="S18" s="60"/>
    </row>
    <row r="19" spans="1:19" s="1" customFormat="1" ht="12" customHeight="1">
      <c r="A19" s="61"/>
      <c r="B19" s="62"/>
      <c r="C19" s="62"/>
      <c r="D19" s="62"/>
      <c r="E19" s="62"/>
      <c r="F19" s="62"/>
      <c r="G19" s="62"/>
      <c r="H19" s="62"/>
      <c r="I19" s="61"/>
      <c r="J19" s="63"/>
      <c r="K19" s="64"/>
      <c r="L19" s="63"/>
      <c r="M19" s="63"/>
      <c r="N19" s="62"/>
      <c r="O19" s="65"/>
      <c r="P19" s="61"/>
      <c r="Q19" s="62"/>
      <c r="R19" s="62"/>
      <c r="S19" s="65"/>
    </row>
    <row r="20" spans="1:19" s="1" customFormat="1" ht="12" customHeight="1">
      <c r="A20" s="14"/>
      <c r="B20" s="15"/>
      <c r="C20" s="15"/>
      <c r="D20" s="15"/>
      <c r="E20" s="15"/>
      <c r="F20" s="15"/>
      <c r="G20" s="15"/>
      <c r="H20" s="15"/>
      <c r="I20" s="14"/>
      <c r="J20" s="17"/>
      <c r="K20" s="39"/>
      <c r="L20" s="17"/>
      <c r="M20" s="17"/>
      <c r="N20" s="15"/>
      <c r="O20" s="16"/>
      <c r="S20" s="16"/>
    </row>
    <row r="21" spans="1:19" s="1" customFormat="1" ht="12" customHeight="1">
      <c r="A21" s="14"/>
      <c r="B21" s="15"/>
      <c r="C21" s="15"/>
      <c r="D21" s="15"/>
      <c r="E21" s="15"/>
      <c r="F21" s="15"/>
      <c r="G21" s="15"/>
      <c r="H21" s="15"/>
      <c r="I21" s="14"/>
      <c r="J21" s="17"/>
      <c r="K21" s="39"/>
      <c r="L21" s="17"/>
      <c r="M21" s="17"/>
      <c r="N21" s="15"/>
      <c r="O21" s="16"/>
      <c r="S21" s="16"/>
    </row>
    <row r="22" spans="1:19" ht="12" customHeight="1">
      <c r="A22" s="11"/>
      <c r="B22" s="38" t="s">
        <v>3</v>
      </c>
      <c r="C22" s="12"/>
      <c r="D22" s="12"/>
      <c r="E22" s="12"/>
      <c r="F22" s="12"/>
      <c r="G22" s="12"/>
      <c r="H22" s="12"/>
      <c r="I22" s="11"/>
      <c r="J22" s="12"/>
      <c r="K22" s="13"/>
      <c r="L22" s="12"/>
      <c r="M22" s="12"/>
      <c r="N22" s="12"/>
      <c r="O22" s="13"/>
      <c r="S22" s="13"/>
    </row>
    <row r="23" spans="1:19" ht="12" customHeight="1">
      <c r="A23" s="11"/>
      <c r="B23" s="12"/>
      <c r="C23" s="12"/>
      <c r="D23" s="12"/>
      <c r="E23" s="12"/>
      <c r="F23" s="12"/>
      <c r="G23" s="12"/>
      <c r="H23" s="12"/>
      <c r="I23" s="11"/>
      <c r="J23" s="12"/>
      <c r="K23" s="13"/>
      <c r="L23" s="12"/>
      <c r="M23" s="12"/>
      <c r="N23" s="12"/>
      <c r="O23" s="13"/>
      <c r="S23" s="13"/>
    </row>
    <row r="24" spans="1:19" ht="12" customHeight="1">
      <c r="A24" s="11"/>
      <c r="B24" s="12"/>
      <c r="C24" s="12"/>
      <c r="D24" s="12"/>
      <c r="E24" s="12"/>
      <c r="F24" s="12"/>
      <c r="G24" s="12"/>
      <c r="H24" s="12"/>
      <c r="I24" s="11"/>
      <c r="J24" s="12"/>
      <c r="K24" s="13"/>
      <c r="L24" s="12"/>
      <c r="M24" s="12"/>
      <c r="N24" s="12"/>
      <c r="O24" s="13"/>
      <c r="S24" s="13"/>
    </row>
    <row r="25" spans="1:19" ht="12" customHeight="1">
      <c r="A25" s="11"/>
      <c r="B25" s="18" t="s">
        <v>13</v>
      </c>
      <c r="C25" s="12" t="s">
        <v>14</v>
      </c>
      <c r="D25" s="12" t="s">
        <v>15</v>
      </c>
      <c r="E25" s="12"/>
      <c r="F25" s="12"/>
      <c r="G25" s="12"/>
      <c r="H25" s="12"/>
      <c r="I25" s="11"/>
      <c r="J25" s="40">
        <f>M25-30682</f>
        <v>34469</v>
      </c>
      <c r="K25" s="13"/>
      <c r="L25" s="12"/>
      <c r="M25" s="48">
        <v>65151</v>
      </c>
      <c r="N25" s="12"/>
      <c r="O25" s="13"/>
      <c r="Q25" s="109">
        <v>87817</v>
      </c>
      <c r="S25" s="13"/>
    </row>
    <row r="26" spans="1:19" ht="12" customHeight="1">
      <c r="A26" s="11"/>
      <c r="B26" s="12"/>
      <c r="C26" s="12"/>
      <c r="D26" s="12"/>
      <c r="E26" s="12"/>
      <c r="F26" s="12"/>
      <c r="G26" s="12"/>
      <c r="H26" s="12"/>
      <c r="I26" s="11"/>
      <c r="J26" s="40"/>
      <c r="K26" s="13"/>
      <c r="L26" s="12"/>
      <c r="M26" s="48"/>
      <c r="N26" s="12"/>
      <c r="O26" s="13"/>
      <c r="S26" s="13"/>
    </row>
    <row r="27" spans="1:19" ht="12" customHeight="1">
      <c r="A27" s="11"/>
      <c r="B27" s="12"/>
      <c r="C27" s="12" t="s">
        <v>16</v>
      </c>
      <c r="D27" s="12" t="s">
        <v>17</v>
      </c>
      <c r="E27" s="12"/>
      <c r="F27" s="12"/>
      <c r="G27" s="12"/>
      <c r="H27" s="12"/>
      <c r="I27" s="11"/>
      <c r="J27" s="49" t="s">
        <v>144</v>
      </c>
      <c r="K27" s="84"/>
      <c r="L27" s="42"/>
      <c r="M27" s="85" t="s">
        <v>144</v>
      </c>
      <c r="N27" s="12"/>
      <c r="O27" s="13"/>
      <c r="Q27" s="108" t="s">
        <v>144</v>
      </c>
      <c r="S27" s="13"/>
    </row>
    <row r="28" spans="1:19" ht="12" customHeight="1">
      <c r="A28" s="11"/>
      <c r="B28" s="12"/>
      <c r="C28" s="12"/>
      <c r="D28" s="12"/>
      <c r="E28" s="12"/>
      <c r="F28" s="12"/>
      <c r="G28" s="12"/>
      <c r="H28" s="12"/>
      <c r="I28" s="11"/>
      <c r="J28" s="40"/>
      <c r="K28" s="13"/>
      <c r="L28" s="12"/>
      <c r="M28" s="48"/>
      <c r="N28" s="12"/>
      <c r="O28" s="13"/>
      <c r="S28" s="13"/>
    </row>
    <row r="29" spans="1:19" ht="12" customHeight="1">
      <c r="A29" s="11"/>
      <c r="B29" s="12"/>
      <c r="C29" s="12" t="s">
        <v>19</v>
      </c>
      <c r="D29" s="12" t="s">
        <v>18</v>
      </c>
      <c r="E29" s="12"/>
      <c r="F29" s="12"/>
      <c r="G29" s="12"/>
      <c r="H29" s="12"/>
      <c r="I29" s="11"/>
      <c r="J29" s="40">
        <f>M29-81</f>
        <v>28</v>
      </c>
      <c r="K29" s="13"/>
      <c r="L29" s="12"/>
      <c r="M29" s="48">
        <v>109</v>
      </c>
      <c r="N29" s="12"/>
      <c r="O29" s="13"/>
      <c r="Q29" s="109">
        <v>783</v>
      </c>
      <c r="S29" s="13"/>
    </row>
    <row r="30" spans="1:19" ht="12" customHeight="1">
      <c r="A30" s="11"/>
      <c r="B30" s="12"/>
      <c r="C30" s="12"/>
      <c r="D30" s="12"/>
      <c r="E30" s="12"/>
      <c r="F30" s="12"/>
      <c r="G30" s="12"/>
      <c r="H30" s="12"/>
      <c r="I30" s="11"/>
      <c r="J30" s="40"/>
      <c r="K30" s="13"/>
      <c r="L30" s="12"/>
      <c r="M30" s="48"/>
      <c r="N30" s="12"/>
      <c r="O30" s="13"/>
      <c r="S30" s="13"/>
    </row>
    <row r="31" spans="1:19" ht="12" customHeight="1">
      <c r="A31" s="11"/>
      <c r="B31" s="12"/>
      <c r="C31" s="12"/>
      <c r="D31" s="12"/>
      <c r="E31" s="12"/>
      <c r="F31" s="12"/>
      <c r="G31" s="12"/>
      <c r="H31" s="12"/>
      <c r="I31" s="11"/>
      <c r="J31" s="40"/>
      <c r="K31" s="13"/>
      <c r="L31" s="12"/>
      <c r="M31" s="48"/>
      <c r="N31" s="12"/>
      <c r="O31" s="13"/>
      <c r="S31" s="13"/>
    </row>
    <row r="32" spans="1:19" ht="12" customHeight="1">
      <c r="A32" s="11"/>
      <c r="B32" s="18" t="s">
        <v>20</v>
      </c>
      <c r="C32" s="12" t="s">
        <v>14</v>
      </c>
      <c r="D32" s="12" t="s">
        <v>21</v>
      </c>
      <c r="E32" s="12"/>
      <c r="F32" s="12"/>
      <c r="G32" s="12"/>
      <c r="H32" s="12"/>
      <c r="I32" s="11"/>
      <c r="J32" s="40">
        <f>M32-5729</f>
        <v>8291</v>
      </c>
      <c r="K32" s="41"/>
      <c r="L32" s="40"/>
      <c r="M32" s="48">
        <f>-4665+13991+3304+1390</f>
        <v>14020</v>
      </c>
      <c r="N32" s="12"/>
      <c r="O32" s="13"/>
      <c r="Q32" s="5">
        <v>6915</v>
      </c>
      <c r="S32" s="13"/>
    </row>
    <row r="33" spans="1:19" ht="12" customHeight="1">
      <c r="A33" s="11"/>
      <c r="B33" s="12"/>
      <c r="C33" s="12"/>
      <c r="D33" s="12" t="s">
        <v>22</v>
      </c>
      <c r="E33" s="12"/>
      <c r="F33" s="12"/>
      <c r="G33" s="12"/>
      <c r="H33" s="12"/>
      <c r="I33" s="11"/>
      <c r="J33" s="40"/>
      <c r="K33" s="41"/>
      <c r="L33" s="40"/>
      <c r="M33" s="40"/>
      <c r="N33" s="12"/>
      <c r="O33" s="13"/>
      <c r="Q33" s="5"/>
      <c r="S33" s="13"/>
    </row>
    <row r="34" spans="1:19" ht="12" customHeight="1">
      <c r="A34" s="11"/>
      <c r="B34" s="12"/>
      <c r="C34" s="12"/>
      <c r="D34" s="12" t="s">
        <v>23</v>
      </c>
      <c r="E34" s="12"/>
      <c r="F34" s="12"/>
      <c r="G34" s="12"/>
      <c r="H34" s="12"/>
      <c r="I34" s="11"/>
      <c r="J34" s="40"/>
      <c r="K34" s="41"/>
      <c r="L34" s="40"/>
      <c r="M34" s="40"/>
      <c r="N34" s="12"/>
      <c r="O34" s="13"/>
      <c r="Q34" s="5"/>
      <c r="S34" s="13"/>
    </row>
    <row r="35" spans="1:19" ht="12" customHeight="1">
      <c r="A35" s="11"/>
      <c r="B35" s="12"/>
      <c r="C35" s="12"/>
      <c r="D35" s="12" t="s">
        <v>24</v>
      </c>
      <c r="E35" s="12"/>
      <c r="F35" s="12"/>
      <c r="G35" s="12"/>
      <c r="H35" s="12"/>
      <c r="I35" s="11"/>
      <c r="J35" s="40"/>
      <c r="K35" s="41"/>
      <c r="L35" s="40"/>
      <c r="M35" s="40"/>
      <c r="N35" s="12"/>
      <c r="O35" s="13"/>
      <c r="Q35" s="5"/>
      <c r="S35" s="13"/>
    </row>
    <row r="36" spans="1:19" ht="12" customHeight="1">
      <c r="A36" s="11"/>
      <c r="B36" s="12"/>
      <c r="C36" s="12"/>
      <c r="D36" s="12"/>
      <c r="E36" s="12"/>
      <c r="F36" s="12"/>
      <c r="G36" s="12"/>
      <c r="H36" s="12"/>
      <c r="I36" s="11"/>
      <c r="J36" s="40"/>
      <c r="K36" s="41"/>
      <c r="L36" s="40"/>
      <c r="M36" s="40"/>
      <c r="N36" s="12"/>
      <c r="O36" s="13"/>
      <c r="Q36" s="5"/>
      <c r="S36" s="13"/>
    </row>
    <row r="37" spans="1:19" ht="12" customHeight="1">
      <c r="A37" s="11"/>
      <c r="B37" s="12"/>
      <c r="C37" s="12" t="s">
        <v>16</v>
      </c>
      <c r="D37" s="12" t="s">
        <v>25</v>
      </c>
      <c r="E37" s="12"/>
      <c r="F37" s="12"/>
      <c r="G37" s="12"/>
      <c r="H37" s="12"/>
      <c r="I37" s="11"/>
      <c r="J37" s="40">
        <f>M37+7064</f>
        <v>-6927</v>
      </c>
      <c r="K37" s="41"/>
      <c r="L37" s="40"/>
      <c r="M37" s="40">
        <v>-13991</v>
      </c>
      <c r="N37" s="12"/>
      <c r="O37" s="13"/>
      <c r="Q37" s="5">
        <v>-16472</v>
      </c>
      <c r="S37" s="13"/>
    </row>
    <row r="38" spans="1:19" ht="12" customHeight="1">
      <c r="A38" s="11"/>
      <c r="B38" s="12"/>
      <c r="C38" s="12"/>
      <c r="D38" s="12"/>
      <c r="E38" s="12"/>
      <c r="F38" s="12"/>
      <c r="G38" s="12"/>
      <c r="H38" s="12"/>
      <c r="I38" s="11"/>
      <c r="J38" s="40"/>
      <c r="K38" s="41"/>
      <c r="L38" s="40"/>
      <c r="M38" s="40"/>
      <c r="N38" s="12"/>
      <c r="O38" s="13"/>
      <c r="Q38" s="5"/>
      <c r="S38" s="13"/>
    </row>
    <row r="39" spans="1:19" ht="12" customHeight="1">
      <c r="A39" s="11"/>
      <c r="B39" s="12"/>
      <c r="C39" s="12" t="s">
        <v>19</v>
      </c>
      <c r="D39" s="12" t="s">
        <v>26</v>
      </c>
      <c r="E39" s="12"/>
      <c r="F39" s="12"/>
      <c r="G39" s="12"/>
      <c r="H39" s="12"/>
      <c r="I39" s="11"/>
      <c r="J39" s="40">
        <f>M39+1655</f>
        <v>-1649</v>
      </c>
      <c r="K39" s="41"/>
      <c r="L39" s="40"/>
      <c r="M39" s="40">
        <v>-3304</v>
      </c>
      <c r="N39" s="12"/>
      <c r="O39" s="13"/>
      <c r="Q39" s="5">
        <v>-3193</v>
      </c>
      <c r="S39" s="13"/>
    </row>
    <row r="40" spans="1:19" ht="12" customHeight="1">
      <c r="A40" s="11"/>
      <c r="B40" s="12"/>
      <c r="C40" s="12"/>
      <c r="D40" s="12"/>
      <c r="E40" s="12"/>
      <c r="F40" s="12"/>
      <c r="G40" s="12"/>
      <c r="H40" s="12"/>
      <c r="I40" s="11"/>
      <c r="J40" s="40"/>
      <c r="K40" s="41"/>
      <c r="L40" s="40"/>
      <c r="M40" s="40"/>
      <c r="N40" s="12"/>
      <c r="O40" s="13"/>
      <c r="Q40" s="5"/>
      <c r="S40" s="13"/>
    </row>
    <row r="41" spans="1:19" ht="12" customHeight="1">
      <c r="A41" s="11"/>
      <c r="B41" s="12"/>
      <c r="C41" s="12" t="s">
        <v>27</v>
      </c>
      <c r="D41" s="12" t="s">
        <v>28</v>
      </c>
      <c r="E41" s="12"/>
      <c r="F41" s="12"/>
      <c r="G41" s="12"/>
      <c r="H41" s="12"/>
      <c r="I41" s="11"/>
      <c r="J41" s="86">
        <f>M41+0</f>
        <v>-1390</v>
      </c>
      <c r="K41" s="41"/>
      <c r="L41" s="40"/>
      <c r="M41" s="86">
        <v>-1390</v>
      </c>
      <c r="N41" s="12"/>
      <c r="O41" s="13"/>
      <c r="Q41" s="5">
        <v>6980</v>
      </c>
      <c r="S41" s="13"/>
    </row>
    <row r="42" spans="1:19" ht="12" customHeight="1">
      <c r="A42" s="11"/>
      <c r="B42" s="12"/>
      <c r="C42" s="12"/>
      <c r="D42" s="12"/>
      <c r="E42" s="12"/>
      <c r="F42" s="12"/>
      <c r="G42" s="12"/>
      <c r="H42" s="12"/>
      <c r="I42" s="11"/>
      <c r="J42" s="40"/>
      <c r="K42" s="41"/>
      <c r="L42" s="40"/>
      <c r="M42" s="40"/>
      <c r="N42" s="12"/>
      <c r="O42" s="13"/>
      <c r="S42" s="13"/>
    </row>
    <row r="43" spans="1:19" ht="12" customHeight="1">
      <c r="A43" s="11"/>
      <c r="B43" s="12"/>
      <c r="C43" s="12" t="s">
        <v>29</v>
      </c>
      <c r="D43" s="12" t="s">
        <v>30</v>
      </c>
      <c r="E43" s="12"/>
      <c r="F43" s="12"/>
      <c r="G43" s="12"/>
      <c r="H43" s="12"/>
      <c r="I43" s="11"/>
      <c r="J43" s="7">
        <f>SUM(J32:J42)</f>
        <v>-1675</v>
      </c>
      <c r="K43" s="41"/>
      <c r="L43" s="40"/>
      <c r="M43" s="7">
        <f>SUM(M32:M42)</f>
        <v>-4665</v>
      </c>
      <c r="N43" s="12"/>
      <c r="O43" s="13"/>
      <c r="Q43" s="7">
        <f>SUM(Q32:Q42)</f>
        <v>-5770</v>
      </c>
      <c r="S43" s="13"/>
    </row>
    <row r="44" spans="1:19" ht="12" customHeight="1">
      <c r="A44" s="11"/>
      <c r="B44" s="12"/>
      <c r="C44" s="12"/>
      <c r="D44" s="12" t="s">
        <v>22</v>
      </c>
      <c r="E44" s="12"/>
      <c r="F44" s="12"/>
      <c r="G44" s="12"/>
      <c r="H44" s="12"/>
      <c r="I44" s="11"/>
      <c r="J44" s="40"/>
      <c r="K44" s="41"/>
      <c r="L44" s="40"/>
      <c r="M44" s="40"/>
      <c r="N44" s="12"/>
      <c r="O44" s="13"/>
      <c r="S44" s="13"/>
    </row>
    <row r="45" spans="1:19" ht="12" customHeight="1">
      <c r="A45" s="11"/>
      <c r="B45" s="12"/>
      <c r="C45" s="12"/>
      <c r="D45" s="12" t="s">
        <v>31</v>
      </c>
      <c r="E45" s="12"/>
      <c r="F45" s="12"/>
      <c r="G45" s="12"/>
      <c r="H45" s="12"/>
      <c r="I45" s="11"/>
      <c r="J45" s="40"/>
      <c r="K45" s="13"/>
      <c r="L45" s="12"/>
      <c r="M45" s="12"/>
      <c r="N45" s="12"/>
      <c r="O45" s="13"/>
      <c r="S45" s="13"/>
    </row>
    <row r="46" spans="1:19" ht="12" customHeight="1">
      <c r="A46" s="11"/>
      <c r="B46" s="12"/>
      <c r="C46" s="12"/>
      <c r="D46" s="12" t="s">
        <v>32</v>
      </c>
      <c r="E46" s="12"/>
      <c r="F46" s="12"/>
      <c r="G46" s="12"/>
      <c r="H46" s="12"/>
      <c r="I46" s="11"/>
      <c r="J46" s="40"/>
      <c r="K46" s="13"/>
      <c r="L46" s="12"/>
      <c r="M46" s="12"/>
      <c r="N46" s="12"/>
      <c r="O46" s="13"/>
      <c r="S46" s="13"/>
    </row>
    <row r="47" spans="1:19" ht="12" customHeight="1">
      <c r="A47" s="11"/>
      <c r="B47" s="12"/>
      <c r="C47" s="12"/>
      <c r="D47" s="12"/>
      <c r="E47" s="12"/>
      <c r="F47" s="12"/>
      <c r="G47" s="12"/>
      <c r="H47" s="12"/>
      <c r="I47" s="11"/>
      <c r="J47" s="40"/>
      <c r="K47" s="13"/>
      <c r="L47" s="12"/>
      <c r="M47" s="12"/>
      <c r="N47" s="12"/>
      <c r="O47" s="13"/>
      <c r="S47" s="13"/>
    </row>
    <row r="48" spans="1:19" ht="12" customHeight="1">
      <c r="A48" s="11"/>
      <c r="B48" s="12"/>
      <c r="C48" s="12" t="s">
        <v>33</v>
      </c>
      <c r="D48" s="12" t="s">
        <v>34</v>
      </c>
      <c r="E48" s="12"/>
      <c r="F48" s="12"/>
      <c r="G48" s="12"/>
      <c r="H48" s="12"/>
      <c r="I48" s="11"/>
      <c r="J48" s="49" t="s">
        <v>144</v>
      </c>
      <c r="K48" s="13"/>
      <c r="L48" s="12"/>
      <c r="M48" s="42" t="s">
        <v>144</v>
      </c>
      <c r="N48" s="12"/>
      <c r="O48" s="13"/>
      <c r="Q48" s="108" t="s">
        <v>144</v>
      </c>
      <c r="S48" s="13"/>
    </row>
    <row r="49" spans="1:19" ht="12" customHeight="1">
      <c r="A49" s="11"/>
      <c r="B49" s="12"/>
      <c r="C49" s="12"/>
      <c r="D49" s="12"/>
      <c r="E49" s="12"/>
      <c r="F49" s="12"/>
      <c r="G49" s="12"/>
      <c r="H49" s="12"/>
      <c r="I49" s="11"/>
      <c r="J49" s="40"/>
      <c r="K49" s="13"/>
      <c r="L49" s="12"/>
      <c r="M49" s="12"/>
      <c r="N49" s="12"/>
      <c r="O49" s="13"/>
      <c r="S49" s="13"/>
    </row>
    <row r="50" spans="1:19" ht="12" customHeight="1">
      <c r="A50" s="11"/>
      <c r="B50" s="12"/>
      <c r="C50" s="12" t="s">
        <v>35</v>
      </c>
      <c r="D50" s="12" t="s">
        <v>36</v>
      </c>
      <c r="E50" s="12"/>
      <c r="F50" s="12"/>
      <c r="G50" s="12"/>
      <c r="H50" s="12"/>
      <c r="I50" s="11"/>
      <c r="J50" s="7">
        <f>SUM(J43:J49)</f>
        <v>-1675</v>
      </c>
      <c r="K50" s="13"/>
      <c r="L50" s="12"/>
      <c r="M50" s="7">
        <f>SUM(M43:M49)</f>
        <v>-4665</v>
      </c>
      <c r="N50" s="12"/>
      <c r="O50" s="13"/>
      <c r="Q50" s="7">
        <f>SUM(Q43:Q49)</f>
        <v>-5770</v>
      </c>
      <c r="S50" s="13"/>
    </row>
    <row r="51" spans="1:19" ht="12" customHeight="1">
      <c r="A51" s="11"/>
      <c r="B51" s="12"/>
      <c r="C51" s="12"/>
      <c r="D51" s="12" t="s">
        <v>37</v>
      </c>
      <c r="E51" s="12"/>
      <c r="F51" s="12"/>
      <c r="G51" s="12"/>
      <c r="H51" s="12"/>
      <c r="I51" s="11"/>
      <c r="J51" s="40"/>
      <c r="K51" s="13"/>
      <c r="L51" s="12"/>
      <c r="M51" s="12"/>
      <c r="N51" s="12"/>
      <c r="O51" s="13"/>
      <c r="S51" s="13"/>
    </row>
    <row r="52" spans="1:19" ht="12" customHeight="1">
      <c r="A52" s="11"/>
      <c r="B52" s="12"/>
      <c r="C52" s="12"/>
      <c r="D52" s="12"/>
      <c r="E52" s="12"/>
      <c r="F52" s="12"/>
      <c r="G52" s="12"/>
      <c r="H52" s="12"/>
      <c r="I52" s="11"/>
      <c r="J52" s="40"/>
      <c r="K52" s="13"/>
      <c r="L52" s="12"/>
      <c r="M52" s="12"/>
      <c r="N52" s="12"/>
      <c r="O52" s="13"/>
      <c r="S52" s="13"/>
    </row>
    <row r="53" spans="1:19" ht="12" customHeight="1">
      <c r="A53" s="11"/>
      <c r="B53" s="12"/>
      <c r="C53" s="12" t="s">
        <v>38</v>
      </c>
      <c r="D53" s="12" t="s">
        <v>39</v>
      </c>
      <c r="E53" s="12"/>
      <c r="F53" s="12"/>
      <c r="G53" s="12"/>
      <c r="H53" s="12"/>
      <c r="I53" s="11"/>
      <c r="J53" s="86">
        <f>M53+650</f>
        <v>-651</v>
      </c>
      <c r="K53" s="13"/>
      <c r="L53" s="12"/>
      <c r="M53" s="86">
        <v>-1301</v>
      </c>
      <c r="N53" s="12"/>
      <c r="O53" s="13"/>
      <c r="Q53" s="108" t="s">
        <v>144</v>
      </c>
      <c r="S53" s="13"/>
    </row>
    <row r="54" spans="1:19" ht="12" customHeight="1">
      <c r="A54" s="11"/>
      <c r="B54" s="12"/>
      <c r="C54" s="12"/>
      <c r="D54" s="12"/>
      <c r="E54" s="12"/>
      <c r="F54" s="12"/>
      <c r="G54" s="12"/>
      <c r="H54" s="12"/>
      <c r="I54" s="11"/>
      <c r="J54" s="40"/>
      <c r="K54" s="13"/>
      <c r="L54" s="12"/>
      <c r="M54" s="12"/>
      <c r="N54" s="12"/>
      <c r="O54" s="13"/>
      <c r="S54" s="13"/>
    </row>
    <row r="55" spans="1:19" ht="12" customHeight="1">
      <c r="A55" s="11"/>
      <c r="B55" s="12"/>
      <c r="C55" s="12" t="s">
        <v>40</v>
      </c>
      <c r="D55" s="12" t="s">
        <v>45</v>
      </c>
      <c r="E55" s="12"/>
      <c r="F55" s="12"/>
      <c r="G55" s="12"/>
      <c r="H55" s="12"/>
      <c r="I55" s="11"/>
      <c r="J55" s="7">
        <f>SUM(J50:J54)</f>
        <v>-2326</v>
      </c>
      <c r="K55" s="13"/>
      <c r="L55" s="12"/>
      <c r="M55" s="7">
        <f>SUM(M50:M54)</f>
        <v>-5966</v>
      </c>
      <c r="N55" s="12"/>
      <c r="O55" s="13"/>
      <c r="Q55" s="7">
        <f>SUM(Q50:Q54)</f>
        <v>-5770</v>
      </c>
      <c r="S55" s="13"/>
    </row>
    <row r="56" spans="1:19" ht="12" customHeight="1">
      <c r="A56" s="11"/>
      <c r="B56" s="12"/>
      <c r="C56" s="12"/>
      <c r="D56" s="12" t="s">
        <v>46</v>
      </c>
      <c r="E56" s="12"/>
      <c r="F56" s="12"/>
      <c r="G56" s="12"/>
      <c r="H56" s="12"/>
      <c r="I56" s="11"/>
      <c r="J56" s="40"/>
      <c r="K56" s="13"/>
      <c r="L56" s="12"/>
      <c r="M56" s="12"/>
      <c r="N56" s="12"/>
      <c r="O56" s="13"/>
      <c r="S56" s="13"/>
    </row>
    <row r="57" spans="1:19" ht="12" customHeight="1">
      <c r="A57" s="11"/>
      <c r="B57" s="12"/>
      <c r="C57" s="12"/>
      <c r="D57" s="12"/>
      <c r="E57" s="12"/>
      <c r="F57" s="12"/>
      <c r="G57" s="12"/>
      <c r="H57" s="12"/>
      <c r="I57" s="11"/>
      <c r="J57" s="40"/>
      <c r="K57" s="13"/>
      <c r="L57" s="12"/>
      <c r="M57" s="12"/>
      <c r="N57" s="12"/>
      <c r="O57" s="13"/>
      <c r="S57" s="13"/>
    </row>
    <row r="58" spans="1:19" ht="12" customHeight="1">
      <c r="A58" s="11"/>
      <c r="B58" s="12"/>
      <c r="C58" s="12"/>
      <c r="D58" s="12" t="s">
        <v>47</v>
      </c>
      <c r="E58" s="12"/>
      <c r="F58" s="12"/>
      <c r="G58" s="12"/>
      <c r="H58" s="12"/>
      <c r="I58" s="11"/>
      <c r="J58" s="49" t="s">
        <v>144</v>
      </c>
      <c r="K58" s="84"/>
      <c r="L58" s="42"/>
      <c r="M58" s="42" t="s">
        <v>144</v>
      </c>
      <c r="N58" s="12"/>
      <c r="O58" s="13"/>
      <c r="Q58" s="5">
        <v>-3</v>
      </c>
      <c r="S58" s="13"/>
    </row>
    <row r="59" spans="1:19" ht="12" customHeight="1">
      <c r="A59" s="11"/>
      <c r="B59" s="12"/>
      <c r="C59" s="12"/>
      <c r="D59" s="12"/>
      <c r="E59" s="12"/>
      <c r="F59" s="12"/>
      <c r="G59" s="12"/>
      <c r="H59" s="12"/>
      <c r="I59" s="11"/>
      <c r="J59" s="40"/>
      <c r="K59" s="13"/>
      <c r="L59" s="12"/>
      <c r="M59" s="12"/>
      <c r="N59" s="12"/>
      <c r="O59" s="13"/>
      <c r="S59" s="13"/>
    </row>
    <row r="60" spans="1:19" ht="12" customHeight="1">
      <c r="A60" s="11"/>
      <c r="B60" s="12"/>
      <c r="C60" s="12" t="s">
        <v>41</v>
      </c>
      <c r="D60" s="12" t="s">
        <v>42</v>
      </c>
      <c r="E60" s="12"/>
      <c r="F60" s="12"/>
      <c r="G60" s="12"/>
      <c r="H60" s="12"/>
      <c r="I60" s="11"/>
      <c r="J60" s="7">
        <f>SUM(J55:J59)</f>
        <v>-2326</v>
      </c>
      <c r="K60" s="13"/>
      <c r="L60" s="12"/>
      <c r="M60" s="7">
        <f>SUM(M55:M59)</f>
        <v>-5966</v>
      </c>
      <c r="N60" s="12"/>
      <c r="O60" s="13"/>
      <c r="Q60" s="7">
        <f>SUM(Q55:Q59)</f>
        <v>-5773</v>
      </c>
      <c r="S60" s="13"/>
    </row>
    <row r="61" spans="1:19" ht="12" customHeight="1">
      <c r="A61" s="11"/>
      <c r="B61" s="12"/>
      <c r="C61" s="12"/>
      <c r="D61" s="12" t="s">
        <v>43</v>
      </c>
      <c r="E61" s="12"/>
      <c r="F61" s="12"/>
      <c r="G61" s="12"/>
      <c r="H61" s="12"/>
      <c r="I61" s="11"/>
      <c r="J61" s="40"/>
      <c r="K61" s="13"/>
      <c r="L61" s="12"/>
      <c r="M61" s="12"/>
      <c r="N61" s="12"/>
      <c r="O61" s="13"/>
      <c r="S61" s="13"/>
    </row>
    <row r="62" spans="1:19" ht="12" customHeight="1">
      <c r="A62" s="11"/>
      <c r="B62" s="12"/>
      <c r="C62" s="12"/>
      <c r="D62" s="12"/>
      <c r="E62" s="12"/>
      <c r="F62" s="12"/>
      <c r="G62" s="12"/>
      <c r="H62" s="12"/>
      <c r="I62" s="11"/>
      <c r="J62" s="40"/>
      <c r="K62" s="13"/>
      <c r="L62" s="12"/>
      <c r="M62" s="12"/>
      <c r="N62" s="12"/>
      <c r="O62" s="13"/>
      <c r="S62" s="13"/>
    </row>
    <row r="63" spans="1:19" ht="12" customHeight="1">
      <c r="A63" s="11"/>
      <c r="B63" s="12"/>
      <c r="C63" s="12" t="s">
        <v>44</v>
      </c>
      <c r="D63" s="12" t="s">
        <v>48</v>
      </c>
      <c r="E63" s="12"/>
      <c r="F63" s="12"/>
      <c r="G63" s="12"/>
      <c r="H63" s="12"/>
      <c r="I63" s="11"/>
      <c r="J63" s="43" t="s">
        <v>144</v>
      </c>
      <c r="K63" s="13"/>
      <c r="L63" s="12"/>
      <c r="M63" s="43" t="s">
        <v>144</v>
      </c>
      <c r="N63" s="12"/>
      <c r="O63" s="13"/>
      <c r="Q63" s="43" t="s">
        <v>144</v>
      </c>
      <c r="S63" s="13"/>
    </row>
    <row r="64" spans="1:19" ht="12" customHeight="1">
      <c r="A64" s="11"/>
      <c r="B64" s="12"/>
      <c r="C64" s="12"/>
      <c r="D64" s="12" t="s">
        <v>49</v>
      </c>
      <c r="E64" s="12"/>
      <c r="F64" s="12"/>
      <c r="G64" s="12"/>
      <c r="H64" s="12"/>
      <c r="I64" s="11"/>
      <c r="J64" s="44"/>
      <c r="K64" s="13"/>
      <c r="L64" s="12"/>
      <c r="M64" s="44"/>
      <c r="N64" s="12"/>
      <c r="O64" s="13"/>
      <c r="Q64" s="44"/>
      <c r="S64" s="13"/>
    </row>
    <row r="65" spans="1:19" ht="12" customHeight="1">
      <c r="A65" s="11"/>
      <c r="B65" s="12"/>
      <c r="C65" s="12"/>
      <c r="D65" s="12" t="s">
        <v>50</v>
      </c>
      <c r="E65" s="12"/>
      <c r="F65" s="12"/>
      <c r="G65" s="12"/>
      <c r="H65" s="12"/>
      <c r="I65" s="11"/>
      <c r="J65" s="44" t="s">
        <v>144</v>
      </c>
      <c r="K65" s="13"/>
      <c r="L65" s="12"/>
      <c r="M65" s="44" t="s">
        <v>144</v>
      </c>
      <c r="N65" s="12"/>
      <c r="O65" s="13"/>
      <c r="Q65" s="44" t="s">
        <v>144</v>
      </c>
      <c r="S65" s="13"/>
    </row>
    <row r="66" spans="1:19" ht="12" customHeight="1">
      <c r="A66" s="11"/>
      <c r="B66" s="12"/>
      <c r="C66" s="12"/>
      <c r="D66" s="12"/>
      <c r="E66" s="12"/>
      <c r="F66" s="12"/>
      <c r="G66" s="12"/>
      <c r="H66" s="12"/>
      <c r="I66" s="11"/>
      <c r="J66" s="45"/>
      <c r="K66" s="13"/>
      <c r="L66" s="12"/>
      <c r="M66" s="45"/>
      <c r="N66" s="12"/>
      <c r="O66" s="13"/>
      <c r="Q66" s="110"/>
      <c r="S66" s="13"/>
    </row>
    <row r="67" spans="1:19" ht="12" customHeight="1">
      <c r="A67" s="11"/>
      <c r="B67" s="12"/>
      <c r="C67" s="12"/>
      <c r="D67" s="12" t="s">
        <v>51</v>
      </c>
      <c r="E67" s="12"/>
      <c r="F67" s="12"/>
      <c r="G67" s="12"/>
      <c r="H67" s="12"/>
      <c r="I67" s="11"/>
      <c r="J67" s="42" t="s">
        <v>144</v>
      </c>
      <c r="K67" s="13"/>
      <c r="L67" s="12"/>
      <c r="M67" s="42" t="s">
        <v>144</v>
      </c>
      <c r="N67" s="12"/>
      <c r="O67" s="13"/>
      <c r="Q67" s="108" t="s">
        <v>144</v>
      </c>
      <c r="S67" s="13"/>
    </row>
    <row r="68" spans="1:19" ht="12" customHeight="1">
      <c r="A68" s="11"/>
      <c r="B68" s="12"/>
      <c r="C68" s="12"/>
      <c r="D68" s="12" t="s">
        <v>150</v>
      </c>
      <c r="E68" s="12"/>
      <c r="F68" s="12"/>
      <c r="G68" s="12"/>
      <c r="H68" s="12"/>
      <c r="I68" s="11"/>
      <c r="J68" s="40"/>
      <c r="K68" s="13"/>
      <c r="L68" s="12"/>
      <c r="M68" s="12"/>
      <c r="N68" s="12"/>
      <c r="O68" s="13"/>
      <c r="S68" s="13"/>
    </row>
    <row r="69" spans="1:19" ht="12" customHeight="1">
      <c r="A69" s="11"/>
      <c r="B69" s="12"/>
      <c r="C69" s="12"/>
      <c r="D69" s="12"/>
      <c r="E69" s="12"/>
      <c r="F69" s="12"/>
      <c r="G69" s="12"/>
      <c r="H69" s="12"/>
      <c r="I69" s="11"/>
      <c r="J69" s="40"/>
      <c r="K69" s="13"/>
      <c r="L69" s="12"/>
      <c r="M69" s="12"/>
      <c r="N69" s="12"/>
      <c r="O69" s="13"/>
      <c r="S69" s="13"/>
    </row>
    <row r="70" spans="1:19" ht="12" customHeight="1" thickBot="1">
      <c r="A70" s="11"/>
      <c r="B70" s="12"/>
      <c r="C70" s="12" t="s">
        <v>52</v>
      </c>
      <c r="D70" s="12" t="s">
        <v>53</v>
      </c>
      <c r="E70" s="12"/>
      <c r="F70" s="12"/>
      <c r="G70" s="12"/>
      <c r="H70" s="12"/>
      <c r="I70" s="11"/>
      <c r="J70" s="6">
        <f>SUM(J60:J69)</f>
        <v>-2326</v>
      </c>
      <c r="K70" s="13"/>
      <c r="L70" s="12"/>
      <c r="M70" s="6">
        <f>SUM(M60:M69)</f>
        <v>-5966</v>
      </c>
      <c r="N70" s="12"/>
      <c r="O70" s="13"/>
      <c r="Q70" s="6">
        <f>SUM(Q60:Q69)</f>
        <v>-5773</v>
      </c>
      <c r="S70" s="13"/>
    </row>
    <row r="71" spans="1:19" ht="12" customHeight="1">
      <c r="A71" s="11"/>
      <c r="B71" s="12"/>
      <c r="C71" s="12"/>
      <c r="D71" s="12" t="s">
        <v>54</v>
      </c>
      <c r="E71" s="12"/>
      <c r="F71" s="12"/>
      <c r="G71" s="12"/>
      <c r="H71" s="12"/>
      <c r="I71" s="11"/>
      <c r="J71" s="12"/>
      <c r="K71" s="13"/>
      <c r="L71" s="12"/>
      <c r="M71" s="12"/>
      <c r="N71" s="12"/>
      <c r="O71" s="13"/>
      <c r="S71" s="13"/>
    </row>
    <row r="72" spans="1:19" ht="12" customHeight="1">
      <c r="A72" s="11"/>
      <c r="B72" s="12"/>
      <c r="C72" s="12"/>
      <c r="D72" s="12"/>
      <c r="E72" s="12"/>
      <c r="F72" s="12"/>
      <c r="G72" s="12"/>
      <c r="H72" s="12"/>
      <c r="I72" s="11"/>
      <c r="J72" s="12"/>
      <c r="K72" s="13"/>
      <c r="L72" s="12"/>
      <c r="M72" s="12"/>
      <c r="N72" s="12"/>
      <c r="O72" s="13"/>
      <c r="S72" s="13"/>
    </row>
    <row r="73" spans="1:19" ht="12" customHeight="1">
      <c r="A73" s="11"/>
      <c r="B73" s="12"/>
      <c r="C73" s="12"/>
      <c r="D73" s="12"/>
      <c r="E73" s="12"/>
      <c r="F73" s="12"/>
      <c r="G73" s="12"/>
      <c r="H73" s="12"/>
      <c r="I73" s="11"/>
      <c r="J73" s="12"/>
      <c r="K73" s="13"/>
      <c r="L73" s="12"/>
      <c r="M73" s="12"/>
      <c r="N73" s="12"/>
      <c r="O73" s="13"/>
      <c r="S73" s="13"/>
    </row>
    <row r="74" spans="1:19" ht="12" customHeight="1">
      <c r="A74" s="11"/>
      <c r="B74" s="18" t="s">
        <v>55</v>
      </c>
      <c r="C74" s="12" t="s">
        <v>14</v>
      </c>
      <c r="D74" s="12" t="s">
        <v>56</v>
      </c>
      <c r="E74" s="12"/>
      <c r="F74" s="12"/>
      <c r="G74" s="12"/>
      <c r="H74" s="12"/>
      <c r="I74" s="11"/>
      <c r="J74" s="12"/>
      <c r="K74" s="13"/>
      <c r="L74" s="12"/>
      <c r="M74" s="12"/>
      <c r="N74" s="12"/>
      <c r="O74" s="13"/>
      <c r="S74" s="13"/>
    </row>
    <row r="75" spans="1:19" ht="12" customHeight="1">
      <c r="A75" s="11"/>
      <c r="B75" s="12"/>
      <c r="C75" s="12"/>
      <c r="D75" s="12"/>
      <c r="E75" s="12"/>
      <c r="F75" s="12"/>
      <c r="G75" s="12"/>
      <c r="H75" s="12"/>
      <c r="I75" s="11"/>
      <c r="J75" s="12"/>
      <c r="K75" s="13"/>
      <c r="L75" s="12"/>
      <c r="M75" s="12"/>
      <c r="N75" s="12"/>
      <c r="O75" s="13"/>
      <c r="S75" s="13"/>
    </row>
    <row r="76" spans="1:19" ht="12" customHeight="1">
      <c r="A76" s="11"/>
      <c r="B76" s="12"/>
      <c r="C76" s="12"/>
      <c r="D76" s="12" t="s">
        <v>146</v>
      </c>
      <c r="E76" s="12"/>
      <c r="F76" s="12"/>
      <c r="G76" s="12"/>
      <c r="H76" s="12"/>
      <c r="I76" s="11"/>
      <c r="J76" s="46">
        <f>J60/270149*100</f>
        <v>-0.8610063335418602</v>
      </c>
      <c r="K76" s="47"/>
      <c r="L76" s="46"/>
      <c r="M76" s="46">
        <f>M60/270149*100</f>
        <v>-2.2084109139771013</v>
      </c>
      <c r="N76" s="12"/>
      <c r="O76" s="13"/>
      <c r="Q76" s="111">
        <v>-2.14</v>
      </c>
      <c r="S76" s="13"/>
    </row>
    <row r="77" spans="1:19" ht="12" customHeight="1">
      <c r="A77" s="11"/>
      <c r="B77" s="12"/>
      <c r="C77" s="12"/>
      <c r="D77" s="12" t="s">
        <v>145</v>
      </c>
      <c r="E77" s="12"/>
      <c r="F77" s="12"/>
      <c r="G77" s="12"/>
      <c r="H77" s="12"/>
      <c r="I77" s="11"/>
      <c r="J77" s="46"/>
      <c r="K77" s="47"/>
      <c r="L77" s="46"/>
      <c r="M77" s="46"/>
      <c r="N77" s="12"/>
      <c r="O77" s="13"/>
      <c r="Q77" s="111"/>
      <c r="S77" s="13"/>
    </row>
    <row r="78" spans="1:19" ht="12" customHeight="1">
      <c r="A78" s="11"/>
      <c r="B78" s="12"/>
      <c r="C78" s="12"/>
      <c r="D78" s="12"/>
      <c r="E78" s="12"/>
      <c r="F78" s="12"/>
      <c r="G78" s="12"/>
      <c r="H78" s="12"/>
      <c r="I78" s="11"/>
      <c r="J78" s="46"/>
      <c r="K78" s="47"/>
      <c r="L78" s="46"/>
      <c r="M78" s="46"/>
      <c r="N78" s="12"/>
      <c r="O78" s="13"/>
      <c r="Q78" s="111"/>
      <c r="S78" s="13"/>
    </row>
    <row r="79" spans="1:19" ht="12" customHeight="1">
      <c r="A79" s="11"/>
      <c r="B79" s="12"/>
      <c r="C79" s="12"/>
      <c r="D79" s="12" t="s">
        <v>147</v>
      </c>
      <c r="E79" s="12"/>
      <c r="F79" s="12"/>
      <c r="G79" s="12"/>
      <c r="H79" s="12"/>
      <c r="I79" s="11"/>
      <c r="J79" s="46">
        <f>J60/270149*100</f>
        <v>-0.8610063335418602</v>
      </c>
      <c r="K79" s="47"/>
      <c r="L79" s="46"/>
      <c r="M79" s="46">
        <f>M60/270149*100</f>
        <v>-2.2084109139771013</v>
      </c>
      <c r="N79" s="12"/>
      <c r="O79" s="13"/>
      <c r="Q79" s="111">
        <v>-2.14</v>
      </c>
      <c r="S79" s="13"/>
    </row>
    <row r="80" spans="1:19" ht="12" customHeight="1">
      <c r="A80" s="11"/>
      <c r="B80" s="12"/>
      <c r="C80" s="12"/>
      <c r="D80" s="12" t="s">
        <v>145</v>
      </c>
      <c r="E80" s="12"/>
      <c r="F80" s="12"/>
      <c r="G80" s="12"/>
      <c r="H80" s="12"/>
      <c r="I80" s="11"/>
      <c r="J80" s="46"/>
      <c r="K80" s="47"/>
      <c r="L80" s="46"/>
      <c r="M80" s="46"/>
      <c r="N80" s="12"/>
      <c r="O80" s="13"/>
      <c r="S80" s="13"/>
    </row>
    <row r="81" spans="1:19" ht="12" customHeight="1">
      <c r="A81" s="11"/>
      <c r="B81" s="12"/>
      <c r="C81" s="12"/>
      <c r="D81" s="12"/>
      <c r="E81" s="12"/>
      <c r="F81" s="12"/>
      <c r="G81" s="12"/>
      <c r="H81" s="12"/>
      <c r="I81" s="11"/>
      <c r="J81" s="46"/>
      <c r="K81" s="47"/>
      <c r="L81" s="46"/>
      <c r="M81" s="46"/>
      <c r="N81" s="12"/>
      <c r="O81" s="13"/>
      <c r="S81" s="13"/>
    </row>
    <row r="82" spans="1:19" ht="12" customHeight="1">
      <c r="A82" s="19"/>
      <c r="B82" s="20"/>
      <c r="C82" s="20"/>
      <c r="D82" s="20"/>
      <c r="E82" s="20"/>
      <c r="F82" s="20"/>
      <c r="G82" s="20"/>
      <c r="H82" s="20"/>
      <c r="I82" s="19"/>
      <c r="J82" s="20"/>
      <c r="K82" s="21"/>
      <c r="L82" s="20"/>
      <c r="M82" s="20"/>
      <c r="N82" s="20"/>
      <c r="O82" s="21"/>
      <c r="P82" s="19"/>
      <c r="Q82" s="20"/>
      <c r="R82" s="20"/>
      <c r="S82" s="21"/>
    </row>
    <row r="83" spans="1:19" ht="12" customHeight="1">
      <c r="A83" s="107"/>
      <c r="B83" s="12"/>
      <c r="C83" s="12"/>
      <c r="D83" s="12"/>
      <c r="E83" s="12"/>
      <c r="F83" s="12"/>
      <c r="G83" s="12"/>
      <c r="H83" s="12"/>
      <c r="I83" s="107"/>
      <c r="J83" s="107"/>
      <c r="K83" s="107"/>
      <c r="L83" s="12"/>
      <c r="M83" s="12"/>
      <c r="N83" s="12"/>
      <c r="O83" s="12"/>
      <c r="P83" s="107"/>
      <c r="Q83" s="12"/>
      <c r="R83" s="12"/>
      <c r="S83" s="12"/>
    </row>
    <row r="84" spans="1:19" ht="12" customHeight="1">
      <c r="A84" s="12"/>
      <c r="B84" s="12"/>
      <c r="C84" s="12"/>
      <c r="D84" s="12"/>
      <c r="E84" s="12"/>
      <c r="F84" s="12"/>
      <c r="G84" s="12"/>
      <c r="H84" s="12"/>
      <c r="I84" s="12"/>
      <c r="J84" s="12"/>
      <c r="K84" s="12"/>
      <c r="L84" s="12"/>
      <c r="M84" s="12"/>
      <c r="N84" s="12"/>
      <c r="O84" s="12"/>
      <c r="P84" s="12"/>
      <c r="Q84" s="12"/>
      <c r="R84" s="12"/>
      <c r="S84" s="12"/>
    </row>
    <row r="85" spans="1:15" ht="12" customHeight="1">
      <c r="A85" s="50"/>
      <c r="B85" s="53"/>
      <c r="C85" s="53"/>
      <c r="D85" s="53"/>
      <c r="E85" s="53"/>
      <c r="F85" s="53"/>
      <c r="G85" s="53"/>
      <c r="H85" s="53"/>
      <c r="I85" s="52"/>
      <c r="J85" s="53"/>
      <c r="K85" s="54"/>
      <c r="L85" s="53"/>
      <c r="M85" s="53"/>
      <c r="N85" s="53"/>
      <c r="O85" s="54"/>
    </row>
    <row r="86" spans="1:15" s="1" customFormat="1" ht="12" customHeight="1">
      <c r="A86" s="56"/>
      <c r="B86" s="57"/>
      <c r="C86" s="57"/>
      <c r="D86" s="57"/>
      <c r="E86" s="57"/>
      <c r="F86" s="57"/>
      <c r="G86" s="57"/>
      <c r="H86" s="57"/>
      <c r="I86" s="56"/>
      <c r="J86" s="58" t="s">
        <v>58</v>
      </c>
      <c r="K86" s="59"/>
      <c r="L86" s="58"/>
      <c r="M86" s="58" t="s">
        <v>60</v>
      </c>
      <c r="N86" s="57"/>
      <c r="O86" s="60"/>
    </row>
    <row r="87" spans="1:15" s="1" customFormat="1" ht="12" customHeight="1">
      <c r="A87" s="56"/>
      <c r="B87" s="57"/>
      <c r="C87" s="57"/>
      <c r="D87" s="57"/>
      <c r="E87" s="57"/>
      <c r="F87" s="57"/>
      <c r="G87" s="57"/>
      <c r="H87" s="57"/>
      <c r="I87" s="56"/>
      <c r="J87" s="58" t="s">
        <v>59</v>
      </c>
      <c r="K87" s="59"/>
      <c r="L87" s="58"/>
      <c r="M87" s="58" t="s">
        <v>61</v>
      </c>
      <c r="N87" s="57"/>
      <c r="O87" s="60"/>
    </row>
    <row r="88" spans="1:15" s="1" customFormat="1" ht="12" customHeight="1">
      <c r="A88" s="56"/>
      <c r="B88" s="57"/>
      <c r="C88" s="57"/>
      <c r="D88" s="57"/>
      <c r="E88" s="57"/>
      <c r="F88" s="57"/>
      <c r="G88" s="57"/>
      <c r="H88" s="57"/>
      <c r="I88" s="56"/>
      <c r="J88" s="58" t="s">
        <v>9</v>
      </c>
      <c r="K88" s="59"/>
      <c r="L88" s="58"/>
      <c r="M88" s="58" t="s">
        <v>62</v>
      </c>
      <c r="N88" s="57"/>
      <c r="O88" s="60"/>
    </row>
    <row r="89" spans="1:15" s="1" customFormat="1" ht="12" customHeight="1">
      <c r="A89" s="56"/>
      <c r="B89" s="57"/>
      <c r="C89" s="57"/>
      <c r="D89" s="57"/>
      <c r="E89" s="57"/>
      <c r="F89" s="57"/>
      <c r="G89" s="57"/>
      <c r="H89" s="57"/>
      <c r="I89" s="56"/>
      <c r="J89" s="58" t="s">
        <v>8</v>
      </c>
      <c r="K89" s="59"/>
      <c r="L89" s="58"/>
      <c r="M89" s="58" t="s">
        <v>63</v>
      </c>
      <c r="N89" s="57"/>
      <c r="O89" s="60"/>
    </row>
    <row r="90" spans="1:15" s="1" customFormat="1" ht="12" customHeight="1">
      <c r="A90" s="56"/>
      <c r="B90" s="57"/>
      <c r="C90" s="57"/>
      <c r="D90" s="57"/>
      <c r="E90" s="57"/>
      <c r="F90" s="57"/>
      <c r="G90" s="57"/>
      <c r="H90" s="57"/>
      <c r="I90" s="56"/>
      <c r="J90" s="58" t="s">
        <v>166</v>
      </c>
      <c r="K90" s="59"/>
      <c r="L90" s="58"/>
      <c r="M90" s="58" t="s">
        <v>160</v>
      </c>
      <c r="N90" s="57"/>
      <c r="O90" s="60"/>
    </row>
    <row r="91" spans="1:15" s="1" customFormat="1" ht="12" customHeight="1">
      <c r="A91" s="56"/>
      <c r="B91" s="57"/>
      <c r="C91" s="57"/>
      <c r="D91" s="57"/>
      <c r="E91" s="57"/>
      <c r="F91" s="57"/>
      <c r="G91" s="57"/>
      <c r="H91" s="57"/>
      <c r="I91" s="56"/>
      <c r="J91" s="58" t="s">
        <v>12</v>
      </c>
      <c r="K91" s="59"/>
      <c r="L91" s="58"/>
      <c r="M91" s="58" t="s">
        <v>12</v>
      </c>
      <c r="N91" s="57"/>
      <c r="O91" s="60"/>
    </row>
    <row r="92" spans="1:15" ht="12" customHeight="1">
      <c r="A92" s="68"/>
      <c r="B92" s="69"/>
      <c r="C92" s="69"/>
      <c r="D92" s="69"/>
      <c r="E92" s="69"/>
      <c r="F92" s="69"/>
      <c r="G92" s="69"/>
      <c r="H92" s="69"/>
      <c r="I92" s="68"/>
      <c r="J92" s="69"/>
      <c r="K92" s="70"/>
      <c r="L92" s="69"/>
      <c r="M92" s="69"/>
      <c r="N92" s="69"/>
      <c r="O92" s="70"/>
    </row>
    <row r="93" spans="1:15" ht="12" customHeight="1">
      <c r="A93" s="11"/>
      <c r="B93" s="12"/>
      <c r="C93" s="12"/>
      <c r="D93" s="12"/>
      <c r="E93" s="12"/>
      <c r="F93" s="12"/>
      <c r="G93" s="12"/>
      <c r="H93" s="12"/>
      <c r="I93" s="11"/>
      <c r="J93" s="12"/>
      <c r="K93" s="13"/>
      <c r="L93" s="12"/>
      <c r="M93" s="12"/>
      <c r="N93" s="12"/>
      <c r="O93" s="13"/>
    </row>
    <row r="94" spans="1:15" ht="12" customHeight="1">
      <c r="A94" s="11"/>
      <c r="B94" s="12"/>
      <c r="C94" s="12"/>
      <c r="D94" s="12"/>
      <c r="E94" s="12"/>
      <c r="F94" s="12"/>
      <c r="G94" s="12"/>
      <c r="H94" s="12"/>
      <c r="I94" s="11"/>
      <c r="J94" s="12"/>
      <c r="K94" s="13"/>
      <c r="L94" s="12"/>
      <c r="M94" s="12"/>
      <c r="N94" s="12"/>
      <c r="O94" s="13"/>
    </row>
    <row r="95" spans="1:15" ht="12" customHeight="1">
      <c r="A95" s="11"/>
      <c r="B95" s="38" t="s">
        <v>57</v>
      </c>
      <c r="C95" s="12"/>
      <c r="D95" s="12"/>
      <c r="E95" s="12"/>
      <c r="F95" s="12"/>
      <c r="G95" s="12"/>
      <c r="H95" s="12"/>
      <c r="I95" s="11"/>
      <c r="J95" s="12"/>
      <c r="K95" s="13"/>
      <c r="L95" s="12"/>
      <c r="M95" s="12"/>
      <c r="N95" s="12"/>
      <c r="O95" s="13"/>
    </row>
    <row r="96" spans="1:15" ht="12" customHeight="1">
      <c r="A96" s="11"/>
      <c r="B96" s="38"/>
      <c r="C96" s="12"/>
      <c r="D96" s="12"/>
      <c r="E96" s="12"/>
      <c r="F96" s="12"/>
      <c r="G96" s="12"/>
      <c r="H96" s="12"/>
      <c r="I96" s="11"/>
      <c r="J96" s="12"/>
      <c r="K96" s="13"/>
      <c r="L96" s="12"/>
      <c r="M96" s="12"/>
      <c r="N96" s="12"/>
      <c r="O96" s="13"/>
    </row>
    <row r="97" spans="1:15" ht="12" customHeight="1">
      <c r="A97" s="11"/>
      <c r="B97" s="12"/>
      <c r="C97" s="12"/>
      <c r="D97" s="12"/>
      <c r="E97" s="12"/>
      <c r="F97" s="12"/>
      <c r="G97" s="12"/>
      <c r="H97" s="12"/>
      <c r="I97" s="11"/>
      <c r="J97" s="12"/>
      <c r="K97" s="13"/>
      <c r="L97" s="12"/>
      <c r="M97" s="12"/>
      <c r="N97" s="12"/>
      <c r="O97" s="13"/>
    </row>
    <row r="98" spans="1:15" ht="12" customHeight="1">
      <c r="A98" s="11"/>
      <c r="B98" s="12"/>
      <c r="C98" s="12" t="s">
        <v>78</v>
      </c>
      <c r="D98" s="12"/>
      <c r="E98" s="12"/>
      <c r="F98" s="12"/>
      <c r="G98" s="12"/>
      <c r="H98" s="12"/>
      <c r="I98" s="11"/>
      <c r="J98" s="40">
        <v>371750</v>
      </c>
      <c r="K98" s="41"/>
      <c r="L98" s="40"/>
      <c r="M98" s="40">
        <v>376458</v>
      </c>
      <c r="N98" s="12"/>
      <c r="O98" s="13"/>
    </row>
    <row r="99" spans="1:15" ht="12" customHeight="1">
      <c r="A99" s="11"/>
      <c r="B99" s="12"/>
      <c r="C99" s="12"/>
      <c r="D99" s="12"/>
      <c r="E99" s="12"/>
      <c r="F99" s="12"/>
      <c r="G99" s="12"/>
      <c r="H99" s="12"/>
      <c r="I99" s="11"/>
      <c r="J99" s="40"/>
      <c r="K99" s="41"/>
      <c r="L99" s="40"/>
      <c r="M99" s="40"/>
      <c r="N99" s="12"/>
      <c r="O99" s="13"/>
    </row>
    <row r="100" spans="1:15" ht="12" customHeight="1">
      <c r="A100" s="11"/>
      <c r="B100" s="12"/>
      <c r="C100" s="12" t="s">
        <v>79</v>
      </c>
      <c r="D100" s="12"/>
      <c r="E100" s="12"/>
      <c r="F100" s="12"/>
      <c r="G100" s="12"/>
      <c r="H100" s="12"/>
      <c r="I100" s="11"/>
      <c r="J100" s="40">
        <v>115</v>
      </c>
      <c r="K100" s="41"/>
      <c r="L100" s="40"/>
      <c r="M100" s="40">
        <v>120</v>
      </c>
      <c r="N100" s="12"/>
      <c r="O100" s="13"/>
    </row>
    <row r="101" spans="1:15" ht="12" customHeight="1">
      <c r="A101" s="11"/>
      <c r="B101" s="12"/>
      <c r="C101" s="12"/>
      <c r="D101" s="12"/>
      <c r="E101" s="12"/>
      <c r="F101" s="12"/>
      <c r="G101" s="12"/>
      <c r="H101" s="12"/>
      <c r="I101" s="11"/>
      <c r="J101" s="40"/>
      <c r="K101" s="41"/>
      <c r="L101" s="40"/>
      <c r="M101" s="40"/>
      <c r="N101" s="12"/>
      <c r="O101" s="13"/>
    </row>
    <row r="102" spans="1:15" ht="12" customHeight="1">
      <c r="A102" s="11"/>
      <c r="B102" s="12"/>
      <c r="C102" s="12" t="s">
        <v>141</v>
      </c>
      <c r="D102" s="12"/>
      <c r="E102" s="12"/>
      <c r="F102" s="12"/>
      <c r="G102" s="12"/>
      <c r="H102" s="12"/>
      <c r="I102" s="11"/>
      <c r="J102" s="40">
        <v>35282</v>
      </c>
      <c r="K102" s="41"/>
      <c r="L102" s="40"/>
      <c r="M102" s="40">
        <v>33817</v>
      </c>
      <c r="N102" s="12"/>
      <c r="O102" s="13"/>
    </row>
    <row r="103" spans="1:15" ht="12" customHeight="1">
      <c r="A103" s="11"/>
      <c r="B103" s="12"/>
      <c r="C103" s="12"/>
      <c r="D103" s="12"/>
      <c r="E103" s="12"/>
      <c r="F103" s="12"/>
      <c r="G103" s="12"/>
      <c r="H103" s="12"/>
      <c r="I103" s="11"/>
      <c r="J103" s="40"/>
      <c r="K103" s="41"/>
      <c r="L103" s="40"/>
      <c r="M103" s="40"/>
      <c r="N103" s="12"/>
      <c r="O103" s="13"/>
    </row>
    <row r="104" spans="1:15" ht="12" customHeight="1">
      <c r="A104" s="11"/>
      <c r="B104" s="12"/>
      <c r="C104" s="12" t="s">
        <v>80</v>
      </c>
      <c r="D104" s="12"/>
      <c r="E104" s="12"/>
      <c r="F104" s="12"/>
      <c r="G104" s="12"/>
      <c r="H104" s="12"/>
      <c r="I104" s="11"/>
      <c r="J104" s="40"/>
      <c r="K104" s="41"/>
      <c r="L104" s="40"/>
      <c r="M104" s="40"/>
      <c r="N104" s="12"/>
      <c r="O104" s="13"/>
    </row>
    <row r="105" spans="1:15" ht="12" customHeight="1">
      <c r="A105" s="11"/>
      <c r="B105" s="12"/>
      <c r="C105" s="12"/>
      <c r="D105" s="12" t="s">
        <v>64</v>
      </c>
      <c r="E105" s="12"/>
      <c r="F105" s="12"/>
      <c r="G105" s="12"/>
      <c r="H105" s="12"/>
      <c r="I105" s="11"/>
      <c r="J105" s="72">
        <v>876</v>
      </c>
      <c r="K105" s="41"/>
      <c r="L105" s="40"/>
      <c r="M105" s="72">
        <v>1651</v>
      </c>
      <c r="N105" s="12"/>
      <c r="O105" s="13"/>
    </row>
    <row r="106" spans="1:15" ht="12" customHeight="1">
      <c r="A106" s="11"/>
      <c r="B106" s="12"/>
      <c r="C106" s="12"/>
      <c r="D106" s="12" t="s">
        <v>65</v>
      </c>
      <c r="E106" s="12"/>
      <c r="F106" s="12"/>
      <c r="G106" s="12"/>
      <c r="H106" s="12"/>
      <c r="I106" s="11"/>
      <c r="J106" s="73">
        <v>41293</v>
      </c>
      <c r="K106" s="41"/>
      <c r="L106" s="40"/>
      <c r="M106" s="73">
        <v>41647</v>
      </c>
      <c r="N106" s="12"/>
      <c r="O106" s="13"/>
    </row>
    <row r="107" spans="1:15" ht="12" customHeight="1">
      <c r="A107" s="11"/>
      <c r="B107" s="12"/>
      <c r="C107" s="12"/>
      <c r="D107" s="12" t="s">
        <v>66</v>
      </c>
      <c r="E107" s="12"/>
      <c r="F107" s="12"/>
      <c r="G107" s="12"/>
      <c r="H107" s="12"/>
      <c r="I107" s="11"/>
      <c r="J107" s="73">
        <f>36321+91360</f>
        <v>127681</v>
      </c>
      <c r="K107" s="41"/>
      <c r="L107" s="40"/>
      <c r="M107" s="73">
        <v>133750</v>
      </c>
      <c r="N107" s="12"/>
      <c r="O107" s="13"/>
    </row>
    <row r="108" spans="1:15" ht="12" customHeight="1">
      <c r="A108" s="11"/>
      <c r="B108" s="12"/>
      <c r="C108" s="12"/>
      <c r="D108" s="12" t="s">
        <v>67</v>
      </c>
      <c r="E108" s="12"/>
      <c r="F108" s="12"/>
      <c r="G108" s="12"/>
      <c r="H108" s="12"/>
      <c r="I108" s="11"/>
      <c r="J108" s="73">
        <v>1265</v>
      </c>
      <c r="K108" s="41"/>
      <c r="L108" s="40"/>
      <c r="M108" s="73">
        <v>65</v>
      </c>
      <c r="N108" s="12"/>
      <c r="O108" s="13"/>
    </row>
    <row r="109" spans="1:15" ht="12" customHeight="1">
      <c r="A109" s="11"/>
      <c r="B109" s="12"/>
      <c r="C109" s="12"/>
      <c r="D109" s="12" t="s">
        <v>68</v>
      </c>
      <c r="E109" s="12"/>
      <c r="F109" s="12"/>
      <c r="G109" s="12"/>
      <c r="H109" s="12"/>
      <c r="I109" s="11"/>
      <c r="J109" s="73">
        <v>3431</v>
      </c>
      <c r="K109" s="41"/>
      <c r="L109" s="40"/>
      <c r="M109" s="73">
        <v>4952</v>
      </c>
      <c r="N109" s="12"/>
      <c r="O109" s="13"/>
    </row>
    <row r="110" spans="1:15" ht="12" customHeight="1">
      <c r="A110" s="11"/>
      <c r="B110" s="12"/>
      <c r="C110" s="12"/>
      <c r="D110" s="12"/>
      <c r="E110" s="12"/>
      <c r="F110" s="12"/>
      <c r="G110" s="12"/>
      <c r="H110" s="12"/>
      <c r="I110" s="11"/>
      <c r="J110" s="74">
        <f>SUM(J105:J109)</f>
        <v>174546</v>
      </c>
      <c r="K110" s="41"/>
      <c r="L110" s="40"/>
      <c r="M110" s="74">
        <f>SUM(M105:M109)</f>
        <v>182065</v>
      </c>
      <c r="N110" s="12"/>
      <c r="O110" s="13"/>
    </row>
    <row r="111" spans="1:15" ht="12" customHeight="1">
      <c r="A111" s="11"/>
      <c r="B111" s="12"/>
      <c r="C111" s="12"/>
      <c r="D111" s="12"/>
      <c r="E111" s="12"/>
      <c r="F111" s="12"/>
      <c r="G111" s="12"/>
      <c r="H111" s="12"/>
      <c r="I111" s="11"/>
      <c r="J111" s="40"/>
      <c r="K111" s="41"/>
      <c r="L111" s="40"/>
      <c r="M111" s="40"/>
      <c r="N111" s="12"/>
      <c r="O111" s="13"/>
    </row>
    <row r="112" spans="1:15" ht="12" customHeight="1">
      <c r="A112" s="11"/>
      <c r="B112" s="12"/>
      <c r="C112" s="12"/>
      <c r="D112" s="12"/>
      <c r="E112" s="12"/>
      <c r="F112" s="12"/>
      <c r="G112" s="12"/>
      <c r="H112" s="12"/>
      <c r="I112" s="11"/>
      <c r="J112" s="40"/>
      <c r="K112" s="41"/>
      <c r="L112" s="40"/>
      <c r="M112" s="40"/>
      <c r="N112" s="12"/>
      <c r="O112" s="13"/>
    </row>
    <row r="113" spans="1:15" ht="12" customHeight="1">
      <c r="A113" s="11"/>
      <c r="B113" s="12"/>
      <c r="C113" s="12" t="s">
        <v>81</v>
      </c>
      <c r="D113" s="12"/>
      <c r="E113" s="12"/>
      <c r="F113" s="12"/>
      <c r="G113" s="12"/>
      <c r="H113" s="12"/>
      <c r="I113" s="11"/>
      <c r="J113" s="72"/>
      <c r="K113" s="41"/>
      <c r="L113" s="40"/>
      <c r="M113" s="72"/>
      <c r="N113" s="12"/>
      <c r="O113" s="13"/>
    </row>
    <row r="114" spans="1:15" ht="12" customHeight="1">
      <c r="A114" s="11"/>
      <c r="B114" s="12"/>
      <c r="C114" s="12"/>
      <c r="D114" s="12" t="s">
        <v>69</v>
      </c>
      <c r="E114" s="12"/>
      <c r="F114" s="12"/>
      <c r="G114" s="12"/>
      <c r="H114" s="12"/>
      <c r="I114" s="11"/>
      <c r="J114" s="73">
        <f>46787+23357+1560</f>
        <v>71704</v>
      </c>
      <c r="K114" s="41"/>
      <c r="L114" s="40"/>
      <c r="M114" s="73">
        <v>77831</v>
      </c>
      <c r="N114" s="12"/>
      <c r="O114" s="13"/>
    </row>
    <row r="115" spans="1:15" ht="12" customHeight="1">
      <c r="A115" s="11"/>
      <c r="B115" s="12"/>
      <c r="C115" s="12"/>
      <c r="D115" s="12" t="s">
        <v>70</v>
      </c>
      <c r="E115" s="12"/>
      <c r="F115" s="12"/>
      <c r="G115" s="12"/>
      <c r="H115" s="12"/>
      <c r="I115" s="11"/>
      <c r="J115" s="73">
        <v>173586</v>
      </c>
      <c r="K115" s="41"/>
      <c r="L115" s="40"/>
      <c r="M115" s="73">
        <v>174630</v>
      </c>
      <c r="N115" s="12"/>
      <c r="O115" s="13"/>
    </row>
    <row r="116" spans="1:15" ht="12" customHeight="1">
      <c r="A116" s="11"/>
      <c r="B116" s="12"/>
      <c r="C116" s="12"/>
      <c r="D116" s="12" t="s">
        <v>71</v>
      </c>
      <c r="E116" s="12"/>
      <c r="F116" s="12"/>
      <c r="G116" s="12"/>
      <c r="H116" s="12"/>
      <c r="I116" s="11"/>
      <c r="J116" s="73">
        <v>44691</v>
      </c>
      <c r="K116" s="41"/>
      <c r="L116" s="40"/>
      <c r="M116" s="73">
        <v>32735</v>
      </c>
      <c r="N116" s="12"/>
      <c r="O116" s="13"/>
    </row>
    <row r="117" spans="1:15" ht="12" customHeight="1">
      <c r="A117" s="11"/>
      <c r="B117" s="12"/>
      <c r="C117" s="12"/>
      <c r="D117" s="12" t="s">
        <v>153</v>
      </c>
      <c r="E117" s="12"/>
      <c r="F117" s="12"/>
      <c r="G117" s="12"/>
      <c r="H117" s="12"/>
      <c r="I117" s="11"/>
      <c r="J117" s="73">
        <v>43818</v>
      </c>
      <c r="K117" s="41"/>
      <c r="L117" s="40"/>
      <c r="M117" s="73">
        <v>43818</v>
      </c>
      <c r="N117" s="12"/>
      <c r="O117" s="13"/>
    </row>
    <row r="118" spans="1:15" ht="12" customHeight="1">
      <c r="A118" s="11"/>
      <c r="B118" s="12"/>
      <c r="C118" s="12"/>
      <c r="D118" s="12" t="s">
        <v>39</v>
      </c>
      <c r="E118" s="12"/>
      <c r="F118" s="12"/>
      <c r="G118" s="12"/>
      <c r="H118" s="12"/>
      <c r="I118" s="11"/>
      <c r="J118" s="73">
        <v>1045</v>
      </c>
      <c r="K118" s="41"/>
      <c r="L118" s="40"/>
      <c r="M118" s="73">
        <v>1529</v>
      </c>
      <c r="N118" s="12"/>
      <c r="O118" s="13"/>
    </row>
    <row r="119" spans="1:15" ht="12" customHeight="1">
      <c r="A119" s="11"/>
      <c r="B119" s="12"/>
      <c r="C119" s="12"/>
      <c r="D119" s="12"/>
      <c r="E119" s="12"/>
      <c r="F119" s="12"/>
      <c r="G119" s="12"/>
      <c r="H119" s="12"/>
      <c r="I119" s="11"/>
      <c r="J119" s="74">
        <f>SUM(J114:J118)</f>
        <v>334844</v>
      </c>
      <c r="K119" s="41"/>
      <c r="L119" s="40"/>
      <c r="M119" s="74">
        <f>SUM(M114:M118)</f>
        <v>330543</v>
      </c>
      <c r="N119" s="12"/>
      <c r="O119" s="13"/>
    </row>
    <row r="120" spans="1:15" ht="12" customHeight="1">
      <c r="A120" s="11"/>
      <c r="B120" s="12"/>
      <c r="C120" s="12"/>
      <c r="D120" s="12"/>
      <c r="E120" s="12"/>
      <c r="F120" s="12"/>
      <c r="G120" s="12"/>
      <c r="H120" s="12"/>
      <c r="I120" s="11"/>
      <c r="J120" s="40"/>
      <c r="K120" s="41"/>
      <c r="L120" s="40"/>
      <c r="M120" s="40"/>
      <c r="N120" s="12"/>
      <c r="O120" s="13"/>
    </row>
    <row r="121" spans="1:15" ht="12" customHeight="1">
      <c r="A121" s="11"/>
      <c r="B121" s="12"/>
      <c r="C121" s="12" t="s">
        <v>82</v>
      </c>
      <c r="D121" s="12"/>
      <c r="E121" s="12"/>
      <c r="F121" s="12"/>
      <c r="G121" s="12"/>
      <c r="H121" s="12"/>
      <c r="I121" s="11"/>
      <c r="J121" s="40">
        <f>J110-J119</f>
        <v>-160298</v>
      </c>
      <c r="K121" s="41"/>
      <c r="L121" s="40"/>
      <c r="M121" s="40">
        <f>M110-M119</f>
        <v>-148478</v>
      </c>
      <c r="N121" s="12"/>
      <c r="O121" s="13"/>
    </row>
    <row r="122" spans="1:15" ht="12" customHeight="1">
      <c r="A122" s="11"/>
      <c r="B122" s="12"/>
      <c r="C122" s="12"/>
      <c r="D122" s="12"/>
      <c r="E122" s="12"/>
      <c r="F122" s="12"/>
      <c r="G122" s="12"/>
      <c r="H122" s="12"/>
      <c r="I122" s="11"/>
      <c r="J122" s="40"/>
      <c r="K122" s="41"/>
      <c r="L122" s="40"/>
      <c r="M122" s="40"/>
      <c r="N122" s="12"/>
      <c r="O122" s="13"/>
    </row>
    <row r="123" spans="1:15" ht="12" customHeight="1">
      <c r="A123" s="11"/>
      <c r="B123" s="12"/>
      <c r="C123" s="12"/>
      <c r="D123" s="12"/>
      <c r="E123" s="12"/>
      <c r="F123" s="12"/>
      <c r="G123" s="12"/>
      <c r="H123" s="12"/>
      <c r="I123" s="11"/>
      <c r="J123" s="40"/>
      <c r="K123" s="41"/>
      <c r="L123" s="40"/>
      <c r="M123" s="40"/>
      <c r="N123" s="12"/>
      <c r="O123" s="13"/>
    </row>
    <row r="124" spans="1:15" ht="12" customHeight="1">
      <c r="A124" s="11"/>
      <c r="B124" s="12"/>
      <c r="C124" s="12" t="s">
        <v>83</v>
      </c>
      <c r="D124" s="12"/>
      <c r="E124" s="12"/>
      <c r="F124" s="12"/>
      <c r="G124" s="12"/>
      <c r="H124" s="12"/>
      <c r="I124" s="11"/>
      <c r="J124" s="40">
        <v>13054</v>
      </c>
      <c r="K124" s="41"/>
      <c r="L124" s="40"/>
      <c r="M124" s="40">
        <v>13054</v>
      </c>
      <c r="N124" s="12"/>
      <c r="O124" s="13"/>
    </row>
    <row r="125" spans="1:15" ht="12" customHeight="1">
      <c r="A125" s="11"/>
      <c r="B125" s="12"/>
      <c r="C125" s="12"/>
      <c r="D125" s="12"/>
      <c r="E125" s="12"/>
      <c r="F125" s="12"/>
      <c r="G125" s="12"/>
      <c r="H125" s="12"/>
      <c r="I125" s="11"/>
      <c r="J125" s="40"/>
      <c r="K125" s="41"/>
      <c r="L125" s="40"/>
      <c r="M125" s="40"/>
      <c r="N125" s="12"/>
      <c r="O125" s="13"/>
    </row>
    <row r="126" spans="1:15" ht="12" customHeight="1">
      <c r="A126" s="11"/>
      <c r="B126" s="12"/>
      <c r="C126" s="12"/>
      <c r="D126" s="12"/>
      <c r="E126" s="12"/>
      <c r="F126" s="12"/>
      <c r="G126" s="12"/>
      <c r="H126" s="12"/>
      <c r="I126" s="11"/>
      <c r="J126" s="40"/>
      <c r="K126" s="41"/>
      <c r="L126" s="40"/>
      <c r="M126" s="40"/>
      <c r="N126" s="12"/>
      <c r="O126" s="13"/>
    </row>
    <row r="127" spans="1:15" ht="12" customHeight="1" thickBot="1">
      <c r="A127" s="11"/>
      <c r="B127" s="12"/>
      <c r="C127" s="12"/>
      <c r="D127" s="12"/>
      <c r="E127" s="12"/>
      <c r="F127" s="12"/>
      <c r="G127" s="12"/>
      <c r="H127" s="12"/>
      <c r="I127" s="11"/>
      <c r="J127" s="6">
        <f>J98+J100+J102+J121+J124</f>
        <v>259903</v>
      </c>
      <c r="K127" s="41"/>
      <c r="L127" s="40"/>
      <c r="M127" s="6">
        <f>M98+M100+M102+M121+M124</f>
        <v>274971</v>
      </c>
      <c r="N127" s="12"/>
      <c r="O127" s="13"/>
    </row>
    <row r="128" spans="1:15" ht="12" customHeight="1">
      <c r="A128" s="11"/>
      <c r="B128" s="12"/>
      <c r="C128" s="12"/>
      <c r="D128" s="12"/>
      <c r="E128" s="12"/>
      <c r="F128" s="12"/>
      <c r="G128" s="12"/>
      <c r="H128" s="12"/>
      <c r="I128" s="11"/>
      <c r="J128" s="40"/>
      <c r="K128" s="41"/>
      <c r="L128" s="40"/>
      <c r="M128" s="40"/>
      <c r="N128" s="12"/>
      <c r="O128" s="13"/>
    </row>
    <row r="129" spans="1:15" ht="12" customHeight="1">
      <c r="A129" s="11"/>
      <c r="B129" s="12"/>
      <c r="C129" s="12"/>
      <c r="D129" s="12"/>
      <c r="E129" s="12"/>
      <c r="F129" s="12"/>
      <c r="G129" s="12"/>
      <c r="H129" s="12"/>
      <c r="I129" s="11"/>
      <c r="J129" s="40"/>
      <c r="K129" s="41"/>
      <c r="L129" s="40"/>
      <c r="M129" s="40"/>
      <c r="N129" s="12"/>
      <c r="O129" s="13"/>
    </row>
    <row r="130" spans="1:15" ht="12" customHeight="1">
      <c r="A130" s="11"/>
      <c r="B130" s="12"/>
      <c r="C130" s="12"/>
      <c r="D130" s="12"/>
      <c r="E130" s="12"/>
      <c r="F130" s="12"/>
      <c r="G130" s="12"/>
      <c r="H130" s="12"/>
      <c r="I130" s="11"/>
      <c r="J130" s="40"/>
      <c r="K130" s="41"/>
      <c r="L130" s="40"/>
      <c r="M130" s="40"/>
      <c r="N130" s="12"/>
      <c r="O130" s="13"/>
    </row>
    <row r="131" spans="1:15" ht="12" customHeight="1">
      <c r="A131" s="11"/>
      <c r="B131" s="12"/>
      <c r="C131" s="12"/>
      <c r="D131" s="12"/>
      <c r="E131" s="12"/>
      <c r="F131" s="12"/>
      <c r="G131" s="12"/>
      <c r="H131" s="12"/>
      <c r="I131" s="11"/>
      <c r="J131" s="40"/>
      <c r="K131" s="41"/>
      <c r="L131" s="40"/>
      <c r="M131" s="40"/>
      <c r="N131" s="12"/>
      <c r="O131" s="13"/>
    </row>
    <row r="132" spans="1:15" ht="12" customHeight="1">
      <c r="A132" s="11"/>
      <c r="B132" s="12"/>
      <c r="C132" s="12" t="s">
        <v>84</v>
      </c>
      <c r="D132" s="12"/>
      <c r="E132" s="12"/>
      <c r="F132" s="12"/>
      <c r="G132" s="12"/>
      <c r="H132" s="12"/>
      <c r="I132" s="11"/>
      <c r="J132" s="40">
        <v>270149</v>
      </c>
      <c r="K132" s="41"/>
      <c r="L132" s="40"/>
      <c r="M132" s="40">
        <v>270149</v>
      </c>
      <c r="N132" s="12"/>
      <c r="O132" s="13"/>
    </row>
    <row r="133" spans="1:15" ht="12" customHeight="1">
      <c r="A133" s="11"/>
      <c r="B133" s="12"/>
      <c r="C133" s="12"/>
      <c r="D133" s="12"/>
      <c r="E133" s="12"/>
      <c r="F133" s="12"/>
      <c r="G133" s="12"/>
      <c r="H133" s="12"/>
      <c r="I133" s="11"/>
      <c r="J133" s="40"/>
      <c r="K133" s="41"/>
      <c r="L133" s="40"/>
      <c r="M133" s="40"/>
      <c r="N133" s="12"/>
      <c r="O133" s="13"/>
    </row>
    <row r="134" spans="1:15" ht="12" customHeight="1">
      <c r="A134" s="11"/>
      <c r="B134" s="12"/>
      <c r="C134" s="12" t="s">
        <v>72</v>
      </c>
      <c r="D134" s="12"/>
      <c r="E134" s="12"/>
      <c r="F134" s="12"/>
      <c r="G134" s="12"/>
      <c r="H134" s="12"/>
      <c r="I134" s="11"/>
      <c r="J134" s="40"/>
      <c r="K134" s="41"/>
      <c r="L134" s="40"/>
      <c r="M134" s="40"/>
      <c r="N134" s="12"/>
      <c r="O134" s="13"/>
    </row>
    <row r="135" spans="1:15" ht="12" customHeight="1">
      <c r="A135" s="11"/>
      <c r="B135" s="12"/>
      <c r="C135" s="12"/>
      <c r="D135" s="12" t="s">
        <v>73</v>
      </c>
      <c r="E135" s="12"/>
      <c r="F135" s="12"/>
      <c r="G135" s="12"/>
      <c r="H135" s="12"/>
      <c r="I135" s="11"/>
      <c r="J135" s="40">
        <v>51056</v>
      </c>
      <c r="K135" s="41"/>
      <c r="L135" s="40"/>
      <c r="M135" s="40">
        <v>51056</v>
      </c>
      <c r="N135" s="12"/>
      <c r="O135" s="13"/>
    </row>
    <row r="136" spans="1:15" ht="12" customHeight="1">
      <c r="A136" s="11"/>
      <c r="B136" s="12"/>
      <c r="C136" s="12"/>
      <c r="D136" s="12" t="s">
        <v>74</v>
      </c>
      <c r="E136" s="12"/>
      <c r="F136" s="12"/>
      <c r="G136" s="12"/>
      <c r="H136" s="12"/>
      <c r="I136" s="11"/>
      <c r="J136" s="40">
        <v>3616</v>
      </c>
      <c r="K136" s="41"/>
      <c r="L136" s="40"/>
      <c r="M136" s="40">
        <v>3616</v>
      </c>
      <c r="N136" s="12"/>
      <c r="O136" s="13"/>
    </row>
    <row r="137" spans="1:15" ht="12" customHeight="1">
      <c r="A137" s="11"/>
      <c r="B137" s="12"/>
      <c r="C137" s="12"/>
      <c r="D137" s="12" t="s">
        <v>75</v>
      </c>
      <c r="E137" s="12"/>
      <c r="F137" s="12"/>
      <c r="G137" s="12"/>
      <c r="H137" s="12"/>
      <c r="I137" s="11"/>
      <c r="J137" s="40">
        <v>17839</v>
      </c>
      <c r="K137" s="41"/>
      <c r="L137" s="40"/>
      <c r="M137" s="40">
        <v>17839</v>
      </c>
      <c r="N137" s="12"/>
      <c r="O137" s="13"/>
    </row>
    <row r="138" spans="1:15" ht="12" customHeight="1">
      <c r="A138" s="11"/>
      <c r="B138" s="12"/>
      <c r="C138" s="12"/>
      <c r="D138" s="12" t="s">
        <v>76</v>
      </c>
      <c r="E138" s="12"/>
      <c r="F138" s="12"/>
      <c r="G138" s="12"/>
      <c r="H138" s="12"/>
      <c r="I138" s="11"/>
      <c r="J138" s="40">
        <v>-138936</v>
      </c>
      <c r="K138" s="41"/>
      <c r="L138" s="40"/>
      <c r="M138" s="40">
        <v>-132970</v>
      </c>
      <c r="N138" s="12"/>
      <c r="O138" s="13"/>
    </row>
    <row r="139" spans="1:15" ht="12" customHeight="1">
      <c r="A139" s="11"/>
      <c r="B139" s="12"/>
      <c r="C139" s="12"/>
      <c r="D139" s="12" t="s">
        <v>77</v>
      </c>
      <c r="E139" s="12"/>
      <c r="F139" s="12"/>
      <c r="G139" s="12"/>
      <c r="H139" s="12"/>
      <c r="I139" s="11"/>
      <c r="J139" s="40">
        <f>13844-5285</f>
        <v>8559</v>
      </c>
      <c r="K139" s="41"/>
      <c r="L139" s="40"/>
      <c r="M139" s="40">
        <f>13844-5901</f>
        <v>7943</v>
      </c>
      <c r="N139" s="12"/>
      <c r="O139" s="13"/>
    </row>
    <row r="140" spans="1:15" ht="12" customHeight="1">
      <c r="A140" s="11"/>
      <c r="B140" s="12"/>
      <c r="C140" s="12"/>
      <c r="D140" s="12"/>
      <c r="E140" s="12"/>
      <c r="F140" s="12"/>
      <c r="G140" s="12"/>
      <c r="H140" s="12"/>
      <c r="I140" s="11"/>
      <c r="J140" s="40"/>
      <c r="K140" s="41"/>
      <c r="L140" s="40"/>
      <c r="M140" s="40"/>
      <c r="N140" s="12"/>
      <c r="O140" s="13"/>
    </row>
    <row r="141" spans="1:15" ht="12" customHeight="1">
      <c r="A141" s="11"/>
      <c r="B141" s="12"/>
      <c r="C141" s="12" t="s">
        <v>85</v>
      </c>
      <c r="D141" s="12"/>
      <c r="E141" s="12"/>
      <c r="F141" s="12"/>
      <c r="G141" s="12"/>
      <c r="H141" s="12"/>
      <c r="I141" s="11"/>
      <c r="J141" s="7">
        <f>SUM(J132:J140)</f>
        <v>212283</v>
      </c>
      <c r="K141" s="41"/>
      <c r="L141" s="40"/>
      <c r="M141" s="7">
        <f>SUM(M132:M140)</f>
        <v>217633</v>
      </c>
      <c r="N141" s="12"/>
      <c r="O141" s="13"/>
    </row>
    <row r="142" spans="1:15" ht="12" customHeight="1">
      <c r="A142" s="11"/>
      <c r="B142" s="12"/>
      <c r="C142" s="12"/>
      <c r="D142" s="12"/>
      <c r="E142" s="12"/>
      <c r="F142" s="12"/>
      <c r="G142" s="12"/>
      <c r="H142" s="12"/>
      <c r="I142" s="11"/>
      <c r="J142" s="40"/>
      <c r="K142" s="41"/>
      <c r="L142" s="40"/>
      <c r="M142" s="40"/>
      <c r="N142" s="12"/>
      <c r="O142" s="13"/>
    </row>
    <row r="143" spans="1:15" ht="12" customHeight="1">
      <c r="A143" s="11"/>
      <c r="B143" s="12"/>
      <c r="C143" s="12" t="s">
        <v>86</v>
      </c>
      <c r="D143" s="12"/>
      <c r="E143" s="12"/>
      <c r="F143" s="12"/>
      <c r="G143" s="12"/>
      <c r="H143" s="12"/>
      <c r="I143" s="11"/>
      <c r="J143" s="49" t="s">
        <v>144</v>
      </c>
      <c r="K143" s="41"/>
      <c r="L143" s="40"/>
      <c r="M143" s="49" t="s">
        <v>144</v>
      </c>
      <c r="N143" s="12"/>
      <c r="O143" s="13"/>
    </row>
    <row r="144" spans="1:15" ht="12" customHeight="1">
      <c r="A144" s="11"/>
      <c r="B144" s="12"/>
      <c r="C144" s="12"/>
      <c r="D144" s="12"/>
      <c r="E144" s="12"/>
      <c r="F144" s="12"/>
      <c r="G144" s="12"/>
      <c r="H144" s="12"/>
      <c r="I144" s="11"/>
      <c r="J144" s="40"/>
      <c r="K144" s="41"/>
      <c r="L144" s="40"/>
      <c r="M144" s="40"/>
      <c r="N144" s="12"/>
      <c r="O144" s="13"/>
    </row>
    <row r="145" spans="1:15" ht="12" customHeight="1">
      <c r="A145" s="11"/>
      <c r="B145" s="12"/>
      <c r="C145" s="12" t="s">
        <v>148</v>
      </c>
      <c r="D145" s="12"/>
      <c r="E145" s="12"/>
      <c r="F145" s="12"/>
      <c r="G145" s="12"/>
      <c r="H145" s="12"/>
      <c r="I145" s="11"/>
      <c r="J145" s="40">
        <v>46891</v>
      </c>
      <c r="K145" s="41"/>
      <c r="L145" s="40"/>
      <c r="M145" s="40">
        <v>55572</v>
      </c>
      <c r="N145" s="12"/>
      <c r="O145" s="13"/>
    </row>
    <row r="146" spans="1:15" ht="12" customHeight="1">
      <c r="A146" s="11"/>
      <c r="B146" s="12"/>
      <c r="C146" s="12"/>
      <c r="D146" s="12"/>
      <c r="E146" s="12"/>
      <c r="F146" s="12"/>
      <c r="G146" s="12"/>
      <c r="H146" s="12"/>
      <c r="I146" s="11"/>
      <c r="J146" s="40"/>
      <c r="K146" s="41"/>
      <c r="L146" s="40"/>
      <c r="M146" s="40"/>
      <c r="N146" s="12"/>
      <c r="O146" s="13"/>
    </row>
    <row r="147" spans="1:15" ht="12" customHeight="1">
      <c r="A147" s="11"/>
      <c r="B147" s="12"/>
      <c r="C147" s="12" t="s">
        <v>149</v>
      </c>
      <c r="D147" s="12"/>
      <c r="E147" s="12"/>
      <c r="F147" s="12"/>
      <c r="G147" s="12"/>
      <c r="H147" s="12"/>
      <c r="I147" s="11"/>
      <c r="J147" s="40">
        <f>597+132</f>
        <v>729</v>
      </c>
      <c r="K147" s="41"/>
      <c r="L147" s="40"/>
      <c r="M147" s="40">
        <f>1225+541</f>
        <v>1766</v>
      </c>
      <c r="N147" s="12"/>
      <c r="O147" s="13"/>
    </row>
    <row r="148" spans="1:15" ht="12" customHeight="1">
      <c r="A148" s="11"/>
      <c r="B148" s="12"/>
      <c r="C148" s="12"/>
      <c r="D148" s="12"/>
      <c r="E148" s="12"/>
      <c r="F148" s="12"/>
      <c r="G148" s="12"/>
      <c r="H148" s="12"/>
      <c r="I148" s="11"/>
      <c r="J148" s="40"/>
      <c r="K148" s="41"/>
      <c r="L148" s="40"/>
      <c r="M148" s="40"/>
      <c r="N148" s="12"/>
      <c r="O148" s="13"/>
    </row>
    <row r="149" spans="1:15" ht="12" customHeight="1">
      <c r="A149" s="11"/>
      <c r="B149" s="12"/>
      <c r="C149" s="12"/>
      <c r="D149" s="12"/>
      <c r="E149" s="12"/>
      <c r="F149" s="12"/>
      <c r="G149" s="12"/>
      <c r="H149" s="12"/>
      <c r="I149" s="11"/>
      <c r="J149" s="40"/>
      <c r="K149" s="41"/>
      <c r="L149" s="40"/>
      <c r="M149" s="40"/>
      <c r="N149" s="12"/>
      <c r="O149" s="13"/>
    </row>
    <row r="150" spans="1:15" ht="12" customHeight="1" thickBot="1">
      <c r="A150" s="11"/>
      <c r="B150" s="12"/>
      <c r="C150" s="12"/>
      <c r="D150" s="12"/>
      <c r="E150" s="12"/>
      <c r="F150" s="12"/>
      <c r="G150" s="12"/>
      <c r="H150" s="12"/>
      <c r="I150" s="11"/>
      <c r="J150" s="6">
        <f>SUM(J141:J148)</f>
        <v>259903</v>
      </c>
      <c r="K150" s="41"/>
      <c r="L150" s="40"/>
      <c r="M150" s="6">
        <f>SUM(M141:M148)</f>
        <v>274971</v>
      </c>
      <c r="N150" s="12"/>
      <c r="O150" s="13"/>
    </row>
    <row r="151" spans="1:15" ht="12" customHeight="1">
      <c r="A151" s="11"/>
      <c r="B151" s="12"/>
      <c r="C151" s="12"/>
      <c r="D151" s="12"/>
      <c r="E151" s="12"/>
      <c r="F151" s="12"/>
      <c r="G151" s="12"/>
      <c r="H151" s="12"/>
      <c r="I151" s="11"/>
      <c r="J151" s="40"/>
      <c r="K151" s="41"/>
      <c r="L151" s="40"/>
      <c r="M151" s="40"/>
      <c r="N151" s="12"/>
      <c r="O151" s="13"/>
    </row>
    <row r="152" spans="1:15" ht="12" customHeight="1">
      <c r="A152" s="11"/>
      <c r="B152" s="12"/>
      <c r="C152" s="12"/>
      <c r="D152" s="12"/>
      <c r="E152" s="12"/>
      <c r="F152" s="12"/>
      <c r="G152" s="12"/>
      <c r="H152" s="12"/>
      <c r="I152" s="11"/>
      <c r="J152" s="40"/>
      <c r="K152" s="41"/>
      <c r="L152" s="40"/>
      <c r="M152" s="40"/>
      <c r="N152" s="12"/>
      <c r="O152" s="13"/>
    </row>
    <row r="153" spans="1:15" ht="12" customHeight="1">
      <c r="A153" s="11"/>
      <c r="B153" s="12"/>
      <c r="C153" s="12"/>
      <c r="D153" s="12"/>
      <c r="E153" s="12"/>
      <c r="F153" s="12"/>
      <c r="G153" s="12"/>
      <c r="H153" s="12"/>
      <c r="I153" s="11"/>
      <c r="J153" s="40"/>
      <c r="K153" s="41"/>
      <c r="L153" s="40"/>
      <c r="M153" s="40"/>
      <c r="N153" s="12"/>
      <c r="O153" s="13"/>
    </row>
    <row r="154" spans="1:15" ht="12" customHeight="1">
      <c r="A154" s="11"/>
      <c r="B154" s="12"/>
      <c r="C154" s="12" t="s">
        <v>87</v>
      </c>
      <c r="D154" s="12"/>
      <c r="E154" s="12"/>
      <c r="F154" s="12"/>
      <c r="G154" s="12"/>
      <c r="H154" s="12"/>
      <c r="I154" s="11"/>
      <c r="J154" s="40">
        <f>(J141-J124)/J132*100</f>
        <v>73.74782064712436</v>
      </c>
      <c r="K154" s="41"/>
      <c r="L154" s="40"/>
      <c r="M154" s="66">
        <f>((M141-M124)/M132)*100</f>
        <v>75.72820924748936</v>
      </c>
      <c r="N154" s="12"/>
      <c r="O154" s="13"/>
    </row>
    <row r="155" spans="1:15" ht="12" customHeight="1">
      <c r="A155" s="11"/>
      <c r="B155" s="12"/>
      <c r="C155" s="12"/>
      <c r="D155" s="12"/>
      <c r="E155" s="12"/>
      <c r="F155" s="12"/>
      <c r="G155" s="12"/>
      <c r="H155" s="12"/>
      <c r="I155" s="11"/>
      <c r="J155" s="40"/>
      <c r="K155" s="41"/>
      <c r="L155" s="40"/>
      <c r="M155" s="66"/>
      <c r="N155" s="12"/>
      <c r="O155" s="13"/>
    </row>
    <row r="156" spans="1:15" ht="12" customHeight="1">
      <c r="A156" s="11"/>
      <c r="B156" s="12"/>
      <c r="C156" s="12"/>
      <c r="D156" s="12"/>
      <c r="E156" s="12"/>
      <c r="F156" s="12"/>
      <c r="G156" s="12"/>
      <c r="H156" s="12"/>
      <c r="I156" s="11"/>
      <c r="J156" s="40"/>
      <c r="K156" s="41"/>
      <c r="L156" s="40"/>
      <c r="M156" s="66"/>
      <c r="N156" s="12"/>
      <c r="O156" s="13"/>
    </row>
    <row r="157" spans="1:15" ht="12" customHeight="1">
      <c r="A157" s="19"/>
      <c r="B157" s="20"/>
      <c r="C157" s="20"/>
      <c r="D157" s="20"/>
      <c r="E157" s="20"/>
      <c r="F157" s="20"/>
      <c r="G157" s="20"/>
      <c r="H157" s="20"/>
      <c r="I157" s="19"/>
      <c r="J157" s="67"/>
      <c r="K157" s="71"/>
      <c r="L157" s="67"/>
      <c r="M157" s="67"/>
      <c r="N157" s="20"/>
      <c r="O157" s="21"/>
    </row>
    <row r="158" spans="10:13" ht="12.75">
      <c r="J158" s="5"/>
      <c r="K158" s="5"/>
      <c r="L158" s="5"/>
      <c r="M158" s="5"/>
    </row>
    <row r="159" spans="10:13" ht="12.75">
      <c r="J159" s="5"/>
      <c r="K159" s="5"/>
      <c r="L159" s="5"/>
      <c r="M159" s="5"/>
    </row>
    <row r="160" spans="10:13" ht="12.75">
      <c r="J160" s="5"/>
      <c r="K160" s="5"/>
      <c r="L160" s="5"/>
      <c r="M160" s="5"/>
    </row>
    <row r="161" spans="10:13" ht="12.75">
      <c r="J161" s="5"/>
      <c r="K161" s="5"/>
      <c r="L161" s="5"/>
      <c r="M161" s="5"/>
    </row>
    <row r="162" spans="10:13" ht="12.75">
      <c r="J162" s="5"/>
      <c r="K162" s="5"/>
      <c r="L162" s="5"/>
      <c r="M162" s="5"/>
    </row>
    <row r="163" spans="10:13" ht="12.75">
      <c r="J163" s="5"/>
      <c r="K163" s="5"/>
      <c r="L163" s="5"/>
      <c r="M163" s="5"/>
    </row>
    <row r="164" spans="10:13" ht="12.75">
      <c r="J164" s="5"/>
      <c r="K164" s="5"/>
      <c r="L164" s="5"/>
      <c r="M164" s="5"/>
    </row>
    <row r="165" spans="2:13" ht="15" customHeight="1">
      <c r="B165" s="83" t="s">
        <v>88</v>
      </c>
      <c r="J165" s="5"/>
      <c r="K165" s="5"/>
      <c r="L165" s="5"/>
      <c r="M165" s="5"/>
    </row>
    <row r="166" spans="2:13" ht="12.75" customHeight="1">
      <c r="B166" s="1"/>
      <c r="J166" s="5"/>
      <c r="K166" s="5"/>
      <c r="L166" s="5"/>
      <c r="M166" s="5"/>
    </row>
    <row r="167" spans="2:13" ht="12.75" customHeight="1">
      <c r="B167" s="1"/>
      <c r="J167" s="5"/>
      <c r="K167" s="5"/>
      <c r="L167" s="5"/>
      <c r="M167" s="5"/>
    </row>
    <row r="168" spans="2:13" ht="12.75" customHeight="1">
      <c r="B168" s="4" t="s">
        <v>13</v>
      </c>
      <c r="C168" s="1" t="s">
        <v>89</v>
      </c>
      <c r="J168" s="5"/>
      <c r="K168" s="5"/>
      <c r="L168" s="5"/>
      <c r="M168" s="5"/>
    </row>
    <row r="169" spans="10:13" ht="12.75" customHeight="1">
      <c r="J169" s="5"/>
      <c r="K169" s="5"/>
      <c r="L169" s="5"/>
      <c r="M169" s="5"/>
    </row>
    <row r="170" spans="10:13" ht="12.75" customHeight="1">
      <c r="J170" s="5"/>
      <c r="K170" s="5"/>
      <c r="L170" s="5"/>
      <c r="M170" s="5"/>
    </row>
    <row r="171" spans="10:13" ht="12.75" customHeight="1">
      <c r="J171" s="5"/>
      <c r="K171" s="5"/>
      <c r="L171" s="5"/>
      <c r="M171" s="5"/>
    </row>
    <row r="172" spans="10:13" ht="12.75" customHeight="1">
      <c r="J172" s="5"/>
      <c r="K172" s="5"/>
      <c r="L172" s="5"/>
      <c r="M172" s="5"/>
    </row>
    <row r="173" spans="10:13" ht="12.75" customHeight="1">
      <c r="J173" s="5"/>
      <c r="K173" s="5"/>
      <c r="L173" s="5"/>
      <c r="M173" s="5"/>
    </row>
    <row r="174" spans="2:13" ht="12.75" customHeight="1">
      <c r="B174" s="4" t="s">
        <v>20</v>
      </c>
      <c r="C174" s="1" t="s">
        <v>90</v>
      </c>
      <c r="J174" s="5"/>
      <c r="K174" s="5"/>
      <c r="L174" s="5"/>
      <c r="M174" s="5"/>
    </row>
    <row r="175" spans="2:13" s="9" customFormat="1" ht="12.75" customHeight="1">
      <c r="B175" s="87"/>
      <c r="C175" s="9" t="s">
        <v>168</v>
      </c>
      <c r="J175" s="88"/>
      <c r="K175" s="88"/>
      <c r="L175" s="88"/>
      <c r="M175" s="88"/>
    </row>
    <row r="176" spans="2:13" ht="12.75" customHeight="1">
      <c r="B176" s="4"/>
      <c r="C176" s="1"/>
      <c r="J176" s="5"/>
      <c r="K176" s="5"/>
      <c r="L176" s="5"/>
      <c r="M176" s="5"/>
    </row>
    <row r="177" spans="2:13" ht="12.75" customHeight="1">
      <c r="B177" s="4"/>
      <c r="C177" s="1"/>
      <c r="J177" s="5"/>
      <c r="K177" s="5"/>
      <c r="L177" s="5"/>
      <c r="M177" s="5"/>
    </row>
    <row r="178" spans="2:13" ht="12.75" customHeight="1">
      <c r="B178" s="4"/>
      <c r="C178" s="1"/>
      <c r="J178" s="5"/>
      <c r="K178" s="5"/>
      <c r="L178" s="5"/>
      <c r="M178" s="5"/>
    </row>
    <row r="179" spans="2:13" ht="12.75" customHeight="1">
      <c r="B179" s="4" t="s">
        <v>55</v>
      </c>
      <c r="C179" s="1" t="s">
        <v>151</v>
      </c>
      <c r="J179" s="5"/>
      <c r="K179" s="5"/>
      <c r="L179" s="5"/>
      <c r="M179" s="5"/>
    </row>
    <row r="180" spans="3:13" ht="12.75" customHeight="1">
      <c r="C180" s="8"/>
      <c r="J180" s="5"/>
      <c r="K180" s="5"/>
      <c r="L180" s="5"/>
      <c r="M180" s="5"/>
    </row>
    <row r="181" spans="10:13" ht="12.75" customHeight="1">
      <c r="J181" s="5"/>
      <c r="K181" s="5"/>
      <c r="L181" s="5"/>
      <c r="M181" s="5"/>
    </row>
    <row r="182" spans="10:13" ht="12.75" customHeight="1">
      <c r="J182" s="5"/>
      <c r="K182" s="5"/>
      <c r="L182" s="5"/>
      <c r="M182" s="5"/>
    </row>
    <row r="183" spans="10:13" ht="12.75" customHeight="1">
      <c r="J183" s="5"/>
      <c r="K183" s="5"/>
      <c r="L183" s="5"/>
      <c r="M183" s="5"/>
    </row>
    <row r="184" spans="2:13" ht="12.75" customHeight="1">
      <c r="B184" s="4" t="s">
        <v>91</v>
      </c>
      <c r="C184" s="1" t="s">
        <v>158</v>
      </c>
      <c r="J184" s="5"/>
      <c r="K184" s="5"/>
      <c r="L184" s="5"/>
      <c r="M184" s="5"/>
    </row>
    <row r="185" spans="3:13" ht="12.75" customHeight="1">
      <c r="C185" t="s">
        <v>169</v>
      </c>
      <c r="J185" s="5"/>
      <c r="K185" s="5"/>
      <c r="L185" s="5"/>
      <c r="M185" s="5"/>
    </row>
    <row r="186" spans="10:13" ht="12.75" customHeight="1">
      <c r="J186" s="5"/>
      <c r="K186" s="5"/>
      <c r="L186" s="5"/>
      <c r="M186" s="5"/>
    </row>
    <row r="187" spans="10:13" ht="12.75" customHeight="1">
      <c r="J187" s="5"/>
      <c r="K187" s="5"/>
      <c r="L187" s="5"/>
      <c r="M187" s="5"/>
    </row>
    <row r="188" spans="10:13" ht="12.75" customHeight="1">
      <c r="J188" s="5"/>
      <c r="K188" s="5"/>
      <c r="L188" s="5"/>
      <c r="M188" s="5"/>
    </row>
    <row r="189" spans="2:13" ht="12.75" customHeight="1">
      <c r="B189" s="4" t="s">
        <v>93</v>
      </c>
      <c r="C189" s="1" t="s">
        <v>39</v>
      </c>
      <c r="J189" s="5"/>
      <c r="K189" s="5"/>
      <c r="L189" s="5"/>
      <c r="M189" s="5"/>
    </row>
    <row r="190" spans="3:13" ht="12.75" customHeight="1">
      <c r="C190" t="s">
        <v>154</v>
      </c>
      <c r="J190" s="5"/>
      <c r="K190" s="5"/>
      <c r="L190" s="5"/>
      <c r="M190" s="5"/>
    </row>
    <row r="191" spans="10:13" ht="12.75" customHeight="1">
      <c r="J191" s="5"/>
      <c r="K191" s="5"/>
      <c r="L191" s="5"/>
      <c r="M191" s="5"/>
    </row>
    <row r="192" spans="10:13" ht="12.75" customHeight="1">
      <c r="J192" s="5"/>
      <c r="K192" s="5"/>
      <c r="L192" s="5"/>
      <c r="M192" s="5"/>
    </row>
    <row r="193" spans="10:13" ht="12.75" customHeight="1">
      <c r="J193" s="5"/>
      <c r="K193" s="5"/>
      <c r="L193" s="5"/>
      <c r="M193" s="5"/>
    </row>
    <row r="194" spans="2:13" ht="12.75" customHeight="1">
      <c r="B194" s="4" t="s">
        <v>95</v>
      </c>
      <c r="C194" s="1" t="s">
        <v>92</v>
      </c>
      <c r="J194" s="5"/>
      <c r="K194" s="5"/>
      <c r="L194" s="5"/>
      <c r="M194" s="5"/>
    </row>
    <row r="195" spans="3:13" ht="12.75" customHeight="1">
      <c r="C195" t="s">
        <v>155</v>
      </c>
      <c r="J195" s="5"/>
      <c r="K195" s="5"/>
      <c r="L195" s="5"/>
      <c r="M195" s="5"/>
    </row>
    <row r="196" spans="10:13" ht="12.75" customHeight="1">
      <c r="J196" s="5"/>
      <c r="K196" s="5"/>
      <c r="L196" s="5"/>
      <c r="M196" s="5"/>
    </row>
    <row r="197" spans="10:13" ht="12.75" customHeight="1">
      <c r="J197" s="5"/>
      <c r="K197" s="5"/>
      <c r="L197" s="5"/>
      <c r="M197" s="5"/>
    </row>
    <row r="198" spans="10:13" ht="12.75" customHeight="1">
      <c r="J198" s="5"/>
      <c r="K198" s="5"/>
      <c r="L198" s="5"/>
      <c r="M198" s="5"/>
    </row>
    <row r="199" spans="2:13" ht="12.75" customHeight="1">
      <c r="B199" s="4" t="s">
        <v>100</v>
      </c>
      <c r="C199" s="1" t="s">
        <v>94</v>
      </c>
      <c r="J199" s="5"/>
      <c r="K199" s="5"/>
      <c r="L199" s="5"/>
      <c r="M199" s="5"/>
    </row>
    <row r="200" spans="3:13" ht="12.75" customHeight="1">
      <c r="C200" t="s">
        <v>156</v>
      </c>
      <c r="J200" s="5"/>
      <c r="K200" s="5"/>
      <c r="L200" s="5"/>
      <c r="M200" s="5"/>
    </row>
    <row r="201" spans="10:13" ht="12.75" customHeight="1">
      <c r="J201" s="5"/>
      <c r="K201" s="5"/>
      <c r="L201" s="5"/>
      <c r="M201" s="5"/>
    </row>
    <row r="202" spans="10:13" ht="12.75" customHeight="1">
      <c r="J202" s="5"/>
      <c r="K202" s="5"/>
      <c r="L202" s="5"/>
      <c r="M202" s="5"/>
    </row>
    <row r="203" spans="10:13" ht="12.75" customHeight="1">
      <c r="J203" s="5"/>
      <c r="K203" s="5"/>
      <c r="L203" s="5"/>
      <c r="M203" s="5"/>
    </row>
    <row r="204" spans="2:13" ht="12.75" customHeight="1">
      <c r="B204" s="4" t="s">
        <v>103</v>
      </c>
      <c r="C204" s="1" t="s">
        <v>96</v>
      </c>
      <c r="J204" s="5"/>
      <c r="K204" s="5"/>
      <c r="L204" s="5"/>
      <c r="M204" s="5"/>
    </row>
    <row r="205" spans="3:13" ht="12.75" customHeight="1">
      <c r="C205" t="s">
        <v>97</v>
      </c>
      <c r="J205" s="5"/>
      <c r="K205" s="5"/>
      <c r="L205" s="5"/>
      <c r="M205" s="5"/>
    </row>
    <row r="206" spans="10:13" ht="12.75" customHeight="1">
      <c r="J206" s="5"/>
      <c r="K206" s="5"/>
      <c r="L206" s="5"/>
      <c r="M206" s="5"/>
    </row>
    <row r="207" spans="10:13" ht="12.75" customHeight="1">
      <c r="J207" s="5"/>
      <c r="K207" s="5"/>
      <c r="L207" s="5"/>
      <c r="M207" s="5"/>
    </row>
    <row r="208" spans="10:13" ht="12.75" customHeight="1">
      <c r="J208" s="5"/>
      <c r="K208" s="5"/>
      <c r="L208" s="5"/>
      <c r="M208" s="5"/>
    </row>
    <row r="209" spans="10:13" ht="12.75" customHeight="1">
      <c r="J209" s="5"/>
      <c r="K209" s="5"/>
      <c r="L209" s="5"/>
      <c r="M209" s="5"/>
    </row>
    <row r="210" spans="10:13" ht="12.75" customHeight="1">
      <c r="J210" s="5"/>
      <c r="K210" s="5"/>
      <c r="L210" s="5"/>
      <c r="M210" s="5"/>
    </row>
    <row r="211" spans="10:13" ht="12.75" customHeight="1">
      <c r="J211" s="5"/>
      <c r="K211" s="5"/>
      <c r="L211" s="5"/>
      <c r="M211" s="5"/>
    </row>
    <row r="212" spans="10:13" ht="12.75" customHeight="1">
      <c r="J212" s="5"/>
      <c r="K212" s="5"/>
      <c r="L212" s="5"/>
      <c r="M212" s="5"/>
    </row>
    <row r="213" spans="10:13" ht="12.75" customHeight="1">
      <c r="J213" s="5"/>
      <c r="K213" s="5"/>
      <c r="L213" s="5"/>
      <c r="M213" s="5"/>
    </row>
    <row r="214" spans="10:13" ht="12.75" customHeight="1">
      <c r="J214" s="5"/>
      <c r="K214" s="5"/>
      <c r="L214" s="5"/>
      <c r="M214" s="5"/>
    </row>
    <row r="215" spans="10:13" ht="12.75" customHeight="1">
      <c r="J215" s="5"/>
      <c r="K215" s="5"/>
      <c r="L215" s="5"/>
      <c r="M215" s="5"/>
    </row>
    <row r="216" spans="10:13" ht="9.75" customHeight="1">
      <c r="J216" s="5"/>
      <c r="K216" s="5"/>
      <c r="L216" s="5"/>
      <c r="M216" s="5"/>
    </row>
    <row r="217" spans="3:13" ht="12.75" customHeight="1">
      <c r="C217" t="s">
        <v>170</v>
      </c>
      <c r="J217" s="5"/>
      <c r="K217" s="5"/>
      <c r="L217" s="5"/>
      <c r="M217" s="5"/>
    </row>
    <row r="218" ht="12.75" customHeight="1"/>
    <row r="219" spans="10:13" ht="12.75" customHeight="1">
      <c r="J219" s="5"/>
      <c r="K219" s="5"/>
      <c r="L219" s="5"/>
      <c r="M219" s="5"/>
    </row>
    <row r="220" spans="2:13" ht="12.75" customHeight="1">
      <c r="B220" s="4" t="s">
        <v>105</v>
      </c>
      <c r="C220" s="1" t="s">
        <v>101</v>
      </c>
      <c r="J220" s="5"/>
      <c r="K220" s="5"/>
      <c r="L220" s="5"/>
      <c r="M220" s="5"/>
    </row>
    <row r="221" spans="3:13" ht="12.75" customHeight="1">
      <c r="C221" t="s">
        <v>102</v>
      </c>
      <c r="J221" s="5"/>
      <c r="K221" s="5"/>
      <c r="L221" s="5"/>
      <c r="M221" s="5"/>
    </row>
    <row r="222" spans="10:13" ht="12.75" customHeight="1">
      <c r="J222" s="5"/>
      <c r="K222" s="5"/>
      <c r="L222" s="5"/>
      <c r="M222" s="5"/>
    </row>
    <row r="223" spans="10:13" ht="12.75" customHeight="1">
      <c r="J223" s="5"/>
      <c r="K223" s="5"/>
      <c r="L223" s="5"/>
      <c r="M223" s="5"/>
    </row>
    <row r="224" spans="10:13" ht="12.75" customHeight="1">
      <c r="J224" s="5"/>
      <c r="K224" s="5"/>
      <c r="L224" s="5"/>
      <c r="M224" s="5"/>
    </row>
    <row r="225" spans="2:13" ht="12.75" customHeight="1">
      <c r="B225" s="4" t="s">
        <v>107</v>
      </c>
      <c r="C225" s="1" t="s">
        <v>104</v>
      </c>
      <c r="J225" s="5"/>
      <c r="K225" s="5"/>
      <c r="L225" s="5"/>
      <c r="M225" s="5"/>
    </row>
    <row r="226" spans="10:13" ht="12.75" customHeight="1">
      <c r="J226" s="5"/>
      <c r="K226" s="5"/>
      <c r="L226" s="5"/>
      <c r="M226" s="5"/>
    </row>
    <row r="227" spans="10:13" ht="12.75" customHeight="1">
      <c r="J227" s="5"/>
      <c r="K227" s="5"/>
      <c r="L227" s="5"/>
      <c r="M227" s="5"/>
    </row>
    <row r="228" spans="10:13" ht="12.75" customHeight="1">
      <c r="J228" s="5"/>
      <c r="K228" s="5"/>
      <c r="L228" s="5"/>
      <c r="M228" s="5"/>
    </row>
    <row r="229" spans="10:13" ht="12.75" customHeight="1">
      <c r="J229" s="5"/>
      <c r="K229" s="5"/>
      <c r="L229" s="5"/>
      <c r="M229" s="5"/>
    </row>
    <row r="230" spans="10:13" ht="12.75" customHeight="1">
      <c r="J230" s="5"/>
      <c r="K230" s="5"/>
      <c r="L230" s="5"/>
      <c r="M230" s="5"/>
    </row>
    <row r="231" spans="10:13" ht="12.75" customHeight="1">
      <c r="J231" s="5"/>
      <c r="K231" s="5"/>
      <c r="L231" s="5"/>
      <c r="M231" s="5"/>
    </row>
    <row r="232" spans="2:13" ht="12.75" customHeight="1">
      <c r="B232" s="4" t="s">
        <v>109</v>
      </c>
      <c r="C232" s="1" t="s">
        <v>108</v>
      </c>
      <c r="J232" s="5"/>
      <c r="K232" s="5"/>
      <c r="L232" s="5"/>
      <c r="M232" s="5"/>
    </row>
    <row r="233" ht="12.75" customHeight="1"/>
    <row r="234" ht="12.75" customHeight="1"/>
    <row r="235" ht="12.75" customHeight="1"/>
    <row r="236" ht="12.75" customHeight="1"/>
    <row r="237" ht="12.75" customHeight="1"/>
    <row r="238" ht="12.75" customHeight="1"/>
    <row r="239" ht="12.75" customHeight="1"/>
    <row r="240" ht="12.75" customHeight="1"/>
    <row r="241" ht="12" customHeight="1"/>
    <row r="242" ht="12" customHeight="1"/>
    <row r="243" spans="2:13" ht="12.75" customHeight="1">
      <c r="B243" s="4" t="s">
        <v>111</v>
      </c>
      <c r="C243" s="1" t="s">
        <v>106</v>
      </c>
      <c r="J243" s="5"/>
      <c r="K243" s="5"/>
      <c r="L243" s="5"/>
      <c r="M243" s="5"/>
    </row>
    <row r="244" spans="2:14" ht="12.75" customHeight="1">
      <c r="B244" s="4"/>
      <c r="C244" s="1"/>
      <c r="J244" s="5"/>
      <c r="K244" s="5"/>
      <c r="L244" s="78"/>
      <c r="M244" s="75"/>
      <c r="N244" s="54"/>
    </row>
    <row r="245" spans="10:14" ht="12.75" customHeight="1">
      <c r="J245" s="5"/>
      <c r="K245" s="5"/>
      <c r="L245" s="79"/>
      <c r="M245" s="58" t="s">
        <v>58</v>
      </c>
      <c r="N245" s="55"/>
    </row>
    <row r="246" spans="10:14" ht="12.75" customHeight="1">
      <c r="J246" s="5"/>
      <c r="K246" s="5"/>
      <c r="L246" s="79"/>
      <c r="M246" s="58" t="s">
        <v>59</v>
      </c>
      <c r="N246" s="55"/>
    </row>
    <row r="247" spans="10:14" ht="12.75" customHeight="1">
      <c r="J247" s="5"/>
      <c r="K247" s="5"/>
      <c r="L247" s="79"/>
      <c r="M247" s="58" t="s">
        <v>9</v>
      </c>
      <c r="N247" s="55"/>
    </row>
    <row r="248" spans="10:14" ht="12.75" customHeight="1">
      <c r="J248" s="5"/>
      <c r="K248" s="5"/>
      <c r="L248" s="79"/>
      <c r="M248" s="58" t="s">
        <v>8</v>
      </c>
      <c r="N248" s="55"/>
    </row>
    <row r="249" spans="10:14" ht="12.75" customHeight="1">
      <c r="J249" s="5"/>
      <c r="K249" s="5"/>
      <c r="L249" s="79"/>
      <c r="M249" s="58" t="s">
        <v>166</v>
      </c>
      <c r="N249" s="55"/>
    </row>
    <row r="250" spans="10:14" ht="12.75" customHeight="1">
      <c r="J250" s="5"/>
      <c r="K250" s="5"/>
      <c r="L250" s="79"/>
      <c r="M250" s="58" t="s">
        <v>12</v>
      </c>
      <c r="N250" s="55"/>
    </row>
    <row r="251" spans="10:14" ht="12.75" customHeight="1">
      <c r="J251" s="5"/>
      <c r="K251" s="5"/>
      <c r="L251" s="80"/>
      <c r="M251" s="81"/>
      <c r="N251" s="70"/>
    </row>
    <row r="252" spans="10:14" ht="12.75" customHeight="1">
      <c r="J252" s="5"/>
      <c r="K252" s="5"/>
      <c r="L252" s="76"/>
      <c r="M252" s="40"/>
      <c r="N252" s="13"/>
    </row>
    <row r="253" spans="3:14" ht="12.75" customHeight="1">
      <c r="C253" t="s">
        <v>70</v>
      </c>
      <c r="J253" s="5"/>
      <c r="K253" s="5"/>
      <c r="L253" s="76"/>
      <c r="M253" s="40">
        <v>173586</v>
      </c>
      <c r="N253" s="13"/>
    </row>
    <row r="254" spans="3:14" ht="12.75" customHeight="1">
      <c r="C254" t="s">
        <v>142</v>
      </c>
      <c r="J254" s="5"/>
      <c r="K254" s="5"/>
      <c r="L254" s="76"/>
      <c r="M254" s="40">
        <v>44691</v>
      </c>
      <c r="N254" s="13"/>
    </row>
    <row r="255" spans="3:14" ht="12.75" customHeight="1">
      <c r="C255" t="s">
        <v>143</v>
      </c>
      <c r="J255" s="5"/>
      <c r="K255" s="5"/>
      <c r="L255" s="76"/>
      <c r="M255" s="40">
        <v>46891</v>
      </c>
      <c r="N255" s="13"/>
    </row>
    <row r="256" spans="3:14" ht="12.75" customHeight="1">
      <c r="C256" t="s">
        <v>159</v>
      </c>
      <c r="J256" s="5"/>
      <c r="K256" s="5"/>
      <c r="L256" s="76"/>
      <c r="M256" s="40">
        <v>43818</v>
      </c>
      <c r="N256" s="13"/>
    </row>
    <row r="257" spans="10:14" ht="12.75" customHeight="1">
      <c r="J257" s="5"/>
      <c r="K257" s="5"/>
      <c r="L257" s="76"/>
      <c r="M257" s="40"/>
      <c r="N257" s="13"/>
    </row>
    <row r="258" spans="10:14" ht="12.75" customHeight="1" thickBot="1">
      <c r="J258" s="5"/>
      <c r="K258" s="5"/>
      <c r="L258" s="76"/>
      <c r="M258" s="6">
        <f>SUM(M253:M257)</f>
        <v>308986</v>
      </c>
      <c r="N258" s="13"/>
    </row>
    <row r="259" spans="10:14" ht="12.75" customHeight="1">
      <c r="J259" s="5"/>
      <c r="K259" s="5"/>
      <c r="L259" s="77"/>
      <c r="M259" s="67"/>
      <c r="N259" s="21"/>
    </row>
    <row r="260" spans="10:13" ht="12.75" customHeight="1">
      <c r="J260" s="5"/>
      <c r="K260" s="5"/>
      <c r="L260" s="5"/>
      <c r="M260" s="5"/>
    </row>
    <row r="261" spans="10:13" ht="12.75" customHeight="1">
      <c r="J261" s="5"/>
      <c r="K261" s="5"/>
      <c r="L261" s="5"/>
      <c r="M261" s="5"/>
    </row>
    <row r="262" spans="10:13" ht="12.75" customHeight="1">
      <c r="J262" s="5"/>
      <c r="K262" s="5"/>
      <c r="L262" s="5"/>
      <c r="M262" s="5"/>
    </row>
    <row r="263" spans="10:13" ht="12.75" customHeight="1">
      <c r="J263" s="5"/>
      <c r="K263" s="5"/>
      <c r="L263" s="5"/>
      <c r="M263" s="5"/>
    </row>
    <row r="264" spans="10:13" ht="12.75" customHeight="1">
      <c r="J264" s="5"/>
      <c r="K264" s="5"/>
      <c r="L264" s="5"/>
      <c r="M264" s="5"/>
    </row>
    <row r="265" spans="10:13" ht="12.75" customHeight="1">
      <c r="J265" s="5"/>
      <c r="K265" s="5"/>
      <c r="L265" s="5"/>
      <c r="M265" s="5"/>
    </row>
    <row r="266" ht="12.75" customHeight="1"/>
    <row r="267" spans="2:3" ht="12.75" customHeight="1">
      <c r="B267" s="4" t="s">
        <v>113</v>
      </c>
      <c r="C267" s="1" t="s">
        <v>112</v>
      </c>
    </row>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spans="2:3" ht="12.75" customHeight="1">
      <c r="B285" s="4" t="s">
        <v>132</v>
      </c>
      <c r="C285" s="1" t="s">
        <v>114</v>
      </c>
    </row>
    <row r="286" spans="6:14" ht="12.75" customHeight="1">
      <c r="F286" s="52"/>
      <c r="G286" s="53"/>
      <c r="H286" s="53"/>
      <c r="I286" s="52"/>
      <c r="J286" s="53"/>
      <c r="K286" s="54"/>
      <c r="L286" s="53"/>
      <c r="M286" s="53"/>
      <c r="N286" s="54"/>
    </row>
    <row r="287" spans="6:14" ht="12.75" customHeight="1">
      <c r="F287" s="50"/>
      <c r="G287" s="57" t="s">
        <v>121</v>
      </c>
      <c r="H287" s="51"/>
      <c r="I287" s="50"/>
      <c r="J287" s="51"/>
      <c r="K287" s="55"/>
      <c r="L287" s="51"/>
      <c r="M287" s="51"/>
      <c r="N287" s="55"/>
    </row>
    <row r="288" spans="6:14" ht="12.75" customHeight="1">
      <c r="F288" s="50"/>
      <c r="G288" s="57"/>
      <c r="H288" s="51"/>
      <c r="I288" s="50"/>
      <c r="J288" s="58" t="s">
        <v>171</v>
      </c>
      <c r="K288" s="55"/>
      <c r="L288" s="51"/>
      <c r="M288" s="51"/>
      <c r="N288" s="55"/>
    </row>
    <row r="289" spans="6:14" ht="12.75" customHeight="1">
      <c r="F289" s="50"/>
      <c r="G289" s="58"/>
      <c r="H289" s="58"/>
      <c r="I289" s="82"/>
      <c r="J289" s="58" t="s">
        <v>172</v>
      </c>
      <c r="K289" s="59"/>
      <c r="L289" s="58"/>
      <c r="M289" s="58" t="s">
        <v>120</v>
      </c>
      <c r="N289" s="55"/>
    </row>
    <row r="290" spans="6:14" ht="12.75" customHeight="1">
      <c r="F290" s="50"/>
      <c r="G290" s="58"/>
      <c r="H290" s="58"/>
      <c r="I290" s="82"/>
      <c r="J290" s="58" t="s">
        <v>116</v>
      </c>
      <c r="K290" s="59"/>
      <c r="L290" s="58"/>
      <c r="M290" s="58" t="s">
        <v>119</v>
      </c>
      <c r="N290" s="55"/>
    </row>
    <row r="291" spans="6:14" ht="12.75" customHeight="1">
      <c r="F291" s="50"/>
      <c r="G291" s="58" t="s">
        <v>115</v>
      </c>
      <c r="H291" s="58"/>
      <c r="I291" s="82"/>
      <c r="J291" s="58" t="s">
        <v>117</v>
      </c>
      <c r="K291" s="59"/>
      <c r="L291" s="58"/>
      <c r="M291" s="58" t="s">
        <v>118</v>
      </c>
      <c r="N291" s="55"/>
    </row>
    <row r="292" spans="6:14" s="3" customFormat="1" ht="12.75" customHeight="1">
      <c r="F292" s="82"/>
      <c r="G292" s="58" t="s">
        <v>12</v>
      </c>
      <c r="H292" s="58"/>
      <c r="I292" s="82"/>
      <c r="J292" s="58" t="s">
        <v>12</v>
      </c>
      <c r="K292" s="59"/>
      <c r="L292" s="58"/>
      <c r="M292" s="58" t="s">
        <v>12</v>
      </c>
      <c r="N292" s="59"/>
    </row>
    <row r="293" spans="6:14" ht="12.75" customHeight="1">
      <c r="F293" s="68"/>
      <c r="G293" s="69"/>
      <c r="H293" s="69"/>
      <c r="I293" s="68"/>
      <c r="J293" s="69"/>
      <c r="K293" s="70"/>
      <c r="L293" s="69"/>
      <c r="M293" s="69"/>
      <c r="N293" s="70"/>
    </row>
    <row r="294" spans="6:14" ht="12.75" customHeight="1">
      <c r="F294" s="11"/>
      <c r="G294" s="12"/>
      <c r="H294" s="12"/>
      <c r="I294" s="11"/>
      <c r="J294" s="12"/>
      <c r="K294" s="13"/>
      <c r="L294" s="12"/>
      <c r="M294" s="12"/>
      <c r="N294" s="13"/>
    </row>
    <row r="295" spans="3:14" ht="12.75" customHeight="1">
      <c r="C295" t="s">
        <v>98</v>
      </c>
      <c r="D295" s="10" t="s">
        <v>122</v>
      </c>
      <c r="F295" s="11"/>
      <c r="G295" s="12"/>
      <c r="H295" s="12"/>
      <c r="I295" s="11"/>
      <c r="J295" s="12"/>
      <c r="K295" s="13"/>
      <c r="L295" s="12"/>
      <c r="M295" s="12"/>
      <c r="N295" s="13"/>
    </row>
    <row r="296" spans="4:14" ht="12.75" customHeight="1">
      <c r="D296" t="s">
        <v>123</v>
      </c>
      <c r="F296" s="11"/>
      <c r="G296" s="40">
        <v>26490</v>
      </c>
      <c r="H296" s="40"/>
      <c r="I296" s="76"/>
      <c r="J296" s="40">
        <v>-2997</v>
      </c>
      <c r="K296" s="41"/>
      <c r="L296" s="40"/>
      <c r="M296" s="40">
        <v>470967</v>
      </c>
      <c r="N296" s="13"/>
    </row>
    <row r="297" spans="4:14" ht="12.75" customHeight="1">
      <c r="D297" t="s">
        <v>124</v>
      </c>
      <c r="F297" s="11"/>
      <c r="G297" s="40">
        <v>990</v>
      </c>
      <c r="H297" s="40"/>
      <c r="I297" s="76"/>
      <c r="J297" s="40">
        <v>621</v>
      </c>
      <c r="K297" s="41"/>
      <c r="L297" s="40"/>
      <c r="M297" s="40">
        <v>48568</v>
      </c>
      <c r="N297" s="13"/>
    </row>
    <row r="298" spans="4:14" ht="12.75" customHeight="1">
      <c r="D298" t="s">
        <v>125</v>
      </c>
      <c r="F298" s="11"/>
      <c r="G298" s="40">
        <v>9790</v>
      </c>
      <c r="H298" s="40"/>
      <c r="I298" s="76"/>
      <c r="J298" s="40">
        <v>675</v>
      </c>
      <c r="K298" s="41"/>
      <c r="L298" s="40"/>
      <c r="M298" s="40">
        <v>24614</v>
      </c>
      <c r="N298" s="13"/>
    </row>
    <row r="299" spans="4:14" ht="12.75" customHeight="1">
      <c r="D299" t="s">
        <v>126</v>
      </c>
      <c r="F299" s="11"/>
      <c r="G299" s="40">
        <v>17549</v>
      </c>
      <c r="H299" s="40"/>
      <c r="I299" s="76"/>
      <c r="J299" s="40">
        <v>-1628</v>
      </c>
      <c r="K299" s="41"/>
      <c r="L299" s="40"/>
      <c r="M299" s="40">
        <v>47609</v>
      </c>
      <c r="N299" s="13"/>
    </row>
    <row r="300" spans="4:14" ht="12.75" customHeight="1">
      <c r="D300" t="s">
        <v>127</v>
      </c>
      <c r="F300" s="11"/>
      <c r="G300" s="40">
        <v>10332</v>
      </c>
      <c r="H300" s="40"/>
      <c r="I300" s="76"/>
      <c r="J300" s="40">
        <v>-1336</v>
      </c>
      <c r="K300" s="41"/>
      <c r="L300" s="40"/>
      <c r="M300" s="40">
        <v>2989</v>
      </c>
      <c r="N300" s="13"/>
    </row>
    <row r="301" spans="6:14" ht="12.75" customHeight="1">
      <c r="F301" s="11"/>
      <c r="G301" s="40"/>
      <c r="H301" s="40"/>
      <c r="I301" s="76"/>
      <c r="J301" s="40"/>
      <c r="K301" s="41"/>
      <c r="L301" s="40"/>
      <c r="M301" s="40"/>
      <c r="N301" s="13"/>
    </row>
    <row r="302" spans="6:14" ht="12.75" customHeight="1" thickBot="1">
      <c r="F302" s="11"/>
      <c r="G302" s="6">
        <f>SUM(G296:G301)</f>
        <v>65151</v>
      </c>
      <c r="H302" s="40"/>
      <c r="I302" s="76"/>
      <c r="J302" s="6">
        <f>SUM(J296:J301)</f>
        <v>-4665</v>
      </c>
      <c r="K302" s="41"/>
      <c r="L302" s="40"/>
      <c r="M302" s="6">
        <f>SUM(M296:M301)</f>
        <v>594747</v>
      </c>
      <c r="N302" s="13"/>
    </row>
    <row r="303" spans="6:14" ht="12.75" customHeight="1">
      <c r="F303" s="11"/>
      <c r="G303" s="40"/>
      <c r="H303" s="40"/>
      <c r="I303" s="76"/>
      <c r="J303" s="40"/>
      <c r="K303" s="41"/>
      <c r="L303" s="40"/>
      <c r="M303" s="40"/>
      <c r="N303" s="13"/>
    </row>
    <row r="304" spans="3:14" ht="12.75" customHeight="1">
      <c r="C304" t="s">
        <v>99</v>
      </c>
      <c r="D304" s="10" t="s">
        <v>128</v>
      </c>
      <c r="F304" s="11"/>
      <c r="G304" s="40"/>
      <c r="H304" s="40"/>
      <c r="I304" s="76"/>
      <c r="J304" s="40"/>
      <c r="K304" s="41"/>
      <c r="L304" s="40"/>
      <c r="M304" s="40"/>
      <c r="N304" s="13"/>
    </row>
    <row r="305" spans="4:14" ht="12.75" customHeight="1">
      <c r="D305" t="s">
        <v>129</v>
      </c>
      <c r="F305" s="11"/>
      <c r="G305" s="40">
        <v>56661</v>
      </c>
      <c r="H305" s="40"/>
      <c r="I305" s="76"/>
      <c r="J305" s="40">
        <v>-4849</v>
      </c>
      <c r="K305" s="41"/>
      <c r="L305" s="40"/>
      <c r="M305" s="40">
        <v>580008</v>
      </c>
      <c r="N305" s="13"/>
    </row>
    <row r="306" spans="4:14" ht="12.75" customHeight="1">
      <c r="D306" t="s">
        <v>130</v>
      </c>
      <c r="F306" s="11"/>
      <c r="G306" s="49" t="s">
        <v>144</v>
      </c>
      <c r="H306" s="40"/>
      <c r="I306" s="76"/>
      <c r="J306" s="40">
        <v>-222</v>
      </c>
      <c r="K306" s="41"/>
      <c r="L306" s="40"/>
      <c r="M306" s="40">
        <v>3395</v>
      </c>
      <c r="N306" s="13"/>
    </row>
    <row r="307" spans="4:14" ht="12.75" customHeight="1">
      <c r="D307" t="s">
        <v>131</v>
      </c>
      <c r="F307" s="11"/>
      <c r="G307" s="40">
        <v>8490</v>
      </c>
      <c r="H307" s="40"/>
      <c r="I307" s="76"/>
      <c r="J307" s="40">
        <v>406</v>
      </c>
      <c r="K307" s="41"/>
      <c r="L307" s="40"/>
      <c r="M307" s="40">
        <v>11344</v>
      </c>
      <c r="N307" s="13"/>
    </row>
    <row r="308" spans="6:14" ht="12.75" customHeight="1">
      <c r="F308" s="11"/>
      <c r="G308" s="40"/>
      <c r="H308" s="40"/>
      <c r="I308" s="76"/>
      <c r="J308" s="40"/>
      <c r="K308" s="41"/>
      <c r="L308" s="40"/>
      <c r="M308" s="40"/>
      <c r="N308" s="13"/>
    </row>
    <row r="309" spans="6:14" ht="12.75" customHeight="1" thickBot="1">
      <c r="F309" s="11"/>
      <c r="G309" s="6">
        <f>SUM(G305:G308)</f>
        <v>65151</v>
      </c>
      <c r="H309" s="40"/>
      <c r="I309" s="76"/>
      <c r="J309" s="6">
        <f>SUM(J305:J308)</f>
        <v>-4665</v>
      </c>
      <c r="K309" s="41"/>
      <c r="L309" s="40"/>
      <c r="M309" s="6">
        <f>SUM(M305:M308)</f>
        <v>594747</v>
      </c>
      <c r="N309" s="13"/>
    </row>
    <row r="310" spans="6:14" ht="12.75" customHeight="1">
      <c r="F310" s="11"/>
      <c r="G310" s="12"/>
      <c r="H310" s="12"/>
      <c r="I310" s="11"/>
      <c r="J310" s="12"/>
      <c r="K310" s="13"/>
      <c r="L310" s="12"/>
      <c r="M310" s="12"/>
      <c r="N310" s="13"/>
    </row>
    <row r="311" spans="6:14" ht="12.75" customHeight="1">
      <c r="F311" s="19"/>
      <c r="G311" s="20"/>
      <c r="H311" s="20"/>
      <c r="I311" s="19"/>
      <c r="J311" s="20"/>
      <c r="K311" s="21"/>
      <c r="L311" s="20"/>
      <c r="M311" s="20"/>
      <c r="N311" s="21"/>
    </row>
    <row r="312" ht="12.75" customHeight="1"/>
    <row r="313" ht="12.75" customHeight="1"/>
    <row r="314" ht="12.75" customHeight="1"/>
    <row r="315" spans="2:3" ht="12.75" customHeight="1">
      <c r="B315" s="4" t="s">
        <v>134</v>
      </c>
      <c r="C315" s="1" t="s">
        <v>110</v>
      </c>
    </row>
    <row r="316" ht="12.75" customHeight="1">
      <c r="C316" t="s">
        <v>157</v>
      </c>
    </row>
    <row r="317" ht="12.75" customHeight="1"/>
    <row r="318" ht="12.75" customHeight="1"/>
    <row r="319" ht="12.75" customHeight="1"/>
    <row r="320" ht="12.75" customHeight="1"/>
    <row r="321" spans="2:3" ht="12.75" customHeight="1">
      <c r="B321" s="4" t="s">
        <v>136</v>
      </c>
      <c r="C321" s="1" t="s">
        <v>133</v>
      </c>
    </row>
    <row r="322" ht="12.75" customHeight="1"/>
    <row r="323" ht="12.75" customHeight="1"/>
    <row r="324" ht="12.75" customHeight="1"/>
    <row r="325" ht="12.75" customHeight="1"/>
    <row r="326" ht="12.75" customHeight="1"/>
    <row r="327" ht="12.75" customHeight="1"/>
    <row r="328" ht="12.75" customHeight="1"/>
    <row r="329" ht="12.75" customHeight="1"/>
    <row r="330" spans="2:3" ht="12.75" customHeight="1">
      <c r="B330" s="4" t="s">
        <v>138</v>
      </c>
      <c r="C330" s="1" t="s">
        <v>135</v>
      </c>
    </row>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spans="2:3" ht="12.75" customHeight="1">
      <c r="B341" s="4" t="s">
        <v>140</v>
      </c>
      <c r="C341" s="1" t="s">
        <v>137</v>
      </c>
    </row>
    <row r="342" ht="12.75" customHeight="1"/>
    <row r="343" ht="12.75" customHeight="1"/>
    <row r="344" ht="12.75" customHeight="1"/>
    <row r="345" ht="12.75" customHeight="1"/>
    <row r="346" ht="12.75" customHeight="1"/>
    <row r="347" ht="12.75" customHeight="1"/>
    <row r="348" ht="12.75" customHeight="1"/>
    <row r="349" spans="2:3" ht="12.75" customHeight="1">
      <c r="B349" s="4" t="s">
        <v>152</v>
      </c>
      <c r="C349" s="1" t="s">
        <v>139</v>
      </c>
    </row>
    <row r="350" ht="12.75" customHeight="1"/>
    <row r="351" ht="12.75" customHeight="1"/>
    <row r="352" ht="12.75" customHeight="1"/>
    <row r="353" ht="12.75" customHeight="1"/>
    <row r="354" ht="12.75" customHeight="1"/>
    <row r="355" ht="12.7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sheetData>
  <printOptions/>
  <pageMargins left="1.141732283464567" right="0.1968503937007874" top="0.3937007874015748" bottom="0.3937007874015748" header="0.5118110236220472" footer="0.5118110236220472"/>
  <pageSetup horizontalDpi="180" verticalDpi="18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Lien Hoe Corporation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dc:creator>
  <cp:keywords/>
  <dc:description/>
  <cp:lastModifiedBy>Lien Hoe Corporation Berhad</cp:lastModifiedBy>
  <cp:lastPrinted>2000-08-03T02:42:23Z</cp:lastPrinted>
  <dcterms:created xsi:type="dcterms:W3CDTF">1999-10-27T03:45:45Z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