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9375" yWindow="-15" windowWidth="9765" windowHeight="10890" tabRatio="494"/>
  </bookViews>
  <sheets>
    <sheet name="KFCH" sheetId="1" r:id="rId1"/>
  </sheets>
  <definedNames>
    <definedName name="_xlnm.Print_Area" localSheetId="0">KFCH!$A$1:$N$285</definedName>
  </definedNames>
  <calcPr calcId="125725"/>
</workbook>
</file>

<file path=xl/calcChain.xml><?xml version="1.0" encoding="utf-8"?>
<calcChain xmlns="http://schemas.openxmlformats.org/spreadsheetml/2006/main">
  <c r="J37" i="1"/>
  <c r="J112" l="1"/>
  <c r="L164"/>
  <c r="N164" s="1"/>
  <c r="J107"/>
  <c r="J271"/>
  <c r="L263"/>
  <c r="L184"/>
  <c r="N184" s="1"/>
  <c r="M172"/>
  <c r="L177"/>
  <c r="N177"/>
  <c r="L109"/>
  <c r="K155"/>
  <c r="L20"/>
  <c r="L24" s="1"/>
  <c r="L107"/>
  <c r="I155" s="1"/>
  <c r="K169"/>
  <c r="L182"/>
  <c r="N182" s="1"/>
  <c r="M155"/>
  <c r="J155"/>
  <c r="H155"/>
  <c r="H158" s="1"/>
  <c r="G155"/>
  <c r="F155"/>
  <c r="E155"/>
  <c r="E161"/>
  <c r="I158"/>
  <c r="J253" s="1"/>
  <c r="M158"/>
  <c r="F161"/>
  <c r="G161"/>
  <c r="G166" s="1"/>
  <c r="J20"/>
  <c r="J24" s="1"/>
  <c r="J28" s="1"/>
  <c r="J46" s="1"/>
  <c r="J42" s="1"/>
  <c r="J229"/>
  <c r="J240" s="1"/>
  <c r="M20"/>
  <c r="M24" s="1"/>
  <c r="L229"/>
  <c r="L240" s="1"/>
  <c r="K20"/>
  <c r="K24" s="1"/>
  <c r="K28" s="1"/>
  <c r="K51"/>
  <c r="M37"/>
  <c r="L252"/>
  <c r="L254"/>
  <c r="J252"/>
  <c r="J90"/>
  <c r="J96"/>
  <c r="J119"/>
  <c r="J126"/>
  <c r="L175"/>
  <c r="N175" s="1"/>
  <c r="J186"/>
  <c r="J166"/>
  <c r="M51"/>
  <c r="L51"/>
  <c r="J51"/>
  <c r="A53"/>
  <c r="L110"/>
  <c r="L132"/>
  <c r="L119"/>
  <c r="L126"/>
  <c r="L128" s="1"/>
  <c r="L90"/>
  <c r="L96"/>
  <c r="L98" s="1"/>
  <c r="I186"/>
  <c r="M186"/>
  <c r="A46"/>
  <c r="L180"/>
  <c r="N180" s="1"/>
  <c r="L169"/>
  <c r="N169" s="1"/>
  <c r="H186"/>
  <c r="F186"/>
  <c r="E186"/>
  <c r="G186"/>
  <c r="J272"/>
  <c r="M11"/>
  <c r="L220"/>
  <c r="J220"/>
  <c r="L11"/>
  <c r="J80" s="1"/>
  <c r="H166"/>
  <c r="F166"/>
  <c r="L272"/>
  <c r="L31"/>
  <c r="L37" s="1"/>
  <c r="J128"/>
  <c r="J98"/>
  <c r="L161"/>
  <c r="N161"/>
  <c r="J257" s="1"/>
  <c r="J263" s="1"/>
  <c r="L113"/>
  <c r="E166"/>
  <c r="K37"/>
  <c r="J254" l="1"/>
  <c r="L155"/>
  <c r="N155" s="1"/>
  <c r="I166"/>
  <c r="L130"/>
  <c r="L224"/>
  <c r="L233" s="1"/>
  <c r="L238" s="1"/>
  <c r="L242" s="1"/>
  <c r="L265" s="1"/>
  <c r="L267" s="1"/>
  <c r="M28"/>
  <c r="J59"/>
  <c r="J57"/>
  <c r="L28"/>
  <c r="J224"/>
  <c r="J233" s="1"/>
  <c r="J238" s="1"/>
  <c r="K46"/>
  <c r="K42" s="1"/>
  <c r="K59" s="1"/>
  <c r="K39"/>
  <c r="K53" s="1"/>
  <c r="K49" s="1"/>
  <c r="M166"/>
  <c r="J39"/>
  <c r="J53" s="1"/>
  <c r="J49" s="1"/>
  <c r="K57"/>
  <c r="J242"/>
  <c r="J265" s="1"/>
  <c r="J267" s="1"/>
  <c r="L46" l="1"/>
  <c r="L42" s="1"/>
  <c r="L39"/>
  <c r="L53" s="1"/>
  <c r="L49" s="1"/>
  <c r="M39"/>
  <c r="M53" s="1"/>
  <c r="M49" s="1"/>
  <c r="M46"/>
  <c r="M42" s="1"/>
  <c r="L59" l="1"/>
  <c r="J109"/>
  <c r="J110" s="1"/>
  <c r="K158"/>
  <c r="L57"/>
  <c r="M59"/>
  <c r="K172"/>
  <c r="M57"/>
  <c r="L158" l="1"/>
  <c r="K166"/>
  <c r="K186"/>
  <c r="L172"/>
  <c r="J113"/>
  <c r="J130" s="1"/>
  <c r="J131" s="1"/>
  <c r="J132"/>
  <c r="N158" l="1"/>
  <c r="N166" s="1"/>
  <c r="L166"/>
  <c r="N172"/>
  <c r="N186" s="1"/>
  <c r="L186"/>
</calcChain>
</file>

<file path=xl/sharedStrings.xml><?xml version="1.0" encoding="utf-8"?>
<sst xmlns="http://schemas.openxmlformats.org/spreadsheetml/2006/main" count="247" uniqueCount="170">
  <si>
    <t>CURRENT</t>
  </si>
  <si>
    <t>QUARTER</t>
  </si>
  <si>
    <t>RM'000</t>
  </si>
  <si>
    <t xml:space="preserve"> </t>
  </si>
  <si>
    <t>(a)</t>
  </si>
  <si>
    <t>(b)</t>
  </si>
  <si>
    <t>AS AT</t>
  </si>
  <si>
    <t xml:space="preserve">END OF </t>
  </si>
  <si>
    <t>FINANCIAL</t>
  </si>
  <si>
    <t>PRECEDING</t>
  </si>
  <si>
    <t>YEAR END</t>
  </si>
  <si>
    <t>Revenue</t>
  </si>
  <si>
    <t>Inventories</t>
  </si>
  <si>
    <t>Changes in working capital :</t>
  </si>
  <si>
    <t xml:space="preserve">  Net change in current assets</t>
  </si>
  <si>
    <t xml:space="preserve">  Net change in current liabilities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</si>
  <si>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</si>
  <si>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</si>
  <si>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</si>
  <si>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</si>
  <si>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</si>
  <si>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</si>
  <si>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</si>
  <si>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</si>
  <si>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</si>
  <si>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</si>
  <si>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</si>
  <si>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Retained</t>
  </si>
  <si>
    <t>CONDENSED CONSOLIDATED STATEMENT OF CHANGES IN EQUITY</t>
  </si>
  <si>
    <t xml:space="preserve"> RM'000</t>
  </si>
  <si>
    <t xml:space="preserve">  Interest expense</t>
  </si>
  <si>
    <t>Net assets per share (RM)</t>
  </si>
  <si>
    <t>Net cash used in investing activities</t>
  </si>
  <si>
    <t>INDIVIDUAL QUARTER</t>
  </si>
  <si>
    <t>Note</t>
  </si>
  <si>
    <r>
      <t xml:space="preserve">KFC HOLDINGS (MALAYSIA) BHD </t>
    </r>
    <r>
      <rPr>
        <sz val="6"/>
        <color indexed="8"/>
        <rFont val="Book Antiqua"/>
        <family val="1"/>
      </rPr>
      <t>(65787-T)</t>
    </r>
  </si>
  <si>
    <t>The cash and cash equivalents consist of the following:-</t>
  </si>
  <si>
    <t>Earnings per share (sen) :</t>
  </si>
  <si>
    <t>Property, plant and equipment</t>
  </si>
  <si>
    <t>ASSETS</t>
  </si>
  <si>
    <t>Goodwill on consolidation</t>
  </si>
  <si>
    <t>Intangible assets</t>
  </si>
  <si>
    <t>TOTAL ASSETS</t>
  </si>
  <si>
    <t>Non-current liabilities</t>
  </si>
  <si>
    <t>Current liabilities</t>
  </si>
  <si>
    <t>Share capital</t>
  </si>
  <si>
    <t>Share premium</t>
  </si>
  <si>
    <t>Total equity</t>
  </si>
  <si>
    <t>Deferred tax liabilities</t>
  </si>
  <si>
    <t>Total liabilities</t>
  </si>
  <si>
    <t>TOTAL EQUITY AND LIABILITIES</t>
  </si>
  <si>
    <t>Retained earnings</t>
  </si>
  <si>
    <t>Finance costs</t>
  </si>
  <si>
    <t>Profit before tax</t>
  </si>
  <si>
    <t>Distributable</t>
  </si>
  <si>
    <t>Taxes paid</t>
  </si>
  <si>
    <t>Non-current assets</t>
  </si>
  <si>
    <t>Current assets</t>
  </si>
  <si>
    <t xml:space="preserve">  Interest income</t>
  </si>
  <si>
    <t>interests</t>
  </si>
  <si>
    <t>Loans and borrowings</t>
  </si>
  <si>
    <t>Employee benefits</t>
  </si>
  <si>
    <t>Current tax liabilities</t>
  </si>
  <si>
    <t>Reserves</t>
  </si>
  <si>
    <t>EQUITY</t>
  </si>
  <si>
    <t>capital</t>
  </si>
  <si>
    <t>premium</t>
  </si>
  <si>
    <t>reserve</t>
  </si>
  <si>
    <t>earnings</t>
  </si>
  <si>
    <t>equity</t>
  </si>
  <si>
    <t>Cash and cash equivalents</t>
  </si>
  <si>
    <t>Cash generated from operations</t>
  </si>
  <si>
    <t>CONDENSED CONSOLIDATED STATEMENT OF COMPREHENSIVE INCOME</t>
  </si>
  <si>
    <t>Profit attributable to :</t>
  </si>
  <si>
    <t>CONDENSED CONSOLIDATED STATEMENT OF FINANCIAL POSITION</t>
  </si>
  <si>
    <t>(The Condensed Consolidated Statement of Financial Position should be read in conjunction with the Annual Financial Report</t>
  </si>
  <si>
    <t>(Incorporated in Malaysia)</t>
  </si>
  <si>
    <t>Investment properties</t>
  </si>
  <si>
    <t>Quoted investments</t>
  </si>
  <si>
    <t>Issuance of shares</t>
  </si>
  <si>
    <t>Warrants</t>
  </si>
  <si>
    <t>Warrants reserve</t>
  </si>
  <si>
    <t>Foreign currency translation differences for foreign operations</t>
  </si>
  <si>
    <t>Total comprehensive income attributable to :</t>
  </si>
  <si>
    <t>Total comprehensive income</t>
  </si>
  <si>
    <t xml:space="preserve">  interests</t>
  </si>
  <si>
    <t>Total comprehensive</t>
  </si>
  <si>
    <t>A9</t>
  </si>
  <si>
    <t>1/1/2011 -</t>
  </si>
  <si>
    <t>Income tax expense</t>
  </si>
  <si>
    <t>Trade and other receivables</t>
  </si>
  <si>
    <t>Translation reserve</t>
  </si>
  <si>
    <t>Fair value reserve</t>
  </si>
  <si>
    <t>Total equity attributable to owners of the Company</t>
  </si>
  <si>
    <t>Trade and other payables</t>
  </si>
  <si>
    <t>Fair value</t>
  </si>
  <si>
    <t>Translation</t>
  </si>
  <si>
    <t>Cash in hand and at banks</t>
  </si>
  <si>
    <t>Deposits with licensed banks</t>
  </si>
  <si>
    <t>Owners of the Company</t>
  </si>
  <si>
    <t>CONDENSED CONSOLIDATED STATEMENT OF CASH FLOWS</t>
  </si>
  <si>
    <t>(The Condensed Consolidated Statement of Cash Flows should be read in conjunction with the Annual Financial report for the</t>
  </si>
  <si>
    <t>Other comprehensive income, net of tax :</t>
  </si>
  <si>
    <t>(The Condensed Consolidated Statement of Comprehensive Income should be read in conjunction with the Annual Financial Report</t>
  </si>
  <si>
    <t>Non-controlling interests</t>
  </si>
  <si>
    <t>Increase in non-controlling</t>
  </si>
  <si>
    <t>Dividends to shareholders</t>
  </si>
  <si>
    <t>Dividends paid to shareholders of the Company</t>
  </si>
  <si>
    <t>Non-</t>
  </si>
  <si>
    <t>controlling</t>
  </si>
  <si>
    <t>Treasury</t>
  </si>
  <si>
    <t>shares</t>
  </si>
  <si>
    <t>Treasury shares</t>
  </si>
  <si>
    <t>Net cash generated from operating activities</t>
  </si>
  <si>
    <t xml:space="preserve">  Amortisation of franchise fees</t>
  </si>
  <si>
    <t xml:space="preserve">  Depreciation of property, plant and equipment</t>
  </si>
  <si>
    <t>Operating profit before changes in working capital</t>
  </si>
  <si>
    <t>Purchase of property, plant and equipment</t>
  </si>
  <si>
    <t>Proceeds from disposal of property, plant and equipment</t>
  </si>
  <si>
    <t>Acquisition of subsidiaries, net of cash acquired</t>
  </si>
  <si>
    <t>Franchise fees</t>
  </si>
  <si>
    <t>Interest received</t>
  </si>
  <si>
    <t>Exchange translation adjustments</t>
  </si>
  <si>
    <t>Proceeds from bank borrowings</t>
  </si>
  <si>
    <t>Repayment of bank borrowings</t>
  </si>
  <si>
    <t>Operating activities</t>
  </si>
  <si>
    <t>Investing activities</t>
  </si>
  <si>
    <t>31/12/2011</t>
  </si>
  <si>
    <t xml:space="preserve">  Loss on disposal of property, plant and equipment</t>
  </si>
  <si>
    <t>1/1/2012 -</t>
  </si>
  <si>
    <t>for the year ended 31 December 2011 and the accompanying explanatory notes attached to the interim financial statements)</t>
  </si>
  <si>
    <t>ended 31 December 2011 and the accompanying explanatory notes attached to the interim financial statements)</t>
  </si>
  <si>
    <t>year ended 31 December 2011 and the accompanying explanatory notes attached to the interim financial statements)</t>
  </si>
  <si>
    <t>(The Condensed Consolidated Statement of Changes in Equity should be read in conjunction with the Annual Financial Report</t>
  </si>
  <si>
    <t>Profit for the period</t>
  </si>
  <si>
    <t>Total other comprehensive income for the period</t>
  </si>
  <si>
    <t>Total comprehensive income for the period</t>
  </si>
  <si>
    <t xml:space="preserve">  for the period</t>
  </si>
  <si>
    <t xml:space="preserve">  income for the period</t>
  </si>
  <si>
    <t>Cash and cash equivalents at beginning of period</t>
  </si>
  <si>
    <t>Cash and cash equivalents at end of period</t>
  </si>
  <si>
    <t>(Audited &amp; restated)</t>
  </si>
  <si>
    <t>At 1 January 2011 (restated)</t>
  </si>
  <si>
    <t>At 1 January 2012 (restated)</t>
  </si>
  <si>
    <t xml:space="preserve">    &lt;----------------------------------- Attributable to owners of the Company -------------------------------&gt;</t>
  </si>
  <si>
    <t xml:space="preserve">    &lt;-------------------------------- Non-Distributable --------------------------&gt;</t>
  </si>
  <si>
    <t>Issuance of share capital :</t>
  </si>
  <si>
    <t xml:space="preserve"> - conversion of warrants</t>
  </si>
  <si>
    <t>Treasury shares acquired</t>
  </si>
  <si>
    <t>Dividends of subsidiaries</t>
  </si>
  <si>
    <t>Purchase of treasury shares</t>
  </si>
  <si>
    <t>Dividends paid to non-controlling interests of subsidiaries</t>
  </si>
  <si>
    <t>CUMULATIVE QUARTERS</t>
  </si>
  <si>
    <t>CUMULATIVE</t>
  </si>
  <si>
    <t>QUARTERS</t>
  </si>
  <si>
    <t>CONDENSED UNAUDITED CONSOLIDATED INTERIM FINANCIAL REPORT FOR THE THIRD FINANCIAL QUARTER</t>
  </si>
  <si>
    <t>ENDED 30 SEPTEMBER 2012</t>
  </si>
  <si>
    <t>1/7/2012 -</t>
  </si>
  <si>
    <t>30/9/2012</t>
  </si>
  <si>
    <t>1/7/2011 -</t>
  </si>
  <si>
    <t>30/9/2011</t>
  </si>
  <si>
    <t>At 30 September 2012</t>
  </si>
  <si>
    <t>At 30 September 2011 (restated)</t>
  </si>
  <si>
    <t>Purchase of quoted investments</t>
  </si>
  <si>
    <t xml:space="preserve">  Gain on disposal of quoted investments</t>
  </si>
  <si>
    <t>Proceeds from disposal of quoted investments</t>
  </si>
  <si>
    <t>Acquisition from non-controlling shareholders</t>
  </si>
  <si>
    <t>Net cash generated from financing activities</t>
  </si>
  <si>
    <t>Fair value of available-for-sale investments</t>
  </si>
  <si>
    <t>Disposals of available-for-sale investments transferred to profit or loss</t>
  </si>
</sst>
</file>

<file path=xl/styles.xml><?xml version="1.0" encoding="utf-8"?>
<styleSheet xmlns="http://schemas.openxmlformats.org/spreadsheetml/2006/main">
  <numFmts count="3">
    <numFmt numFmtId="41" formatCode="_(* #,##0_);_(* \(#,##0\);_(* &quot;-&quot;_);_(@_)"/>
    <numFmt numFmtId="164" formatCode="0.00_);\(0.00\)"/>
    <numFmt numFmtId="165" formatCode="0.00_);[Red]\(0.00\)"/>
  </numFmts>
  <fonts count="16">
    <font>
      <sz val="10"/>
      <name val="Arial"/>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9"/>
      <name val="Book Antiqua"/>
      <family val="1"/>
    </font>
  </fonts>
  <fills count="2">
    <fill>
      <patternFill patternType="none"/>
    </fill>
    <fill>
      <patternFill patternType="gray125"/>
    </fill>
  </fills>
  <borders count="7">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85">
    <xf numFmtId="0" fontId="0" fillId="0" borderId="0" xfId="0"/>
    <xf numFmtId="0" fontId="1" fillId="0" borderId="0" xfId="0" applyFont="1" applyAlignment="1">
      <alignment horizontal="left"/>
    </xf>
    <xf numFmtId="0" fontId="3" fillId="0" borderId="0" xfId="0" applyFont="1"/>
    <xf numFmtId="0" fontId="4" fillId="0" borderId="0" xfId="0" applyFont="1" applyAlignment="1">
      <alignment horizontal="left"/>
    </xf>
    <xf numFmtId="0" fontId="4" fillId="0" borderId="0" xfId="0" applyFont="1"/>
    <xf numFmtId="0" fontId="1"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left"/>
    </xf>
    <xf numFmtId="0" fontId="6" fillId="0" borderId="0" xfId="0" applyFont="1"/>
    <xf numFmtId="0" fontId="7" fillId="0" borderId="0" xfId="0" quotePrefix="1" applyFont="1" applyAlignment="1">
      <alignment horizontal="center"/>
    </xf>
    <xf numFmtId="0" fontId="7" fillId="0" borderId="0" xfId="0" applyFont="1" applyAlignment="1">
      <alignment horizontal="center"/>
    </xf>
    <xf numFmtId="16" fontId="3" fillId="0" borderId="0" xfId="0" applyNumberFormat="1" applyFont="1"/>
    <xf numFmtId="37" fontId="3" fillId="0" borderId="0" xfId="0" applyNumberFormat="1" applyFont="1" applyBorder="1" applyAlignment="1">
      <alignment horizontal="center"/>
    </xf>
    <xf numFmtId="37" fontId="3" fillId="0" borderId="0" xfId="0" applyNumberFormat="1" applyFont="1" applyBorder="1"/>
    <xf numFmtId="37" fontId="3" fillId="0" borderId="0" xfId="0" applyNumberFormat="1" applyFont="1"/>
    <xf numFmtId="37" fontId="3" fillId="0" borderId="1" xfId="0" applyNumberFormat="1" applyFont="1" applyBorder="1"/>
    <xf numFmtId="37" fontId="3" fillId="0" borderId="0" xfId="0" quotePrefix="1" applyNumberFormat="1" applyFont="1" applyAlignment="1">
      <alignment horizontal="right"/>
    </xf>
    <xf numFmtId="37" fontId="3" fillId="0" borderId="0" xfId="0" applyNumberFormat="1" applyFont="1" applyBorder="1" applyAlignment="1">
      <alignment horizontal="right"/>
    </xf>
    <xf numFmtId="37" fontId="3" fillId="0" borderId="2" xfId="0" applyNumberFormat="1" applyFont="1" applyBorder="1"/>
    <xf numFmtId="37" fontId="3" fillId="0" borderId="3" xfId="0" applyNumberFormat="1" applyFont="1" applyBorder="1"/>
    <xf numFmtId="39" fontId="3" fillId="0" borderId="0" xfId="0" applyNumberFormat="1" applyFont="1"/>
    <xf numFmtId="165" fontId="6" fillId="0" borderId="0" xfId="0" applyNumberFormat="1" applyFont="1"/>
    <xf numFmtId="0" fontId="8" fillId="0" borderId="0" xfId="0" applyFont="1" applyAlignment="1">
      <alignment horizontal="left"/>
    </xf>
    <xf numFmtId="0" fontId="6" fillId="0" borderId="0" xfId="0" applyFont="1" applyAlignment="1">
      <alignment horizontal="left"/>
    </xf>
    <xf numFmtId="0" fontId="9" fillId="0" borderId="0" xfId="0" applyFont="1" applyAlignment="1">
      <alignment horizontal="center"/>
    </xf>
    <xf numFmtId="0" fontId="9" fillId="0" borderId="0" xfId="0" quotePrefix="1" applyFont="1" applyAlignment="1">
      <alignment horizontal="center"/>
    </xf>
    <xf numFmtId="0" fontId="8" fillId="0" borderId="0" xfId="0" applyFont="1"/>
    <xf numFmtId="0" fontId="10" fillId="0" borderId="0" xfId="0" applyFont="1"/>
    <xf numFmtId="37" fontId="6" fillId="0" borderId="0" xfId="0" applyNumberFormat="1" applyFont="1"/>
    <xf numFmtId="37" fontId="6" fillId="0" borderId="4" xfId="0" applyNumberFormat="1" applyFont="1" applyBorder="1"/>
    <xf numFmtId="37" fontId="6" fillId="0" borderId="0" xfId="0" applyNumberFormat="1" applyFont="1" applyBorder="1"/>
    <xf numFmtId="0" fontId="11" fillId="0" borderId="0" xfId="0" applyFont="1"/>
    <xf numFmtId="37" fontId="6" fillId="0" borderId="2" xfId="0" applyNumberFormat="1" applyFont="1" applyBorder="1"/>
    <xf numFmtId="39" fontId="6" fillId="0" borderId="0" xfId="0" applyNumberFormat="1" applyFont="1"/>
    <xf numFmtId="3" fontId="3" fillId="0" borderId="0" xfId="0" applyNumberFormat="1" applyFont="1"/>
    <xf numFmtId="0" fontId="12" fillId="0" borderId="0" xfId="0" applyFont="1"/>
    <xf numFmtId="0" fontId="4" fillId="0" borderId="0" xfId="0" applyFont="1" applyAlignment="1">
      <alignment horizontal="center"/>
    </xf>
    <xf numFmtId="37" fontId="4" fillId="0" borderId="0" xfId="0" applyNumberFormat="1" applyFont="1" applyAlignment="1">
      <alignment horizontal="center"/>
    </xf>
    <xf numFmtId="3" fontId="4" fillId="0" borderId="0" xfId="0" applyNumberFormat="1" applyFont="1" applyAlignment="1">
      <alignment horizontal="center"/>
    </xf>
    <xf numFmtId="0" fontId="12" fillId="0" borderId="0" xfId="0" applyFont="1" applyAlignment="1">
      <alignment horizontal="left"/>
    </xf>
    <xf numFmtId="37" fontId="13" fillId="0" borderId="0" xfId="0" applyNumberFormat="1" applyFont="1" applyBorder="1"/>
    <xf numFmtId="37" fontId="13" fillId="0" borderId="0" xfId="0" applyNumberFormat="1" applyFont="1" applyBorder="1" applyAlignment="1">
      <alignment horizontal="right"/>
    </xf>
    <xf numFmtId="37" fontId="13" fillId="0" borderId="0" xfId="0" applyNumberFormat="1" applyFont="1"/>
    <xf numFmtId="41" fontId="13" fillId="0" borderId="0" xfId="0" quotePrefix="1" applyNumberFormat="1" applyFont="1" applyAlignment="1">
      <alignment horizontal="right"/>
    </xf>
    <xf numFmtId="41" fontId="13" fillId="0" borderId="0" xfId="0" applyNumberFormat="1" applyFont="1"/>
    <xf numFmtId="37" fontId="13" fillId="0" borderId="3" xfId="0" applyNumberFormat="1" applyFont="1" applyBorder="1"/>
    <xf numFmtId="37" fontId="13" fillId="0" borderId="0" xfId="0" quotePrefix="1" applyNumberFormat="1" applyFont="1" applyAlignment="1">
      <alignment horizontal="right"/>
    </xf>
    <xf numFmtId="4" fontId="6" fillId="0" borderId="0" xfId="0" applyNumberFormat="1" applyFont="1" applyAlignment="1">
      <alignment horizontal="right"/>
    </xf>
    <xf numFmtId="4" fontId="6" fillId="0" borderId="0" xfId="0" applyNumberFormat="1" applyFont="1"/>
    <xf numFmtId="0" fontId="7" fillId="0" borderId="0" xfId="0" applyFont="1" applyAlignment="1">
      <alignment horizontal="right"/>
    </xf>
    <xf numFmtId="14" fontId="7" fillId="0" borderId="0" xfId="0" applyNumberFormat="1" applyFont="1" applyAlignment="1">
      <alignment horizontal="right"/>
    </xf>
    <xf numFmtId="37" fontId="3" fillId="0" borderId="0" xfId="0" applyNumberFormat="1" applyFont="1" applyAlignment="1">
      <alignment horizontal="right"/>
    </xf>
    <xf numFmtId="37" fontId="3" fillId="0" borderId="5" xfId="0" applyNumberFormat="1" applyFont="1" applyBorder="1"/>
    <xf numFmtId="0" fontId="3" fillId="0" borderId="0" xfId="0" applyFont="1" applyBorder="1"/>
    <xf numFmtId="37" fontId="3" fillId="0" borderId="4" xfId="0" applyNumberFormat="1" applyFont="1" applyBorder="1"/>
    <xf numFmtId="164" fontId="6" fillId="0" borderId="0" xfId="0" applyNumberFormat="1" applyFont="1"/>
    <xf numFmtId="37" fontId="6" fillId="0" borderId="0" xfId="0" applyNumberFormat="1" applyFont="1" applyBorder="1" applyAlignment="1">
      <alignment horizontal="right"/>
    </xf>
    <xf numFmtId="37" fontId="6" fillId="0" borderId="6" xfId="0" applyNumberFormat="1" applyFont="1" applyBorder="1"/>
    <xf numFmtId="41" fontId="3" fillId="0" borderId="0" xfId="0" applyNumberFormat="1" applyFont="1" applyAlignment="1">
      <alignment horizontal="right"/>
    </xf>
    <xf numFmtId="41" fontId="6" fillId="0" borderId="0" xfId="0" applyNumberFormat="1" applyFont="1"/>
    <xf numFmtId="41" fontId="3" fillId="0" borderId="0" xfId="0" applyNumberFormat="1" applyFont="1" applyFill="1" applyAlignment="1">
      <alignment horizontal="right"/>
    </xf>
    <xf numFmtId="41" fontId="13" fillId="0" borderId="0" xfId="0" applyNumberFormat="1" applyFont="1" applyBorder="1"/>
    <xf numFmtId="0" fontId="15" fillId="0" borderId="0" xfId="0" applyFont="1" applyAlignment="1">
      <alignment horizontal="center"/>
    </xf>
    <xf numFmtId="0" fontId="1" fillId="0" borderId="0" xfId="0" quotePrefix="1" applyFont="1" applyAlignment="1">
      <alignment horizontal="left"/>
    </xf>
    <xf numFmtId="41" fontId="13" fillId="0" borderId="3" xfId="0" applyNumberFormat="1" applyFont="1" applyBorder="1"/>
    <xf numFmtId="3" fontId="4" fillId="0" borderId="0" xfId="0" applyNumberFormat="1" applyFont="1" applyAlignment="1">
      <alignment horizontal="left"/>
    </xf>
    <xf numFmtId="41" fontId="3" fillId="0" borderId="0" xfId="0" applyNumberFormat="1" applyFont="1" applyBorder="1" applyAlignment="1">
      <alignment horizontal="right"/>
    </xf>
    <xf numFmtId="37" fontId="3" fillId="0" borderId="0" xfId="0" applyNumberFormat="1" applyFont="1" applyFill="1"/>
    <xf numFmtId="37" fontId="3" fillId="0" borderId="2" xfId="0" applyNumberFormat="1" applyFont="1" applyFill="1" applyBorder="1"/>
    <xf numFmtId="37" fontId="3" fillId="0" borderId="0" xfId="0" applyNumberFormat="1" applyFont="1" applyFill="1" applyBorder="1"/>
    <xf numFmtId="0" fontId="14" fillId="0" borderId="0" xfId="0" applyFont="1" applyAlignment="1"/>
    <xf numFmtId="0" fontId="3" fillId="0" borderId="0" xfId="0" applyFont="1" applyAlignment="1"/>
    <xf numFmtId="0" fontId="6" fillId="0" borderId="0" xfId="0" applyFont="1" applyAlignment="1"/>
    <xf numFmtId="39" fontId="6" fillId="0" borderId="0" xfId="0" applyNumberFormat="1" applyFont="1" applyAlignment="1"/>
    <xf numFmtId="37" fontId="6" fillId="0" borderId="0" xfId="0" applyNumberFormat="1" applyFont="1" applyAlignment="1"/>
    <xf numFmtId="37" fontId="3" fillId="0" borderId="0" xfId="0" quotePrefix="1" applyNumberFormat="1" applyFont="1" applyFill="1" applyAlignment="1">
      <alignment horizontal="right"/>
    </xf>
    <xf numFmtId="37" fontId="3" fillId="0" borderId="0" xfId="0" applyNumberFormat="1" applyFont="1" applyFill="1" applyBorder="1" applyAlignment="1">
      <alignment horizontal="right"/>
    </xf>
    <xf numFmtId="37" fontId="3" fillId="0" borderId="5" xfId="0" applyNumberFormat="1" applyFont="1" applyFill="1" applyBorder="1"/>
    <xf numFmtId="37" fontId="3" fillId="0" borderId="1" xfId="0" applyNumberFormat="1" applyFont="1" applyFill="1" applyBorder="1"/>
    <xf numFmtId="0" fontId="3" fillId="0" borderId="0" xfId="0" applyFont="1" applyFill="1"/>
    <xf numFmtId="165" fontId="6" fillId="0" borderId="0" xfId="0" applyNumberFormat="1" applyFont="1" applyFill="1"/>
    <xf numFmtId="41" fontId="3" fillId="0" borderId="0" xfId="0" applyNumberFormat="1" applyFont="1" applyFill="1" applyBorder="1" applyAlignment="1">
      <alignment horizontal="right"/>
    </xf>
    <xf numFmtId="0" fontId="14" fillId="0" borderId="0" xfId="0" applyFont="1" applyAlignment="1">
      <alignment horizontal="center"/>
    </xf>
    <xf numFmtId="3" fontId="4" fillId="0" borderId="0" xfId="0" applyNumberFormat="1" applyFont="1" applyAlignment="1">
      <alignment horizontal="center"/>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58</xdr:row>
      <xdr:rowOff>0</xdr:rowOff>
    </xdr:from>
    <xdr:to>
      <xdr:col>14</xdr:col>
      <xdr:colOff>0</xdr:colOff>
      <xdr:row>58</xdr:row>
      <xdr:rowOff>0</xdr:rowOff>
    </xdr:to>
    <xdr:sp macro="" textlink="">
      <xdr:nvSpPr>
        <xdr:cNvPr id="1025" name="Text 22"/>
        <xdr:cNvSpPr txBox="1">
          <a:spLocks noChangeArrowheads="1"/>
        </xdr:cNvSpPr>
      </xdr:nvSpPr>
      <xdr:spPr bwMode="auto">
        <a:xfrm>
          <a:off x="276225" y="9467850"/>
          <a:ext cx="77628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Accounting Policies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58</xdr:row>
      <xdr:rowOff>0</xdr:rowOff>
    </xdr:from>
    <xdr:to>
      <xdr:col>14</xdr:col>
      <xdr:colOff>0</xdr:colOff>
      <xdr:row>58</xdr:row>
      <xdr:rowOff>0</xdr:rowOff>
    </xdr:to>
    <xdr:sp macro="" textlink="">
      <xdr:nvSpPr>
        <xdr:cNvPr id="1027" name="Text 22"/>
        <xdr:cNvSpPr txBox="1">
          <a:spLocks noChangeArrowheads="1"/>
        </xdr:cNvSpPr>
      </xdr:nvSpPr>
      <xdr:spPr bwMode="auto">
        <a:xfrm>
          <a:off x="228600" y="9467850"/>
          <a:ext cx="78105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Corporate Developments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58</xdr:row>
      <xdr:rowOff>0</xdr:rowOff>
    </xdr:from>
    <xdr:to>
      <xdr:col>14</xdr:col>
      <xdr:colOff>0</xdr:colOff>
      <xdr:row>58</xdr:row>
      <xdr:rowOff>0</xdr:rowOff>
    </xdr:to>
    <xdr:sp macro="" textlink="">
      <xdr:nvSpPr>
        <xdr:cNvPr id="1028" name="Text 22"/>
        <xdr:cNvSpPr txBox="1">
          <a:spLocks noChangeArrowheads="1"/>
        </xdr:cNvSpPr>
      </xdr:nvSpPr>
      <xdr:spPr bwMode="auto">
        <a:xfrm>
          <a:off x="228600" y="9467850"/>
          <a:ext cx="78105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Group Borrowings</a:t>
          </a:r>
          <a:r>
            <a:rPr lang="en-US" sz="1000" b="0" i="0" u="none" strike="noStrike" baseline="0">
              <a:solidFill>
                <a:srgbClr val="000000"/>
              </a:solidFill>
              <a:latin typeface="Times New Roman"/>
              <a:cs typeface="Times New Roman"/>
            </a:rPr>
            <a:t>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76200</xdr:colOff>
      <xdr:row>58</xdr:row>
      <xdr:rowOff>0</xdr:rowOff>
    </xdr:from>
    <xdr:to>
      <xdr:col>14</xdr:col>
      <xdr:colOff>0</xdr:colOff>
      <xdr:row>58</xdr:row>
      <xdr:rowOff>0</xdr:rowOff>
    </xdr:to>
    <xdr:sp macro="" textlink="">
      <xdr:nvSpPr>
        <xdr:cNvPr id="1029" name="Text 22"/>
        <xdr:cNvSpPr txBox="1">
          <a:spLocks noChangeArrowheads="1"/>
        </xdr:cNvSpPr>
      </xdr:nvSpPr>
      <xdr:spPr bwMode="auto">
        <a:xfrm>
          <a:off x="285750" y="9467850"/>
          <a:ext cx="77533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Exceptional Items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exceptional item for this quarter ended 30 September 1999 relates to the profit on disposal of quoted investments.</a:t>
          </a:r>
        </a:p>
      </xdr:txBody>
    </xdr:sp>
    <xdr:clientData/>
  </xdr:twoCellAnchor>
  <xdr:twoCellAnchor>
    <xdr:from>
      <xdr:col>1</xdr:col>
      <xdr:colOff>66675</xdr:colOff>
      <xdr:row>58</xdr:row>
      <xdr:rowOff>0</xdr:rowOff>
    </xdr:from>
    <xdr:to>
      <xdr:col>14</xdr:col>
      <xdr:colOff>0</xdr:colOff>
      <xdr:row>58</xdr:row>
      <xdr:rowOff>0</xdr:rowOff>
    </xdr:to>
    <xdr:sp macro="" textlink="">
      <xdr:nvSpPr>
        <xdr:cNvPr id="1031" name="Text 22"/>
        <xdr:cNvSpPr txBox="1">
          <a:spLocks noChangeArrowheads="1"/>
        </xdr:cNvSpPr>
      </xdr:nvSpPr>
      <xdr:spPr bwMode="auto">
        <a:xfrm>
          <a:off x="276225" y="9467850"/>
          <a:ext cx="77628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Extraordinary Items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was no extraordinary item.</a:t>
          </a:r>
        </a:p>
      </xdr:txBody>
    </xdr:sp>
    <xdr:clientData/>
  </xdr:twoCellAnchor>
  <xdr:twoCellAnchor>
    <xdr:from>
      <xdr:col>1</xdr:col>
      <xdr:colOff>76200</xdr:colOff>
      <xdr:row>58</xdr:row>
      <xdr:rowOff>0</xdr:rowOff>
    </xdr:from>
    <xdr:to>
      <xdr:col>14</xdr:col>
      <xdr:colOff>0</xdr:colOff>
      <xdr:row>58</xdr:row>
      <xdr:rowOff>0</xdr:rowOff>
    </xdr:to>
    <xdr:sp macro="" textlink="">
      <xdr:nvSpPr>
        <xdr:cNvPr id="1032" name="Text 22"/>
        <xdr:cNvSpPr txBox="1">
          <a:spLocks noChangeArrowheads="1"/>
        </xdr:cNvSpPr>
      </xdr:nvSpPr>
      <xdr:spPr bwMode="auto">
        <a:xfrm>
          <a:off x="285750" y="9467850"/>
          <a:ext cx="77533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Taxation</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58</xdr:row>
      <xdr:rowOff>0</xdr:rowOff>
    </xdr:from>
    <xdr:to>
      <xdr:col>14</xdr:col>
      <xdr:colOff>0</xdr:colOff>
      <xdr:row>58</xdr:row>
      <xdr:rowOff>0</xdr:rowOff>
    </xdr:to>
    <xdr:sp macro="" textlink="">
      <xdr:nvSpPr>
        <xdr:cNvPr id="1033" name="Text 22"/>
        <xdr:cNvSpPr txBox="1">
          <a:spLocks noChangeArrowheads="1"/>
        </xdr:cNvSpPr>
      </xdr:nvSpPr>
      <xdr:spPr bwMode="auto">
        <a:xfrm>
          <a:off x="266700" y="9467850"/>
          <a:ext cx="7772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Pre-Acquisition Profit</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was no pre-acquisition profit for the current financial year to date.</a:t>
          </a:r>
        </a:p>
      </xdr:txBody>
    </xdr:sp>
    <xdr:clientData/>
  </xdr:twoCellAnchor>
  <xdr:twoCellAnchor>
    <xdr:from>
      <xdr:col>1</xdr:col>
      <xdr:colOff>57150</xdr:colOff>
      <xdr:row>58</xdr:row>
      <xdr:rowOff>0</xdr:rowOff>
    </xdr:from>
    <xdr:to>
      <xdr:col>14</xdr:col>
      <xdr:colOff>0</xdr:colOff>
      <xdr:row>58</xdr:row>
      <xdr:rowOff>0</xdr:rowOff>
    </xdr:to>
    <xdr:sp macro="" textlink="">
      <xdr:nvSpPr>
        <xdr:cNvPr id="1034" name="Text 22"/>
        <xdr:cNvSpPr txBox="1">
          <a:spLocks noChangeArrowheads="1"/>
        </xdr:cNvSpPr>
      </xdr:nvSpPr>
      <xdr:spPr bwMode="auto">
        <a:xfrm>
          <a:off x="266700" y="9467850"/>
          <a:ext cx="7772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Profit on sale of Investments and/or Properties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was no profit on sale of investments and/or properties other than those disclosed under Note 2 above.</a:t>
          </a:r>
        </a:p>
      </xdr:txBody>
    </xdr:sp>
    <xdr:clientData/>
  </xdr:twoCellAnchor>
  <xdr:twoCellAnchor>
    <xdr:from>
      <xdr:col>1</xdr:col>
      <xdr:colOff>57150</xdr:colOff>
      <xdr:row>58</xdr:row>
      <xdr:rowOff>0</xdr:rowOff>
    </xdr:from>
    <xdr:to>
      <xdr:col>14</xdr:col>
      <xdr:colOff>0</xdr:colOff>
      <xdr:row>58</xdr:row>
      <xdr:rowOff>0</xdr:rowOff>
    </xdr:to>
    <xdr:sp macro="" textlink="">
      <xdr:nvSpPr>
        <xdr:cNvPr id="1035" name="Text 22"/>
        <xdr:cNvSpPr txBox="1">
          <a:spLocks noChangeArrowheads="1"/>
        </xdr:cNvSpPr>
      </xdr:nvSpPr>
      <xdr:spPr bwMode="auto">
        <a:xfrm>
          <a:off x="266700" y="9467850"/>
          <a:ext cx="7772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Quoted Investments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9525</xdr:colOff>
      <xdr:row>58</xdr:row>
      <xdr:rowOff>0</xdr:rowOff>
    </xdr:from>
    <xdr:to>
      <xdr:col>14</xdr:col>
      <xdr:colOff>0</xdr:colOff>
      <xdr:row>58</xdr:row>
      <xdr:rowOff>0</xdr:rowOff>
    </xdr:to>
    <xdr:sp macro="" textlink="">
      <xdr:nvSpPr>
        <xdr:cNvPr id="1036" name="Text 22"/>
        <xdr:cNvSpPr txBox="1">
          <a:spLocks noChangeArrowheads="1"/>
        </xdr:cNvSpPr>
      </xdr:nvSpPr>
      <xdr:spPr bwMode="auto">
        <a:xfrm>
          <a:off x="219075" y="9467850"/>
          <a:ext cx="78200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Corporate Proposals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corporate proposals announced but not completed at the date of this report.</a:t>
          </a:r>
        </a:p>
      </xdr:txBody>
    </xdr:sp>
    <xdr:clientData/>
  </xdr:twoCellAnchor>
  <xdr:twoCellAnchor>
    <xdr:from>
      <xdr:col>1</xdr:col>
      <xdr:colOff>19050</xdr:colOff>
      <xdr:row>58</xdr:row>
      <xdr:rowOff>0</xdr:rowOff>
    </xdr:from>
    <xdr:to>
      <xdr:col>14</xdr:col>
      <xdr:colOff>0</xdr:colOff>
      <xdr:row>58</xdr:row>
      <xdr:rowOff>0</xdr:rowOff>
    </xdr:to>
    <xdr:sp macro="" textlink="">
      <xdr:nvSpPr>
        <xdr:cNvPr id="1037" name="Text 22"/>
        <xdr:cNvSpPr txBox="1">
          <a:spLocks noChangeArrowheads="1"/>
        </xdr:cNvSpPr>
      </xdr:nvSpPr>
      <xdr:spPr bwMode="auto">
        <a:xfrm>
          <a:off x="228600" y="9467850"/>
          <a:ext cx="78105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Comments on Seasonality or Cyclicality of Operations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Our group's principal business are not significantly affected by seasonality or cyclicality factors.</a:t>
          </a:r>
        </a:p>
      </xdr:txBody>
    </xdr:sp>
    <xdr:clientData/>
  </xdr:twoCellAnchor>
  <xdr:twoCellAnchor>
    <xdr:from>
      <xdr:col>1</xdr:col>
      <xdr:colOff>9525</xdr:colOff>
      <xdr:row>58</xdr:row>
      <xdr:rowOff>0</xdr:rowOff>
    </xdr:from>
    <xdr:to>
      <xdr:col>14</xdr:col>
      <xdr:colOff>0</xdr:colOff>
      <xdr:row>58</xdr:row>
      <xdr:rowOff>0</xdr:rowOff>
    </xdr:to>
    <xdr:sp macro="" textlink="">
      <xdr:nvSpPr>
        <xdr:cNvPr id="1038" name="Text 22"/>
        <xdr:cNvSpPr txBox="1">
          <a:spLocks noChangeArrowheads="1"/>
        </xdr:cNvSpPr>
      </xdr:nvSpPr>
      <xdr:spPr bwMode="auto">
        <a:xfrm>
          <a:off x="219075" y="9467850"/>
          <a:ext cx="78200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Equity Shares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Details of  equity shares issued  for the current financial year to date :-</a:t>
          </a:r>
        </a:p>
      </xdr:txBody>
    </xdr:sp>
    <xdr:clientData/>
  </xdr:twoCellAnchor>
  <xdr:twoCellAnchor>
    <xdr:from>
      <xdr:col>1</xdr:col>
      <xdr:colOff>28575</xdr:colOff>
      <xdr:row>58</xdr:row>
      <xdr:rowOff>0</xdr:rowOff>
    </xdr:from>
    <xdr:to>
      <xdr:col>14</xdr:col>
      <xdr:colOff>0</xdr:colOff>
      <xdr:row>58</xdr:row>
      <xdr:rowOff>0</xdr:rowOff>
    </xdr:to>
    <xdr:sp macro="" textlink="">
      <xdr:nvSpPr>
        <xdr:cNvPr id="1042" name="Text 22"/>
        <xdr:cNvSpPr txBox="1">
          <a:spLocks noChangeArrowheads="1"/>
        </xdr:cNvSpPr>
      </xdr:nvSpPr>
      <xdr:spPr bwMode="auto">
        <a:xfrm>
          <a:off x="238125" y="9467850"/>
          <a:ext cx="78009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Contingent Liabilities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contingent liabilities at the date of this report.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57150</xdr:colOff>
      <xdr:row>58</xdr:row>
      <xdr:rowOff>0</xdr:rowOff>
    </xdr:from>
    <xdr:to>
      <xdr:col>14</xdr:col>
      <xdr:colOff>0</xdr:colOff>
      <xdr:row>58</xdr:row>
      <xdr:rowOff>0</xdr:rowOff>
    </xdr:to>
    <xdr:sp macro="" textlink="">
      <xdr:nvSpPr>
        <xdr:cNvPr id="1043" name="Text 22"/>
        <xdr:cNvSpPr txBox="1">
          <a:spLocks noChangeArrowheads="1"/>
        </xdr:cNvSpPr>
      </xdr:nvSpPr>
      <xdr:spPr bwMode="auto">
        <a:xfrm>
          <a:off x="266700" y="9467850"/>
          <a:ext cx="7772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Financial Instruments with Off Balance Sheet Risk</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financial instruments with off balance sheet risk at the date of this report.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243840</xdr:colOff>
      <xdr:row>58</xdr:row>
      <xdr:rowOff>0</xdr:rowOff>
    </xdr:from>
    <xdr:to>
      <xdr:col>14</xdr:col>
      <xdr:colOff>4</xdr:colOff>
      <xdr:row>58</xdr:row>
      <xdr:rowOff>0</xdr:rowOff>
    </xdr:to>
    <xdr:sp macro="" textlink="">
      <xdr:nvSpPr>
        <xdr:cNvPr id="1044" name="Text 22"/>
        <xdr:cNvSpPr txBox="1">
          <a:spLocks noChangeArrowheads="1"/>
        </xdr:cNvSpPr>
      </xdr:nvSpPr>
      <xdr:spPr bwMode="auto">
        <a:xfrm>
          <a:off x="447675" y="9467850"/>
          <a:ext cx="75914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date of the contract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0</xdr:colOff>
      <xdr:row>58</xdr:row>
      <xdr:rowOff>0</xdr:rowOff>
    </xdr:from>
    <xdr:to>
      <xdr:col>14</xdr:col>
      <xdr:colOff>0</xdr:colOff>
      <xdr:row>58</xdr:row>
      <xdr:rowOff>0</xdr:rowOff>
    </xdr:to>
    <xdr:sp macro="" textlink="">
      <xdr:nvSpPr>
        <xdr:cNvPr id="1045" name="Text 22"/>
        <xdr:cNvSpPr txBox="1">
          <a:spLocks noChangeArrowheads="1"/>
        </xdr:cNvSpPr>
      </xdr:nvSpPr>
      <xdr:spPr bwMode="auto">
        <a:xfrm>
          <a:off x="457200" y="9467850"/>
          <a:ext cx="75819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face or contract amount (or notional principal amount if there is no face or contact amount); and</a:t>
          </a:r>
        </a:p>
      </xdr:txBody>
    </xdr:sp>
    <xdr:clientData/>
  </xdr:twoCellAnchor>
  <xdr:twoCellAnchor>
    <xdr:from>
      <xdr:col>1</xdr:col>
      <xdr:colOff>228600</xdr:colOff>
      <xdr:row>58</xdr:row>
      <xdr:rowOff>0</xdr:rowOff>
    </xdr:from>
    <xdr:to>
      <xdr:col>14</xdr:col>
      <xdr:colOff>0</xdr:colOff>
      <xdr:row>58</xdr:row>
      <xdr:rowOff>0</xdr:rowOff>
    </xdr:to>
    <xdr:sp macro="" textlink="">
      <xdr:nvSpPr>
        <xdr:cNvPr id="1046" name="Text 22"/>
        <xdr:cNvSpPr txBox="1">
          <a:spLocks noChangeArrowheads="1"/>
        </xdr:cNvSpPr>
      </xdr:nvSpPr>
      <xdr:spPr bwMode="auto">
        <a:xfrm>
          <a:off x="438150" y="9467850"/>
          <a:ext cx="76009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nature and terms, including, at minimum, a discussion of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243840</xdr:colOff>
      <xdr:row>58</xdr:row>
      <xdr:rowOff>0</xdr:rowOff>
    </xdr:from>
    <xdr:to>
      <xdr:col>14</xdr:col>
      <xdr:colOff>4</xdr:colOff>
      <xdr:row>58</xdr:row>
      <xdr:rowOff>0</xdr:rowOff>
    </xdr:to>
    <xdr:sp macro="" textlink="">
      <xdr:nvSpPr>
        <xdr:cNvPr id="1047" name="Text 22"/>
        <xdr:cNvSpPr txBox="1">
          <a:spLocks noChangeArrowheads="1"/>
        </xdr:cNvSpPr>
      </xdr:nvSpPr>
      <xdr:spPr bwMode="auto">
        <a:xfrm>
          <a:off x="447675" y="9467850"/>
          <a:ext cx="75914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(i)    the credit and market risk of those instruments;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(ii)  the cash requirement of those instruments; and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(iii)  the related accounting policies.</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57150</xdr:colOff>
      <xdr:row>58</xdr:row>
      <xdr:rowOff>0</xdr:rowOff>
    </xdr:from>
    <xdr:to>
      <xdr:col>14</xdr:col>
      <xdr:colOff>0</xdr:colOff>
      <xdr:row>58</xdr:row>
      <xdr:rowOff>0</xdr:rowOff>
    </xdr:to>
    <xdr:sp macro="" textlink="">
      <xdr:nvSpPr>
        <xdr:cNvPr id="1048" name="Text 22"/>
        <xdr:cNvSpPr txBox="1">
          <a:spLocks noChangeArrowheads="1"/>
        </xdr:cNvSpPr>
      </xdr:nvSpPr>
      <xdr:spPr bwMode="auto">
        <a:xfrm>
          <a:off x="266700" y="9467850"/>
          <a:ext cx="7772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Material Litigation</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was no material litigation  pending at the date of this report.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66675</xdr:colOff>
      <xdr:row>58</xdr:row>
      <xdr:rowOff>0</xdr:rowOff>
    </xdr:from>
    <xdr:to>
      <xdr:col>14</xdr:col>
      <xdr:colOff>0</xdr:colOff>
      <xdr:row>58</xdr:row>
      <xdr:rowOff>0</xdr:rowOff>
    </xdr:to>
    <xdr:sp macro="" textlink="">
      <xdr:nvSpPr>
        <xdr:cNvPr id="1049" name="Text 22"/>
        <xdr:cNvSpPr txBox="1">
          <a:spLocks noChangeArrowheads="1"/>
        </xdr:cNvSpPr>
      </xdr:nvSpPr>
      <xdr:spPr bwMode="auto">
        <a:xfrm>
          <a:off x="276225" y="9467850"/>
          <a:ext cx="77628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Segmental Reporting</a:t>
          </a:r>
        </a:p>
        <a:p>
          <a:pPr algn="just" rtl="0">
            <a:defRPr sz="1000"/>
          </a:pPr>
          <a:endParaRPr lang="en-US" sz="10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xdr:txBody>
    </xdr:sp>
    <xdr:clientData/>
  </xdr:twoCellAnchor>
  <xdr:twoCellAnchor>
    <xdr:from>
      <xdr:col>1</xdr:col>
      <xdr:colOff>57150</xdr:colOff>
      <xdr:row>58</xdr:row>
      <xdr:rowOff>0</xdr:rowOff>
    </xdr:from>
    <xdr:to>
      <xdr:col>14</xdr:col>
      <xdr:colOff>0</xdr:colOff>
      <xdr:row>58</xdr:row>
      <xdr:rowOff>0</xdr:rowOff>
    </xdr:to>
    <xdr:sp macro="" textlink="">
      <xdr:nvSpPr>
        <xdr:cNvPr id="1050" name="Text 22"/>
        <xdr:cNvSpPr txBox="1">
          <a:spLocks noChangeArrowheads="1"/>
        </xdr:cNvSpPr>
      </xdr:nvSpPr>
      <xdr:spPr bwMode="auto">
        <a:xfrm>
          <a:off x="266700" y="9467850"/>
          <a:ext cx="7772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C</a:t>
          </a:r>
          <a:r>
            <a:rPr lang="en-US" sz="1000" b="1" i="0" u="none" strike="noStrike" baseline="0">
              <a:solidFill>
                <a:srgbClr val="000000"/>
              </a:solidFill>
              <a:latin typeface="Times New Roman"/>
              <a:cs typeface="Times New Roman"/>
            </a:rPr>
            <a:t>hanges in Quarterly Results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No comments are available as this is the first quarterly report by the group.</a:t>
          </a:r>
        </a:p>
      </xdr:txBody>
    </xdr:sp>
    <xdr:clientData/>
  </xdr:twoCellAnchor>
  <xdr:twoCellAnchor>
    <xdr:from>
      <xdr:col>1</xdr:col>
      <xdr:colOff>57150</xdr:colOff>
      <xdr:row>58</xdr:row>
      <xdr:rowOff>0</xdr:rowOff>
    </xdr:from>
    <xdr:to>
      <xdr:col>14</xdr:col>
      <xdr:colOff>0</xdr:colOff>
      <xdr:row>58</xdr:row>
      <xdr:rowOff>0</xdr:rowOff>
    </xdr:to>
    <xdr:sp macro="" textlink="">
      <xdr:nvSpPr>
        <xdr:cNvPr id="1051" name="Text 22"/>
        <xdr:cNvSpPr txBox="1">
          <a:spLocks noChangeArrowheads="1"/>
        </xdr:cNvSpPr>
      </xdr:nvSpPr>
      <xdr:spPr bwMode="auto">
        <a:xfrm>
          <a:off x="266700" y="9467850"/>
          <a:ext cx="7772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Review of Results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58</xdr:row>
      <xdr:rowOff>0</xdr:rowOff>
    </xdr:from>
    <xdr:to>
      <xdr:col>14</xdr:col>
      <xdr:colOff>0</xdr:colOff>
      <xdr:row>58</xdr:row>
      <xdr:rowOff>0</xdr:rowOff>
    </xdr:to>
    <xdr:sp macro="" textlink="">
      <xdr:nvSpPr>
        <xdr:cNvPr id="1052" name="Text 22"/>
        <xdr:cNvSpPr txBox="1">
          <a:spLocks noChangeArrowheads="1"/>
        </xdr:cNvSpPr>
      </xdr:nvSpPr>
      <xdr:spPr bwMode="auto">
        <a:xfrm>
          <a:off x="238125" y="9467850"/>
          <a:ext cx="78009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Current Year's Prospects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58</xdr:row>
      <xdr:rowOff>0</xdr:rowOff>
    </xdr:from>
    <xdr:to>
      <xdr:col>14</xdr:col>
      <xdr:colOff>0</xdr:colOff>
      <xdr:row>58</xdr:row>
      <xdr:rowOff>0</xdr:rowOff>
    </xdr:to>
    <xdr:sp macro="" textlink="">
      <xdr:nvSpPr>
        <xdr:cNvPr id="1053" name="Text 22"/>
        <xdr:cNvSpPr txBox="1">
          <a:spLocks noChangeArrowheads="1"/>
        </xdr:cNvSpPr>
      </xdr:nvSpPr>
      <xdr:spPr bwMode="auto">
        <a:xfrm>
          <a:off x="238125" y="9467850"/>
          <a:ext cx="78009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Profit Forecast</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Company did not issue any profit forecast during the period.</a:t>
          </a:r>
        </a:p>
      </xdr:txBody>
    </xdr:sp>
    <xdr:clientData/>
  </xdr:twoCellAnchor>
  <xdr:twoCellAnchor>
    <xdr:from>
      <xdr:col>1</xdr:col>
      <xdr:colOff>28575</xdr:colOff>
      <xdr:row>58</xdr:row>
      <xdr:rowOff>0</xdr:rowOff>
    </xdr:from>
    <xdr:to>
      <xdr:col>14</xdr:col>
      <xdr:colOff>0</xdr:colOff>
      <xdr:row>58</xdr:row>
      <xdr:rowOff>0</xdr:rowOff>
    </xdr:to>
    <xdr:sp macro="" textlink="">
      <xdr:nvSpPr>
        <xdr:cNvPr id="1056" name="Text 22"/>
        <xdr:cNvSpPr txBox="1">
          <a:spLocks noChangeArrowheads="1"/>
        </xdr:cNvSpPr>
      </xdr:nvSpPr>
      <xdr:spPr bwMode="auto">
        <a:xfrm>
          <a:off x="238125" y="9467850"/>
          <a:ext cx="78009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Dividend</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Directors do not recommend any interim dividend (1998 - Nil) to be paid.</a:t>
          </a:r>
        </a:p>
      </xdr:txBody>
    </xdr:sp>
    <xdr:clientData/>
  </xdr:twoCellAnchor>
  <xdr:twoCellAnchor>
    <xdr:from>
      <xdr:col>1</xdr:col>
      <xdr:colOff>28575</xdr:colOff>
      <xdr:row>58</xdr:row>
      <xdr:rowOff>0</xdr:rowOff>
    </xdr:from>
    <xdr:to>
      <xdr:col>14</xdr:col>
      <xdr:colOff>0</xdr:colOff>
      <xdr:row>58</xdr:row>
      <xdr:rowOff>0</xdr:rowOff>
    </xdr:to>
    <xdr:sp macro="" textlink="">
      <xdr:nvSpPr>
        <xdr:cNvPr id="1064" name="Text 22"/>
        <xdr:cNvSpPr txBox="1">
          <a:spLocks noChangeArrowheads="1"/>
        </xdr:cNvSpPr>
      </xdr:nvSpPr>
      <xdr:spPr bwMode="auto">
        <a:xfrm>
          <a:off x="238125" y="9467850"/>
          <a:ext cx="78009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Year 2000 Compliance</a:t>
          </a:r>
        </a:p>
        <a:p>
          <a:pPr algn="just" rtl="0">
            <a:defRPr sz="1000"/>
          </a:pPr>
          <a:endParaRPr lang="en-US" sz="1000" b="1"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291</xdr:row>
      <xdr:rowOff>0</xdr:rowOff>
    </xdr:from>
    <xdr:to>
      <xdr:col>13</xdr:col>
      <xdr:colOff>596250</xdr:colOff>
      <xdr:row>291</xdr:row>
      <xdr:rowOff>0</xdr:rowOff>
    </xdr:to>
    <xdr:sp macro="" textlink="">
      <xdr:nvSpPr>
        <xdr:cNvPr id="1068" name="Text 22"/>
        <xdr:cNvSpPr txBox="1">
          <a:spLocks noChangeArrowheads="1"/>
        </xdr:cNvSpPr>
      </xdr:nvSpPr>
      <xdr:spPr bwMode="auto">
        <a:xfrm>
          <a:off x="276225" y="47158275"/>
          <a:ext cx="76390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Basis of Preparation</a:t>
          </a: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a:t>
          </a: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291</xdr:row>
      <xdr:rowOff>0</xdr:rowOff>
    </xdr:from>
    <xdr:to>
      <xdr:col>4</xdr:col>
      <xdr:colOff>377192</xdr:colOff>
      <xdr:row>291</xdr:row>
      <xdr:rowOff>0</xdr:rowOff>
    </xdr:to>
    <xdr:sp macro="" textlink="">
      <xdr:nvSpPr>
        <xdr:cNvPr id="1070" name="Text 22"/>
        <xdr:cNvSpPr txBox="1">
          <a:spLocks noChangeArrowheads="1"/>
        </xdr:cNvSpPr>
      </xdr:nvSpPr>
      <xdr:spPr bwMode="auto">
        <a:xfrm>
          <a:off x="238125" y="47158275"/>
          <a:ext cx="20002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Borrowings and Debt Securities</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57150</xdr:colOff>
      <xdr:row>291</xdr:row>
      <xdr:rowOff>0</xdr:rowOff>
    </xdr:from>
    <xdr:to>
      <xdr:col>13</xdr:col>
      <xdr:colOff>621046</xdr:colOff>
      <xdr:row>291</xdr:row>
      <xdr:rowOff>0</xdr:rowOff>
    </xdr:to>
    <xdr:sp macro="" textlink="">
      <xdr:nvSpPr>
        <xdr:cNvPr id="1071" name="Text 22"/>
        <xdr:cNvSpPr txBox="1">
          <a:spLocks noChangeArrowheads="1"/>
        </xdr:cNvSpPr>
      </xdr:nvSpPr>
      <xdr:spPr bwMode="auto">
        <a:xfrm>
          <a:off x="266700" y="47158275"/>
          <a:ext cx="76676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Auditors' Report on Preceding Annual Financial Statements</a:t>
          </a: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auditors' report on the financial statements for the year ended 31 December 2005 was not qualified.</a:t>
          </a:r>
        </a:p>
        <a:p>
          <a:pPr algn="just" rtl="0">
            <a:defRPr sz="1000"/>
          </a:pPr>
          <a:r>
            <a:rPr lang="en-US" sz="1000" b="0" i="0" u="none" strike="noStrike" baseline="0">
              <a:solidFill>
                <a:srgbClr val="000000"/>
              </a:solidFill>
              <a:latin typeface="Times New Roman"/>
              <a:cs typeface="Times New Roman"/>
            </a:rPr>
            <a: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38100</xdr:colOff>
      <xdr:row>291</xdr:row>
      <xdr:rowOff>0</xdr:rowOff>
    </xdr:from>
    <xdr:to>
      <xdr:col>13</xdr:col>
      <xdr:colOff>621032</xdr:colOff>
      <xdr:row>291</xdr:row>
      <xdr:rowOff>0</xdr:rowOff>
    </xdr:to>
    <xdr:sp macro="" textlink="">
      <xdr:nvSpPr>
        <xdr:cNvPr id="1072" name="Text 22"/>
        <xdr:cNvSpPr txBox="1">
          <a:spLocks noChangeArrowheads="1"/>
        </xdr:cNvSpPr>
      </xdr:nvSpPr>
      <xdr:spPr bwMode="auto">
        <a:xfrm>
          <a:off x="247650" y="47158275"/>
          <a:ext cx="76866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Unusual Items Due to their Nature, Size or Incidence</a:t>
          </a:r>
          <a:endParaRPr lang="en-US" sz="10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291</xdr:row>
      <xdr:rowOff>0</xdr:rowOff>
    </xdr:from>
    <xdr:to>
      <xdr:col>9</xdr:col>
      <xdr:colOff>405729</xdr:colOff>
      <xdr:row>291</xdr:row>
      <xdr:rowOff>0</xdr:rowOff>
    </xdr:to>
    <xdr:sp macro="" textlink="">
      <xdr:nvSpPr>
        <xdr:cNvPr id="1073" name="Text 22"/>
        <xdr:cNvSpPr txBox="1">
          <a:spLocks noChangeArrowheads="1"/>
        </xdr:cNvSpPr>
      </xdr:nvSpPr>
      <xdr:spPr bwMode="auto">
        <a:xfrm>
          <a:off x="257175" y="47158275"/>
          <a:ext cx="48006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Taxation</a:t>
          </a:r>
        </a:p>
        <a:p>
          <a:pPr algn="just" rtl="0">
            <a:defRPr sz="1000"/>
          </a:pPr>
          <a:endParaRPr lang="en-US" sz="1000" b="1"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57150</xdr:colOff>
      <xdr:row>291</xdr:row>
      <xdr:rowOff>0</xdr:rowOff>
    </xdr:from>
    <xdr:to>
      <xdr:col>13</xdr:col>
      <xdr:colOff>649614</xdr:colOff>
      <xdr:row>291</xdr:row>
      <xdr:rowOff>0</xdr:rowOff>
    </xdr:to>
    <xdr:sp macro="" textlink="">
      <xdr:nvSpPr>
        <xdr:cNvPr id="1074" name="Text 22"/>
        <xdr:cNvSpPr txBox="1">
          <a:spLocks noChangeArrowheads="1"/>
        </xdr:cNvSpPr>
      </xdr:nvSpPr>
      <xdr:spPr bwMode="auto">
        <a:xfrm>
          <a:off x="266700" y="47158275"/>
          <a:ext cx="7696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Pre-Acquisition Profit</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was no pre-acquisition profit for the current financial year to date.</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47625</xdr:colOff>
      <xdr:row>291</xdr:row>
      <xdr:rowOff>0</xdr:rowOff>
    </xdr:from>
    <xdr:to>
      <xdr:col>13</xdr:col>
      <xdr:colOff>678155</xdr:colOff>
      <xdr:row>291</xdr:row>
      <xdr:rowOff>0</xdr:rowOff>
    </xdr:to>
    <xdr:sp macro="" textlink="">
      <xdr:nvSpPr>
        <xdr:cNvPr id="1075" name="Text 22"/>
        <xdr:cNvSpPr txBox="1">
          <a:spLocks noChangeArrowheads="1"/>
        </xdr:cNvSpPr>
      </xdr:nvSpPr>
      <xdr:spPr bwMode="auto">
        <a:xfrm>
          <a:off x="257175" y="47158275"/>
          <a:ext cx="77247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Sale of Unquoted Investments and Properties</a:t>
          </a:r>
          <a:endParaRPr lang="en-US" sz="1000" b="0" i="0" u="none" strike="noStrike" baseline="0">
            <a:solidFill>
              <a:srgbClr val="000000"/>
            </a:solidFill>
            <a:latin typeface="Times New Roman"/>
            <a:cs typeface="Times New Roman"/>
          </a:endParaRPr>
        </a:p>
        <a:p>
          <a:pPr algn="just" rtl="0">
            <a:defRPr sz="1000"/>
          </a:pPr>
          <a:endParaRPr lang="en-US" sz="6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sale of unquoted investments and properties.</a:t>
          </a:r>
        </a:p>
      </xdr:txBody>
    </xdr:sp>
    <xdr:clientData/>
  </xdr:twoCellAnchor>
  <xdr:twoCellAnchor>
    <xdr:from>
      <xdr:col>1</xdr:col>
      <xdr:colOff>57150</xdr:colOff>
      <xdr:row>291</xdr:row>
      <xdr:rowOff>0</xdr:rowOff>
    </xdr:from>
    <xdr:to>
      <xdr:col>13</xdr:col>
      <xdr:colOff>649614</xdr:colOff>
      <xdr:row>291</xdr:row>
      <xdr:rowOff>0</xdr:rowOff>
    </xdr:to>
    <xdr:sp macro="" textlink="">
      <xdr:nvSpPr>
        <xdr:cNvPr id="1076" name="Text 22"/>
        <xdr:cNvSpPr txBox="1">
          <a:spLocks noChangeArrowheads="1"/>
        </xdr:cNvSpPr>
      </xdr:nvSpPr>
      <xdr:spPr bwMode="auto">
        <a:xfrm>
          <a:off x="266700" y="47158275"/>
          <a:ext cx="76962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Marketable Securities</a:t>
          </a:r>
        </a:p>
        <a:p>
          <a:pPr algn="l" rtl="0">
            <a:defRPr sz="1000"/>
          </a:pPr>
          <a:endParaRPr lang="en-US" sz="1000" b="1" i="0" u="none" strike="noStrike" baseline="0">
            <a:solidFill>
              <a:srgbClr val="000000"/>
            </a:solidFill>
            <a:latin typeface="Times New Roman"/>
            <a:cs typeface="Times New Roman"/>
          </a:endParaRPr>
        </a:p>
      </xdr:txBody>
    </xdr:sp>
    <xdr:clientData/>
  </xdr:twoCellAnchor>
  <xdr:twoCellAnchor>
    <xdr:from>
      <xdr:col>0</xdr:col>
      <xdr:colOff>205740</xdr:colOff>
      <xdr:row>291</xdr:row>
      <xdr:rowOff>0</xdr:rowOff>
    </xdr:from>
    <xdr:to>
      <xdr:col>13</xdr:col>
      <xdr:colOff>594360</xdr:colOff>
      <xdr:row>291</xdr:row>
      <xdr:rowOff>0</xdr:rowOff>
    </xdr:to>
    <xdr:sp macro="" textlink="">
      <xdr:nvSpPr>
        <xdr:cNvPr id="1077" name="Text 22"/>
        <xdr:cNvSpPr txBox="1">
          <a:spLocks noChangeArrowheads="1"/>
        </xdr:cNvSpPr>
      </xdr:nvSpPr>
      <xdr:spPr bwMode="auto">
        <a:xfrm>
          <a:off x="200025" y="47158275"/>
          <a:ext cx="77057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Corporate Proposals</a:t>
          </a: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1</xdr:col>
      <xdr:colOff>57150</xdr:colOff>
      <xdr:row>291</xdr:row>
      <xdr:rowOff>0</xdr:rowOff>
    </xdr:from>
    <xdr:to>
      <xdr:col>13</xdr:col>
      <xdr:colOff>621046</xdr:colOff>
      <xdr:row>291</xdr:row>
      <xdr:rowOff>0</xdr:rowOff>
    </xdr:to>
    <xdr:sp macro="" textlink="">
      <xdr:nvSpPr>
        <xdr:cNvPr id="1080" name="Text 22"/>
        <xdr:cNvSpPr txBox="1">
          <a:spLocks noChangeArrowheads="1"/>
        </xdr:cNvSpPr>
      </xdr:nvSpPr>
      <xdr:spPr bwMode="auto">
        <a:xfrm>
          <a:off x="266700" y="47158275"/>
          <a:ext cx="76676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Off Balance Sheet Financial Statements</a:t>
          </a:r>
          <a:endParaRPr lang="en-US" sz="10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financial instruments with off balance sheet risk as at the date of this report.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243840</xdr:colOff>
      <xdr:row>291</xdr:row>
      <xdr:rowOff>0</xdr:rowOff>
    </xdr:from>
    <xdr:to>
      <xdr:col>13</xdr:col>
      <xdr:colOff>649597</xdr:colOff>
      <xdr:row>291</xdr:row>
      <xdr:rowOff>0</xdr:rowOff>
    </xdr:to>
    <xdr:sp macro="" textlink="">
      <xdr:nvSpPr>
        <xdr:cNvPr id="1081" name="Text 22"/>
        <xdr:cNvSpPr txBox="1">
          <a:spLocks noChangeArrowheads="1"/>
        </xdr:cNvSpPr>
      </xdr:nvSpPr>
      <xdr:spPr bwMode="auto">
        <a:xfrm>
          <a:off x="447675" y="47158275"/>
          <a:ext cx="75152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date of the contract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0</xdr:colOff>
      <xdr:row>291</xdr:row>
      <xdr:rowOff>0</xdr:rowOff>
    </xdr:from>
    <xdr:to>
      <xdr:col>13</xdr:col>
      <xdr:colOff>649600</xdr:colOff>
      <xdr:row>291</xdr:row>
      <xdr:rowOff>0</xdr:rowOff>
    </xdr:to>
    <xdr:sp macro="" textlink="">
      <xdr:nvSpPr>
        <xdr:cNvPr id="1082" name="Text 22"/>
        <xdr:cNvSpPr txBox="1">
          <a:spLocks noChangeArrowheads="1"/>
        </xdr:cNvSpPr>
      </xdr:nvSpPr>
      <xdr:spPr bwMode="auto">
        <a:xfrm>
          <a:off x="457200" y="47158275"/>
          <a:ext cx="75057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face or contract amount (or notional principal amount if there is no face or contact amount); and</a:t>
          </a:r>
        </a:p>
      </xdr:txBody>
    </xdr:sp>
    <xdr:clientData/>
  </xdr:twoCellAnchor>
  <xdr:twoCellAnchor>
    <xdr:from>
      <xdr:col>1</xdr:col>
      <xdr:colOff>228600</xdr:colOff>
      <xdr:row>291</xdr:row>
      <xdr:rowOff>0</xdr:rowOff>
    </xdr:from>
    <xdr:to>
      <xdr:col>13</xdr:col>
      <xdr:colOff>621032</xdr:colOff>
      <xdr:row>291</xdr:row>
      <xdr:rowOff>0</xdr:rowOff>
    </xdr:to>
    <xdr:sp macro="" textlink="">
      <xdr:nvSpPr>
        <xdr:cNvPr id="1083" name="Text 22"/>
        <xdr:cNvSpPr txBox="1">
          <a:spLocks noChangeArrowheads="1"/>
        </xdr:cNvSpPr>
      </xdr:nvSpPr>
      <xdr:spPr bwMode="auto">
        <a:xfrm>
          <a:off x="438150" y="47158275"/>
          <a:ext cx="74961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nature and terms, including, at minimum, a discussion of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243840</xdr:colOff>
      <xdr:row>291</xdr:row>
      <xdr:rowOff>0</xdr:rowOff>
    </xdr:from>
    <xdr:to>
      <xdr:col>13</xdr:col>
      <xdr:colOff>649597</xdr:colOff>
      <xdr:row>291</xdr:row>
      <xdr:rowOff>0</xdr:rowOff>
    </xdr:to>
    <xdr:sp macro="" textlink="">
      <xdr:nvSpPr>
        <xdr:cNvPr id="1084" name="Text 22"/>
        <xdr:cNvSpPr txBox="1">
          <a:spLocks noChangeArrowheads="1"/>
        </xdr:cNvSpPr>
      </xdr:nvSpPr>
      <xdr:spPr bwMode="auto">
        <a:xfrm>
          <a:off x="447675" y="47158275"/>
          <a:ext cx="75152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(i)    the credit and market risk of those instruments;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(ii)  the cash requirement of those instruments; and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(iii)  the related accounting policies.</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0</xdr:colOff>
      <xdr:row>291</xdr:row>
      <xdr:rowOff>0</xdr:rowOff>
    </xdr:from>
    <xdr:to>
      <xdr:col>13</xdr:col>
      <xdr:colOff>506732</xdr:colOff>
      <xdr:row>291</xdr:row>
      <xdr:rowOff>0</xdr:rowOff>
    </xdr:to>
    <xdr:sp macro="" textlink="">
      <xdr:nvSpPr>
        <xdr:cNvPr id="1098" name="Text 22"/>
        <xdr:cNvSpPr txBox="1">
          <a:spLocks noChangeArrowheads="1"/>
        </xdr:cNvSpPr>
      </xdr:nvSpPr>
      <xdr:spPr bwMode="auto">
        <a:xfrm>
          <a:off x="457200" y="47158275"/>
          <a:ext cx="73628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262890</xdr:colOff>
      <xdr:row>291</xdr:row>
      <xdr:rowOff>0</xdr:rowOff>
    </xdr:from>
    <xdr:to>
      <xdr:col>13</xdr:col>
      <xdr:colOff>556264</xdr:colOff>
      <xdr:row>291</xdr:row>
      <xdr:rowOff>0</xdr:rowOff>
    </xdr:to>
    <xdr:sp macro="" textlink="">
      <xdr:nvSpPr>
        <xdr:cNvPr id="1099" name="Text 22"/>
        <xdr:cNvSpPr txBox="1">
          <a:spLocks noChangeArrowheads="1"/>
        </xdr:cNvSpPr>
      </xdr:nvSpPr>
      <xdr:spPr bwMode="auto">
        <a:xfrm>
          <a:off x="714375" y="47158275"/>
          <a:ext cx="71532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Bonus issue of 49,750,000 new ordinary shares of RM1.00 each on the basis of one (1) new ordinary share of RM1.00 each for every one (1) existing ordinary share of RM1.00 each held.</a:t>
          </a: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shares for the bonus issue were allotted and issued on 30 August 2001 and the shares were listed on 13 September 2001.</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171450</xdr:colOff>
      <xdr:row>291</xdr:row>
      <xdr:rowOff>0</xdr:rowOff>
    </xdr:from>
    <xdr:to>
      <xdr:col>14</xdr:col>
      <xdr:colOff>0</xdr:colOff>
      <xdr:row>291</xdr:row>
      <xdr:rowOff>0</xdr:rowOff>
    </xdr:to>
    <xdr:sp macro="" textlink="">
      <xdr:nvSpPr>
        <xdr:cNvPr id="1101" name="Text 22"/>
        <xdr:cNvSpPr txBox="1">
          <a:spLocks noChangeArrowheads="1"/>
        </xdr:cNvSpPr>
      </xdr:nvSpPr>
      <xdr:spPr bwMode="auto">
        <a:xfrm>
          <a:off x="381000" y="47158275"/>
          <a:ext cx="7658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262890</xdr:colOff>
      <xdr:row>291</xdr:row>
      <xdr:rowOff>0</xdr:rowOff>
    </xdr:from>
    <xdr:to>
      <xdr:col>13</xdr:col>
      <xdr:colOff>556264</xdr:colOff>
      <xdr:row>291</xdr:row>
      <xdr:rowOff>0</xdr:rowOff>
    </xdr:to>
    <xdr:sp macro="" textlink="">
      <xdr:nvSpPr>
        <xdr:cNvPr id="1109" name="Text 22"/>
        <xdr:cNvSpPr txBox="1">
          <a:spLocks noChangeArrowheads="1"/>
        </xdr:cNvSpPr>
      </xdr:nvSpPr>
      <xdr:spPr bwMode="auto">
        <a:xfrm>
          <a:off x="714375" y="47158275"/>
          <a:ext cx="71532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exercise price of the warrants is as follows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272415</xdr:colOff>
      <xdr:row>291</xdr:row>
      <xdr:rowOff>0</xdr:rowOff>
    </xdr:from>
    <xdr:to>
      <xdr:col>14</xdr:col>
      <xdr:colOff>0</xdr:colOff>
      <xdr:row>291</xdr:row>
      <xdr:rowOff>0</xdr:rowOff>
    </xdr:to>
    <xdr:sp macro="" textlink="">
      <xdr:nvSpPr>
        <xdr:cNvPr id="1110" name="Text 22"/>
        <xdr:cNvSpPr txBox="1">
          <a:spLocks noChangeArrowheads="1"/>
        </xdr:cNvSpPr>
      </xdr:nvSpPr>
      <xdr:spPr bwMode="auto">
        <a:xfrm>
          <a:off x="723900"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480060</xdr:colOff>
      <xdr:row>291</xdr:row>
      <xdr:rowOff>0</xdr:rowOff>
    </xdr:from>
    <xdr:to>
      <xdr:col>13</xdr:col>
      <xdr:colOff>441960</xdr:colOff>
      <xdr:row>291</xdr:row>
      <xdr:rowOff>0</xdr:rowOff>
    </xdr:to>
    <xdr:sp macro="" textlink="">
      <xdr:nvSpPr>
        <xdr:cNvPr id="1140" name="Text 22"/>
        <xdr:cNvSpPr txBox="1">
          <a:spLocks noChangeArrowheads="1"/>
        </xdr:cNvSpPr>
      </xdr:nvSpPr>
      <xdr:spPr bwMode="auto">
        <a:xfrm>
          <a:off x="923925" y="47158275"/>
          <a:ext cx="68294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RM1.13 per new ordinary share for the period commencing from 25 January 2002 to 24 January 2005; or</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480060</xdr:colOff>
      <xdr:row>291</xdr:row>
      <xdr:rowOff>0</xdr:rowOff>
    </xdr:from>
    <xdr:to>
      <xdr:col>13</xdr:col>
      <xdr:colOff>506747</xdr:colOff>
      <xdr:row>291</xdr:row>
      <xdr:rowOff>0</xdr:rowOff>
    </xdr:to>
    <xdr:sp macro="" textlink="">
      <xdr:nvSpPr>
        <xdr:cNvPr id="1141" name="Text 22"/>
        <xdr:cNvSpPr txBox="1">
          <a:spLocks noChangeArrowheads="1"/>
        </xdr:cNvSpPr>
      </xdr:nvSpPr>
      <xdr:spPr bwMode="auto">
        <a:xfrm>
          <a:off x="923925" y="47158275"/>
          <a:ext cx="6896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RM1.19 per new ordinary share for the period commencing from 25 January 2005 to 24 January 2007.</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262890</xdr:colOff>
      <xdr:row>291</xdr:row>
      <xdr:rowOff>0</xdr:rowOff>
    </xdr:from>
    <xdr:to>
      <xdr:col>13</xdr:col>
      <xdr:colOff>556264</xdr:colOff>
      <xdr:row>291</xdr:row>
      <xdr:rowOff>0</xdr:rowOff>
    </xdr:to>
    <xdr:sp macro="" textlink="">
      <xdr:nvSpPr>
        <xdr:cNvPr id="1142" name="Text 22"/>
        <xdr:cNvSpPr txBox="1">
          <a:spLocks noChangeArrowheads="1"/>
        </xdr:cNvSpPr>
      </xdr:nvSpPr>
      <xdr:spPr bwMode="auto">
        <a:xfrm>
          <a:off x="714375" y="47158275"/>
          <a:ext cx="71532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shares and warrants were granted for listing on 5 February 2002 and the shares ranked pari passu in all respects to the existing shares in issue.</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9525</xdr:colOff>
      <xdr:row>291</xdr:row>
      <xdr:rowOff>0</xdr:rowOff>
    </xdr:from>
    <xdr:to>
      <xdr:col>13</xdr:col>
      <xdr:colOff>573392</xdr:colOff>
      <xdr:row>291</xdr:row>
      <xdr:rowOff>0</xdr:rowOff>
    </xdr:to>
    <xdr:sp macro="" textlink="">
      <xdr:nvSpPr>
        <xdr:cNvPr id="1145" name="Text 22"/>
        <xdr:cNvSpPr txBox="1">
          <a:spLocks noChangeArrowheads="1"/>
        </xdr:cNvSpPr>
      </xdr:nvSpPr>
      <xdr:spPr bwMode="auto">
        <a:xfrm>
          <a:off x="219075" y="47158275"/>
          <a:ext cx="76676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total proceeds of RM300 million ABBA NIF received have been utilised as follows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219075</xdr:colOff>
      <xdr:row>291</xdr:row>
      <xdr:rowOff>0</xdr:rowOff>
    </xdr:from>
    <xdr:to>
      <xdr:col>13</xdr:col>
      <xdr:colOff>594355</xdr:colOff>
      <xdr:row>291</xdr:row>
      <xdr:rowOff>0</xdr:rowOff>
    </xdr:to>
    <xdr:sp macro="" textlink="">
      <xdr:nvSpPr>
        <xdr:cNvPr id="1146" name="Text 22"/>
        <xdr:cNvSpPr txBox="1">
          <a:spLocks noChangeArrowheads="1"/>
        </xdr:cNvSpPr>
      </xdr:nvSpPr>
      <xdr:spPr bwMode="auto">
        <a:xfrm>
          <a:off x="428625" y="47158275"/>
          <a:ext cx="7477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Ayamas Food Corporation Bhd ("AFCB"), an associated company, had undertaken the following corporate exercises :-</a:t>
          </a:r>
        </a:p>
      </xdr:txBody>
    </xdr:sp>
    <xdr:clientData/>
  </xdr:twoCellAnchor>
  <xdr:twoCellAnchor>
    <xdr:from>
      <xdr:col>2</xdr:col>
      <xdr:colOff>281940</xdr:colOff>
      <xdr:row>291</xdr:row>
      <xdr:rowOff>0</xdr:rowOff>
    </xdr:from>
    <xdr:to>
      <xdr:col>13</xdr:col>
      <xdr:colOff>573398</xdr:colOff>
      <xdr:row>291</xdr:row>
      <xdr:rowOff>0</xdr:rowOff>
    </xdr:to>
    <xdr:sp macro="" textlink="">
      <xdr:nvSpPr>
        <xdr:cNvPr id="1150" name="Text 22"/>
        <xdr:cNvSpPr txBox="1">
          <a:spLocks noChangeArrowheads="1"/>
        </xdr:cNvSpPr>
      </xdr:nvSpPr>
      <xdr:spPr bwMode="auto">
        <a:xfrm>
          <a:off x="733425" y="47158275"/>
          <a:ext cx="71532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shareholders of AHB</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 </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310515</xdr:colOff>
      <xdr:row>291</xdr:row>
      <xdr:rowOff>0</xdr:rowOff>
    </xdr:from>
    <xdr:to>
      <xdr:col>13</xdr:col>
      <xdr:colOff>573402</xdr:colOff>
      <xdr:row>291</xdr:row>
      <xdr:rowOff>0</xdr:rowOff>
    </xdr:to>
    <xdr:sp macro="" textlink="">
      <xdr:nvSpPr>
        <xdr:cNvPr id="1151" name="Text 22"/>
        <xdr:cNvSpPr txBox="1">
          <a:spLocks noChangeArrowheads="1"/>
        </xdr:cNvSpPr>
      </xdr:nvSpPr>
      <xdr:spPr bwMode="auto">
        <a:xfrm>
          <a:off x="762000" y="47158275"/>
          <a:ext cx="71247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Pepsico International</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 </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281940</xdr:colOff>
      <xdr:row>291</xdr:row>
      <xdr:rowOff>0</xdr:rowOff>
    </xdr:from>
    <xdr:to>
      <xdr:col>14</xdr:col>
      <xdr:colOff>4</xdr:colOff>
      <xdr:row>291</xdr:row>
      <xdr:rowOff>0</xdr:rowOff>
    </xdr:to>
    <xdr:sp macro="" textlink="">
      <xdr:nvSpPr>
        <xdr:cNvPr id="1152" name="Text 22"/>
        <xdr:cNvSpPr txBox="1">
          <a:spLocks noChangeArrowheads="1"/>
        </xdr:cNvSpPr>
      </xdr:nvSpPr>
      <xdr:spPr bwMode="auto">
        <a:xfrm>
          <a:off x="733425" y="47158275"/>
          <a:ext cx="73056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Foreign Investment Committee</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 </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205740</xdr:colOff>
      <xdr:row>291</xdr:row>
      <xdr:rowOff>0</xdr:rowOff>
    </xdr:from>
    <xdr:to>
      <xdr:col>13</xdr:col>
      <xdr:colOff>310515</xdr:colOff>
      <xdr:row>291</xdr:row>
      <xdr:rowOff>0</xdr:rowOff>
    </xdr:to>
    <xdr:sp macro="" textlink="">
      <xdr:nvSpPr>
        <xdr:cNvPr id="1167" name="Text 22"/>
        <xdr:cNvSpPr txBox="1">
          <a:spLocks noChangeArrowheads="1"/>
        </xdr:cNvSpPr>
      </xdr:nvSpPr>
      <xdr:spPr bwMode="auto">
        <a:xfrm>
          <a:off x="409575" y="47158275"/>
          <a:ext cx="72199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Disposal B</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Pan-Tiara Corporation Sdn Bhd, a wholly-owned subsidiary of KFCH, acquired the following from KFCH :-</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180975</xdr:colOff>
      <xdr:row>291</xdr:row>
      <xdr:rowOff>0</xdr:rowOff>
    </xdr:from>
    <xdr:to>
      <xdr:col>13</xdr:col>
      <xdr:colOff>520049</xdr:colOff>
      <xdr:row>291</xdr:row>
      <xdr:rowOff>0</xdr:rowOff>
    </xdr:to>
    <xdr:sp macro="" textlink="">
      <xdr:nvSpPr>
        <xdr:cNvPr id="1168" name="Text 22"/>
        <xdr:cNvSpPr txBox="1">
          <a:spLocks noChangeArrowheads="1"/>
        </xdr:cNvSpPr>
      </xdr:nvSpPr>
      <xdr:spPr bwMode="auto">
        <a:xfrm>
          <a:off x="638175" y="47158275"/>
          <a:ext cx="72009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2 ordinary shares of RM1.00 each representing 100% of the issued and paid-up share capital of Boss Dynamic Sdn Bhd for a consideration of RM55,000.00;</a:t>
          </a:r>
        </a:p>
      </xdr:txBody>
    </xdr:sp>
    <xdr:clientData/>
  </xdr:twoCellAnchor>
  <xdr:twoCellAnchor>
    <xdr:from>
      <xdr:col>2</xdr:col>
      <xdr:colOff>180975</xdr:colOff>
      <xdr:row>291</xdr:row>
      <xdr:rowOff>0</xdr:rowOff>
    </xdr:from>
    <xdr:to>
      <xdr:col>13</xdr:col>
      <xdr:colOff>520049</xdr:colOff>
      <xdr:row>291</xdr:row>
      <xdr:rowOff>0</xdr:rowOff>
    </xdr:to>
    <xdr:sp macro="" textlink="">
      <xdr:nvSpPr>
        <xdr:cNvPr id="1169" name="Text 22"/>
        <xdr:cNvSpPr txBox="1">
          <a:spLocks noChangeArrowheads="1"/>
        </xdr:cNvSpPr>
      </xdr:nvSpPr>
      <xdr:spPr bwMode="auto">
        <a:xfrm>
          <a:off x="638175" y="47158275"/>
          <a:ext cx="72009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2 ordinary shares of RM1.00 each representing 100% of the issued and paid-up share capital of Mutual Empire Sdn Bhd for a consideration of RM2.00; and</a:t>
          </a:r>
        </a:p>
      </xdr:txBody>
    </xdr:sp>
    <xdr:clientData/>
  </xdr:twoCellAnchor>
  <xdr:twoCellAnchor>
    <xdr:from>
      <xdr:col>2</xdr:col>
      <xdr:colOff>180975</xdr:colOff>
      <xdr:row>291</xdr:row>
      <xdr:rowOff>0</xdr:rowOff>
    </xdr:from>
    <xdr:to>
      <xdr:col>13</xdr:col>
      <xdr:colOff>520049</xdr:colOff>
      <xdr:row>291</xdr:row>
      <xdr:rowOff>0</xdr:rowOff>
    </xdr:to>
    <xdr:sp macro="" textlink="">
      <xdr:nvSpPr>
        <xdr:cNvPr id="1170" name="Text 22"/>
        <xdr:cNvSpPr txBox="1">
          <a:spLocks noChangeArrowheads="1"/>
        </xdr:cNvSpPr>
      </xdr:nvSpPr>
      <xdr:spPr bwMode="auto">
        <a:xfrm>
          <a:off x="638175" y="47158275"/>
          <a:ext cx="72009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2 ordinary shares of RM1.00 each representing 100% of the issued and paid-up share capital of Sterling Distinction Sdn Bhd for a consideration of RM2.00.</a:t>
          </a:r>
        </a:p>
      </xdr:txBody>
    </xdr:sp>
    <xdr:clientData/>
  </xdr:twoCellAnchor>
  <xdr:twoCellAnchor>
    <xdr:from>
      <xdr:col>2</xdr:col>
      <xdr:colOff>19050</xdr:colOff>
      <xdr:row>291</xdr:row>
      <xdr:rowOff>0</xdr:rowOff>
    </xdr:from>
    <xdr:to>
      <xdr:col>13</xdr:col>
      <xdr:colOff>367666</xdr:colOff>
      <xdr:row>291</xdr:row>
      <xdr:rowOff>0</xdr:rowOff>
    </xdr:to>
    <xdr:sp macro="" textlink="">
      <xdr:nvSpPr>
        <xdr:cNvPr id="1171" name="Text 22"/>
        <xdr:cNvSpPr txBox="1">
          <a:spLocks noChangeArrowheads="1"/>
        </xdr:cNvSpPr>
      </xdr:nvSpPr>
      <xdr:spPr bwMode="auto">
        <a:xfrm>
          <a:off x="476250" y="47158275"/>
          <a:ext cx="72104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total disposal consideration of RM55,004 was satisfied by cash.</a:t>
          </a:r>
        </a:p>
      </xdr:txBody>
    </xdr:sp>
    <xdr:clientData/>
  </xdr:twoCellAnchor>
  <xdr:twoCellAnchor>
    <xdr:from>
      <xdr:col>1</xdr:col>
      <xdr:colOff>66675</xdr:colOff>
      <xdr:row>291</xdr:row>
      <xdr:rowOff>0</xdr:rowOff>
    </xdr:from>
    <xdr:to>
      <xdr:col>13</xdr:col>
      <xdr:colOff>621039</xdr:colOff>
      <xdr:row>291</xdr:row>
      <xdr:rowOff>0</xdr:rowOff>
    </xdr:to>
    <xdr:sp macro="" textlink="">
      <xdr:nvSpPr>
        <xdr:cNvPr id="1184" name="Text 22"/>
        <xdr:cNvSpPr txBox="1">
          <a:spLocks noChangeArrowheads="1"/>
        </xdr:cNvSpPr>
      </xdr:nvSpPr>
      <xdr:spPr bwMode="auto">
        <a:xfrm>
          <a:off x="276225" y="47158275"/>
          <a:ext cx="7658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91440</xdr:colOff>
      <xdr:row>291</xdr:row>
      <xdr:rowOff>0</xdr:rowOff>
    </xdr:from>
    <xdr:to>
      <xdr:col>13</xdr:col>
      <xdr:colOff>678172</xdr:colOff>
      <xdr:row>291</xdr:row>
      <xdr:rowOff>0</xdr:rowOff>
    </xdr:to>
    <xdr:sp macro="" textlink="">
      <xdr:nvSpPr>
        <xdr:cNvPr id="1193" name="Text 22"/>
        <xdr:cNvSpPr txBox="1">
          <a:spLocks noChangeArrowheads="1"/>
        </xdr:cNvSpPr>
      </xdr:nvSpPr>
      <xdr:spPr bwMode="auto">
        <a:xfrm>
          <a:off x="542925" y="47158275"/>
          <a:ext cx="74390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a:t>
          </a:r>
        </a:p>
        <a:p>
          <a:pPr algn="just" rtl="0">
            <a:defRPr sz="1000"/>
          </a:pPr>
          <a:endParaRPr lang="en-US" sz="6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190500</xdr:colOff>
      <xdr:row>291</xdr:row>
      <xdr:rowOff>0</xdr:rowOff>
    </xdr:from>
    <xdr:to>
      <xdr:col>13</xdr:col>
      <xdr:colOff>520046</xdr:colOff>
      <xdr:row>291</xdr:row>
      <xdr:rowOff>0</xdr:rowOff>
    </xdr:to>
    <xdr:sp macro="" textlink="">
      <xdr:nvSpPr>
        <xdr:cNvPr id="1194" name="Text 22"/>
        <xdr:cNvSpPr txBox="1">
          <a:spLocks noChangeArrowheads="1"/>
        </xdr:cNvSpPr>
      </xdr:nvSpPr>
      <xdr:spPr bwMode="auto">
        <a:xfrm>
          <a:off x="190500" y="47158275"/>
          <a:ext cx="76485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a:t>
          </a:r>
        </a:p>
        <a:p>
          <a:pPr algn="just" rtl="0">
            <a:defRPr sz="1000"/>
          </a:pPr>
          <a:endParaRPr lang="en-US" sz="7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xdr:txBody>
    </xdr:sp>
    <xdr:clientData/>
  </xdr:twoCellAnchor>
  <xdr:twoCellAnchor>
    <xdr:from>
      <xdr:col>1</xdr:col>
      <xdr:colOff>66675</xdr:colOff>
      <xdr:row>291</xdr:row>
      <xdr:rowOff>0</xdr:rowOff>
    </xdr:from>
    <xdr:to>
      <xdr:col>13</xdr:col>
      <xdr:colOff>594354</xdr:colOff>
      <xdr:row>291</xdr:row>
      <xdr:rowOff>0</xdr:rowOff>
    </xdr:to>
    <xdr:sp macro="" textlink="">
      <xdr:nvSpPr>
        <xdr:cNvPr id="1207" name="Text 22"/>
        <xdr:cNvSpPr txBox="1">
          <a:spLocks noChangeArrowheads="1"/>
        </xdr:cNvSpPr>
      </xdr:nvSpPr>
      <xdr:spPr bwMode="auto">
        <a:xfrm>
          <a:off x="276225" y="47158275"/>
          <a:ext cx="76295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Comments About Seasonal or Cyclical Factors</a:t>
          </a: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291</xdr:row>
      <xdr:rowOff>0</xdr:rowOff>
    </xdr:from>
    <xdr:to>
      <xdr:col>13</xdr:col>
      <xdr:colOff>529590</xdr:colOff>
      <xdr:row>291</xdr:row>
      <xdr:rowOff>0</xdr:rowOff>
    </xdr:to>
    <xdr:sp macro="" textlink="">
      <xdr:nvSpPr>
        <xdr:cNvPr id="1208" name="Text 22"/>
        <xdr:cNvSpPr txBox="1">
          <a:spLocks noChangeArrowheads="1"/>
        </xdr:cNvSpPr>
      </xdr:nvSpPr>
      <xdr:spPr bwMode="auto">
        <a:xfrm>
          <a:off x="276225" y="47158275"/>
          <a:ext cx="7572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Changes in Estimates</a:t>
          </a: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There were no changes in estimates that have had a material effect in the current quarter.</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57150</xdr:colOff>
      <xdr:row>291</xdr:row>
      <xdr:rowOff>0</xdr:rowOff>
    </xdr:from>
    <xdr:to>
      <xdr:col>13</xdr:col>
      <xdr:colOff>573414</xdr:colOff>
      <xdr:row>291</xdr:row>
      <xdr:rowOff>0</xdr:rowOff>
    </xdr:to>
    <xdr:sp macro="" textlink="">
      <xdr:nvSpPr>
        <xdr:cNvPr id="1209" name="Text 22"/>
        <xdr:cNvSpPr txBox="1">
          <a:spLocks noChangeArrowheads="1"/>
        </xdr:cNvSpPr>
      </xdr:nvSpPr>
      <xdr:spPr bwMode="auto">
        <a:xfrm>
          <a:off x="266700" y="47158275"/>
          <a:ext cx="76200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Debt and Equity Securities</a:t>
          </a:r>
        </a:p>
        <a:p>
          <a:pPr algn="just" rtl="0">
            <a:defRPr sz="1000"/>
          </a:pPr>
          <a:endParaRPr lang="en-US" sz="6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issuances, cancellations, repurchases, resale and repayments of debt and equity securities. </a:t>
          </a:r>
        </a:p>
        <a:p>
          <a:pPr algn="just" rtl="0">
            <a:defRPr sz="1000"/>
          </a:pPr>
          <a:endParaRPr lang="en-US" sz="8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0</xdr:colOff>
      <xdr:row>291</xdr:row>
      <xdr:rowOff>0</xdr:rowOff>
    </xdr:from>
    <xdr:to>
      <xdr:col>13</xdr:col>
      <xdr:colOff>573400</xdr:colOff>
      <xdr:row>291</xdr:row>
      <xdr:rowOff>0</xdr:rowOff>
    </xdr:to>
    <xdr:sp macro="" textlink="">
      <xdr:nvSpPr>
        <xdr:cNvPr id="1210" name="Text 22"/>
        <xdr:cNvSpPr txBox="1">
          <a:spLocks noChangeArrowheads="1"/>
        </xdr:cNvSpPr>
      </xdr:nvSpPr>
      <xdr:spPr bwMode="auto">
        <a:xfrm>
          <a:off x="457200" y="47158275"/>
          <a:ext cx="74295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p>
        <a:p>
          <a:pPr algn="just" rtl="0">
            <a:defRPr sz="1000"/>
          </a:pPr>
          <a:endParaRPr lang="en-US" sz="8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76200</xdr:colOff>
      <xdr:row>291</xdr:row>
      <xdr:rowOff>0</xdr:rowOff>
    </xdr:from>
    <xdr:to>
      <xdr:col>13</xdr:col>
      <xdr:colOff>573400</xdr:colOff>
      <xdr:row>291</xdr:row>
      <xdr:rowOff>0</xdr:rowOff>
    </xdr:to>
    <xdr:sp macro="" textlink="">
      <xdr:nvSpPr>
        <xdr:cNvPr id="1212" name="Text 22"/>
        <xdr:cNvSpPr txBox="1">
          <a:spLocks noChangeArrowheads="1"/>
        </xdr:cNvSpPr>
      </xdr:nvSpPr>
      <xdr:spPr bwMode="auto">
        <a:xfrm>
          <a:off x="285750" y="47158275"/>
          <a:ext cx="76009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47625</xdr:colOff>
      <xdr:row>291</xdr:row>
      <xdr:rowOff>0</xdr:rowOff>
    </xdr:from>
    <xdr:to>
      <xdr:col>14</xdr:col>
      <xdr:colOff>28575</xdr:colOff>
      <xdr:row>291</xdr:row>
      <xdr:rowOff>0</xdr:rowOff>
    </xdr:to>
    <xdr:sp macro="" textlink="">
      <xdr:nvSpPr>
        <xdr:cNvPr id="1213" name="Text 22"/>
        <xdr:cNvSpPr txBox="1">
          <a:spLocks noChangeArrowheads="1"/>
        </xdr:cNvSpPr>
      </xdr:nvSpPr>
      <xdr:spPr bwMode="auto">
        <a:xfrm>
          <a:off x="257175" y="47158275"/>
          <a:ext cx="78105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Dividends Paid</a:t>
          </a:r>
        </a:p>
        <a:p>
          <a:pPr algn="just" rtl="0">
            <a:defRPr sz="1000"/>
          </a:pPr>
          <a:endParaRPr lang="en-US" sz="700" b="1"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dividend payments made during the current financial year-to-date.</a:t>
          </a:r>
        </a:p>
        <a:p>
          <a:pPr algn="just" rtl="0">
            <a:defRPr sz="1000"/>
          </a:pPr>
          <a:endParaRPr lang="en-US" sz="8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9525</xdr:colOff>
      <xdr:row>291</xdr:row>
      <xdr:rowOff>0</xdr:rowOff>
    </xdr:from>
    <xdr:to>
      <xdr:col>13</xdr:col>
      <xdr:colOff>573392</xdr:colOff>
      <xdr:row>291</xdr:row>
      <xdr:rowOff>0</xdr:rowOff>
    </xdr:to>
    <xdr:sp macro="" textlink="">
      <xdr:nvSpPr>
        <xdr:cNvPr id="1215" name="Text 22"/>
        <xdr:cNvSpPr txBox="1">
          <a:spLocks noChangeArrowheads="1"/>
        </xdr:cNvSpPr>
      </xdr:nvSpPr>
      <xdr:spPr bwMode="auto">
        <a:xfrm>
          <a:off x="219075" y="47158275"/>
          <a:ext cx="76676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Carrying Amount of Revalued Assets</a:t>
          </a:r>
        </a:p>
        <a:p>
          <a:pPr algn="just" rtl="0">
            <a:defRPr sz="1000"/>
          </a:pPr>
          <a:endParaRPr lang="en-US" sz="5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xdr:txBody>
    </xdr:sp>
    <xdr:clientData/>
  </xdr:twoCellAnchor>
  <xdr:twoCellAnchor>
    <xdr:from>
      <xdr:col>2</xdr:col>
      <xdr:colOff>66675</xdr:colOff>
      <xdr:row>291</xdr:row>
      <xdr:rowOff>0</xdr:rowOff>
    </xdr:from>
    <xdr:to>
      <xdr:col>13</xdr:col>
      <xdr:colOff>520049</xdr:colOff>
      <xdr:row>291</xdr:row>
      <xdr:rowOff>0</xdr:rowOff>
    </xdr:to>
    <xdr:sp macro="" textlink="">
      <xdr:nvSpPr>
        <xdr:cNvPr id="1216" name="Text 22"/>
        <xdr:cNvSpPr txBox="1">
          <a:spLocks noChangeArrowheads="1"/>
        </xdr:cNvSpPr>
      </xdr:nvSpPr>
      <xdr:spPr bwMode="auto">
        <a:xfrm>
          <a:off x="523875"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291</xdr:row>
      <xdr:rowOff>0</xdr:rowOff>
    </xdr:from>
    <xdr:to>
      <xdr:col>13</xdr:col>
      <xdr:colOff>520049</xdr:colOff>
      <xdr:row>291</xdr:row>
      <xdr:rowOff>0</xdr:rowOff>
    </xdr:to>
    <xdr:sp macro="" textlink="">
      <xdr:nvSpPr>
        <xdr:cNvPr id="1217" name="Text 22"/>
        <xdr:cNvSpPr txBox="1">
          <a:spLocks noChangeArrowheads="1"/>
        </xdr:cNvSpPr>
      </xdr:nvSpPr>
      <xdr:spPr bwMode="auto">
        <a:xfrm>
          <a:off x="523875"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291</xdr:row>
      <xdr:rowOff>0</xdr:rowOff>
    </xdr:from>
    <xdr:to>
      <xdr:col>13</xdr:col>
      <xdr:colOff>649592</xdr:colOff>
      <xdr:row>291</xdr:row>
      <xdr:rowOff>0</xdr:rowOff>
    </xdr:to>
    <xdr:sp macro="" textlink="">
      <xdr:nvSpPr>
        <xdr:cNvPr id="1218" name="Text 22"/>
        <xdr:cNvSpPr txBox="1">
          <a:spLocks noChangeArrowheads="1"/>
        </xdr:cNvSpPr>
      </xdr:nvSpPr>
      <xdr:spPr bwMode="auto">
        <a:xfrm>
          <a:off x="295275" y="47158275"/>
          <a:ext cx="76676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Subsequent Events</a:t>
          </a:r>
        </a:p>
        <a:p>
          <a:pPr algn="just" rtl="0">
            <a:defRPr sz="1000"/>
          </a:pPr>
          <a:endParaRPr lang="en-US" sz="500" b="1"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material events subsequent to the end of the current quarter. </a:t>
          </a:r>
          <a:endParaRPr lang="en-US" sz="10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xdr:txBody>
    </xdr:sp>
    <xdr:clientData/>
  </xdr:twoCellAnchor>
  <xdr:twoCellAnchor>
    <xdr:from>
      <xdr:col>2</xdr:col>
      <xdr:colOff>57150</xdr:colOff>
      <xdr:row>291</xdr:row>
      <xdr:rowOff>0</xdr:rowOff>
    </xdr:from>
    <xdr:to>
      <xdr:col>13</xdr:col>
      <xdr:colOff>649615</xdr:colOff>
      <xdr:row>291</xdr:row>
      <xdr:rowOff>0</xdr:rowOff>
    </xdr:to>
    <xdr:sp macro="" textlink="">
      <xdr:nvSpPr>
        <xdr:cNvPr id="1219" name="Text 22"/>
        <xdr:cNvSpPr txBox="1">
          <a:spLocks noChangeArrowheads="1"/>
        </xdr:cNvSpPr>
      </xdr:nvSpPr>
      <xdr:spPr bwMode="auto">
        <a:xfrm>
          <a:off x="514350" y="47158275"/>
          <a:ext cx="74485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291</xdr:row>
      <xdr:rowOff>0</xdr:rowOff>
    </xdr:from>
    <xdr:to>
      <xdr:col>13</xdr:col>
      <xdr:colOff>573399</xdr:colOff>
      <xdr:row>291</xdr:row>
      <xdr:rowOff>0</xdr:rowOff>
    </xdr:to>
    <xdr:sp macro="" textlink="">
      <xdr:nvSpPr>
        <xdr:cNvPr id="1220" name="Text 22"/>
        <xdr:cNvSpPr txBox="1">
          <a:spLocks noChangeArrowheads="1"/>
        </xdr:cNvSpPr>
      </xdr:nvSpPr>
      <xdr:spPr bwMode="auto">
        <a:xfrm>
          <a:off x="571500"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291</xdr:row>
      <xdr:rowOff>0</xdr:rowOff>
    </xdr:from>
    <xdr:to>
      <xdr:col>13</xdr:col>
      <xdr:colOff>556261</xdr:colOff>
      <xdr:row>291</xdr:row>
      <xdr:rowOff>0</xdr:rowOff>
    </xdr:to>
    <xdr:sp macro="" textlink="">
      <xdr:nvSpPr>
        <xdr:cNvPr id="1221" name="Text 22"/>
        <xdr:cNvSpPr txBox="1">
          <a:spLocks noChangeArrowheads="1"/>
        </xdr:cNvSpPr>
      </xdr:nvSpPr>
      <xdr:spPr bwMode="auto">
        <a:xfrm>
          <a:off x="552450"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a:t>
          </a:r>
        </a:p>
        <a:p>
          <a:pPr algn="just" rtl="0">
            <a:defRPr sz="1000"/>
          </a:pPr>
          <a:r>
            <a:rPr lang="en-US" sz="1000" b="0" i="0" u="none" strike="noStrike" baseline="0">
              <a:solidFill>
                <a:srgbClr val="000000"/>
              </a:solidFill>
              <a:latin typeface="Times New Roman"/>
              <a:cs typeface="Times New Roman"/>
            </a:rPr>
            <a:t> </a:t>
          </a:r>
        </a:p>
      </xdr:txBody>
    </xdr:sp>
    <xdr:clientData/>
  </xdr:twoCellAnchor>
  <xdr:twoCellAnchor>
    <xdr:from>
      <xdr:col>2</xdr:col>
      <xdr:colOff>76200</xdr:colOff>
      <xdr:row>291</xdr:row>
      <xdr:rowOff>0</xdr:rowOff>
    </xdr:from>
    <xdr:to>
      <xdr:col>13</xdr:col>
      <xdr:colOff>573399</xdr:colOff>
      <xdr:row>291</xdr:row>
      <xdr:rowOff>0</xdr:rowOff>
    </xdr:to>
    <xdr:sp macro="" textlink="">
      <xdr:nvSpPr>
        <xdr:cNvPr id="1222" name="Text 22"/>
        <xdr:cNvSpPr txBox="1">
          <a:spLocks noChangeArrowheads="1"/>
        </xdr:cNvSpPr>
      </xdr:nvSpPr>
      <xdr:spPr bwMode="auto">
        <a:xfrm>
          <a:off x="533400" y="47158275"/>
          <a:ext cx="73533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a:t>
          </a:r>
        </a:p>
        <a:p>
          <a:pPr algn="just" rtl="0">
            <a:defRPr sz="1000"/>
          </a:pPr>
          <a:r>
            <a:rPr lang="en-US" sz="1000" b="0" i="0" u="none" strike="noStrike" baseline="0">
              <a:solidFill>
                <a:srgbClr val="000000"/>
              </a:solidFill>
              <a:latin typeface="Times New Roman"/>
              <a:cs typeface="Times New Roman"/>
            </a:rPr>
            <a:t> </a:t>
          </a:r>
        </a:p>
      </xdr:txBody>
    </xdr:sp>
    <xdr:clientData/>
  </xdr:twoCellAnchor>
  <xdr:twoCellAnchor>
    <xdr:from>
      <xdr:col>2</xdr:col>
      <xdr:colOff>57150</xdr:colOff>
      <xdr:row>291</xdr:row>
      <xdr:rowOff>0</xdr:rowOff>
    </xdr:from>
    <xdr:to>
      <xdr:col>14</xdr:col>
      <xdr:colOff>0</xdr:colOff>
      <xdr:row>291</xdr:row>
      <xdr:rowOff>0</xdr:rowOff>
    </xdr:to>
    <xdr:sp macro="" textlink="">
      <xdr:nvSpPr>
        <xdr:cNvPr id="1223" name="Text 22"/>
        <xdr:cNvSpPr txBox="1">
          <a:spLocks noChangeArrowheads="1"/>
        </xdr:cNvSpPr>
      </xdr:nvSpPr>
      <xdr:spPr bwMode="auto">
        <a:xfrm>
          <a:off x="514350" y="47158275"/>
          <a:ext cx="75247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acquisitions of KFCMPL and PHS were completed on 31 May 2002;</a:t>
          </a:r>
        </a:p>
        <a:p>
          <a:pPr algn="just" rtl="0">
            <a:defRPr sz="1000"/>
          </a:pPr>
          <a:r>
            <a:rPr lang="en-US" sz="1000" b="0" i="0" u="none" strike="noStrike" baseline="0">
              <a:solidFill>
                <a:srgbClr val="000000"/>
              </a:solidFill>
              <a:latin typeface="Times New Roman"/>
              <a:cs typeface="Times New Roman"/>
            </a:rPr>
            <a:t> </a:t>
          </a:r>
        </a:p>
      </xdr:txBody>
    </xdr:sp>
    <xdr:clientData/>
  </xdr:twoCellAnchor>
  <xdr:twoCellAnchor>
    <xdr:from>
      <xdr:col>2</xdr:col>
      <xdr:colOff>114300</xdr:colOff>
      <xdr:row>291</xdr:row>
      <xdr:rowOff>0</xdr:rowOff>
    </xdr:from>
    <xdr:to>
      <xdr:col>13</xdr:col>
      <xdr:colOff>573399</xdr:colOff>
      <xdr:row>291</xdr:row>
      <xdr:rowOff>0</xdr:rowOff>
    </xdr:to>
    <xdr:sp macro="" textlink="">
      <xdr:nvSpPr>
        <xdr:cNvPr id="1224" name="Text 22"/>
        <xdr:cNvSpPr txBox="1">
          <a:spLocks noChangeArrowheads="1"/>
        </xdr:cNvSpPr>
      </xdr:nvSpPr>
      <xdr:spPr bwMode="auto">
        <a:xfrm>
          <a:off x="571500"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a:t>
          </a: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acquisition was completed on 5 April 2002;</a:t>
          </a:r>
        </a:p>
      </xdr:txBody>
    </xdr:sp>
    <xdr:clientData/>
  </xdr:twoCellAnchor>
  <xdr:twoCellAnchor>
    <xdr:from>
      <xdr:col>2</xdr:col>
      <xdr:colOff>95250</xdr:colOff>
      <xdr:row>291</xdr:row>
      <xdr:rowOff>0</xdr:rowOff>
    </xdr:from>
    <xdr:to>
      <xdr:col>13</xdr:col>
      <xdr:colOff>556261</xdr:colOff>
      <xdr:row>291</xdr:row>
      <xdr:rowOff>0</xdr:rowOff>
    </xdr:to>
    <xdr:sp macro="" textlink="">
      <xdr:nvSpPr>
        <xdr:cNvPr id="1225" name="Text 22"/>
        <xdr:cNvSpPr txBox="1">
          <a:spLocks noChangeArrowheads="1"/>
        </xdr:cNvSpPr>
      </xdr:nvSpPr>
      <xdr:spPr bwMode="auto">
        <a:xfrm>
          <a:off x="552450"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a:t>
          </a: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acquisition was completed on 5 April 2002.</a:t>
          </a: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291</xdr:row>
      <xdr:rowOff>0</xdr:rowOff>
    </xdr:from>
    <xdr:to>
      <xdr:col>13</xdr:col>
      <xdr:colOff>556261</xdr:colOff>
      <xdr:row>291</xdr:row>
      <xdr:rowOff>0</xdr:rowOff>
    </xdr:to>
    <xdr:sp macro="" textlink="">
      <xdr:nvSpPr>
        <xdr:cNvPr id="1226" name="Text 22"/>
        <xdr:cNvSpPr txBox="1">
          <a:spLocks noChangeArrowheads="1"/>
        </xdr:cNvSpPr>
      </xdr:nvSpPr>
      <xdr:spPr bwMode="auto">
        <a:xfrm>
          <a:off x="552450"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disposal was completed on 31 July 2002;</a:t>
          </a:r>
        </a:p>
        <a:p>
          <a:pPr algn="just" rtl="0">
            <a:defRPr sz="1000"/>
          </a:pPr>
          <a:r>
            <a:rPr lang="en-US" sz="1000" b="0" i="0" u="none" strike="noStrike" baseline="0">
              <a:solidFill>
                <a:srgbClr val="000000"/>
              </a:solidFill>
              <a:latin typeface="Times New Roman"/>
              <a:cs typeface="Times New Roman"/>
            </a:rPr>
            <a:t> </a:t>
          </a:r>
        </a:p>
      </xdr:txBody>
    </xdr:sp>
    <xdr:clientData/>
  </xdr:twoCellAnchor>
  <xdr:twoCellAnchor>
    <xdr:from>
      <xdr:col>2</xdr:col>
      <xdr:colOff>76200</xdr:colOff>
      <xdr:row>291</xdr:row>
      <xdr:rowOff>0</xdr:rowOff>
    </xdr:from>
    <xdr:to>
      <xdr:col>13</xdr:col>
      <xdr:colOff>520045</xdr:colOff>
      <xdr:row>291</xdr:row>
      <xdr:rowOff>0</xdr:rowOff>
    </xdr:to>
    <xdr:sp macro="" textlink="">
      <xdr:nvSpPr>
        <xdr:cNvPr id="1227" name="Text 22"/>
        <xdr:cNvSpPr txBox="1">
          <a:spLocks noChangeArrowheads="1"/>
        </xdr:cNvSpPr>
      </xdr:nvSpPr>
      <xdr:spPr bwMode="auto">
        <a:xfrm>
          <a:off x="533400" y="47158275"/>
          <a:ext cx="73056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6 May 2002, the Company through its subsidiary, Permanis Sdn Bhd, acquired the entire issued and fully paid-up share capital of Champs Water Sdn Bhd (formerly known as Fortune Prelude Sdn Bhd) comprising 2 ordinary shares of RM1.00 each for a cash consideration of RM2.00; </a:t>
          </a:r>
        </a:p>
        <a:p>
          <a:pPr algn="just" rtl="0">
            <a:defRPr sz="1000"/>
          </a:pPr>
          <a:r>
            <a:rPr lang="en-US" sz="1000" b="0" i="0" u="none" strike="noStrike" baseline="0">
              <a:solidFill>
                <a:srgbClr val="000000"/>
              </a:solidFill>
              <a:latin typeface="Times New Roman"/>
              <a:cs typeface="Times New Roman"/>
            </a:rPr>
            <a:t> </a:t>
          </a:r>
        </a:p>
      </xdr:txBody>
    </xdr:sp>
    <xdr:clientData/>
  </xdr:twoCellAnchor>
  <xdr:twoCellAnchor>
    <xdr:from>
      <xdr:col>2</xdr:col>
      <xdr:colOff>66675</xdr:colOff>
      <xdr:row>291</xdr:row>
      <xdr:rowOff>0</xdr:rowOff>
    </xdr:from>
    <xdr:to>
      <xdr:col>13</xdr:col>
      <xdr:colOff>520049</xdr:colOff>
      <xdr:row>291</xdr:row>
      <xdr:rowOff>0</xdr:rowOff>
    </xdr:to>
    <xdr:sp macro="" textlink="">
      <xdr:nvSpPr>
        <xdr:cNvPr id="1228" name="Text 22"/>
        <xdr:cNvSpPr txBox="1">
          <a:spLocks noChangeArrowheads="1"/>
        </xdr:cNvSpPr>
      </xdr:nvSpPr>
      <xdr:spPr bwMode="auto">
        <a:xfrm>
          <a:off x="523875"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291</xdr:row>
      <xdr:rowOff>0</xdr:rowOff>
    </xdr:from>
    <xdr:to>
      <xdr:col>13</xdr:col>
      <xdr:colOff>520041</xdr:colOff>
      <xdr:row>291</xdr:row>
      <xdr:rowOff>0</xdr:rowOff>
    </xdr:to>
    <xdr:sp macro="" textlink="">
      <xdr:nvSpPr>
        <xdr:cNvPr id="1229" name="Text 22"/>
        <xdr:cNvSpPr txBox="1">
          <a:spLocks noChangeArrowheads="1"/>
        </xdr:cNvSpPr>
      </xdr:nvSpPr>
      <xdr:spPr bwMode="auto">
        <a:xfrm>
          <a:off x="504825" y="47158275"/>
          <a:ext cx="73342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291</xdr:row>
      <xdr:rowOff>0</xdr:rowOff>
    </xdr:from>
    <xdr:to>
      <xdr:col>13</xdr:col>
      <xdr:colOff>520041</xdr:colOff>
      <xdr:row>291</xdr:row>
      <xdr:rowOff>0</xdr:rowOff>
    </xdr:to>
    <xdr:sp macro="" textlink="">
      <xdr:nvSpPr>
        <xdr:cNvPr id="1230" name="Text 22"/>
        <xdr:cNvSpPr txBox="1">
          <a:spLocks noChangeArrowheads="1"/>
        </xdr:cNvSpPr>
      </xdr:nvSpPr>
      <xdr:spPr bwMode="auto">
        <a:xfrm>
          <a:off x="504825" y="47158275"/>
          <a:ext cx="73342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291</xdr:row>
      <xdr:rowOff>0</xdr:rowOff>
    </xdr:from>
    <xdr:to>
      <xdr:col>13</xdr:col>
      <xdr:colOff>556249</xdr:colOff>
      <xdr:row>291</xdr:row>
      <xdr:rowOff>0</xdr:rowOff>
    </xdr:to>
    <xdr:sp macro="" textlink="">
      <xdr:nvSpPr>
        <xdr:cNvPr id="1231" name="Text 22"/>
        <xdr:cNvSpPr txBox="1">
          <a:spLocks noChangeArrowheads="1"/>
        </xdr:cNvSpPr>
      </xdr:nvSpPr>
      <xdr:spPr bwMode="auto">
        <a:xfrm>
          <a:off x="533400" y="47158275"/>
          <a:ext cx="73342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91440</xdr:colOff>
      <xdr:row>291</xdr:row>
      <xdr:rowOff>0</xdr:rowOff>
    </xdr:from>
    <xdr:to>
      <xdr:col>13</xdr:col>
      <xdr:colOff>506726</xdr:colOff>
      <xdr:row>291</xdr:row>
      <xdr:rowOff>0</xdr:rowOff>
    </xdr:to>
    <xdr:sp macro="" textlink="">
      <xdr:nvSpPr>
        <xdr:cNvPr id="1232" name="Text 22"/>
        <xdr:cNvSpPr txBox="1">
          <a:spLocks noChangeArrowheads="1"/>
        </xdr:cNvSpPr>
      </xdr:nvSpPr>
      <xdr:spPr bwMode="auto">
        <a:xfrm>
          <a:off x="542925" y="47158275"/>
          <a:ext cx="7277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291</xdr:row>
      <xdr:rowOff>0</xdr:rowOff>
    </xdr:from>
    <xdr:to>
      <xdr:col>13</xdr:col>
      <xdr:colOff>594350</xdr:colOff>
      <xdr:row>291</xdr:row>
      <xdr:rowOff>0</xdr:rowOff>
    </xdr:to>
    <xdr:sp macro="" textlink="">
      <xdr:nvSpPr>
        <xdr:cNvPr id="1233" name="Text 22"/>
        <xdr:cNvSpPr txBox="1">
          <a:spLocks noChangeArrowheads="1"/>
        </xdr:cNvSpPr>
      </xdr:nvSpPr>
      <xdr:spPr bwMode="auto">
        <a:xfrm>
          <a:off x="285750" y="47158275"/>
          <a:ext cx="76200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Changes in Contingent Liabilities and Contingent Assets</a:t>
          </a:r>
          <a:endParaRPr lang="en-US" sz="10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contingent liabilities or contingent assets since the last audited balance sheet as at 31 December 2005.</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47625</xdr:colOff>
      <xdr:row>291</xdr:row>
      <xdr:rowOff>0</xdr:rowOff>
    </xdr:from>
    <xdr:to>
      <xdr:col>13</xdr:col>
      <xdr:colOff>634343</xdr:colOff>
      <xdr:row>291</xdr:row>
      <xdr:rowOff>0</xdr:rowOff>
    </xdr:to>
    <xdr:sp macro="" textlink="">
      <xdr:nvSpPr>
        <xdr:cNvPr id="1238" name="Text 22"/>
        <xdr:cNvSpPr txBox="1">
          <a:spLocks noChangeArrowheads="1"/>
        </xdr:cNvSpPr>
      </xdr:nvSpPr>
      <xdr:spPr bwMode="auto">
        <a:xfrm>
          <a:off x="257175" y="47158275"/>
          <a:ext cx="7696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Profit Forecast or Profit Guarantee</a:t>
          </a: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Not applicable.</a:t>
          </a:r>
        </a:p>
      </xdr:txBody>
    </xdr:sp>
    <xdr:clientData/>
  </xdr:twoCellAnchor>
  <xdr:twoCellAnchor>
    <xdr:from>
      <xdr:col>1</xdr:col>
      <xdr:colOff>66675</xdr:colOff>
      <xdr:row>291</xdr:row>
      <xdr:rowOff>0</xdr:rowOff>
    </xdr:from>
    <xdr:to>
      <xdr:col>13</xdr:col>
      <xdr:colOff>506740</xdr:colOff>
      <xdr:row>291</xdr:row>
      <xdr:rowOff>0</xdr:rowOff>
    </xdr:to>
    <xdr:sp macro="" textlink="">
      <xdr:nvSpPr>
        <xdr:cNvPr id="1240" name="Text 22"/>
        <xdr:cNvSpPr txBox="1">
          <a:spLocks noChangeArrowheads="1"/>
        </xdr:cNvSpPr>
      </xdr:nvSpPr>
      <xdr:spPr bwMode="auto">
        <a:xfrm>
          <a:off x="276225" y="47158275"/>
          <a:ext cx="75438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Earnings Per Share</a:t>
          </a:r>
          <a:endParaRPr lang="en-US" sz="10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xdr:txBody>
    </xdr:sp>
    <xdr:clientData/>
  </xdr:twoCellAnchor>
  <xdr:twoCellAnchor>
    <xdr:from>
      <xdr:col>2</xdr:col>
      <xdr:colOff>57150</xdr:colOff>
      <xdr:row>291</xdr:row>
      <xdr:rowOff>0</xdr:rowOff>
    </xdr:from>
    <xdr:to>
      <xdr:col>14</xdr:col>
      <xdr:colOff>0</xdr:colOff>
      <xdr:row>291</xdr:row>
      <xdr:rowOff>0</xdr:rowOff>
    </xdr:to>
    <xdr:sp macro="" textlink="">
      <xdr:nvSpPr>
        <xdr:cNvPr id="1241" name="Text 22"/>
        <xdr:cNvSpPr txBox="1">
          <a:spLocks noChangeArrowheads="1"/>
        </xdr:cNvSpPr>
      </xdr:nvSpPr>
      <xdr:spPr bwMode="auto">
        <a:xfrm>
          <a:off x="514350" y="47158275"/>
          <a:ext cx="75247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disposal was completed on 11 October 2002.</a:t>
          </a:r>
        </a:p>
        <a:p>
          <a:pPr algn="just" rtl="0">
            <a:defRPr sz="1000"/>
          </a:pPr>
          <a:r>
            <a:rPr lang="en-US" sz="1000" b="0" i="0" u="none" strike="noStrike" baseline="0">
              <a:solidFill>
                <a:srgbClr val="000000"/>
              </a:solidFill>
              <a:latin typeface="Times New Roman"/>
              <a:cs typeface="Times New Roman"/>
            </a:rPr>
            <a:t> </a:t>
          </a:r>
        </a:p>
      </xdr:txBody>
    </xdr:sp>
    <xdr:clientData/>
  </xdr:twoCellAnchor>
  <xdr:twoCellAnchor>
    <xdr:from>
      <xdr:col>2</xdr:col>
      <xdr:colOff>114300</xdr:colOff>
      <xdr:row>291</xdr:row>
      <xdr:rowOff>0</xdr:rowOff>
    </xdr:from>
    <xdr:to>
      <xdr:col>13</xdr:col>
      <xdr:colOff>573399</xdr:colOff>
      <xdr:row>291</xdr:row>
      <xdr:rowOff>0</xdr:rowOff>
    </xdr:to>
    <xdr:sp macro="" textlink="">
      <xdr:nvSpPr>
        <xdr:cNvPr id="1242" name="Text 22"/>
        <xdr:cNvSpPr txBox="1">
          <a:spLocks noChangeArrowheads="1"/>
        </xdr:cNvSpPr>
      </xdr:nvSpPr>
      <xdr:spPr bwMode="auto">
        <a:xfrm>
          <a:off x="571500" y="47158275"/>
          <a:ext cx="7315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211</xdr:row>
      <xdr:rowOff>0</xdr:rowOff>
    </xdr:from>
    <xdr:to>
      <xdr:col>13</xdr:col>
      <xdr:colOff>520045</xdr:colOff>
      <xdr:row>211</xdr:row>
      <xdr:rowOff>0</xdr:rowOff>
    </xdr:to>
    <xdr:sp macro="" textlink="">
      <xdr:nvSpPr>
        <xdr:cNvPr id="1244" name="Text 22"/>
        <xdr:cNvSpPr txBox="1">
          <a:spLocks noChangeArrowheads="1"/>
        </xdr:cNvSpPr>
      </xdr:nvSpPr>
      <xdr:spPr bwMode="auto">
        <a:xfrm>
          <a:off x="285750" y="34642425"/>
          <a:ext cx="75533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final net dividend paid on 16 August 2002 for the financial year ended 31 December 2001 was RM15,554,854 as compared to RM15,450,694 as provided for in the accounts, resulting in the additional payment of RM104,160.</a:t>
          </a:r>
        </a:p>
        <a:p>
          <a:pPr algn="just" rtl="0">
            <a:defRPr sz="1000"/>
          </a:pPr>
          <a:r>
            <a:rPr lang="en-US" sz="1000" b="0" i="0" u="none" strike="noStrike" baseline="0">
              <a:solidFill>
                <a:srgbClr val="000000"/>
              </a:solidFill>
              <a:latin typeface="Times New Roman"/>
              <a:cs typeface="Times New Roman"/>
            </a:rPr>
            <a: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19050</xdr:colOff>
      <xdr:row>291</xdr:row>
      <xdr:rowOff>0</xdr:rowOff>
    </xdr:from>
    <xdr:to>
      <xdr:col>13</xdr:col>
      <xdr:colOff>594360</xdr:colOff>
      <xdr:row>291</xdr:row>
      <xdr:rowOff>0</xdr:rowOff>
    </xdr:to>
    <xdr:sp macro="" textlink="">
      <xdr:nvSpPr>
        <xdr:cNvPr id="1250" name="Text 22"/>
        <xdr:cNvSpPr txBox="1">
          <a:spLocks noChangeArrowheads="1"/>
        </xdr:cNvSpPr>
      </xdr:nvSpPr>
      <xdr:spPr bwMode="auto">
        <a:xfrm>
          <a:off x="228600" y="47158275"/>
          <a:ext cx="76771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acquisitions and disposals were completed on 1 April 2004 while the ROS/Private Placement was completed on 3 June 2004.</a:t>
          </a:r>
        </a:p>
      </xdr:txBody>
    </xdr:sp>
    <xdr:clientData/>
  </xdr:twoCellAnchor>
  <xdr:twoCellAnchor>
    <xdr:from>
      <xdr:col>1</xdr:col>
      <xdr:colOff>19050</xdr:colOff>
      <xdr:row>291</xdr:row>
      <xdr:rowOff>0</xdr:rowOff>
    </xdr:from>
    <xdr:to>
      <xdr:col>13</xdr:col>
      <xdr:colOff>621046</xdr:colOff>
      <xdr:row>291</xdr:row>
      <xdr:rowOff>0</xdr:rowOff>
    </xdr:to>
    <xdr:sp macro="" textlink="">
      <xdr:nvSpPr>
        <xdr:cNvPr id="1264" name="Text 22"/>
        <xdr:cNvSpPr txBox="1">
          <a:spLocks noChangeArrowheads="1"/>
        </xdr:cNvSpPr>
      </xdr:nvSpPr>
      <xdr:spPr bwMode="auto">
        <a:xfrm>
          <a:off x="228600" y="47158275"/>
          <a:ext cx="77057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Authorisation for Issue</a:t>
          </a:r>
          <a:endParaRPr lang="en-US" sz="10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interim financial statements were authorised for issue by the Board of Directors in accordance with a resolution of the Directors on 14 August 2006.</a:t>
          </a:r>
          <a:endParaRPr lang="en-US" sz="10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95250</xdr:colOff>
      <xdr:row>291</xdr:row>
      <xdr:rowOff>0</xdr:rowOff>
    </xdr:from>
    <xdr:to>
      <xdr:col>13</xdr:col>
      <xdr:colOff>678177</xdr:colOff>
      <xdr:row>291</xdr:row>
      <xdr:rowOff>0</xdr:rowOff>
    </xdr:to>
    <xdr:sp macro="" textlink="">
      <xdr:nvSpPr>
        <xdr:cNvPr id="1265" name="Text 22"/>
        <xdr:cNvSpPr txBox="1">
          <a:spLocks noChangeArrowheads="1"/>
        </xdr:cNvSpPr>
      </xdr:nvSpPr>
      <xdr:spPr bwMode="auto">
        <a:xfrm>
          <a:off x="304800" y="47158275"/>
          <a:ext cx="76771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291</xdr:row>
      <xdr:rowOff>0</xdr:rowOff>
    </xdr:from>
    <xdr:to>
      <xdr:col>13</xdr:col>
      <xdr:colOff>506748</xdr:colOff>
      <xdr:row>291</xdr:row>
      <xdr:rowOff>0</xdr:rowOff>
    </xdr:to>
    <xdr:sp macro="" textlink="">
      <xdr:nvSpPr>
        <xdr:cNvPr id="1266" name="Text 22"/>
        <xdr:cNvSpPr txBox="1">
          <a:spLocks noChangeArrowheads="1"/>
        </xdr:cNvSpPr>
      </xdr:nvSpPr>
      <xdr:spPr bwMode="auto">
        <a:xfrm>
          <a:off x="552450" y="47158275"/>
          <a:ext cx="72675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Ministry of International Trade and Industry on 16 July 2003;</a:t>
          </a:r>
        </a:p>
      </xdr:txBody>
    </xdr:sp>
    <xdr:clientData/>
  </xdr:twoCellAnchor>
  <xdr:twoCellAnchor>
    <xdr:from>
      <xdr:col>2</xdr:col>
      <xdr:colOff>76200</xdr:colOff>
      <xdr:row>291</xdr:row>
      <xdr:rowOff>0</xdr:rowOff>
    </xdr:from>
    <xdr:to>
      <xdr:col>13</xdr:col>
      <xdr:colOff>453387</xdr:colOff>
      <xdr:row>291</xdr:row>
      <xdr:rowOff>0</xdr:rowOff>
    </xdr:to>
    <xdr:sp macro="" textlink="">
      <xdr:nvSpPr>
        <xdr:cNvPr id="1267" name="Text 22"/>
        <xdr:cNvSpPr txBox="1">
          <a:spLocks noChangeArrowheads="1"/>
        </xdr:cNvSpPr>
      </xdr:nvSpPr>
      <xdr:spPr bwMode="auto">
        <a:xfrm>
          <a:off x="533400" y="47158275"/>
          <a:ext cx="72390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Securities Commission ("SC") on 12 August 2003;and</a:t>
          </a:r>
        </a:p>
      </xdr:txBody>
    </xdr:sp>
    <xdr:clientData/>
  </xdr:twoCellAnchor>
  <xdr:twoCellAnchor>
    <xdr:from>
      <xdr:col>2</xdr:col>
      <xdr:colOff>91440</xdr:colOff>
      <xdr:row>291</xdr:row>
      <xdr:rowOff>0</xdr:rowOff>
    </xdr:from>
    <xdr:to>
      <xdr:col>13</xdr:col>
      <xdr:colOff>481965</xdr:colOff>
      <xdr:row>291</xdr:row>
      <xdr:rowOff>0</xdr:rowOff>
    </xdr:to>
    <xdr:sp macro="" textlink="">
      <xdr:nvSpPr>
        <xdr:cNvPr id="1268" name="Text 22"/>
        <xdr:cNvSpPr txBox="1">
          <a:spLocks noChangeArrowheads="1"/>
        </xdr:cNvSpPr>
      </xdr:nvSpPr>
      <xdr:spPr bwMode="auto">
        <a:xfrm>
          <a:off x="542925" y="47158275"/>
          <a:ext cx="72580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Foreign Investment Committee ("FIC") on 12 August 2003 (Approval by SC on behalf of FIC).</a:t>
          </a:r>
        </a:p>
      </xdr:txBody>
    </xdr:sp>
    <xdr:clientData/>
  </xdr:twoCellAnchor>
  <xdr:twoCellAnchor>
    <xdr:from>
      <xdr:col>1</xdr:col>
      <xdr:colOff>28575</xdr:colOff>
      <xdr:row>291</xdr:row>
      <xdr:rowOff>0</xdr:rowOff>
    </xdr:from>
    <xdr:to>
      <xdr:col>13</xdr:col>
      <xdr:colOff>95250</xdr:colOff>
      <xdr:row>291</xdr:row>
      <xdr:rowOff>0</xdr:rowOff>
    </xdr:to>
    <xdr:sp macro="" textlink="">
      <xdr:nvSpPr>
        <xdr:cNvPr id="1269" name="Text 22"/>
        <xdr:cNvSpPr txBox="1">
          <a:spLocks noChangeArrowheads="1"/>
        </xdr:cNvSpPr>
      </xdr:nvSpPr>
      <xdr:spPr bwMode="auto">
        <a:xfrm>
          <a:off x="238125" y="47158275"/>
          <a:ext cx="71818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proposed reorganisation scheme is still pending, inter alia, approval from the shareholders.</a:t>
          </a:r>
        </a:p>
      </xdr:txBody>
    </xdr:sp>
    <xdr:clientData/>
  </xdr:twoCellAnchor>
  <xdr:twoCellAnchor>
    <xdr:from>
      <xdr:col>0</xdr:col>
      <xdr:colOff>45720</xdr:colOff>
      <xdr:row>308</xdr:row>
      <xdr:rowOff>0</xdr:rowOff>
    </xdr:from>
    <xdr:to>
      <xdr:col>13</xdr:col>
      <xdr:colOff>304800</xdr:colOff>
      <xdr:row>308</xdr:row>
      <xdr:rowOff>0</xdr:rowOff>
    </xdr:to>
    <xdr:sp macro="" textlink="">
      <xdr:nvSpPr>
        <xdr:cNvPr id="9468" name="Text 22"/>
        <xdr:cNvSpPr txBox="1">
          <a:spLocks noChangeArrowheads="1"/>
        </xdr:cNvSpPr>
      </xdr:nvSpPr>
      <xdr:spPr bwMode="auto">
        <a:xfrm>
          <a:off x="45720" y="50231040"/>
          <a:ext cx="7795260" cy="0"/>
        </a:xfrm>
        <a:prstGeom prst="rect">
          <a:avLst/>
        </a:prstGeom>
        <a:solidFill>
          <a:srgbClr val="FFFFFF"/>
        </a:solidFill>
        <a:ln w="1">
          <a:noFill/>
          <a:miter lim="800000"/>
          <a:headEnd/>
          <a:tailEnd/>
        </a:ln>
      </xdr:spPr>
    </xdr:sp>
    <xdr:clientData/>
  </xdr:twoCellAnchor>
  <xdr:twoCellAnchor>
    <xdr:from>
      <xdr:col>2</xdr:col>
      <xdr:colOff>95250</xdr:colOff>
      <xdr:row>291</xdr:row>
      <xdr:rowOff>0</xdr:rowOff>
    </xdr:from>
    <xdr:to>
      <xdr:col>13</xdr:col>
      <xdr:colOff>573415</xdr:colOff>
      <xdr:row>291</xdr:row>
      <xdr:rowOff>0</xdr:rowOff>
    </xdr:to>
    <xdr:sp macro="" textlink="">
      <xdr:nvSpPr>
        <xdr:cNvPr id="1279" name="Text 22"/>
        <xdr:cNvSpPr txBox="1">
          <a:spLocks noChangeArrowheads="1"/>
        </xdr:cNvSpPr>
      </xdr:nvSpPr>
      <xdr:spPr bwMode="auto">
        <a:xfrm>
          <a:off x="552450" y="47158275"/>
          <a:ext cx="73342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shares transferred into the Depositor's Securities Account before 4 p.m. on 10 September 2004 in respect of ordinary transfers; and</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91440</xdr:colOff>
      <xdr:row>291</xdr:row>
      <xdr:rowOff>0</xdr:rowOff>
    </xdr:from>
    <xdr:to>
      <xdr:col>13</xdr:col>
      <xdr:colOff>573397</xdr:colOff>
      <xdr:row>291</xdr:row>
      <xdr:rowOff>0</xdr:rowOff>
    </xdr:to>
    <xdr:sp macro="" textlink="">
      <xdr:nvSpPr>
        <xdr:cNvPr id="1280" name="Text 22"/>
        <xdr:cNvSpPr txBox="1">
          <a:spLocks noChangeArrowheads="1"/>
        </xdr:cNvSpPr>
      </xdr:nvSpPr>
      <xdr:spPr bwMode="auto">
        <a:xfrm>
          <a:off x="542925" y="47158275"/>
          <a:ext cx="73437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share bought on the Bursa Securities on a cum entitlement basis according to the Rules of the Bursa Securities.</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57150</xdr:colOff>
      <xdr:row>291</xdr:row>
      <xdr:rowOff>0</xdr:rowOff>
    </xdr:from>
    <xdr:to>
      <xdr:col>13</xdr:col>
      <xdr:colOff>556260</xdr:colOff>
      <xdr:row>291</xdr:row>
      <xdr:rowOff>0</xdr:rowOff>
    </xdr:to>
    <xdr:sp macro="" textlink="">
      <xdr:nvSpPr>
        <xdr:cNvPr id="1283" name="Text 22"/>
        <xdr:cNvSpPr txBox="1">
          <a:spLocks noChangeArrowheads="1"/>
        </xdr:cNvSpPr>
      </xdr:nvSpPr>
      <xdr:spPr bwMode="auto">
        <a:xfrm>
          <a:off x="266700" y="47158275"/>
          <a:ext cx="76009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Capital Commitments</a:t>
          </a:r>
          <a:endParaRPr lang="en-US" sz="10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Capital commitments not provided for in the financial statements as at 30 June 2006 were as follows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66675</xdr:colOff>
      <xdr:row>291</xdr:row>
      <xdr:rowOff>0</xdr:rowOff>
    </xdr:from>
    <xdr:to>
      <xdr:col>13</xdr:col>
      <xdr:colOff>634350</xdr:colOff>
      <xdr:row>291</xdr:row>
      <xdr:rowOff>0</xdr:rowOff>
    </xdr:to>
    <xdr:sp macro="" textlink="">
      <xdr:nvSpPr>
        <xdr:cNvPr id="1285" name="Text 22"/>
        <xdr:cNvSpPr txBox="1">
          <a:spLocks noChangeArrowheads="1"/>
        </xdr:cNvSpPr>
      </xdr:nvSpPr>
      <xdr:spPr bwMode="auto">
        <a:xfrm>
          <a:off x="276225" y="47158275"/>
          <a:ext cx="76771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Changes in the Composition of the Group</a:t>
          </a: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There were no changes in the composition of the Group during the current financial year-to-date.</a:t>
          </a:r>
        </a:p>
        <a:p>
          <a:pPr algn="just" rtl="0">
            <a:defRPr sz="1000"/>
          </a:pPr>
          <a:endParaRPr lang="en-US" sz="600" b="0" i="0" u="none" strike="noStrike" baseline="0">
            <a:solidFill>
              <a:srgbClr val="000000"/>
            </a:solidFill>
            <a:latin typeface="Times New Roman"/>
            <a:cs typeface="Times New Roman"/>
          </a:endParaRPr>
        </a:p>
        <a:p>
          <a:pPr algn="just"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2</xdr:col>
      <xdr:colOff>38100</xdr:colOff>
      <xdr:row>291</xdr:row>
      <xdr:rowOff>0</xdr:rowOff>
    </xdr:from>
    <xdr:to>
      <xdr:col>13</xdr:col>
      <xdr:colOff>649600</xdr:colOff>
      <xdr:row>291</xdr:row>
      <xdr:rowOff>0</xdr:rowOff>
    </xdr:to>
    <xdr:sp macro="" textlink="">
      <xdr:nvSpPr>
        <xdr:cNvPr id="1286" name="Text 22"/>
        <xdr:cNvSpPr txBox="1">
          <a:spLocks noChangeArrowheads="1"/>
        </xdr:cNvSpPr>
      </xdr:nvSpPr>
      <xdr:spPr bwMode="auto">
        <a:xfrm>
          <a:off x="495300" y="47158275"/>
          <a:ext cx="74676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endParaRPr lang="en-US" sz="10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a:p>
          <a:pPr algn="just" rtl="0">
            <a:defRPr sz="1000"/>
          </a:pPr>
          <a:endParaRPr lang="en-US" sz="1000" b="1" i="0" u="none" strike="noStrike" baseline="0">
            <a:solidFill>
              <a:srgbClr val="000000"/>
            </a:solidFill>
            <a:latin typeface="Times New Roman"/>
            <a:cs typeface="Times New Roman"/>
          </a:endParaRPr>
        </a:p>
      </xdr:txBody>
    </xdr:sp>
    <xdr:clientData/>
  </xdr:twoCellAnchor>
  <xdr:twoCellAnchor>
    <xdr:from>
      <xdr:col>2</xdr:col>
      <xdr:colOff>91440</xdr:colOff>
      <xdr:row>291</xdr:row>
      <xdr:rowOff>0</xdr:rowOff>
    </xdr:from>
    <xdr:to>
      <xdr:col>13</xdr:col>
      <xdr:colOff>596265</xdr:colOff>
      <xdr:row>291</xdr:row>
      <xdr:rowOff>0</xdr:rowOff>
    </xdr:to>
    <xdr:sp macro="" textlink="">
      <xdr:nvSpPr>
        <xdr:cNvPr id="1288" name="Text 22"/>
        <xdr:cNvSpPr txBox="1">
          <a:spLocks noChangeArrowheads="1"/>
        </xdr:cNvSpPr>
      </xdr:nvSpPr>
      <xdr:spPr bwMode="auto">
        <a:xfrm>
          <a:off x="542925" y="47158275"/>
          <a:ext cx="73723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a:t>
          </a:r>
        </a:p>
        <a:p>
          <a:pPr algn="just" rtl="0">
            <a:defRPr sz="1000"/>
          </a:pPr>
          <a:endParaRPr lang="en-US" sz="7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xdr:txBody>
    </xdr:sp>
    <xdr:clientData/>
  </xdr:twoCellAnchor>
  <xdr:twoCellAnchor>
    <xdr:from>
      <xdr:col>2</xdr:col>
      <xdr:colOff>243840</xdr:colOff>
      <xdr:row>291</xdr:row>
      <xdr:rowOff>0</xdr:rowOff>
    </xdr:from>
    <xdr:to>
      <xdr:col>13</xdr:col>
      <xdr:colOff>594360</xdr:colOff>
      <xdr:row>291</xdr:row>
      <xdr:rowOff>0</xdr:rowOff>
    </xdr:to>
    <xdr:sp macro="" textlink="">
      <xdr:nvSpPr>
        <xdr:cNvPr id="1290" name="Text 22"/>
        <xdr:cNvSpPr txBox="1">
          <a:spLocks noChangeArrowheads="1"/>
        </xdr:cNvSpPr>
      </xdr:nvSpPr>
      <xdr:spPr bwMode="auto">
        <a:xfrm>
          <a:off x="695325" y="47158275"/>
          <a:ext cx="72104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RM19 million is repayable quarterly over a period of 4 years commencing from the first quarter of year 2003.</a:t>
          </a:r>
        </a:p>
        <a:p>
          <a:pPr algn="just" rtl="0">
            <a:defRPr sz="1000"/>
          </a:pPr>
          <a:endParaRPr lang="en-US" sz="6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endParaRPr lang="en-US" sz="5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262890</xdr:colOff>
      <xdr:row>291</xdr:row>
      <xdr:rowOff>0</xdr:rowOff>
    </xdr:from>
    <xdr:to>
      <xdr:col>13</xdr:col>
      <xdr:colOff>520065</xdr:colOff>
      <xdr:row>291</xdr:row>
      <xdr:rowOff>0</xdr:rowOff>
    </xdr:to>
    <xdr:sp macro="" textlink="">
      <xdr:nvSpPr>
        <xdr:cNvPr id="1291" name="Text 22"/>
        <xdr:cNvSpPr txBox="1">
          <a:spLocks noChangeArrowheads="1"/>
        </xdr:cNvSpPr>
      </xdr:nvSpPr>
      <xdr:spPr bwMode="auto">
        <a:xfrm>
          <a:off x="714375" y="47158275"/>
          <a:ext cx="71247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RM45 million is repayable in the second quarter of year 2009.</a:t>
          </a:r>
        </a:p>
        <a:p>
          <a:pPr algn="just" rtl="0">
            <a:defRPr sz="1000"/>
          </a:pPr>
          <a:endParaRPr lang="en-US" sz="7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114300</xdr:colOff>
      <xdr:row>291</xdr:row>
      <xdr:rowOff>0</xdr:rowOff>
    </xdr:from>
    <xdr:to>
      <xdr:col>13</xdr:col>
      <xdr:colOff>678162</xdr:colOff>
      <xdr:row>291</xdr:row>
      <xdr:rowOff>0</xdr:rowOff>
    </xdr:to>
    <xdr:sp macro="" textlink="">
      <xdr:nvSpPr>
        <xdr:cNvPr id="1292" name="Text 22"/>
        <xdr:cNvSpPr txBox="1">
          <a:spLocks noChangeArrowheads="1"/>
        </xdr:cNvSpPr>
      </xdr:nvSpPr>
      <xdr:spPr bwMode="auto">
        <a:xfrm>
          <a:off x="571500" y="47158275"/>
          <a:ext cx="74104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91440</xdr:colOff>
      <xdr:row>291</xdr:row>
      <xdr:rowOff>0</xdr:rowOff>
    </xdr:from>
    <xdr:to>
      <xdr:col>13</xdr:col>
      <xdr:colOff>621026</xdr:colOff>
      <xdr:row>291</xdr:row>
      <xdr:rowOff>0</xdr:rowOff>
    </xdr:to>
    <xdr:sp macro="" textlink="">
      <xdr:nvSpPr>
        <xdr:cNvPr id="1293" name="Text 22"/>
        <xdr:cNvSpPr txBox="1">
          <a:spLocks noChangeArrowheads="1"/>
        </xdr:cNvSpPr>
      </xdr:nvSpPr>
      <xdr:spPr bwMode="auto">
        <a:xfrm>
          <a:off x="542925" y="47158275"/>
          <a:ext cx="73914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unsecured term loans comprised the following repayment terms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262890</xdr:colOff>
      <xdr:row>291</xdr:row>
      <xdr:rowOff>0</xdr:rowOff>
    </xdr:from>
    <xdr:to>
      <xdr:col>13</xdr:col>
      <xdr:colOff>556264</xdr:colOff>
      <xdr:row>291</xdr:row>
      <xdr:rowOff>0</xdr:rowOff>
    </xdr:to>
    <xdr:sp macro="" textlink="">
      <xdr:nvSpPr>
        <xdr:cNvPr id="1294" name="Text 22"/>
        <xdr:cNvSpPr txBox="1">
          <a:spLocks noChangeArrowheads="1"/>
        </xdr:cNvSpPr>
      </xdr:nvSpPr>
      <xdr:spPr bwMode="auto">
        <a:xfrm>
          <a:off x="714375" y="47158275"/>
          <a:ext cx="71532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RM19 million is repayable quarterly over a period of 4 years commencing from the first quarter of year 2005.</a:t>
          </a:r>
          <a:endParaRPr lang="en-US" sz="700" b="0" i="0" u="none" strike="noStrike" baseline="0">
            <a:solidFill>
              <a:srgbClr val="000000"/>
            </a:solidFill>
            <a:latin typeface="Times New Roman"/>
            <a:cs typeface="Times New Roman"/>
          </a:endParaRPr>
        </a:p>
        <a:p>
          <a:pPr algn="just" rtl="0">
            <a:defRPr sz="1000"/>
          </a:pPr>
          <a:endParaRPr lang="en-US" sz="5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68580</xdr:colOff>
      <xdr:row>291</xdr:row>
      <xdr:rowOff>0</xdr:rowOff>
    </xdr:from>
    <xdr:to>
      <xdr:col>13</xdr:col>
      <xdr:colOff>624840</xdr:colOff>
      <xdr:row>291</xdr:row>
      <xdr:rowOff>0</xdr:rowOff>
    </xdr:to>
    <xdr:sp macro="" textlink="">
      <xdr:nvSpPr>
        <xdr:cNvPr id="9480" name="Text 22"/>
        <xdr:cNvSpPr txBox="1">
          <a:spLocks noChangeArrowheads="1"/>
        </xdr:cNvSpPr>
      </xdr:nvSpPr>
      <xdr:spPr bwMode="auto">
        <a:xfrm>
          <a:off x="281940" y="47510700"/>
          <a:ext cx="7879080" cy="0"/>
        </a:xfrm>
        <a:prstGeom prst="rect">
          <a:avLst/>
        </a:prstGeom>
        <a:solidFill>
          <a:srgbClr val="FFFFFF"/>
        </a:solidFill>
        <a:ln w="1">
          <a:noFill/>
          <a:miter lim="800000"/>
          <a:headEnd/>
          <a:tailEnd/>
        </a:ln>
      </xdr:spPr>
    </xdr:sp>
    <xdr:clientData/>
  </xdr:twoCellAnchor>
  <xdr:twoCellAnchor>
    <xdr:from>
      <xdr:col>1</xdr:col>
      <xdr:colOff>28575</xdr:colOff>
      <xdr:row>291</xdr:row>
      <xdr:rowOff>0</xdr:rowOff>
    </xdr:from>
    <xdr:to>
      <xdr:col>13</xdr:col>
      <xdr:colOff>621039</xdr:colOff>
      <xdr:row>291</xdr:row>
      <xdr:rowOff>0</xdr:rowOff>
    </xdr:to>
    <xdr:sp macro="" textlink="">
      <xdr:nvSpPr>
        <xdr:cNvPr id="1299" name="Text 22"/>
        <xdr:cNvSpPr txBox="1">
          <a:spLocks noChangeArrowheads="1"/>
        </xdr:cNvSpPr>
      </xdr:nvSpPr>
      <xdr:spPr bwMode="auto">
        <a:xfrm>
          <a:off x="238125" y="47158275"/>
          <a:ext cx="7696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Commentary on Prospects</a:t>
          </a:r>
        </a:p>
        <a:p>
          <a:pPr algn="just" rtl="0">
            <a:defRPr sz="1000"/>
          </a:pPr>
          <a:endParaRPr lang="en-US" sz="1000" b="1"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Malaysia is expected to achieve an annual economic growth of 6.0% for 2006.  Singapore on the other hand is expected to grow by up to 7%.</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66675</xdr:colOff>
      <xdr:row>291</xdr:row>
      <xdr:rowOff>0</xdr:rowOff>
    </xdr:from>
    <xdr:to>
      <xdr:col>13</xdr:col>
      <xdr:colOff>594354</xdr:colOff>
      <xdr:row>291</xdr:row>
      <xdr:rowOff>0</xdr:rowOff>
    </xdr:to>
    <xdr:sp macro="" textlink="">
      <xdr:nvSpPr>
        <xdr:cNvPr id="1303" name="Text 22"/>
        <xdr:cNvSpPr txBox="1">
          <a:spLocks noChangeArrowheads="1"/>
        </xdr:cNvSpPr>
      </xdr:nvSpPr>
      <xdr:spPr bwMode="auto">
        <a:xfrm>
          <a:off x="276225" y="47158275"/>
          <a:ext cx="76295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291</xdr:row>
      <xdr:rowOff>0</xdr:rowOff>
    </xdr:from>
    <xdr:to>
      <xdr:col>13</xdr:col>
      <xdr:colOff>678155</xdr:colOff>
      <xdr:row>291</xdr:row>
      <xdr:rowOff>0</xdr:rowOff>
    </xdr:to>
    <xdr:sp macro="" textlink="">
      <xdr:nvSpPr>
        <xdr:cNvPr id="1304" name="Text 22"/>
        <xdr:cNvSpPr txBox="1">
          <a:spLocks noChangeArrowheads="1"/>
        </xdr:cNvSpPr>
      </xdr:nvSpPr>
      <xdr:spPr bwMode="auto">
        <a:xfrm>
          <a:off x="257175" y="47158275"/>
          <a:ext cx="77247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291</xdr:row>
      <xdr:rowOff>0</xdr:rowOff>
    </xdr:from>
    <xdr:to>
      <xdr:col>13</xdr:col>
      <xdr:colOff>687680</xdr:colOff>
      <xdr:row>291</xdr:row>
      <xdr:rowOff>0</xdr:rowOff>
    </xdr:to>
    <xdr:sp macro="" textlink="">
      <xdr:nvSpPr>
        <xdr:cNvPr id="1306" name="Text 22"/>
        <xdr:cNvSpPr txBox="1">
          <a:spLocks noChangeArrowheads="1"/>
        </xdr:cNvSpPr>
      </xdr:nvSpPr>
      <xdr:spPr bwMode="auto">
        <a:xfrm>
          <a:off x="247650" y="47158275"/>
          <a:ext cx="77438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market value of the properties revalued amounted to RM348.8 million.</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In addition, 218 of the properties revalued with a market value of RM154.7 million have been identified for sale and an active program have been initiated to identify buyers and complete the sale within the next 12 months.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291</xdr:row>
      <xdr:rowOff>0</xdr:rowOff>
    </xdr:from>
    <xdr:to>
      <xdr:col>13</xdr:col>
      <xdr:colOff>596243</xdr:colOff>
      <xdr:row>291</xdr:row>
      <xdr:rowOff>0</xdr:rowOff>
    </xdr:to>
    <xdr:sp macro="" textlink="">
      <xdr:nvSpPr>
        <xdr:cNvPr id="1308" name="Text 22"/>
        <xdr:cNvSpPr txBox="1">
          <a:spLocks noChangeArrowheads="1"/>
        </xdr:cNvSpPr>
      </xdr:nvSpPr>
      <xdr:spPr bwMode="auto">
        <a:xfrm>
          <a:off x="219075" y="47158275"/>
          <a:ext cx="76962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Material Litigation</a:t>
          </a:r>
        </a:p>
        <a:p>
          <a:pPr algn="just" rtl="0">
            <a:defRPr sz="1000"/>
          </a:pPr>
          <a:endParaRPr lang="en-US" sz="1000" b="1" i="0" u="none" strike="noStrike" baseline="0">
            <a:solidFill>
              <a:srgbClr val="000000"/>
            </a:solidFill>
            <a:latin typeface="Times New Roman"/>
            <a:cs typeface="Times New Roman"/>
          </a:endParaRPr>
        </a:p>
        <a:p>
          <a:pPr algn="just" rtl="0">
            <a:defRPr sz="1000"/>
          </a:pPr>
          <a:r>
            <a:rPr lang="en-US" sz="1000" b="1" i="0" u="none" strike="noStrike" baseline="0">
              <a:solidFill>
                <a:srgbClr val="000000"/>
              </a:solidFill>
              <a:latin typeface="Times New Roman"/>
              <a:cs typeface="Times New Roman"/>
            </a:rPr>
            <a:t>(a) </a:t>
          </a:r>
          <a:r>
            <a:rPr lang="en-US" sz="1000" b="1" i="0" u="sng" strike="noStrike" baseline="0">
              <a:solidFill>
                <a:srgbClr val="000000"/>
              </a:solidFill>
              <a:latin typeface="Times New Roman"/>
              <a:cs typeface="Times New Roman"/>
            </a:rPr>
            <a:t>Claims against the Company</a:t>
          </a:r>
          <a:endParaRPr lang="en-US" sz="1000" b="1" i="0" u="none" strike="noStrike" baseline="0">
            <a:solidFill>
              <a:srgbClr val="000000"/>
            </a:solidFill>
            <a:latin typeface="Times New Roman"/>
            <a:cs typeface="Times New Roman"/>
          </a:endParaRPr>
        </a:p>
        <a:p>
          <a:pPr algn="just" rtl="0">
            <a:defRPr sz="1000"/>
          </a:pPr>
          <a:endParaRPr lang="en-US" sz="400" b="1"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19050</xdr:colOff>
      <xdr:row>291</xdr:row>
      <xdr:rowOff>0</xdr:rowOff>
    </xdr:from>
    <xdr:to>
      <xdr:col>13</xdr:col>
      <xdr:colOff>678176</xdr:colOff>
      <xdr:row>291</xdr:row>
      <xdr:rowOff>0</xdr:rowOff>
    </xdr:to>
    <xdr:sp macro="" textlink="">
      <xdr:nvSpPr>
        <xdr:cNvPr id="1313" name="Text 22"/>
        <xdr:cNvSpPr txBox="1">
          <a:spLocks noChangeArrowheads="1"/>
        </xdr:cNvSpPr>
      </xdr:nvSpPr>
      <xdr:spPr bwMode="auto">
        <a:xfrm>
          <a:off x="476250" y="47158275"/>
          <a:ext cx="75057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revaluation of properties included within property, plant and equipment as stated below :-</a:t>
          </a:r>
        </a:p>
        <a:p>
          <a:pPr algn="just" rtl="0">
            <a:defRPr sz="1000"/>
          </a:pPr>
          <a:endParaRPr lang="en-US" sz="6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a:t>
          </a:r>
        </a:p>
        <a:p>
          <a:pPr algn="just" rtl="0">
            <a:defRPr sz="1000"/>
          </a:pPr>
          <a:endParaRPr lang="en-US" sz="700" b="0" i="0" u="none" strike="noStrike" baseline="0">
            <a:solidFill>
              <a:srgbClr val="000000"/>
            </a:solidFill>
            <a:latin typeface="Times New Roman"/>
            <a:cs typeface="Times New Roman"/>
          </a:endParaRPr>
        </a:p>
        <a:p>
          <a:pPr algn="just" rtl="0">
            <a:defRPr sz="1000"/>
          </a:pPr>
          <a:endParaRPr lang="en-US" sz="700" b="0" i="0" u="none" strike="noStrike" baseline="0">
            <a:solidFill>
              <a:srgbClr val="000000"/>
            </a:solidFill>
            <a:latin typeface="Times New Roman"/>
            <a:cs typeface="Times New Roman"/>
          </a:endParaRPr>
        </a:p>
      </xdr:txBody>
    </xdr:sp>
    <xdr:clientData/>
  </xdr:twoCellAnchor>
  <xdr:twoCellAnchor>
    <xdr:from>
      <xdr:col>1</xdr:col>
      <xdr:colOff>205740</xdr:colOff>
      <xdr:row>291</xdr:row>
      <xdr:rowOff>0</xdr:rowOff>
    </xdr:from>
    <xdr:to>
      <xdr:col>13</xdr:col>
      <xdr:colOff>596265</xdr:colOff>
      <xdr:row>291</xdr:row>
      <xdr:rowOff>0</xdr:rowOff>
    </xdr:to>
    <xdr:sp macro="" textlink="">
      <xdr:nvSpPr>
        <xdr:cNvPr id="1314" name="Text 22"/>
        <xdr:cNvSpPr txBox="1">
          <a:spLocks noChangeArrowheads="1"/>
        </xdr:cNvSpPr>
      </xdr:nvSpPr>
      <xdr:spPr bwMode="auto">
        <a:xfrm>
          <a:off x="409575" y="47158275"/>
          <a:ext cx="75057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early adoption of the new Financial Reporting Standards (FRS) for the first time during the third financial quarter ended 30 September 2005 and the related accounting policy is as follows :-</a:t>
          </a: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1" i="0" u="none" strike="noStrike" baseline="0">
              <a:solidFill>
                <a:srgbClr val="000000"/>
              </a:solidFill>
              <a:latin typeface="Times New Roman"/>
              <a:cs typeface="Times New Roman"/>
            </a:rPr>
            <a:t>FRS 5 : Non-current assets held for sale</a:t>
          </a:r>
          <a:endParaRPr lang="en-US" sz="1000" b="0" i="0" u="none" strike="noStrike" baseline="0">
            <a:solidFill>
              <a:srgbClr val="000000"/>
            </a:solidFill>
            <a:latin typeface="Times New Roman"/>
            <a:cs typeface="Times New Roman"/>
          </a:endParaRPr>
        </a:p>
        <a:p>
          <a:pPr algn="just" rtl="0">
            <a:defRPr sz="1000"/>
          </a:pPr>
          <a:endParaRPr lang="en-US" sz="6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In accordance with this standard, a revaluation surplus of RM11.2 million net of tax was not recognised in the income statement.</a:t>
          </a:r>
        </a:p>
        <a:p>
          <a:pPr algn="just" rtl="0">
            <a:defRPr sz="1000"/>
          </a:pPr>
          <a:endParaRPr lang="en-US" sz="7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91440</xdr:colOff>
      <xdr:row>291</xdr:row>
      <xdr:rowOff>0</xdr:rowOff>
    </xdr:from>
    <xdr:to>
      <xdr:col>13</xdr:col>
      <xdr:colOff>573397</xdr:colOff>
      <xdr:row>291</xdr:row>
      <xdr:rowOff>0</xdr:rowOff>
    </xdr:to>
    <xdr:sp macro="" textlink="">
      <xdr:nvSpPr>
        <xdr:cNvPr id="1315" name="Text 22"/>
        <xdr:cNvSpPr txBox="1">
          <a:spLocks noChangeArrowheads="1"/>
        </xdr:cNvSpPr>
      </xdr:nvSpPr>
      <xdr:spPr bwMode="auto">
        <a:xfrm>
          <a:off x="542925" y="47158275"/>
          <a:ext cx="73437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291</xdr:row>
      <xdr:rowOff>0</xdr:rowOff>
    </xdr:from>
    <xdr:to>
      <xdr:col>13</xdr:col>
      <xdr:colOff>529594</xdr:colOff>
      <xdr:row>291</xdr:row>
      <xdr:rowOff>0</xdr:rowOff>
    </xdr:to>
    <xdr:sp macro="" textlink="">
      <xdr:nvSpPr>
        <xdr:cNvPr id="1325" name="Text 22"/>
        <xdr:cNvSpPr txBox="1">
          <a:spLocks noChangeArrowheads="1"/>
        </xdr:cNvSpPr>
      </xdr:nvSpPr>
      <xdr:spPr bwMode="auto">
        <a:xfrm>
          <a:off x="228600" y="47158275"/>
          <a:ext cx="76200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Dividend Payable </a:t>
          </a: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Board of Directors do not recommend any interim dividend for the financial quarter ended 31 March 2006.</a:t>
          </a:r>
        </a:p>
      </xdr:txBody>
    </xdr:sp>
    <xdr:clientData/>
  </xdr:twoCellAnchor>
  <xdr:twoCellAnchor>
    <xdr:from>
      <xdr:col>2</xdr:col>
      <xdr:colOff>0</xdr:colOff>
      <xdr:row>291</xdr:row>
      <xdr:rowOff>0</xdr:rowOff>
    </xdr:from>
    <xdr:to>
      <xdr:col>13</xdr:col>
      <xdr:colOff>621032</xdr:colOff>
      <xdr:row>291</xdr:row>
      <xdr:rowOff>0</xdr:rowOff>
    </xdr:to>
    <xdr:sp macro="" textlink="">
      <xdr:nvSpPr>
        <xdr:cNvPr id="1326" name="Text 22"/>
        <xdr:cNvSpPr txBox="1">
          <a:spLocks noChangeArrowheads="1"/>
        </xdr:cNvSpPr>
      </xdr:nvSpPr>
      <xdr:spPr bwMode="auto">
        <a:xfrm>
          <a:off x="457200" y="47158275"/>
          <a:ext cx="7477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early adoption of the following new FRS for the first time during the fourth financial quarter ended 31 December 2005 and the related accounting policies are as follows :-</a:t>
          </a:r>
        </a:p>
        <a:p>
          <a:pPr algn="just" rtl="0">
            <a:defRPr sz="1000"/>
          </a:pPr>
          <a:endParaRPr lang="en-US" sz="8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2</xdr:col>
      <xdr:colOff>171450</xdr:colOff>
      <xdr:row>291</xdr:row>
      <xdr:rowOff>0</xdr:rowOff>
    </xdr:from>
    <xdr:to>
      <xdr:col>13</xdr:col>
      <xdr:colOff>649615</xdr:colOff>
      <xdr:row>291</xdr:row>
      <xdr:rowOff>0</xdr:rowOff>
    </xdr:to>
    <xdr:sp macro="" textlink="">
      <xdr:nvSpPr>
        <xdr:cNvPr id="1327" name="Text 22"/>
        <xdr:cNvSpPr txBox="1">
          <a:spLocks noChangeArrowheads="1"/>
        </xdr:cNvSpPr>
      </xdr:nvSpPr>
      <xdr:spPr bwMode="auto">
        <a:xfrm>
          <a:off x="628650" y="47158275"/>
          <a:ext cx="73342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FRS 140 : Investment Property</a:t>
          </a:r>
        </a:p>
      </xdr:txBody>
    </xdr:sp>
    <xdr:clientData/>
  </xdr:twoCellAnchor>
  <xdr:twoCellAnchor>
    <xdr:from>
      <xdr:col>2</xdr:col>
      <xdr:colOff>224790</xdr:colOff>
      <xdr:row>291</xdr:row>
      <xdr:rowOff>0</xdr:rowOff>
    </xdr:from>
    <xdr:to>
      <xdr:col>13</xdr:col>
      <xdr:colOff>649605</xdr:colOff>
      <xdr:row>291</xdr:row>
      <xdr:rowOff>0</xdr:rowOff>
    </xdr:to>
    <xdr:sp macro="" textlink="">
      <xdr:nvSpPr>
        <xdr:cNvPr id="1328" name="Text 22"/>
        <xdr:cNvSpPr txBox="1">
          <a:spLocks noChangeArrowheads="1"/>
        </xdr:cNvSpPr>
      </xdr:nvSpPr>
      <xdr:spPr bwMode="auto">
        <a:xfrm>
          <a:off x="676275" y="47158275"/>
          <a:ext cx="72866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endParaRPr lang="en-US" sz="8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2</xdr:col>
      <xdr:colOff>196215</xdr:colOff>
      <xdr:row>291</xdr:row>
      <xdr:rowOff>0</xdr:rowOff>
    </xdr:from>
    <xdr:to>
      <xdr:col>13</xdr:col>
      <xdr:colOff>678176</xdr:colOff>
      <xdr:row>291</xdr:row>
      <xdr:rowOff>0</xdr:rowOff>
    </xdr:to>
    <xdr:sp macro="" textlink="">
      <xdr:nvSpPr>
        <xdr:cNvPr id="1329" name="Text 22"/>
        <xdr:cNvSpPr txBox="1">
          <a:spLocks noChangeArrowheads="1"/>
        </xdr:cNvSpPr>
      </xdr:nvSpPr>
      <xdr:spPr bwMode="auto">
        <a:xfrm>
          <a:off x="647700" y="47158275"/>
          <a:ext cx="73342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FRS 3 (revised) : Business Combinations, FRS 136 (revised) : Impairment of Assets and FRS 138 : Intangible Assets</a:t>
          </a:r>
        </a:p>
      </xdr:txBody>
    </xdr:sp>
    <xdr:clientData/>
  </xdr:twoCellAnchor>
  <xdr:twoCellAnchor>
    <xdr:from>
      <xdr:col>2</xdr:col>
      <xdr:colOff>180975</xdr:colOff>
      <xdr:row>291</xdr:row>
      <xdr:rowOff>0</xdr:rowOff>
    </xdr:from>
    <xdr:to>
      <xdr:col>14</xdr:col>
      <xdr:colOff>0</xdr:colOff>
      <xdr:row>291</xdr:row>
      <xdr:rowOff>0</xdr:rowOff>
    </xdr:to>
    <xdr:sp macro="" textlink="">
      <xdr:nvSpPr>
        <xdr:cNvPr id="1331" name="Text 22"/>
        <xdr:cNvSpPr txBox="1">
          <a:spLocks noChangeArrowheads="1"/>
        </xdr:cNvSpPr>
      </xdr:nvSpPr>
      <xdr:spPr bwMode="auto">
        <a:xfrm>
          <a:off x="638175" y="47158275"/>
          <a:ext cx="74009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adoption of FRS 138 does not give rise to any adjustments to the opening balances of retained profits of the prior or current year.</a:t>
          </a:r>
        </a:p>
      </xdr:txBody>
    </xdr:sp>
    <xdr:clientData/>
  </xdr:twoCellAnchor>
  <xdr:twoCellAnchor>
    <xdr:from>
      <xdr:col>0</xdr:col>
      <xdr:colOff>205740</xdr:colOff>
      <xdr:row>291</xdr:row>
      <xdr:rowOff>0</xdr:rowOff>
    </xdr:from>
    <xdr:to>
      <xdr:col>13</xdr:col>
      <xdr:colOff>649598</xdr:colOff>
      <xdr:row>291</xdr:row>
      <xdr:rowOff>0</xdr:rowOff>
    </xdr:to>
    <xdr:sp macro="" textlink="">
      <xdr:nvSpPr>
        <xdr:cNvPr id="1332" name="Text 22"/>
        <xdr:cNvSpPr txBox="1">
          <a:spLocks noChangeArrowheads="1"/>
        </xdr:cNvSpPr>
      </xdr:nvSpPr>
      <xdr:spPr bwMode="auto">
        <a:xfrm>
          <a:off x="200025" y="47158275"/>
          <a:ext cx="77628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205740</xdr:colOff>
      <xdr:row>291</xdr:row>
      <xdr:rowOff>0</xdr:rowOff>
    </xdr:from>
    <xdr:to>
      <xdr:col>13</xdr:col>
      <xdr:colOff>678173</xdr:colOff>
      <xdr:row>291</xdr:row>
      <xdr:rowOff>0</xdr:rowOff>
    </xdr:to>
    <xdr:sp macro="" textlink="">
      <xdr:nvSpPr>
        <xdr:cNvPr id="1347" name="Text 22"/>
        <xdr:cNvSpPr txBox="1">
          <a:spLocks noChangeArrowheads="1"/>
        </xdr:cNvSpPr>
      </xdr:nvSpPr>
      <xdr:spPr bwMode="auto">
        <a:xfrm>
          <a:off x="200025" y="47158275"/>
          <a:ext cx="77819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291</xdr:row>
      <xdr:rowOff>0</xdr:rowOff>
    </xdr:from>
    <xdr:to>
      <xdr:col>13</xdr:col>
      <xdr:colOff>596250</xdr:colOff>
      <xdr:row>291</xdr:row>
      <xdr:rowOff>0</xdr:rowOff>
    </xdr:to>
    <xdr:sp macro="" textlink="">
      <xdr:nvSpPr>
        <xdr:cNvPr id="1352" name="Text 22"/>
        <xdr:cNvSpPr txBox="1">
          <a:spLocks noChangeArrowheads="1"/>
        </xdr:cNvSpPr>
      </xdr:nvSpPr>
      <xdr:spPr bwMode="auto">
        <a:xfrm>
          <a:off x="276225" y="47158275"/>
          <a:ext cx="76390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Proposed Dividend</a:t>
          </a:r>
          <a:endParaRPr lang="en-US" sz="1000" b="0" i="0" u="none" strike="noStrike" baseline="0">
            <a:solidFill>
              <a:srgbClr val="000000"/>
            </a:solidFill>
            <a:latin typeface="Times New Roman"/>
            <a:cs typeface="Times New Roman"/>
          </a:endParaRPr>
        </a:p>
        <a:p>
          <a:pPr algn="just" rtl="0">
            <a:defRPr sz="1000"/>
          </a:pPr>
          <a:endParaRPr lang="en-US" sz="8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291</xdr:row>
      <xdr:rowOff>0</xdr:rowOff>
    </xdr:from>
    <xdr:to>
      <xdr:col>13</xdr:col>
      <xdr:colOff>596246</xdr:colOff>
      <xdr:row>291</xdr:row>
      <xdr:rowOff>0</xdr:rowOff>
    </xdr:to>
    <xdr:sp macro="" textlink="">
      <xdr:nvSpPr>
        <xdr:cNvPr id="1355" name="Text Box 331"/>
        <xdr:cNvSpPr txBox="1">
          <a:spLocks noChangeArrowheads="1"/>
        </xdr:cNvSpPr>
      </xdr:nvSpPr>
      <xdr:spPr bwMode="auto">
        <a:xfrm>
          <a:off x="247650" y="47158275"/>
          <a:ext cx="7667625" cy="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just" rtl="0">
            <a:defRPr sz="1000"/>
          </a:pPr>
          <a:r>
            <a:rPr lang="en-US" sz="1000" b="1" i="0" u="none" strike="noStrike" baseline="0">
              <a:solidFill>
                <a:srgbClr val="000000"/>
              </a:solidFill>
              <a:latin typeface="Times New Roman"/>
              <a:cs typeface="Times New Roman"/>
            </a:rPr>
            <a:t>Performance Review</a:t>
          </a:r>
        </a:p>
        <a:p>
          <a:pPr algn="just" rtl="0">
            <a:defRPr sz="1000"/>
          </a:pPr>
          <a:endParaRPr lang="en-US" sz="1000" b="1"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219075</xdr:colOff>
      <xdr:row>291</xdr:row>
      <xdr:rowOff>0</xdr:rowOff>
    </xdr:from>
    <xdr:to>
      <xdr:col>13</xdr:col>
      <xdr:colOff>573407</xdr:colOff>
      <xdr:row>291</xdr:row>
      <xdr:rowOff>0</xdr:rowOff>
    </xdr:to>
    <xdr:sp macro="" textlink="">
      <xdr:nvSpPr>
        <xdr:cNvPr id="1356" name="Text Box 332"/>
        <xdr:cNvSpPr txBox="1">
          <a:spLocks noChangeArrowheads="1"/>
        </xdr:cNvSpPr>
      </xdr:nvSpPr>
      <xdr:spPr bwMode="auto">
        <a:xfrm>
          <a:off x="428625" y="47158275"/>
          <a:ext cx="7458075"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The Group's Revenue for the financial yeat-to-date was affected by the combination of the following:-</a:t>
          </a:r>
        </a:p>
      </xdr:txBody>
    </xdr:sp>
    <xdr:clientData/>
  </xdr:twoCellAnchor>
  <xdr:twoCellAnchor>
    <xdr:from>
      <xdr:col>2</xdr:col>
      <xdr:colOff>205740</xdr:colOff>
      <xdr:row>291</xdr:row>
      <xdr:rowOff>0</xdr:rowOff>
    </xdr:from>
    <xdr:to>
      <xdr:col>13</xdr:col>
      <xdr:colOff>573398</xdr:colOff>
      <xdr:row>291</xdr:row>
      <xdr:rowOff>0</xdr:rowOff>
    </xdr:to>
    <xdr:sp macro="" textlink="">
      <xdr:nvSpPr>
        <xdr:cNvPr id="1357" name="Text Box 333"/>
        <xdr:cNvSpPr txBox="1">
          <a:spLocks noChangeArrowheads="1"/>
        </xdr:cNvSpPr>
      </xdr:nvSpPr>
      <xdr:spPr bwMode="auto">
        <a:xfrm>
          <a:off x="657225" y="47158275"/>
          <a:ext cx="7229475" cy="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closure of non-performing Kedai Ayamas and Rasa Ayamas; and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various other external factors which affected consumers sentiments, market confidence and which contributed to the general increased cost of living.</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167640</xdr:colOff>
      <xdr:row>291</xdr:row>
      <xdr:rowOff>0</xdr:rowOff>
    </xdr:from>
    <xdr:to>
      <xdr:col>13</xdr:col>
      <xdr:colOff>649598</xdr:colOff>
      <xdr:row>291</xdr:row>
      <xdr:rowOff>0</xdr:rowOff>
    </xdr:to>
    <xdr:sp macro="" textlink="">
      <xdr:nvSpPr>
        <xdr:cNvPr id="1359" name="Text Box 335"/>
        <xdr:cNvSpPr txBox="1">
          <a:spLocks noChangeArrowheads="1"/>
        </xdr:cNvSpPr>
      </xdr:nvSpPr>
      <xdr:spPr bwMode="auto">
        <a:xfrm>
          <a:off x="161925" y="47158275"/>
          <a:ext cx="7800975"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Times New Roman"/>
              <a:cs typeface="Times New Roman"/>
            </a:rPr>
            <a:t>Profitability</a:t>
          </a: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The profit improvement was primarily attributed to the successful planning and execution of the initiatives embodied  in the August 2005 Strategic Roadmap:-</a:t>
          </a:r>
        </a:p>
      </xdr:txBody>
    </xdr:sp>
    <xdr:clientData/>
  </xdr:twoCellAnchor>
  <xdr:twoCellAnchor>
    <xdr:from>
      <xdr:col>2</xdr:col>
      <xdr:colOff>47625</xdr:colOff>
      <xdr:row>291</xdr:row>
      <xdr:rowOff>0</xdr:rowOff>
    </xdr:from>
    <xdr:to>
      <xdr:col>13</xdr:col>
      <xdr:colOff>556243</xdr:colOff>
      <xdr:row>291</xdr:row>
      <xdr:rowOff>0</xdr:rowOff>
    </xdr:to>
    <xdr:sp macro="" textlink="">
      <xdr:nvSpPr>
        <xdr:cNvPr id="1362" name="Text Box 338"/>
        <xdr:cNvSpPr txBox="1">
          <a:spLocks noChangeArrowheads="1"/>
        </xdr:cNvSpPr>
      </xdr:nvSpPr>
      <xdr:spPr bwMode="auto">
        <a:xfrm>
          <a:off x="504825" y="47158275"/>
          <a:ext cx="7362825" cy="0"/>
        </a:xfrm>
        <a:prstGeom prst="rect">
          <a:avLst/>
        </a:prstGeom>
        <a:solidFill>
          <a:srgbClr val="FFFFFF"/>
        </a:solidFill>
        <a:ln w="9525">
          <a:solidFill>
            <a:srgbClr val="FFFFFF"/>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effective brand thematic marketing campaigns such as "What's your KFC Moments?" and  "5 Senses" which were designed to build an emotional bond with our customers and also to pre-empt the potential negative perception that the Avian Flu may have on our products; </a:t>
          </a:r>
        </a:p>
        <a:p>
          <a:pPr algn="l" rtl="0">
            <a:defRPr sz="1000"/>
          </a:pPr>
          <a:r>
            <a:rPr lang="en-US" sz="1000" b="0" i="0" u="none" strike="noStrike" baseline="0">
              <a:solidFill>
                <a:srgbClr val="000000"/>
              </a:solidFill>
              <a:latin typeface="Times New Roman"/>
              <a:cs typeface="Times New Roman"/>
            </a:rPr>
            <a:t>      </a:t>
          </a:r>
        </a:p>
        <a:p>
          <a:pPr algn="l" rtl="0">
            <a:defRPr sz="1000"/>
          </a:pPr>
          <a:r>
            <a:rPr lang="en-US" sz="1000" b="0" i="0" u="none" strike="noStrike" baseline="0">
              <a:solidFill>
                <a:srgbClr val="000000"/>
              </a:solidFill>
              <a:latin typeface="Times New Roman"/>
              <a:cs typeface="Times New Roman"/>
            </a:rPr>
            <a:t>new product such as Fish Sandwich which was intended to offer our customers a trusted and cost effective alternative to our chicken centric products;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the introduction of product variants like the Colonel Burger and X-meal which improved access to the Teens and Young Adults segment;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extension of the successful Family Feast combo meals to include 8 Happiness Feast and  Sorbet Story which received</a:t>
          </a:r>
        </a:p>
        <a:p>
          <a:pPr algn="l" rtl="0">
            <a:defRPr sz="1000"/>
          </a:pPr>
          <a:r>
            <a:rPr lang="en-US" sz="1000" b="0" i="0" u="none" strike="noStrike" baseline="0">
              <a:solidFill>
                <a:srgbClr val="000000"/>
              </a:solidFill>
              <a:latin typeface="Times New Roman"/>
              <a:cs typeface="Times New Roman"/>
            </a:rPr>
            <a:t>strong suppport from the Family segment;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more effective cost control (labour, material usage, wastages etc.) and improved productivity and operational efficiencies at the store level which leads to higher Restaurant Margins; and</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rationalisation of Rasa Ayamas and Kedai Ayamas store portfolio which yielded further cost savings.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      </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38100</xdr:colOff>
      <xdr:row>291</xdr:row>
      <xdr:rowOff>0</xdr:rowOff>
    </xdr:from>
    <xdr:to>
      <xdr:col>13</xdr:col>
      <xdr:colOff>594349</xdr:colOff>
      <xdr:row>291</xdr:row>
      <xdr:rowOff>0</xdr:rowOff>
    </xdr:to>
    <xdr:sp macro="" textlink="">
      <xdr:nvSpPr>
        <xdr:cNvPr id="1365" name="Text Box 341"/>
        <xdr:cNvSpPr txBox="1">
          <a:spLocks noChangeArrowheads="1"/>
        </xdr:cNvSpPr>
      </xdr:nvSpPr>
      <xdr:spPr bwMode="auto">
        <a:xfrm>
          <a:off x="495300" y="47158275"/>
          <a:ext cx="7410450" cy="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effective control of general and administration expenses at the Group Support Divisions; and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policies and procedures for more effective asset and liability management have also been implemented.  Surplus cash</a:t>
          </a:r>
        </a:p>
        <a:p>
          <a:pPr algn="just" rtl="0">
            <a:defRPr sz="1000"/>
          </a:pPr>
          <a:r>
            <a:rPr lang="en-US" sz="1000" b="0" i="0" u="none" strike="noStrike" baseline="0">
              <a:solidFill>
                <a:srgbClr val="000000"/>
              </a:solidFill>
              <a:latin typeface="Times New Roman"/>
              <a:cs typeface="Times New Roman"/>
            </a:rPr>
            <a:t>flows generated from operations and from asset sales have been directed towards reducing the Group's Borrowings.   </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Rationalisation of Rasa Ayamas and Kedai Ayamas store portfolio which yielded cost savings.</a:t>
          </a:r>
        </a:p>
      </xdr:txBody>
    </xdr:sp>
    <xdr:clientData/>
  </xdr:twoCellAnchor>
  <xdr:twoCellAnchor>
    <xdr:from>
      <xdr:col>1</xdr:col>
      <xdr:colOff>28575</xdr:colOff>
      <xdr:row>291</xdr:row>
      <xdr:rowOff>0</xdr:rowOff>
    </xdr:from>
    <xdr:to>
      <xdr:col>13</xdr:col>
      <xdr:colOff>529590</xdr:colOff>
      <xdr:row>291</xdr:row>
      <xdr:rowOff>0</xdr:rowOff>
    </xdr:to>
    <xdr:sp macro="" textlink="">
      <xdr:nvSpPr>
        <xdr:cNvPr id="1368" name="Text 22"/>
        <xdr:cNvSpPr txBox="1">
          <a:spLocks noChangeArrowheads="1"/>
        </xdr:cNvSpPr>
      </xdr:nvSpPr>
      <xdr:spPr bwMode="auto">
        <a:xfrm>
          <a:off x="238125" y="47158275"/>
          <a:ext cx="76104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Comment on Material Change in Profit Before Taxation</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As a result, the Group registered a better Profit before Taxation of RM33.5 million in the current quarter as against RM27.3 million in the previous quarter to 31 March 2006.  Earnings per Share increased from 9.6 sen in the previous quarter to 11.4 sen in the current quarter.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Other than the seasonality factor, the Group's resutls for the current quarter were also adversely affected by the following:-</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129540</xdr:colOff>
      <xdr:row>291</xdr:row>
      <xdr:rowOff>0</xdr:rowOff>
    </xdr:from>
    <xdr:to>
      <xdr:col>13</xdr:col>
      <xdr:colOff>621026</xdr:colOff>
      <xdr:row>291</xdr:row>
      <xdr:rowOff>0</xdr:rowOff>
    </xdr:to>
    <xdr:sp macro="" textlink="">
      <xdr:nvSpPr>
        <xdr:cNvPr id="1369" name="Text 22"/>
        <xdr:cNvSpPr txBox="1">
          <a:spLocks noChangeArrowheads="1"/>
        </xdr:cNvSpPr>
      </xdr:nvSpPr>
      <xdr:spPr bwMode="auto">
        <a:xfrm>
          <a:off x="581025" y="47158275"/>
          <a:ext cx="73533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Avian Flu  impacting on the operations of the both KFC Restaurant and Integrated Poultry Segments;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Hand, Foot and Mouth outbreak  impacting on the operations of KFC East Malaysia and Brunei; and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adverse impact of a 30% increase in electricity tariffs in Singapore in the current quarter.</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28575</xdr:colOff>
      <xdr:row>291</xdr:row>
      <xdr:rowOff>0</xdr:rowOff>
    </xdr:from>
    <xdr:to>
      <xdr:col>1</xdr:col>
      <xdr:colOff>57150</xdr:colOff>
      <xdr:row>291</xdr:row>
      <xdr:rowOff>0</xdr:rowOff>
    </xdr:to>
    <xdr:sp macro="" textlink="">
      <xdr:nvSpPr>
        <xdr:cNvPr id="1371" name="Text Box 347"/>
        <xdr:cNvSpPr txBox="1">
          <a:spLocks noChangeArrowheads="1"/>
        </xdr:cNvSpPr>
      </xdr:nvSpPr>
      <xdr:spPr bwMode="auto">
        <a:xfrm>
          <a:off x="28575" y="47158275"/>
          <a:ext cx="238125"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16.</a:t>
          </a:r>
        </a:p>
      </xdr:txBody>
    </xdr:sp>
    <xdr:clientData/>
  </xdr:twoCellAnchor>
  <xdr:twoCellAnchor>
    <xdr:from>
      <xdr:col>2</xdr:col>
      <xdr:colOff>481965</xdr:colOff>
      <xdr:row>291</xdr:row>
      <xdr:rowOff>0</xdr:rowOff>
    </xdr:from>
    <xdr:to>
      <xdr:col>13</xdr:col>
      <xdr:colOff>573410</xdr:colOff>
      <xdr:row>291</xdr:row>
      <xdr:rowOff>0</xdr:rowOff>
    </xdr:to>
    <xdr:sp macro="" textlink="">
      <xdr:nvSpPr>
        <xdr:cNvPr id="1376" name="Text Box 352"/>
        <xdr:cNvSpPr txBox="1">
          <a:spLocks noChangeArrowheads="1"/>
        </xdr:cNvSpPr>
      </xdr:nvSpPr>
      <xdr:spPr bwMode="auto">
        <a:xfrm>
          <a:off x="933450" y="47158275"/>
          <a:ext cx="6953250" cy="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Hand, Foot and Mouth outbreak in Sarawak;</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substantial increase in petrol and diesel prices in Malaysia; and</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increase in interest rates in Malaysia</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104775</xdr:colOff>
      <xdr:row>291</xdr:row>
      <xdr:rowOff>0</xdr:rowOff>
    </xdr:from>
    <xdr:to>
      <xdr:col>2</xdr:col>
      <xdr:colOff>91708</xdr:colOff>
      <xdr:row>291</xdr:row>
      <xdr:rowOff>0</xdr:rowOff>
    </xdr:to>
    <xdr:sp macro="" textlink="">
      <xdr:nvSpPr>
        <xdr:cNvPr id="1380" name="Text Box 356"/>
        <xdr:cNvSpPr txBox="1">
          <a:spLocks noChangeArrowheads="1"/>
        </xdr:cNvSpPr>
      </xdr:nvSpPr>
      <xdr:spPr bwMode="auto">
        <a:xfrm>
          <a:off x="314325" y="47158275"/>
          <a:ext cx="228600"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(i)</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(ii)</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(iii)</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453390</xdr:colOff>
      <xdr:row>291</xdr:row>
      <xdr:rowOff>0</xdr:rowOff>
    </xdr:from>
    <xdr:to>
      <xdr:col>13</xdr:col>
      <xdr:colOff>634365</xdr:colOff>
      <xdr:row>291</xdr:row>
      <xdr:rowOff>0</xdr:rowOff>
    </xdr:to>
    <xdr:sp macro="" textlink="">
      <xdr:nvSpPr>
        <xdr:cNvPr id="1383" name="Text Box 359"/>
        <xdr:cNvSpPr txBox="1">
          <a:spLocks noChangeArrowheads="1"/>
        </xdr:cNvSpPr>
      </xdr:nvSpPr>
      <xdr:spPr bwMode="auto">
        <a:xfrm>
          <a:off x="904875" y="47158275"/>
          <a:ext cx="7048500"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405765</xdr:colOff>
      <xdr:row>291</xdr:row>
      <xdr:rowOff>0</xdr:rowOff>
    </xdr:from>
    <xdr:to>
      <xdr:col>13</xdr:col>
      <xdr:colOff>596265</xdr:colOff>
      <xdr:row>291</xdr:row>
      <xdr:rowOff>0</xdr:rowOff>
    </xdr:to>
    <xdr:sp macro="" textlink="">
      <xdr:nvSpPr>
        <xdr:cNvPr id="1384" name="Text Box 360"/>
        <xdr:cNvSpPr txBox="1">
          <a:spLocks noChangeArrowheads="1"/>
        </xdr:cNvSpPr>
      </xdr:nvSpPr>
      <xdr:spPr bwMode="auto">
        <a:xfrm>
          <a:off x="857250" y="47158275"/>
          <a:ext cx="7058025"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291</xdr:row>
      <xdr:rowOff>0</xdr:rowOff>
    </xdr:from>
    <xdr:to>
      <xdr:col>13</xdr:col>
      <xdr:colOff>529582</xdr:colOff>
      <xdr:row>291</xdr:row>
      <xdr:rowOff>0</xdr:rowOff>
    </xdr:to>
    <xdr:sp macro="" textlink="">
      <xdr:nvSpPr>
        <xdr:cNvPr id="1385" name="Text 22"/>
        <xdr:cNvSpPr txBox="1">
          <a:spLocks noChangeArrowheads="1"/>
        </xdr:cNvSpPr>
      </xdr:nvSpPr>
      <xdr:spPr bwMode="auto">
        <a:xfrm>
          <a:off x="466725" y="47158275"/>
          <a:ext cx="73818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291</xdr:row>
      <xdr:rowOff>0</xdr:rowOff>
    </xdr:from>
    <xdr:to>
      <xdr:col>13</xdr:col>
      <xdr:colOff>621040</xdr:colOff>
      <xdr:row>291</xdr:row>
      <xdr:rowOff>0</xdr:rowOff>
    </xdr:to>
    <xdr:sp macro="" textlink="">
      <xdr:nvSpPr>
        <xdr:cNvPr id="1386" name="Text 22"/>
        <xdr:cNvSpPr txBox="1">
          <a:spLocks noChangeArrowheads="1"/>
        </xdr:cNvSpPr>
      </xdr:nvSpPr>
      <xdr:spPr bwMode="auto">
        <a:xfrm>
          <a:off x="485775" y="47158275"/>
          <a:ext cx="74485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particular focus was placed on efficient sourcing of product and services and on ensuring both internal and external suppliers deliver on time, at the right place, at the right price and with the right quantities; and  </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greater efforts were also directed at optimising the Group's raw materials and finished stock handling and holdings </a:t>
          </a:r>
        </a:p>
      </xdr:txBody>
    </xdr:sp>
    <xdr:clientData/>
  </xdr:twoCellAnchor>
  <xdr:twoCellAnchor>
    <xdr:from>
      <xdr:col>2</xdr:col>
      <xdr:colOff>38100</xdr:colOff>
      <xdr:row>291</xdr:row>
      <xdr:rowOff>0</xdr:rowOff>
    </xdr:from>
    <xdr:to>
      <xdr:col>13</xdr:col>
      <xdr:colOff>573400</xdr:colOff>
      <xdr:row>291</xdr:row>
      <xdr:rowOff>0</xdr:rowOff>
    </xdr:to>
    <xdr:sp macro="" textlink="">
      <xdr:nvSpPr>
        <xdr:cNvPr id="1387" name="Text Box 363"/>
        <xdr:cNvSpPr txBox="1">
          <a:spLocks noChangeArrowheads="1"/>
        </xdr:cNvSpPr>
      </xdr:nvSpPr>
      <xdr:spPr bwMode="auto">
        <a:xfrm>
          <a:off x="495300" y="47158275"/>
          <a:ext cx="7391400" cy="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Since the second half of 2005, the Group's Borrowings have been reduced by </a:t>
          </a:r>
          <a:r>
            <a:rPr lang="en-US" sz="1000" b="1" i="0" u="none" strike="noStrike" baseline="0">
              <a:solidFill>
                <a:srgbClr val="000000"/>
              </a:solidFill>
              <a:latin typeface="Times New Roman"/>
              <a:cs typeface="Times New Roman"/>
            </a:rPr>
            <a:t>RM127 </a:t>
          </a:r>
          <a:r>
            <a:rPr lang="en-US" sz="1000" b="0" i="0" u="none" strike="noStrike" baseline="0">
              <a:solidFill>
                <a:srgbClr val="000000"/>
              </a:solidFill>
              <a:latin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a:t>
          </a:r>
        </a:p>
        <a:p>
          <a:pPr algn="just" rtl="0">
            <a:defRPr sz="1000"/>
          </a:pPr>
          <a:r>
            <a:rPr lang="en-US" sz="1000" b="0" i="0" u="none" strike="noStrike" baseline="0">
              <a:solidFill>
                <a:srgbClr val="000000"/>
              </a:solidFill>
              <a:latin typeface="Times New Roman"/>
              <a:cs typeface="Times New Roman"/>
            </a:rPr>
            <a:t>  </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2</xdr:col>
      <xdr:colOff>9525</xdr:colOff>
      <xdr:row>291</xdr:row>
      <xdr:rowOff>0</xdr:rowOff>
    </xdr:from>
    <xdr:to>
      <xdr:col>13</xdr:col>
      <xdr:colOff>596241</xdr:colOff>
      <xdr:row>291</xdr:row>
      <xdr:rowOff>0</xdr:rowOff>
    </xdr:to>
    <xdr:sp macro="" textlink="">
      <xdr:nvSpPr>
        <xdr:cNvPr id="1389" name="Text 22"/>
        <xdr:cNvSpPr txBox="1">
          <a:spLocks noChangeArrowheads="1"/>
        </xdr:cNvSpPr>
      </xdr:nvSpPr>
      <xdr:spPr bwMode="auto">
        <a:xfrm>
          <a:off x="466725" y="47158275"/>
          <a:ext cx="74485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57150</xdr:colOff>
      <xdr:row>291</xdr:row>
      <xdr:rowOff>0</xdr:rowOff>
    </xdr:from>
    <xdr:to>
      <xdr:col>13</xdr:col>
      <xdr:colOff>573414</xdr:colOff>
      <xdr:row>291</xdr:row>
      <xdr:rowOff>0</xdr:rowOff>
    </xdr:to>
    <xdr:sp macro="" textlink="">
      <xdr:nvSpPr>
        <xdr:cNvPr id="1391" name="Text Box 367"/>
        <xdr:cNvSpPr txBox="1">
          <a:spLocks noChangeArrowheads="1"/>
        </xdr:cNvSpPr>
      </xdr:nvSpPr>
      <xdr:spPr bwMode="auto">
        <a:xfrm>
          <a:off x="266700" y="47158275"/>
          <a:ext cx="7620000" cy="0"/>
        </a:xfrm>
        <a:prstGeom prst="rect">
          <a:avLst/>
        </a:prstGeom>
        <a:solidFill>
          <a:srgbClr val="FFFFFF"/>
        </a:solidFill>
        <a:ln w="9525">
          <a:solidFill>
            <a:srgbClr val="FFFFFF"/>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With respect to the threat of Avian Flu, the Group will continue to observe and enforce strict bio-security measures at the farm level and co-operate with the authorities in our </a:t>
          </a:r>
          <a:r>
            <a:rPr lang="en-US" sz="1000" b="1" i="0" u="none" strike="noStrike" baseline="0">
              <a:solidFill>
                <a:srgbClr val="000000"/>
              </a:solidFill>
              <a:latin typeface="Times New Roman"/>
              <a:cs typeface="Times New Roman"/>
            </a:rPr>
            <a:t>"Farm to Plate" </a:t>
          </a:r>
          <a:r>
            <a:rPr lang="en-US" sz="1000" b="0" i="0" u="none" strike="noStrike" baseline="0">
              <a:solidFill>
                <a:srgbClr val="000000"/>
              </a:solidFill>
              <a:latin typeface="Times New Roman"/>
              <a:cs typeface="Times New Roman"/>
            </a:rPr>
            <a:t>integrated poultry business.  We will continue to build on proactive Government led measures to reinforce trust and awareness in the safety and integrity of our products.</a:t>
          </a:r>
        </a:p>
        <a:p>
          <a:pPr algn="l" rtl="0">
            <a:defRPr sz="1000"/>
          </a:pPr>
          <a:r>
            <a:rPr lang="en-US" sz="1000" b="0" i="0" u="none" strike="noStrike" baseline="0">
              <a:solidFill>
                <a:srgbClr val="000000"/>
              </a:solidFill>
              <a:latin typeface="Times New Roman"/>
              <a:cs typeface="Times New Roman"/>
            </a:rPr>
            <a:t>                                                                             </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38100</xdr:colOff>
      <xdr:row>291</xdr:row>
      <xdr:rowOff>0</xdr:rowOff>
    </xdr:from>
    <xdr:to>
      <xdr:col>14</xdr:col>
      <xdr:colOff>0</xdr:colOff>
      <xdr:row>291</xdr:row>
      <xdr:rowOff>0</xdr:rowOff>
    </xdr:to>
    <xdr:sp macro="" textlink="">
      <xdr:nvSpPr>
        <xdr:cNvPr id="1392" name="Text Box 368"/>
        <xdr:cNvSpPr txBox="1">
          <a:spLocks noChangeArrowheads="1"/>
        </xdr:cNvSpPr>
      </xdr:nvSpPr>
      <xdr:spPr bwMode="auto">
        <a:xfrm>
          <a:off x="247650" y="47158275"/>
          <a:ext cx="7791450"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291</xdr:row>
      <xdr:rowOff>0</xdr:rowOff>
    </xdr:from>
    <xdr:to>
      <xdr:col>2</xdr:col>
      <xdr:colOff>47625</xdr:colOff>
      <xdr:row>291</xdr:row>
      <xdr:rowOff>0</xdr:rowOff>
    </xdr:to>
    <xdr:sp macro="" textlink="">
      <xdr:nvSpPr>
        <xdr:cNvPr id="1393" name="Text Box 369"/>
        <xdr:cNvSpPr txBox="1">
          <a:spLocks noChangeArrowheads="1"/>
        </xdr:cNvSpPr>
      </xdr:nvSpPr>
      <xdr:spPr bwMode="auto">
        <a:xfrm>
          <a:off x="342900" y="47158275"/>
          <a:ext cx="161925"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 i)</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 ii)</a:t>
          </a:r>
        </a:p>
      </xdr:txBody>
    </xdr:sp>
    <xdr:clientData/>
  </xdr:twoCellAnchor>
  <xdr:twoCellAnchor editAs="oneCell">
    <xdr:from>
      <xdr:col>9</xdr:col>
      <xdr:colOff>30480</xdr:colOff>
      <xdr:row>291</xdr:row>
      <xdr:rowOff>0</xdr:rowOff>
    </xdr:from>
    <xdr:to>
      <xdr:col>9</xdr:col>
      <xdr:colOff>106680</xdr:colOff>
      <xdr:row>292</xdr:row>
      <xdr:rowOff>38100</xdr:rowOff>
    </xdr:to>
    <xdr:sp macro="" textlink="">
      <xdr:nvSpPr>
        <xdr:cNvPr id="9518" name="Text Box 370"/>
        <xdr:cNvSpPr txBox="1">
          <a:spLocks noChangeArrowheads="1"/>
        </xdr:cNvSpPr>
      </xdr:nvSpPr>
      <xdr:spPr bwMode="auto">
        <a:xfrm>
          <a:off x="4823460" y="47510700"/>
          <a:ext cx="76200" cy="198120"/>
        </a:xfrm>
        <a:prstGeom prst="rect">
          <a:avLst/>
        </a:prstGeom>
        <a:noFill/>
        <a:ln w="9525">
          <a:noFill/>
          <a:miter lim="800000"/>
          <a:headEnd/>
          <a:tailEnd/>
        </a:ln>
      </xdr:spPr>
    </xdr:sp>
    <xdr:clientData/>
  </xdr:twoCellAnchor>
  <xdr:twoCellAnchor>
    <xdr:from>
      <xdr:col>2</xdr:col>
      <xdr:colOff>129540</xdr:colOff>
      <xdr:row>291</xdr:row>
      <xdr:rowOff>0</xdr:rowOff>
    </xdr:from>
    <xdr:to>
      <xdr:col>2</xdr:col>
      <xdr:colOff>415290</xdr:colOff>
      <xdr:row>291</xdr:row>
      <xdr:rowOff>0</xdr:rowOff>
    </xdr:to>
    <xdr:sp macro="" textlink="">
      <xdr:nvSpPr>
        <xdr:cNvPr id="1395" name="Text Box 371"/>
        <xdr:cNvSpPr txBox="1">
          <a:spLocks noChangeArrowheads="1"/>
        </xdr:cNvSpPr>
      </xdr:nvSpPr>
      <xdr:spPr bwMode="auto">
        <a:xfrm>
          <a:off x="581025" y="47158275"/>
          <a:ext cx="285750"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(i)</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(ii)</a:t>
          </a:r>
        </a:p>
      </xdr:txBody>
    </xdr:sp>
    <xdr:clientData/>
  </xdr:twoCellAnchor>
  <xdr:twoCellAnchor>
    <xdr:from>
      <xdr:col>2</xdr:col>
      <xdr:colOff>272415</xdr:colOff>
      <xdr:row>291</xdr:row>
      <xdr:rowOff>0</xdr:rowOff>
    </xdr:from>
    <xdr:to>
      <xdr:col>13</xdr:col>
      <xdr:colOff>596265</xdr:colOff>
      <xdr:row>291</xdr:row>
      <xdr:rowOff>0</xdr:rowOff>
    </xdr:to>
    <xdr:sp macro="" textlink="">
      <xdr:nvSpPr>
        <xdr:cNvPr id="1396" name="Text Box 372"/>
        <xdr:cNvSpPr txBox="1">
          <a:spLocks noChangeArrowheads="1"/>
        </xdr:cNvSpPr>
      </xdr:nvSpPr>
      <xdr:spPr bwMode="auto">
        <a:xfrm>
          <a:off x="723900" y="47158275"/>
          <a:ext cx="7191375"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shares transferred into the Depository's Securities Account before 4p.m. on 17 July 2006 in repect of ordinary transfers; and</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shares bought on the Bursa Securities on a cum entitlement basis according to the Rules of the Bursa Securities.</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171450</xdr:colOff>
      <xdr:row>291</xdr:row>
      <xdr:rowOff>0</xdr:rowOff>
    </xdr:from>
    <xdr:to>
      <xdr:col>2</xdr:col>
      <xdr:colOff>224900</xdr:colOff>
      <xdr:row>291</xdr:row>
      <xdr:rowOff>0</xdr:rowOff>
    </xdr:to>
    <xdr:sp macro="" textlink="">
      <xdr:nvSpPr>
        <xdr:cNvPr id="1397" name="Text Box 373"/>
        <xdr:cNvSpPr txBox="1">
          <a:spLocks noChangeArrowheads="1"/>
        </xdr:cNvSpPr>
      </xdr:nvSpPr>
      <xdr:spPr bwMode="auto">
        <a:xfrm>
          <a:off x="381000" y="47158275"/>
          <a:ext cx="295275" cy="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a)</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U370"/>
  <sheetViews>
    <sheetView showGridLines="0" tabSelected="1" zoomScaleNormal="100" zoomScaleSheetLayoutView="100" workbookViewId="0">
      <selection activeCell="C290" sqref="C290"/>
    </sheetView>
  </sheetViews>
  <sheetFormatPr defaultColWidth="9.140625" defaultRowHeight="12.75" customHeight="1"/>
  <cols>
    <col min="1" max="1" width="3.140625" style="8" customWidth="1"/>
    <col min="2" max="2" width="3.7109375" style="2" customWidth="1"/>
    <col min="3" max="3" width="12.7109375" style="2" customWidth="1"/>
    <col min="4" max="4" width="8.42578125" style="2" customWidth="1"/>
    <col min="5" max="5" width="8.28515625" style="2" customWidth="1"/>
    <col min="6" max="6" width="7.28515625" style="2" customWidth="1"/>
    <col min="7" max="7" width="7.85546875" style="2" customWidth="1"/>
    <col min="8" max="8" width="9.140625" style="2" customWidth="1"/>
    <col min="9" max="9" width="9.28515625" style="2" customWidth="1"/>
    <col min="10" max="10" width="9.5703125" style="2" customWidth="1"/>
    <col min="11" max="11" width="10" style="2" customWidth="1"/>
    <col min="12" max="12" width="10.28515625" style="2" customWidth="1"/>
    <col min="13" max="13" width="10.140625" style="2" customWidth="1"/>
    <col min="14" max="14" width="10.7109375" style="2" customWidth="1"/>
    <col min="15" max="15" width="12.140625" style="2" customWidth="1"/>
    <col min="16" max="16" width="1.7109375" style="2" customWidth="1"/>
    <col min="17" max="16384" width="9.140625" style="2"/>
  </cols>
  <sheetData>
    <row r="1" spans="1:21" ht="14.1" customHeight="1">
      <c r="A1" s="1" t="s">
        <v>35</v>
      </c>
      <c r="P1" s="2" t="s">
        <v>3</v>
      </c>
    </row>
    <row r="2" spans="1:21" ht="14.1" customHeight="1">
      <c r="A2" s="64" t="s">
        <v>76</v>
      </c>
    </row>
    <row r="3" spans="1:21" ht="14.1" customHeight="1">
      <c r="A3" s="1" t="s">
        <v>155</v>
      </c>
    </row>
    <row r="4" spans="1:21" ht="14.1" customHeight="1">
      <c r="A4" s="1" t="s">
        <v>156</v>
      </c>
    </row>
    <row r="5" spans="1:21" ht="12.95" customHeight="1">
      <c r="A5" s="1"/>
    </row>
    <row r="6" spans="1:21" ht="12.95" customHeight="1">
      <c r="A6" s="1" t="s">
        <v>72</v>
      </c>
      <c r="B6" s="5"/>
      <c r="C6" s="5"/>
      <c r="D6" s="5"/>
      <c r="E6" s="5"/>
      <c r="F6" s="5"/>
      <c r="G6" s="5"/>
      <c r="H6" s="5"/>
      <c r="I6" s="5"/>
      <c r="J6" s="5"/>
      <c r="K6" s="5"/>
      <c r="Q6" s="2" t="s">
        <v>3</v>
      </c>
    </row>
    <row r="7" spans="1:21" ht="12.95" customHeight="1">
      <c r="A7" s="3"/>
      <c r="B7" s="4"/>
      <c r="C7" s="4"/>
      <c r="D7" s="4"/>
      <c r="E7" s="4"/>
      <c r="F7" s="4"/>
      <c r="G7" s="5"/>
      <c r="H7" s="5"/>
      <c r="I7" s="5"/>
      <c r="J7" s="5"/>
      <c r="K7" s="5"/>
      <c r="Q7" s="2" t="s">
        <v>3</v>
      </c>
      <c r="R7" s="2" t="s">
        <v>3</v>
      </c>
    </row>
    <row r="8" spans="1:21" ht="12.95" customHeight="1">
      <c r="A8" s="3"/>
      <c r="B8" s="4"/>
      <c r="C8" s="4"/>
      <c r="D8" s="4"/>
      <c r="E8" s="4"/>
      <c r="F8" s="4"/>
      <c r="G8" s="5" t="s">
        <v>3</v>
      </c>
      <c r="H8" s="5"/>
      <c r="I8" s="5"/>
      <c r="J8" s="6"/>
      <c r="K8" s="7"/>
      <c r="M8" s="6"/>
      <c r="Q8" s="2" t="s">
        <v>3</v>
      </c>
    </row>
    <row r="9" spans="1:21" ht="12.95" customHeight="1">
      <c r="C9" s="2" t="s">
        <v>3</v>
      </c>
      <c r="G9" s="9"/>
      <c r="H9" s="9"/>
      <c r="I9" s="9"/>
      <c r="J9" s="83" t="s">
        <v>33</v>
      </c>
      <c r="K9" s="83"/>
      <c r="L9" s="83" t="s">
        <v>152</v>
      </c>
      <c r="M9" s="83"/>
      <c r="N9" s="71"/>
      <c r="O9" s="6"/>
      <c r="P9" s="2" t="s">
        <v>3</v>
      </c>
      <c r="Q9" s="2" t="s">
        <v>3</v>
      </c>
      <c r="R9" s="2" t="s">
        <v>3</v>
      </c>
      <c r="S9" s="2" t="s">
        <v>3</v>
      </c>
      <c r="T9" s="2" t="s">
        <v>3</v>
      </c>
      <c r="U9" s="2" t="s">
        <v>3</v>
      </c>
    </row>
    <row r="10" spans="1:21" ht="12.95" customHeight="1">
      <c r="A10" s="8" t="s">
        <v>3</v>
      </c>
      <c r="G10" s="6" t="s">
        <v>3</v>
      </c>
      <c r="H10" s="6"/>
      <c r="I10" s="6"/>
      <c r="J10" s="10" t="s">
        <v>157</v>
      </c>
      <c r="K10" s="10" t="s">
        <v>159</v>
      </c>
      <c r="L10" s="10" t="s">
        <v>129</v>
      </c>
      <c r="M10" s="10" t="s">
        <v>88</v>
      </c>
      <c r="N10" s="6"/>
      <c r="P10" s="2" t="s">
        <v>3</v>
      </c>
      <c r="Q10" s="2" t="s">
        <v>3</v>
      </c>
    </row>
    <row r="11" spans="1:21" ht="12.95" customHeight="1">
      <c r="G11" s="10"/>
      <c r="H11" s="10"/>
      <c r="I11" s="10"/>
      <c r="J11" s="10" t="s">
        <v>158</v>
      </c>
      <c r="K11" s="10" t="s">
        <v>160</v>
      </c>
      <c r="L11" s="10" t="str">
        <f>J11</f>
        <v>30/9/2012</v>
      </c>
      <c r="M11" s="10" t="str">
        <f>K11</f>
        <v>30/9/2011</v>
      </c>
      <c r="N11" s="10"/>
      <c r="P11" s="12" t="s">
        <v>3</v>
      </c>
    </row>
    <row r="12" spans="1:21" ht="12.95" customHeight="1">
      <c r="C12" s="2" t="s">
        <v>3</v>
      </c>
      <c r="I12" s="11" t="s">
        <v>34</v>
      </c>
      <c r="J12" s="11" t="s">
        <v>2</v>
      </c>
      <c r="K12" s="11" t="s">
        <v>2</v>
      </c>
      <c r="L12" s="11" t="s">
        <v>2</v>
      </c>
      <c r="M12" s="11" t="s">
        <v>2</v>
      </c>
      <c r="N12" s="11"/>
    </row>
    <row r="13" spans="1:21" ht="12.95" customHeight="1">
      <c r="K13" s="25"/>
      <c r="M13" s="25"/>
    </row>
    <row r="14" spans="1:21" ht="15.75" customHeight="1">
      <c r="A14" s="2" t="s">
        <v>11</v>
      </c>
      <c r="I14" s="13" t="s">
        <v>87</v>
      </c>
      <c r="J14" s="70">
        <v>751137</v>
      </c>
      <c r="K14" s="14">
        <v>697833</v>
      </c>
      <c r="L14" s="14">
        <v>2222033</v>
      </c>
      <c r="M14" s="14">
        <v>2032142</v>
      </c>
      <c r="N14" s="14"/>
      <c r="O14" s="2" t="s">
        <v>3</v>
      </c>
      <c r="P14" s="2" t="s">
        <v>3</v>
      </c>
      <c r="Q14" s="2" t="s">
        <v>3</v>
      </c>
      <c r="R14" s="2" t="s">
        <v>3</v>
      </c>
    </row>
    <row r="15" spans="1:21" ht="12.95" customHeight="1">
      <c r="I15" s="17"/>
      <c r="J15" s="76"/>
      <c r="K15" s="17"/>
      <c r="L15" s="17"/>
      <c r="M15" s="17"/>
      <c r="N15" s="17"/>
      <c r="O15" s="2" t="s">
        <v>3</v>
      </c>
      <c r="P15" s="2" t="s">
        <v>3</v>
      </c>
    </row>
    <row r="16" spans="1:21" ht="12.95" customHeight="1">
      <c r="A16" s="8" t="s">
        <v>20</v>
      </c>
      <c r="I16" s="18"/>
      <c r="J16" s="77">
        <v>-705423</v>
      </c>
      <c r="K16" s="18">
        <v>-647901</v>
      </c>
      <c r="L16" s="14">
        <v>-2084573</v>
      </c>
      <c r="M16" s="14">
        <v>-1875347</v>
      </c>
      <c r="N16" s="18"/>
      <c r="O16" s="2" t="s">
        <v>3</v>
      </c>
      <c r="P16" s="2" t="s">
        <v>3</v>
      </c>
    </row>
    <row r="17" spans="1:16" ht="12.95" customHeight="1">
      <c r="I17" s="15"/>
      <c r="J17" s="68"/>
      <c r="K17" s="15"/>
      <c r="L17" s="15"/>
      <c r="M17" s="15"/>
      <c r="N17" s="15"/>
    </row>
    <row r="18" spans="1:16" ht="12.95" customHeight="1">
      <c r="A18" s="2" t="s">
        <v>21</v>
      </c>
      <c r="I18" s="14"/>
      <c r="J18" s="69">
        <v>8909</v>
      </c>
      <c r="K18" s="19">
        <v>760</v>
      </c>
      <c r="L18" s="19">
        <v>10591</v>
      </c>
      <c r="M18" s="19">
        <v>2039</v>
      </c>
      <c r="N18" s="14"/>
      <c r="O18" s="2" t="s">
        <v>3</v>
      </c>
      <c r="P18" s="2" t="s">
        <v>3</v>
      </c>
    </row>
    <row r="19" spans="1:16" ht="12.95" customHeight="1">
      <c r="I19" s="15"/>
      <c r="J19" s="68"/>
      <c r="K19" s="15"/>
      <c r="L19" s="15"/>
      <c r="M19" s="15"/>
      <c r="N19" s="15"/>
      <c r="P19" s="2" t="s">
        <v>3</v>
      </c>
    </row>
    <row r="20" spans="1:16" ht="12.95" customHeight="1">
      <c r="A20" s="2" t="s">
        <v>22</v>
      </c>
      <c r="I20" s="15"/>
      <c r="J20" s="70">
        <f>SUM(J14:J19)</f>
        <v>54623</v>
      </c>
      <c r="K20" s="14">
        <f>SUM(K14:K19)</f>
        <v>50692</v>
      </c>
      <c r="L20" s="14">
        <f>SUM(L14:L19)</f>
        <v>148051</v>
      </c>
      <c r="M20" s="14">
        <f>SUM(M14:M19)</f>
        <v>158834</v>
      </c>
      <c r="N20" s="15"/>
      <c r="P20" s="2" t="s">
        <v>3</v>
      </c>
    </row>
    <row r="21" spans="1:16" ht="12.95" customHeight="1">
      <c r="I21" s="15"/>
      <c r="J21" s="68"/>
      <c r="K21" s="15"/>
      <c r="L21" s="15"/>
      <c r="M21" s="15"/>
      <c r="N21" s="15"/>
    </row>
    <row r="22" spans="1:16" ht="12.95" customHeight="1">
      <c r="A22" s="2" t="s">
        <v>52</v>
      </c>
      <c r="I22" s="15"/>
      <c r="J22" s="69">
        <v>-2705</v>
      </c>
      <c r="K22" s="19">
        <v>-1776</v>
      </c>
      <c r="L22" s="19">
        <v>-7918</v>
      </c>
      <c r="M22" s="19">
        <v>-4305</v>
      </c>
      <c r="N22" s="15"/>
    </row>
    <row r="23" spans="1:16" ht="12.95" customHeight="1">
      <c r="A23" s="2"/>
      <c r="I23" s="15"/>
      <c r="J23" s="70"/>
      <c r="K23" s="14"/>
      <c r="L23" s="14"/>
      <c r="M23" s="14"/>
      <c r="N23" s="15"/>
    </row>
    <row r="24" spans="1:16" ht="12.95" customHeight="1">
      <c r="A24" s="2" t="s">
        <v>53</v>
      </c>
      <c r="I24" s="13" t="s">
        <v>87</v>
      </c>
      <c r="J24" s="70">
        <f>SUM(J20:J22)</f>
        <v>51918</v>
      </c>
      <c r="K24" s="14">
        <f>SUM(K20:K22)</f>
        <v>48916</v>
      </c>
      <c r="L24" s="14">
        <f>SUM(L20:L22)</f>
        <v>140133</v>
      </c>
      <c r="M24" s="14">
        <f>SUM(M20:M22)</f>
        <v>154529</v>
      </c>
      <c r="N24" s="15"/>
    </row>
    <row r="25" spans="1:16" ht="12.95" customHeight="1">
      <c r="A25" s="2"/>
      <c r="G25" s="15"/>
      <c r="H25" s="15"/>
      <c r="I25" s="15"/>
      <c r="J25" s="68"/>
      <c r="K25" s="15"/>
      <c r="L25" s="15"/>
      <c r="M25" s="15"/>
      <c r="N25" s="15"/>
    </row>
    <row r="26" spans="1:16" ht="12.95" customHeight="1">
      <c r="A26" s="2" t="s">
        <v>89</v>
      </c>
      <c r="G26" s="14"/>
      <c r="H26" s="14"/>
      <c r="I26" s="14"/>
      <c r="J26" s="69">
        <v>-15600</v>
      </c>
      <c r="K26" s="19">
        <v>-14700</v>
      </c>
      <c r="L26" s="19">
        <v>-42100</v>
      </c>
      <c r="M26" s="19">
        <v>-46400</v>
      </c>
      <c r="N26" s="14"/>
    </row>
    <row r="27" spans="1:16" ht="12.95" customHeight="1">
      <c r="G27" s="15"/>
      <c r="H27" s="15"/>
      <c r="I27" s="15"/>
      <c r="J27" s="68"/>
      <c r="K27" s="15"/>
      <c r="L27" s="15"/>
      <c r="M27" s="15"/>
      <c r="N27" s="15"/>
    </row>
    <row r="28" spans="1:16" ht="12.95" customHeight="1">
      <c r="A28" s="2" t="s">
        <v>134</v>
      </c>
      <c r="J28" s="69">
        <f>J24+J26</f>
        <v>36318</v>
      </c>
      <c r="K28" s="19">
        <f>K24+K26</f>
        <v>34216</v>
      </c>
      <c r="L28" s="19">
        <f>L24+L26</f>
        <v>98033</v>
      </c>
      <c r="M28" s="19">
        <f>M24+M26</f>
        <v>108129</v>
      </c>
      <c r="P28" s="2" t="s">
        <v>3</v>
      </c>
    </row>
    <row r="29" spans="1:16" ht="12.95" customHeight="1">
      <c r="G29" s="15"/>
      <c r="H29" s="15"/>
      <c r="I29" s="15"/>
      <c r="J29" s="68"/>
      <c r="K29" s="15"/>
      <c r="L29" s="15"/>
      <c r="M29" s="15"/>
      <c r="N29" s="15"/>
      <c r="P29" s="2" t="s">
        <v>3</v>
      </c>
    </row>
    <row r="30" spans="1:16" ht="12.95" customHeight="1">
      <c r="A30" s="8" t="s">
        <v>102</v>
      </c>
      <c r="G30" s="15"/>
      <c r="H30" s="15"/>
      <c r="I30" s="15"/>
      <c r="J30" s="68"/>
      <c r="K30" s="15"/>
      <c r="L30" s="15"/>
      <c r="M30" s="15"/>
      <c r="N30" s="15"/>
    </row>
    <row r="31" spans="1:16" ht="12.95" customHeight="1">
      <c r="A31" s="8" t="s">
        <v>82</v>
      </c>
      <c r="I31" s="18"/>
      <c r="J31" s="77">
        <v>-100</v>
      </c>
      <c r="K31" s="77">
        <v>-583</v>
      </c>
      <c r="L31" s="70">
        <f>+I158</f>
        <v>204</v>
      </c>
      <c r="M31" s="14">
        <v>-813</v>
      </c>
      <c r="N31" s="15"/>
    </row>
    <row r="32" spans="1:16" ht="12.95" customHeight="1">
      <c r="I32" s="18"/>
      <c r="J32" s="77"/>
      <c r="K32" s="77"/>
      <c r="L32" s="70"/>
      <c r="M32" s="14"/>
      <c r="N32" s="15"/>
    </row>
    <row r="33" spans="1:16" ht="12.95" customHeight="1">
      <c r="A33" s="8" t="s">
        <v>168</v>
      </c>
      <c r="I33" s="18"/>
      <c r="J33" s="82">
        <v>0</v>
      </c>
      <c r="K33" s="77">
        <v>-1023</v>
      </c>
      <c r="L33" s="70">
        <v>4645</v>
      </c>
      <c r="M33" s="67">
        <v>177</v>
      </c>
      <c r="N33" s="15"/>
    </row>
    <row r="34" spans="1:16" ht="12.95" customHeight="1">
      <c r="I34" s="18"/>
      <c r="J34" s="77"/>
      <c r="K34" s="77"/>
      <c r="L34" s="70"/>
      <c r="M34" s="14"/>
      <c r="N34" s="15"/>
    </row>
    <row r="35" spans="1:16" ht="12.95" customHeight="1">
      <c r="A35" s="8" t="s">
        <v>169</v>
      </c>
      <c r="I35" s="18"/>
      <c r="J35" s="77">
        <v>-6765</v>
      </c>
      <c r="K35" s="82">
        <v>0</v>
      </c>
      <c r="L35" s="70">
        <v>-6765</v>
      </c>
      <c r="M35" s="82">
        <v>0</v>
      </c>
      <c r="N35" s="15"/>
    </row>
    <row r="36" spans="1:16" ht="12.95" customHeight="1">
      <c r="A36" s="40"/>
      <c r="I36" s="15"/>
      <c r="J36" s="78"/>
      <c r="K36" s="53"/>
      <c r="L36" s="53"/>
      <c r="M36" s="53"/>
      <c r="N36" s="15"/>
    </row>
    <row r="37" spans="1:16" ht="12.95" customHeight="1">
      <c r="A37" s="8" t="s">
        <v>135</v>
      </c>
      <c r="I37" s="15"/>
      <c r="J37" s="69">
        <f>SUM(J31:J35)</f>
        <v>-6865</v>
      </c>
      <c r="K37" s="19">
        <f>SUM(K31:K35)</f>
        <v>-1606</v>
      </c>
      <c r="L37" s="19">
        <f>SUM(L31:L35)</f>
        <v>-1916</v>
      </c>
      <c r="M37" s="19">
        <f>SUM(M31:M35)</f>
        <v>-636</v>
      </c>
      <c r="N37" s="15"/>
    </row>
    <row r="38" spans="1:16" ht="12.95" customHeight="1">
      <c r="A38" s="40"/>
      <c r="I38" s="15"/>
      <c r="J38" s="70"/>
      <c r="K38" s="14"/>
      <c r="L38" s="14"/>
      <c r="M38" s="14"/>
      <c r="N38" s="15"/>
    </row>
    <row r="39" spans="1:16" ht="12.95" customHeight="1" thickBot="1">
      <c r="A39" s="2" t="s">
        <v>136</v>
      </c>
      <c r="I39" s="15"/>
      <c r="J39" s="79">
        <f>J28+J37</f>
        <v>29453</v>
      </c>
      <c r="K39" s="16">
        <f>K28+K37</f>
        <v>32610</v>
      </c>
      <c r="L39" s="16">
        <f>L28+L37</f>
        <v>96117</v>
      </c>
      <c r="M39" s="16">
        <f>M28+M37</f>
        <v>107493</v>
      </c>
      <c r="N39" s="15"/>
    </row>
    <row r="40" spans="1:16" ht="12.95" customHeight="1" thickTop="1">
      <c r="G40" s="15"/>
      <c r="H40" s="15"/>
      <c r="I40" s="15"/>
      <c r="J40" s="68"/>
      <c r="K40" s="15"/>
      <c r="L40" s="15"/>
      <c r="M40" s="15"/>
      <c r="N40" s="15"/>
    </row>
    <row r="41" spans="1:16" ht="12.95" customHeight="1">
      <c r="A41" s="8" t="s">
        <v>73</v>
      </c>
      <c r="G41" s="15"/>
      <c r="H41" s="15"/>
      <c r="I41" s="15"/>
      <c r="J41" s="68"/>
      <c r="K41" s="15"/>
      <c r="L41" s="15"/>
      <c r="M41" s="15"/>
      <c r="N41" s="15"/>
    </row>
    <row r="42" spans="1:16" ht="12.95" customHeight="1">
      <c r="A42" s="8" t="s">
        <v>99</v>
      </c>
      <c r="G42" s="15"/>
      <c r="H42" s="15"/>
      <c r="I42" s="15"/>
      <c r="J42" s="68">
        <f>J46-J44</f>
        <v>35562</v>
      </c>
      <c r="K42" s="15">
        <f>K46-K44</f>
        <v>33524</v>
      </c>
      <c r="L42" s="15">
        <f>L46-L44</f>
        <v>95824</v>
      </c>
      <c r="M42" s="15">
        <f>M46-M44</f>
        <v>106004</v>
      </c>
      <c r="N42" s="15"/>
    </row>
    <row r="43" spans="1:16" ht="12.95" customHeight="1">
      <c r="G43" s="15"/>
      <c r="H43" s="15"/>
      <c r="I43" s="15"/>
      <c r="J43" s="68"/>
      <c r="K43" s="15"/>
      <c r="L43" s="15"/>
      <c r="M43" s="15"/>
      <c r="N43" s="15"/>
    </row>
    <row r="44" spans="1:16" ht="12.95" customHeight="1">
      <c r="A44" s="2" t="s">
        <v>104</v>
      </c>
      <c r="G44" s="14"/>
      <c r="H44" s="14"/>
      <c r="I44" s="14"/>
      <c r="J44" s="69">
        <v>756</v>
      </c>
      <c r="K44" s="19">
        <v>692</v>
      </c>
      <c r="L44" s="19">
        <v>2209</v>
      </c>
      <c r="M44" s="19">
        <v>2125</v>
      </c>
      <c r="N44" s="14"/>
      <c r="P44" s="2" t="s">
        <v>3</v>
      </c>
    </row>
    <row r="45" spans="1:16" ht="12.95" customHeight="1">
      <c r="G45" s="15"/>
      <c r="H45" s="15"/>
      <c r="I45" s="15"/>
      <c r="J45" s="68"/>
      <c r="K45" s="15"/>
      <c r="L45" s="15"/>
      <c r="M45" s="15"/>
      <c r="N45" s="15"/>
    </row>
    <row r="46" spans="1:16" ht="12.95" customHeight="1" thickBot="1">
      <c r="A46" s="8" t="str">
        <f>A28</f>
        <v>Profit for the period</v>
      </c>
      <c r="J46" s="79">
        <f>J28</f>
        <v>36318</v>
      </c>
      <c r="K46" s="16">
        <f>K28</f>
        <v>34216</v>
      </c>
      <c r="L46" s="16">
        <f>L28</f>
        <v>98033</v>
      </c>
      <c r="M46" s="16">
        <f>M28</f>
        <v>108129</v>
      </c>
    </row>
    <row r="47" spans="1:16" ht="12.95" customHeight="1" thickTop="1">
      <c r="J47" s="80"/>
    </row>
    <row r="48" spans="1:16" ht="12.95" customHeight="1">
      <c r="A48" s="8" t="s">
        <v>83</v>
      </c>
      <c r="I48" s="14"/>
      <c r="J48" s="70"/>
      <c r="K48" s="14"/>
    </row>
    <row r="49" spans="1:14" ht="12.95" customHeight="1">
      <c r="A49" s="8" t="s">
        <v>99</v>
      </c>
      <c r="F49" s="15"/>
      <c r="G49" s="15"/>
      <c r="H49" s="15"/>
      <c r="J49" s="68">
        <f>J53-J51</f>
        <v>28697</v>
      </c>
      <c r="K49" s="68">
        <f>K53-K51</f>
        <v>31918</v>
      </c>
      <c r="L49" s="68">
        <f>L53-L51</f>
        <v>93908</v>
      </c>
      <c r="M49" s="68">
        <f>M53-M51</f>
        <v>105368</v>
      </c>
    </row>
    <row r="50" spans="1:14" ht="12.95" customHeight="1">
      <c r="F50" s="15"/>
      <c r="G50" s="15"/>
      <c r="H50" s="15"/>
      <c r="J50" s="68"/>
      <c r="K50" s="68"/>
      <c r="L50" s="68"/>
      <c r="M50" s="68"/>
    </row>
    <row r="51" spans="1:14" ht="12.95" customHeight="1">
      <c r="A51" s="2" t="s">
        <v>104</v>
      </c>
      <c r="F51" s="14"/>
      <c r="G51" s="14"/>
      <c r="H51" s="14"/>
      <c r="J51" s="69">
        <f>J44</f>
        <v>756</v>
      </c>
      <c r="K51" s="69">
        <f>K44</f>
        <v>692</v>
      </c>
      <c r="L51" s="69">
        <f>L44</f>
        <v>2209</v>
      </c>
      <c r="M51" s="69">
        <f>M44</f>
        <v>2125</v>
      </c>
    </row>
    <row r="52" spans="1:14" ht="12.95" customHeight="1">
      <c r="A52" s="2"/>
      <c r="F52" s="14"/>
      <c r="G52" s="14"/>
      <c r="H52" s="14"/>
      <c r="J52" s="70"/>
      <c r="K52" s="70"/>
      <c r="L52" s="70"/>
      <c r="M52" s="70"/>
    </row>
    <row r="53" spans="1:14" ht="12.95" customHeight="1" thickBot="1">
      <c r="A53" s="8" t="str">
        <f>A39</f>
        <v>Total comprehensive income for the period</v>
      </c>
      <c r="J53" s="16">
        <f>J39</f>
        <v>29453</v>
      </c>
      <c r="K53" s="16">
        <f>K39</f>
        <v>32610</v>
      </c>
      <c r="L53" s="16">
        <f>L39</f>
        <v>96117</v>
      </c>
      <c r="M53" s="16">
        <f>M39</f>
        <v>107493</v>
      </c>
    </row>
    <row r="54" spans="1:14" ht="12.95" customHeight="1" thickTop="1"/>
    <row r="55" spans="1:14" ht="12.95" customHeight="1">
      <c r="A55" s="2" t="s">
        <v>37</v>
      </c>
      <c r="M55" s="2" t="s">
        <v>3</v>
      </c>
    </row>
    <row r="56" spans="1:14" ht="12.95" customHeight="1"/>
    <row r="57" spans="1:14" ht="12.95" customHeight="1">
      <c r="B57" s="2" t="s">
        <v>4</v>
      </c>
      <c r="C57" s="2" t="s">
        <v>23</v>
      </c>
      <c r="G57" s="21"/>
      <c r="H57" s="21"/>
      <c r="I57" s="21"/>
      <c r="J57" s="22">
        <f>J42/791188*100</f>
        <v>4.4947597789653031</v>
      </c>
      <c r="K57" s="22">
        <f>K42/792520*100</f>
        <v>4.2300509766315049</v>
      </c>
      <c r="L57" s="22">
        <f>L42/791188*100</f>
        <v>12.111407149754546</v>
      </c>
      <c r="M57" s="56">
        <f>M42/792520*100</f>
        <v>13.375561500025235</v>
      </c>
      <c r="N57" s="21"/>
    </row>
    <row r="58" spans="1:14" ht="12.95" customHeight="1">
      <c r="G58" s="21"/>
      <c r="H58" s="21"/>
      <c r="I58" s="21"/>
      <c r="J58" s="9"/>
      <c r="K58" s="9"/>
      <c r="L58" s="9"/>
      <c r="M58" s="9"/>
      <c r="N58" s="21"/>
    </row>
    <row r="59" spans="1:14" ht="12.95" customHeight="1">
      <c r="B59" s="2" t="s">
        <v>5</v>
      </c>
      <c r="C59" s="2" t="s">
        <v>24</v>
      </c>
      <c r="J59" s="81">
        <f>J42/797883*100</f>
        <v>4.4570444538860965</v>
      </c>
      <c r="K59" s="81">
        <f>K42/798798*100</f>
        <v>4.1968057005650987</v>
      </c>
      <c r="L59" s="81">
        <f>L42/797883*100</f>
        <v>12.00978088266074</v>
      </c>
      <c r="M59" s="56">
        <f>M42/798798*100</f>
        <v>13.270438834348608</v>
      </c>
    </row>
    <row r="60" spans="1:14" ht="12.95" customHeight="1"/>
    <row r="61" spans="1:14" ht="12.95" customHeight="1"/>
    <row r="62" spans="1:14" ht="12.95" customHeight="1"/>
    <row r="63" spans="1:14" ht="12.95" customHeight="1"/>
    <row r="64" spans="1:14" ht="12.95" customHeight="1"/>
    <row r="65" spans="1:12" ht="12.95" customHeight="1"/>
    <row r="66" spans="1:12" ht="12.95" customHeight="1"/>
    <row r="67" spans="1:12" ht="12.95" customHeight="1"/>
    <row r="68" spans="1:12" ht="12.95" customHeight="1"/>
    <row r="69" spans="1:12" ht="12.95" customHeight="1"/>
    <row r="70" spans="1:12" ht="12.95" customHeight="1">
      <c r="A70" s="8" t="s">
        <v>103</v>
      </c>
    </row>
    <row r="71" spans="1:12" ht="12.95" customHeight="1">
      <c r="A71" s="8" t="s">
        <v>130</v>
      </c>
    </row>
    <row r="73" spans="1:12" ht="14.1" customHeight="1">
      <c r="A73" s="1" t="s">
        <v>35</v>
      </c>
    </row>
    <row r="74" spans="1:12" ht="14.1" customHeight="1">
      <c r="A74" s="23" t="s">
        <v>74</v>
      </c>
      <c r="B74" s="9"/>
      <c r="C74" s="9"/>
      <c r="D74" s="9"/>
      <c r="E74" s="9"/>
      <c r="F74" s="9"/>
      <c r="G74" s="9"/>
      <c r="H74" s="9"/>
      <c r="I74" s="9"/>
      <c r="J74" s="9"/>
      <c r="K74" s="9"/>
      <c r="L74" s="9"/>
    </row>
    <row r="75" spans="1:12" ht="14.1" customHeight="1">
      <c r="A75" s="23"/>
      <c r="B75" s="9"/>
      <c r="C75" s="9"/>
      <c r="D75" s="9"/>
      <c r="E75" s="9"/>
      <c r="F75" s="9"/>
      <c r="G75" s="9"/>
      <c r="H75" s="9"/>
      <c r="I75" s="9"/>
      <c r="J75" s="9"/>
      <c r="K75" s="9"/>
      <c r="L75" s="9"/>
    </row>
    <row r="76" spans="1:12" ht="12" customHeight="1">
      <c r="A76" s="24"/>
      <c r="B76" s="9"/>
      <c r="C76" s="9"/>
      <c r="D76" s="9"/>
      <c r="E76" s="9"/>
      <c r="F76" s="9"/>
      <c r="J76" s="25" t="s">
        <v>6</v>
      </c>
      <c r="K76" s="25" t="s">
        <v>3</v>
      </c>
      <c r="L76" s="25" t="s">
        <v>6</v>
      </c>
    </row>
    <row r="77" spans="1:12" ht="12" customHeight="1">
      <c r="A77" s="24"/>
      <c r="B77" s="9"/>
      <c r="C77" s="9"/>
      <c r="D77" s="9"/>
      <c r="E77" s="9"/>
      <c r="F77" s="9"/>
      <c r="J77" s="25" t="s">
        <v>7</v>
      </c>
      <c r="K77" s="25"/>
      <c r="L77" s="25" t="s">
        <v>9</v>
      </c>
    </row>
    <row r="78" spans="1:12" ht="12" customHeight="1">
      <c r="A78" s="24"/>
      <c r="B78" s="9"/>
      <c r="C78" s="9"/>
      <c r="D78" s="9"/>
      <c r="E78" s="9"/>
      <c r="F78" s="9"/>
      <c r="J78" s="25" t="s">
        <v>0</v>
      </c>
      <c r="K78" s="25"/>
      <c r="L78" s="25" t="s">
        <v>8</v>
      </c>
    </row>
    <row r="79" spans="1:12" ht="12" customHeight="1">
      <c r="A79" s="24"/>
      <c r="B79" s="9"/>
      <c r="C79" s="9"/>
      <c r="D79" s="9"/>
      <c r="E79" s="9"/>
      <c r="F79" s="9"/>
      <c r="J79" s="25" t="s">
        <v>1</v>
      </c>
      <c r="K79" s="25"/>
      <c r="L79" s="25" t="s">
        <v>10</v>
      </c>
    </row>
    <row r="80" spans="1:12" ht="12" customHeight="1">
      <c r="A80" s="24"/>
      <c r="B80" s="9"/>
      <c r="C80" s="9"/>
      <c r="D80" s="9"/>
      <c r="E80" s="9"/>
      <c r="F80" s="9"/>
      <c r="J80" s="26" t="str">
        <f>L11</f>
        <v>30/9/2012</v>
      </c>
      <c r="K80" s="25"/>
      <c r="L80" s="26" t="s">
        <v>127</v>
      </c>
    </row>
    <row r="81" spans="1:17" ht="12" customHeight="1">
      <c r="A81" s="24"/>
      <c r="B81" s="9"/>
      <c r="C81" s="9"/>
      <c r="D81" s="9"/>
      <c r="E81" s="9"/>
      <c r="F81" s="9"/>
      <c r="J81" s="26"/>
      <c r="K81" s="25"/>
      <c r="L81" s="25" t="s">
        <v>141</v>
      </c>
    </row>
    <row r="82" spans="1:17" ht="12" customHeight="1">
      <c r="A82" s="24"/>
      <c r="B82" s="9"/>
      <c r="C82" s="9"/>
      <c r="D82" s="9"/>
      <c r="E82" s="9"/>
      <c r="F82" s="9"/>
      <c r="G82" s="11"/>
      <c r="H82" s="11"/>
      <c r="I82" s="11"/>
      <c r="J82" s="63" t="s">
        <v>2</v>
      </c>
      <c r="K82" s="25" t="s">
        <v>3</v>
      </c>
      <c r="L82" s="63" t="s">
        <v>2</v>
      </c>
    </row>
    <row r="83" spans="1:17" ht="12.95" customHeight="1">
      <c r="A83" s="23" t="s">
        <v>39</v>
      </c>
      <c r="B83" s="9"/>
      <c r="C83" s="9"/>
      <c r="D83" s="9"/>
      <c r="E83" s="9"/>
      <c r="F83" s="9"/>
      <c r="G83" s="11"/>
      <c r="H83" s="11"/>
      <c r="I83" s="11"/>
      <c r="J83" s="25"/>
      <c r="K83" s="25"/>
      <c r="L83" s="25"/>
    </row>
    <row r="84" spans="1:17" ht="12.95" customHeight="1">
      <c r="A84" s="27" t="s">
        <v>56</v>
      </c>
      <c r="B84" s="9"/>
      <c r="C84" s="9"/>
      <c r="D84" s="9"/>
      <c r="E84" s="9"/>
      <c r="F84" s="9"/>
      <c r="J84" s="28"/>
      <c r="K84" s="28"/>
      <c r="L84" s="28"/>
    </row>
    <row r="85" spans="1:17" ht="12.95" customHeight="1">
      <c r="A85" s="9" t="s">
        <v>38</v>
      </c>
      <c r="C85" s="9"/>
      <c r="D85" s="9"/>
      <c r="E85" s="9"/>
      <c r="F85" s="9"/>
      <c r="G85" s="13"/>
      <c r="H85" s="13"/>
      <c r="I85" s="13"/>
      <c r="J85" s="29">
        <v>1294300</v>
      </c>
      <c r="K85" s="29"/>
      <c r="L85" s="29">
        <v>1228459</v>
      </c>
      <c r="Q85" s="2" t="s">
        <v>3</v>
      </c>
    </row>
    <row r="86" spans="1:17" ht="12.95" customHeight="1">
      <c r="A86" s="2" t="s">
        <v>40</v>
      </c>
      <c r="J86" s="29">
        <v>51219</v>
      </c>
      <c r="K86" s="29"/>
      <c r="L86" s="29">
        <v>50836</v>
      </c>
    </row>
    <row r="87" spans="1:17" ht="12.95" customHeight="1">
      <c r="A87" s="9" t="s">
        <v>41</v>
      </c>
      <c r="C87" s="9"/>
      <c r="D87" s="9"/>
      <c r="E87" s="9"/>
      <c r="F87" s="9"/>
      <c r="J87" s="29">
        <v>27329</v>
      </c>
      <c r="K87" s="29"/>
      <c r="L87" s="29">
        <v>23198</v>
      </c>
      <c r="Q87" s="2" t="s">
        <v>3</v>
      </c>
    </row>
    <row r="88" spans="1:17" ht="12.95" customHeight="1">
      <c r="A88" s="9" t="s">
        <v>77</v>
      </c>
      <c r="C88" s="9"/>
      <c r="D88" s="9"/>
      <c r="E88" s="9"/>
      <c r="F88" s="9"/>
      <c r="J88" s="60">
        <v>910</v>
      </c>
      <c r="K88" s="29"/>
      <c r="L88" s="60">
        <v>910</v>
      </c>
    </row>
    <row r="89" spans="1:17" ht="12.95" customHeight="1">
      <c r="A89" s="9" t="s">
        <v>78</v>
      </c>
      <c r="C89" s="9"/>
      <c r="D89" s="9"/>
      <c r="E89" s="9"/>
      <c r="F89" s="9"/>
      <c r="J89" s="60">
        <v>0</v>
      </c>
      <c r="K89" s="29"/>
      <c r="L89" s="60">
        <v>24282</v>
      </c>
    </row>
    <row r="90" spans="1:17" ht="12.95" customHeight="1">
      <c r="A90" s="24"/>
      <c r="B90" s="9"/>
      <c r="C90" s="9"/>
      <c r="D90" s="9"/>
      <c r="E90" s="9"/>
      <c r="F90" s="9"/>
      <c r="J90" s="30">
        <f>SUM(J85:J89)</f>
        <v>1373758</v>
      </c>
      <c r="K90" s="29"/>
      <c r="L90" s="30">
        <f>SUM(L85:L89)</f>
        <v>1327685</v>
      </c>
      <c r="Q90" s="2" t="s">
        <v>3</v>
      </c>
    </row>
    <row r="91" spans="1:17" ht="12.95" customHeight="1">
      <c r="A91" s="24"/>
      <c r="B91" s="9"/>
      <c r="C91" s="9"/>
      <c r="D91" s="9"/>
      <c r="E91" s="9"/>
      <c r="F91" s="9"/>
      <c r="J91" s="31"/>
      <c r="K91" s="29"/>
      <c r="L91" s="31"/>
    </row>
    <row r="92" spans="1:17" ht="12.95" customHeight="1">
      <c r="A92" s="27" t="s">
        <v>57</v>
      </c>
      <c r="B92" s="9"/>
      <c r="D92" s="9"/>
      <c r="E92" s="9"/>
      <c r="F92" s="9"/>
      <c r="J92" s="29"/>
      <c r="K92" s="29"/>
      <c r="L92" s="29"/>
    </row>
    <row r="93" spans="1:17" ht="12.95" customHeight="1">
      <c r="A93" s="9" t="s">
        <v>12</v>
      </c>
      <c r="D93" s="9"/>
      <c r="E93" s="9"/>
      <c r="F93" s="9"/>
      <c r="J93" s="57">
        <v>236614</v>
      </c>
      <c r="K93" s="29"/>
      <c r="L93" s="57">
        <v>234322</v>
      </c>
    </row>
    <row r="94" spans="1:17" ht="12.95" customHeight="1">
      <c r="A94" s="9" t="s">
        <v>90</v>
      </c>
      <c r="D94" s="9"/>
      <c r="E94" s="9"/>
      <c r="F94" s="9"/>
      <c r="J94" s="57">
        <v>167768</v>
      </c>
      <c r="K94" s="29"/>
      <c r="L94" s="57">
        <v>173270</v>
      </c>
    </row>
    <row r="95" spans="1:17" ht="12.95" customHeight="1">
      <c r="A95" s="9" t="s">
        <v>70</v>
      </c>
      <c r="D95" s="9"/>
      <c r="E95" s="9"/>
      <c r="F95" s="9"/>
      <c r="J95" s="33">
        <v>128001</v>
      </c>
      <c r="K95" s="29"/>
      <c r="L95" s="33">
        <v>102949</v>
      </c>
    </row>
    <row r="96" spans="1:17" ht="12.95" customHeight="1">
      <c r="A96" s="24"/>
      <c r="B96" s="9"/>
      <c r="C96" s="9"/>
      <c r="D96" s="9"/>
      <c r="E96" s="9"/>
      <c r="F96" s="9"/>
      <c r="J96" s="30">
        <f>SUM(J93:J95)</f>
        <v>532383</v>
      </c>
      <c r="K96" s="29"/>
      <c r="L96" s="30">
        <f>SUM(L93:L95)</f>
        <v>510541</v>
      </c>
    </row>
    <row r="97" spans="1:12" ht="12.95" customHeight="1">
      <c r="A97" s="24"/>
      <c r="B97" s="9"/>
      <c r="C97" s="9"/>
      <c r="D97" s="9"/>
      <c r="E97" s="9"/>
      <c r="F97" s="9"/>
      <c r="J97" s="31"/>
      <c r="K97" s="29"/>
      <c r="L97" s="31"/>
    </row>
    <row r="98" spans="1:12" ht="16.5" customHeight="1" thickBot="1">
      <c r="A98" s="27" t="s">
        <v>42</v>
      </c>
      <c r="B98" s="9"/>
      <c r="E98" s="9"/>
      <c r="F98" s="9"/>
      <c r="J98" s="58">
        <f>J90+J96</f>
        <v>1906141</v>
      </c>
      <c r="K98" s="29"/>
      <c r="L98" s="58">
        <f>L90+L96</f>
        <v>1838226</v>
      </c>
    </row>
    <row r="99" spans="1:12" ht="12.95" customHeight="1">
      <c r="A99" s="27"/>
      <c r="B99" s="9"/>
      <c r="D99" s="9"/>
      <c r="E99" s="9"/>
      <c r="F99" s="9"/>
      <c r="J99" s="29"/>
      <c r="K99" s="29"/>
      <c r="L99" s="29"/>
    </row>
    <row r="100" spans="1:12" ht="12.95" customHeight="1">
      <c r="A100" s="27"/>
      <c r="B100" s="9"/>
      <c r="D100" s="9"/>
      <c r="E100" s="9"/>
      <c r="F100" s="9"/>
      <c r="J100" s="29"/>
      <c r="K100" s="29"/>
      <c r="L100" s="29"/>
    </row>
    <row r="101" spans="1:12" ht="12.95" customHeight="1">
      <c r="A101" s="27" t="s">
        <v>64</v>
      </c>
      <c r="B101" s="9"/>
      <c r="D101" s="9"/>
      <c r="E101" s="9"/>
      <c r="F101" s="9"/>
      <c r="J101" s="29"/>
      <c r="K101" s="29"/>
      <c r="L101" s="29"/>
    </row>
    <row r="102" spans="1:12" ht="12.95" customHeight="1">
      <c r="A102" s="9" t="s">
        <v>45</v>
      </c>
      <c r="B102" s="9"/>
      <c r="D102" s="9"/>
      <c r="E102" s="9"/>
      <c r="F102" s="9"/>
      <c r="J102" s="29">
        <v>396634</v>
      </c>
      <c r="K102" s="29"/>
      <c r="L102" s="29">
        <v>396633</v>
      </c>
    </row>
    <row r="103" spans="1:12" ht="12.95" customHeight="1">
      <c r="A103" s="9" t="s">
        <v>63</v>
      </c>
      <c r="B103" s="9"/>
      <c r="D103" s="9"/>
      <c r="E103" s="9"/>
      <c r="F103" s="9"/>
      <c r="J103" s="29"/>
      <c r="K103" s="29"/>
      <c r="L103" s="29"/>
    </row>
    <row r="104" spans="1:12" ht="12.95" customHeight="1">
      <c r="A104" s="9"/>
      <c r="B104" s="32" t="s">
        <v>46</v>
      </c>
      <c r="D104" s="9"/>
      <c r="E104" s="9"/>
      <c r="F104" s="9"/>
      <c r="J104" s="29">
        <v>458</v>
      </c>
      <c r="K104" s="29"/>
      <c r="L104" s="29">
        <v>455</v>
      </c>
    </row>
    <row r="105" spans="1:12" ht="12.95" customHeight="1">
      <c r="A105" s="9"/>
      <c r="B105" s="32" t="s">
        <v>81</v>
      </c>
      <c r="D105" s="9"/>
      <c r="E105" s="9"/>
      <c r="F105" s="9"/>
      <c r="J105" s="29">
        <v>4102</v>
      </c>
      <c r="K105" s="29"/>
      <c r="L105" s="29">
        <v>4102</v>
      </c>
    </row>
    <row r="106" spans="1:12" ht="12.95" customHeight="1">
      <c r="A106" s="9"/>
      <c r="B106" s="32" t="s">
        <v>92</v>
      </c>
      <c r="D106" s="9"/>
      <c r="E106" s="9"/>
      <c r="F106" s="9"/>
      <c r="J106" s="60">
        <v>0</v>
      </c>
      <c r="K106" s="29"/>
      <c r="L106" s="29">
        <v>2120</v>
      </c>
    </row>
    <row r="107" spans="1:12" ht="12.95" customHeight="1">
      <c r="A107" s="9"/>
      <c r="B107" s="32" t="s">
        <v>91</v>
      </c>
      <c r="D107" s="9"/>
      <c r="E107" s="9"/>
      <c r="F107" s="9"/>
      <c r="J107" s="29">
        <f>-1125-1200</f>
        <v>-2325</v>
      </c>
      <c r="K107" s="29"/>
      <c r="L107" s="29">
        <f>-1404-1125</f>
        <v>-2529</v>
      </c>
    </row>
    <row r="108" spans="1:12" ht="12.95" customHeight="1">
      <c r="A108" s="9"/>
      <c r="B108" s="32" t="s">
        <v>112</v>
      </c>
      <c r="D108" s="9"/>
      <c r="E108" s="9"/>
      <c r="F108" s="9"/>
      <c r="J108" s="29">
        <v>-7933</v>
      </c>
      <c r="K108" s="29"/>
      <c r="L108" s="67">
        <v>-7933</v>
      </c>
    </row>
    <row r="109" spans="1:12" ht="12.95" customHeight="1">
      <c r="A109" s="9" t="s">
        <v>51</v>
      </c>
      <c r="D109" s="9"/>
      <c r="E109" s="9"/>
      <c r="F109" s="9"/>
      <c r="J109" s="33">
        <f>+L109+L42</f>
        <v>777191</v>
      </c>
      <c r="K109" s="29"/>
      <c r="L109" s="33">
        <f>576020+104222+1125</f>
        <v>681367</v>
      </c>
    </row>
    <row r="110" spans="1:12" ht="12.95" customHeight="1">
      <c r="A110" s="27" t="s">
        <v>93</v>
      </c>
      <c r="B110" s="9"/>
      <c r="C110" s="32"/>
      <c r="D110" s="9"/>
      <c r="E110" s="9"/>
      <c r="F110" s="9"/>
      <c r="J110" s="29">
        <f>SUM(J102:J109)</f>
        <v>1168127</v>
      </c>
      <c r="K110" s="29"/>
      <c r="L110" s="29">
        <f>SUM(L102:L109)</f>
        <v>1074215</v>
      </c>
    </row>
    <row r="111" spans="1:12" ht="12.95" customHeight="1">
      <c r="A111" s="27"/>
      <c r="B111" s="9"/>
      <c r="C111" s="32"/>
      <c r="D111" s="9"/>
      <c r="E111" s="9"/>
      <c r="F111" s="9"/>
      <c r="J111" s="29"/>
      <c r="K111" s="29"/>
      <c r="L111" s="29"/>
    </row>
    <row r="112" spans="1:12" ht="12.95" customHeight="1">
      <c r="A112" s="5" t="s">
        <v>104</v>
      </c>
      <c r="C112" s="9"/>
      <c r="D112" s="9"/>
      <c r="E112" s="9"/>
      <c r="F112" s="9"/>
      <c r="J112" s="29">
        <f>+L112+L44+M164</f>
        <v>19549</v>
      </c>
      <c r="K112" s="29"/>
      <c r="L112" s="29">
        <v>17265</v>
      </c>
    </row>
    <row r="113" spans="1:12" ht="12.95" customHeight="1">
      <c r="A113" s="27" t="s">
        <v>47</v>
      </c>
      <c r="C113" s="9"/>
      <c r="D113" s="9"/>
      <c r="E113" s="9"/>
      <c r="F113" s="9"/>
      <c r="J113" s="30">
        <f>J110+J112</f>
        <v>1187676</v>
      </c>
      <c r="K113" s="29"/>
      <c r="L113" s="30">
        <f>L110+L112</f>
        <v>1091480</v>
      </c>
    </row>
    <row r="114" spans="1:12" ht="12.95" customHeight="1">
      <c r="A114" s="27"/>
      <c r="C114" s="9"/>
      <c r="D114" s="9"/>
      <c r="E114" s="9"/>
      <c r="F114" s="9"/>
      <c r="J114" s="31"/>
      <c r="K114" s="29"/>
      <c r="L114" s="31"/>
    </row>
    <row r="115" spans="1:12" ht="12.95" customHeight="1">
      <c r="A115" s="27" t="s">
        <v>43</v>
      </c>
      <c r="C115" s="9"/>
      <c r="D115" s="9"/>
      <c r="E115" s="9"/>
      <c r="F115" s="9"/>
      <c r="J115" s="31"/>
      <c r="K115" s="29"/>
      <c r="L115" s="31"/>
    </row>
    <row r="116" spans="1:12" ht="12.95" customHeight="1">
      <c r="A116" s="9" t="s">
        <v>60</v>
      </c>
      <c r="C116" s="9"/>
      <c r="D116" s="9"/>
      <c r="E116" s="9"/>
      <c r="F116" s="9"/>
      <c r="J116" s="29">
        <v>212940</v>
      </c>
      <c r="K116" s="29"/>
      <c r="L116" s="29">
        <v>188504</v>
      </c>
    </row>
    <row r="117" spans="1:12" ht="12.95" customHeight="1">
      <c r="A117" s="9" t="s">
        <v>48</v>
      </c>
      <c r="C117" s="9"/>
      <c r="D117" s="9"/>
      <c r="E117" s="9"/>
      <c r="F117" s="9"/>
      <c r="J117" s="29">
        <v>78269</v>
      </c>
      <c r="K117" s="29"/>
      <c r="L117" s="29">
        <v>74022</v>
      </c>
    </row>
    <row r="118" spans="1:12" ht="12.95" customHeight="1">
      <c r="A118" s="9" t="s">
        <v>61</v>
      </c>
      <c r="C118" s="9"/>
      <c r="D118" s="9"/>
      <c r="E118" s="9"/>
      <c r="F118" s="9"/>
      <c r="J118" s="31">
        <v>3123</v>
      </c>
      <c r="K118" s="29"/>
      <c r="L118" s="31">
        <v>2700</v>
      </c>
    </row>
    <row r="119" spans="1:12" ht="12.95" customHeight="1">
      <c r="A119" s="9"/>
      <c r="C119" s="9"/>
      <c r="D119" s="9"/>
      <c r="E119" s="9"/>
      <c r="F119" s="9"/>
      <c r="J119" s="30">
        <f>SUM(J116:J118)</f>
        <v>294332</v>
      </c>
      <c r="K119" s="29"/>
      <c r="L119" s="30">
        <f>SUM(L116:L118)</f>
        <v>265226</v>
      </c>
    </row>
    <row r="120" spans="1:12" ht="12.95" customHeight="1">
      <c r="A120" s="9"/>
      <c r="C120" s="9"/>
      <c r="D120" s="9"/>
      <c r="E120" s="9"/>
      <c r="F120" s="9"/>
      <c r="J120" s="31"/>
      <c r="K120" s="29"/>
      <c r="L120" s="31"/>
    </row>
    <row r="121" spans="1:12" ht="12.95" customHeight="1">
      <c r="A121" s="27" t="s">
        <v>44</v>
      </c>
      <c r="C121" s="9"/>
      <c r="D121" s="9"/>
      <c r="E121" s="9"/>
      <c r="F121" s="9"/>
      <c r="J121" s="29"/>
      <c r="K121" s="29"/>
      <c r="L121" s="29"/>
    </row>
    <row r="122" spans="1:12" ht="12.95" customHeight="1">
      <c r="A122" s="9" t="s">
        <v>94</v>
      </c>
      <c r="D122" s="9"/>
      <c r="E122" s="9"/>
      <c r="F122" s="9"/>
      <c r="J122" s="31">
        <v>361019</v>
      </c>
      <c r="K122" s="29"/>
      <c r="L122" s="31">
        <v>400848</v>
      </c>
    </row>
    <row r="123" spans="1:12" ht="12.95" customHeight="1">
      <c r="A123" s="9" t="s">
        <v>62</v>
      </c>
      <c r="D123" s="9"/>
      <c r="E123" s="9"/>
      <c r="F123" s="9"/>
      <c r="J123" s="31">
        <v>8282</v>
      </c>
      <c r="K123" s="29"/>
      <c r="L123" s="31">
        <v>14626</v>
      </c>
    </row>
    <row r="124" spans="1:12" ht="12.95" customHeight="1">
      <c r="A124" s="9" t="s">
        <v>60</v>
      </c>
      <c r="D124" s="9"/>
      <c r="E124" s="9"/>
      <c r="F124" s="9"/>
      <c r="J124" s="57">
        <v>54832</v>
      </c>
      <c r="K124" s="29"/>
      <c r="L124" s="57">
        <v>65745</v>
      </c>
    </row>
    <row r="125" spans="1:12" ht="12.95" customHeight="1">
      <c r="A125" s="9" t="s">
        <v>61</v>
      </c>
      <c r="C125" s="9"/>
      <c r="D125" s="9"/>
      <c r="E125" s="9"/>
      <c r="F125" s="9"/>
      <c r="J125" s="60">
        <v>0</v>
      </c>
      <c r="K125" s="29"/>
      <c r="L125" s="29">
        <v>301</v>
      </c>
    </row>
    <row r="126" spans="1:12" ht="12.95" customHeight="1">
      <c r="A126" s="24"/>
      <c r="B126" s="9"/>
      <c r="C126" s="9"/>
      <c r="D126" s="9"/>
      <c r="E126" s="9"/>
      <c r="F126" s="9"/>
      <c r="J126" s="30">
        <f>SUM(J122:J125)</f>
        <v>424133</v>
      </c>
      <c r="K126" s="29"/>
      <c r="L126" s="30">
        <f>SUM(L122:L125)</f>
        <v>481520</v>
      </c>
    </row>
    <row r="127" spans="1:12" ht="12.95" customHeight="1">
      <c r="A127" s="9"/>
      <c r="C127" s="9"/>
      <c r="D127" s="9"/>
      <c r="E127" s="9"/>
      <c r="F127" s="9"/>
      <c r="J127" s="29"/>
      <c r="K127" s="29"/>
      <c r="L127" s="29"/>
    </row>
    <row r="128" spans="1:12" ht="12.95" customHeight="1">
      <c r="A128" s="27" t="s">
        <v>49</v>
      </c>
      <c r="C128" s="9"/>
      <c r="D128" s="9"/>
      <c r="E128" s="9"/>
      <c r="F128" s="9"/>
      <c r="J128" s="33">
        <f>J119+J126</f>
        <v>718465</v>
      </c>
      <c r="K128" s="29"/>
      <c r="L128" s="33">
        <f>L119+L126</f>
        <v>746746</v>
      </c>
    </row>
    <row r="129" spans="1:14" ht="12.95" customHeight="1">
      <c r="A129" s="9"/>
      <c r="C129" s="9"/>
      <c r="D129" s="9"/>
      <c r="E129" s="9"/>
      <c r="F129" s="9"/>
      <c r="J129" s="29"/>
      <c r="K129" s="29"/>
      <c r="L129" s="29"/>
    </row>
    <row r="130" spans="1:14" ht="15" customHeight="1" thickBot="1">
      <c r="A130" s="27" t="s">
        <v>50</v>
      </c>
      <c r="B130" s="9"/>
      <c r="D130" s="9"/>
      <c r="E130" s="9"/>
      <c r="F130" s="9"/>
      <c r="J130" s="58">
        <f>J113+J128</f>
        <v>1906141</v>
      </c>
      <c r="K130" s="29"/>
      <c r="L130" s="58">
        <f>L113+L128</f>
        <v>1838226</v>
      </c>
    </row>
    <row r="131" spans="1:14" ht="12.95" customHeight="1">
      <c r="A131" s="9"/>
      <c r="C131" s="9"/>
      <c r="D131" s="9"/>
      <c r="E131" s="9"/>
      <c r="F131" s="9"/>
      <c r="J131" s="29" t="str">
        <f>IF(J98-J130=0,"",J98-J130)</f>
        <v/>
      </c>
      <c r="K131" s="29"/>
      <c r="L131" s="29"/>
    </row>
    <row r="132" spans="1:14" ht="12.95" customHeight="1">
      <c r="A132" s="9" t="s">
        <v>31</v>
      </c>
      <c r="C132" s="9"/>
      <c r="D132" s="9"/>
      <c r="E132" s="9"/>
      <c r="F132" s="9"/>
      <c r="J132" s="34">
        <f>J110/((J102*2)-2078)</f>
        <v>1.4764178010338858</v>
      </c>
      <c r="K132" s="29"/>
      <c r="L132" s="34">
        <f>L110/((L102*2)-2078)</f>
        <v>1.3577240807494553</v>
      </c>
    </row>
    <row r="133" spans="1:14" ht="12.95" customHeight="1">
      <c r="A133" s="9"/>
      <c r="C133" s="9"/>
      <c r="D133" s="9"/>
      <c r="E133" s="9"/>
      <c r="F133" s="9"/>
      <c r="J133" s="34"/>
      <c r="K133" s="29"/>
      <c r="L133" s="34"/>
    </row>
    <row r="134" spans="1:14" ht="12.95" customHeight="1">
      <c r="A134" s="9"/>
      <c r="C134" s="9"/>
      <c r="D134" s="9"/>
      <c r="E134" s="9"/>
      <c r="F134" s="9"/>
      <c r="J134" s="34"/>
      <c r="K134" s="29"/>
      <c r="L134" s="34"/>
    </row>
    <row r="135" spans="1:14" ht="12.95" customHeight="1">
      <c r="A135" s="9"/>
      <c r="C135" s="9"/>
      <c r="D135" s="9"/>
      <c r="E135" s="9"/>
      <c r="F135" s="9"/>
      <c r="J135" s="34"/>
      <c r="K135" s="29"/>
      <c r="L135" s="34"/>
    </row>
    <row r="136" spans="1:14" ht="12.95" customHeight="1">
      <c r="A136" s="9"/>
      <c r="C136" s="9"/>
      <c r="D136" s="9"/>
      <c r="E136" s="9"/>
      <c r="F136" s="9"/>
      <c r="J136" s="34"/>
      <c r="K136" s="29"/>
      <c r="L136" s="34"/>
    </row>
    <row r="137" spans="1:14" ht="12.95" customHeight="1">
      <c r="A137" s="9"/>
      <c r="C137" s="9"/>
      <c r="D137" s="9"/>
      <c r="E137" s="9"/>
      <c r="F137" s="9"/>
      <c r="J137" s="34"/>
      <c r="K137" s="29"/>
      <c r="L137" s="34"/>
    </row>
    <row r="138" spans="1:14" ht="12.95" customHeight="1">
      <c r="A138" s="9"/>
      <c r="C138" s="9"/>
      <c r="D138" s="9"/>
      <c r="E138" s="9"/>
      <c r="F138" s="9"/>
      <c r="J138" s="34"/>
      <c r="K138" s="29"/>
      <c r="L138" s="34"/>
    </row>
    <row r="139" spans="1:14" ht="12.95" customHeight="1">
      <c r="A139" s="9"/>
      <c r="C139" s="9"/>
      <c r="D139" s="9"/>
      <c r="E139" s="9"/>
      <c r="F139" s="9"/>
      <c r="J139" s="34"/>
      <c r="K139" s="29"/>
      <c r="L139" s="34"/>
    </row>
    <row r="140" spans="1:14" ht="12.95" customHeight="1">
      <c r="A140" s="9"/>
      <c r="C140" s="9"/>
      <c r="D140" s="9"/>
      <c r="E140" s="9"/>
      <c r="F140" s="9"/>
      <c r="J140" s="34"/>
      <c r="K140" s="29"/>
      <c r="L140" s="34"/>
    </row>
    <row r="141" spans="1:14" ht="12.95" customHeight="1">
      <c r="A141" s="9"/>
      <c r="C141" s="9"/>
      <c r="D141" s="9"/>
      <c r="E141" s="9"/>
      <c r="F141" s="9"/>
      <c r="J141" s="34"/>
      <c r="K141" s="29"/>
      <c r="L141" s="34"/>
    </row>
    <row r="142" spans="1:14" ht="12.95" customHeight="1">
      <c r="A142" s="72" t="s">
        <v>75</v>
      </c>
      <c r="B142" s="72"/>
      <c r="C142" s="73"/>
      <c r="D142" s="73"/>
      <c r="E142" s="73"/>
      <c r="F142" s="73"/>
      <c r="G142" s="72"/>
      <c r="H142" s="72"/>
      <c r="I142" s="72"/>
      <c r="J142" s="74"/>
      <c r="K142" s="75"/>
      <c r="L142" s="74"/>
      <c r="M142" s="72"/>
      <c r="N142" s="72"/>
    </row>
    <row r="143" spans="1:14" ht="12.95" customHeight="1">
      <c r="A143" s="8" t="s">
        <v>130</v>
      </c>
      <c r="C143" s="9"/>
      <c r="D143" s="9"/>
      <c r="E143" s="9"/>
      <c r="F143" s="9"/>
      <c r="J143" s="29"/>
      <c r="K143" s="29"/>
      <c r="L143" s="31"/>
    </row>
    <row r="145" spans="1:14" ht="14.1" customHeight="1">
      <c r="A145" s="1" t="s">
        <v>35</v>
      </c>
      <c r="J145" s="35"/>
      <c r="L145" s="15"/>
    </row>
    <row r="146" spans="1:14" ht="14.1" customHeight="1">
      <c r="A146" s="1" t="s">
        <v>28</v>
      </c>
      <c r="J146" s="35"/>
      <c r="L146" s="15"/>
    </row>
    <row r="147" spans="1:14" ht="12.95" customHeight="1">
      <c r="J147" s="35"/>
      <c r="L147" s="15"/>
    </row>
    <row r="148" spans="1:14" ht="12.95" customHeight="1">
      <c r="E148" s="84" t="s">
        <v>144</v>
      </c>
      <c r="F148" s="84"/>
      <c r="G148" s="84"/>
      <c r="H148" s="84"/>
      <c r="I148" s="84"/>
      <c r="J148" s="84"/>
      <c r="K148" s="84"/>
      <c r="L148" s="84"/>
      <c r="M148" s="36"/>
    </row>
    <row r="149" spans="1:14" ht="12.95" customHeight="1">
      <c r="E149" s="84" t="s">
        <v>145</v>
      </c>
      <c r="F149" s="84"/>
      <c r="G149" s="84"/>
      <c r="H149" s="84"/>
      <c r="I149" s="84"/>
      <c r="J149" s="84"/>
      <c r="K149" s="66" t="s">
        <v>54</v>
      </c>
      <c r="L149" s="39"/>
    </row>
    <row r="150" spans="1:14" ht="12.95" customHeight="1">
      <c r="D150" s="39"/>
      <c r="E150" s="39"/>
      <c r="F150" s="39"/>
      <c r="G150" s="39"/>
      <c r="H150" s="39"/>
      <c r="I150" s="39"/>
      <c r="J150" s="39"/>
      <c r="K150" s="39"/>
      <c r="L150" s="39"/>
      <c r="M150" s="39" t="s">
        <v>108</v>
      </c>
    </row>
    <row r="151" spans="1:14" ht="12.95" customHeight="1">
      <c r="E151" s="39" t="s">
        <v>26</v>
      </c>
      <c r="F151" s="39" t="s">
        <v>26</v>
      </c>
      <c r="G151" s="37" t="s">
        <v>80</v>
      </c>
      <c r="H151" s="37" t="s">
        <v>95</v>
      </c>
      <c r="I151" s="37" t="s">
        <v>96</v>
      </c>
      <c r="J151" s="37" t="s">
        <v>110</v>
      </c>
      <c r="K151" s="39" t="s">
        <v>27</v>
      </c>
      <c r="L151" s="36"/>
      <c r="M151" s="39" t="s">
        <v>109</v>
      </c>
      <c r="N151" s="38" t="s">
        <v>18</v>
      </c>
    </row>
    <row r="152" spans="1:14" ht="12.95" customHeight="1">
      <c r="E152" s="37" t="s">
        <v>65</v>
      </c>
      <c r="F152" s="37" t="s">
        <v>66</v>
      </c>
      <c r="G152" s="37" t="s">
        <v>67</v>
      </c>
      <c r="H152" s="37" t="s">
        <v>67</v>
      </c>
      <c r="I152" s="37" t="s">
        <v>67</v>
      </c>
      <c r="J152" s="37" t="s">
        <v>111</v>
      </c>
      <c r="K152" s="39" t="s">
        <v>68</v>
      </c>
      <c r="L152" s="39" t="s">
        <v>18</v>
      </c>
      <c r="M152" s="39" t="s">
        <v>59</v>
      </c>
      <c r="N152" s="38" t="s">
        <v>69</v>
      </c>
    </row>
    <row r="153" spans="1:14" ht="12.95" customHeight="1">
      <c r="E153" s="37" t="s">
        <v>29</v>
      </c>
      <c r="F153" s="37" t="s">
        <v>2</v>
      </c>
      <c r="G153" s="39" t="s">
        <v>2</v>
      </c>
      <c r="H153" s="37" t="s">
        <v>2</v>
      </c>
      <c r="I153" s="37" t="s">
        <v>2</v>
      </c>
      <c r="J153" s="37" t="s">
        <v>2</v>
      </c>
      <c r="K153" s="39" t="s">
        <v>2</v>
      </c>
      <c r="L153" s="39" t="s">
        <v>2</v>
      </c>
      <c r="M153" s="39" t="s">
        <v>2</v>
      </c>
      <c r="N153" s="38" t="s">
        <v>2</v>
      </c>
    </row>
    <row r="154" spans="1:14" ht="12.95" customHeight="1">
      <c r="G154" s="35"/>
      <c r="K154" s="35"/>
      <c r="L154" s="35"/>
      <c r="M154" s="35"/>
      <c r="N154" s="15"/>
    </row>
    <row r="155" spans="1:14" ht="12.95" customHeight="1">
      <c r="A155" s="40" t="s">
        <v>143</v>
      </c>
      <c r="B155" s="36"/>
      <c r="C155" s="36"/>
      <c r="E155" s="41">
        <f>L102</f>
        <v>396633</v>
      </c>
      <c r="F155" s="41">
        <f>L104</f>
        <v>455</v>
      </c>
      <c r="G155" s="41">
        <f>L105</f>
        <v>4102</v>
      </c>
      <c r="H155" s="42">
        <f>L106</f>
        <v>2120</v>
      </c>
      <c r="I155" s="44">
        <f>L107</f>
        <v>-2529</v>
      </c>
      <c r="J155" s="44">
        <f>L108</f>
        <v>-7933</v>
      </c>
      <c r="K155" s="41">
        <f>L109</f>
        <v>681367</v>
      </c>
      <c r="L155" s="41">
        <f>SUM(E155:K155)</f>
        <v>1074215</v>
      </c>
      <c r="M155" s="41">
        <f>L112</f>
        <v>17265</v>
      </c>
      <c r="N155" s="43">
        <f>L155+M155</f>
        <v>1091480</v>
      </c>
    </row>
    <row r="156" spans="1:14" ht="12.95" customHeight="1">
      <c r="A156" s="40"/>
      <c r="B156" s="36"/>
      <c r="C156" s="36"/>
      <c r="E156" s="41"/>
      <c r="F156" s="41"/>
      <c r="G156" s="41"/>
      <c r="H156" s="42"/>
      <c r="I156" s="42"/>
      <c r="J156" s="42"/>
      <c r="K156" s="41"/>
      <c r="L156" s="41"/>
      <c r="M156" s="41"/>
      <c r="N156" s="43"/>
    </row>
    <row r="157" spans="1:14" ht="12.95" customHeight="1">
      <c r="A157" s="40" t="s">
        <v>84</v>
      </c>
      <c r="B157" s="36"/>
      <c r="C157" s="36"/>
      <c r="E157" s="41"/>
      <c r="F157" s="41"/>
      <c r="G157" s="41"/>
      <c r="H157" s="42"/>
      <c r="I157" s="42"/>
      <c r="J157" s="42"/>
      <c r="K157" s="41"/>
      <c r="L157" s="41"/>
      <c r="M157" s="41"/>
      <c r="N157" s="43"/>
    </row>
    <row r="158" spans="1:14" ht="12.95" customHeight="1">
      <c r="A158" s="40" t="s">
        <v>137</v>
      </c>
      <c r="C158" s="36"/>
      <c r="E158" s="44">
        <v>0</v>
      </c>
      <c r="F158" s="44">
        <v>0</v>
      </c>
      <c r="G158" s="44">
        <v>0</v>
      </c>
      <c r="H158" s="44">
        <f>-H155</f>
        <v>-2120</v>
      </c>
      <c r="I158" s="44">
        <f>J107-L107</f>
        <v>204</v>
      </c>
      <c r="J158" s="44">
        <v>0</v>
      </c>
      <c r="K158" s="43">
        <f>L42</f>
        <v>95824</v>
      </c>
      <c r="L158" s="41">
        <f>SUM(E158:K158)</f>
        <v>93908</v>
      </c>
      <c r="M158" s="44">
        <f>L44</f>
        <v>2209</v>
      </c>
      <c r="N158" s="43">
        <f>L158+M158</f>
        <v>96117</v>
      </c>
    </row>
    <row r="159" spans="1:14" ht="12.95" customHeight="1">
      <c r="A159" s="40"/>
      <c r="B159" s="36"/>
      <c r="C159" s="36"/>
      <c r="E159" s="44"/>
      <c r="F159" s="44"/>
      <c r="G159" s="44"/>
      <c r="H159" s="44"/>
      <c r="I159" s="44"/>
      <c r="J159" s="44"/>
      <c r="K159" s="43"/>
      <c r="L159" s="41"/>
      <c r="M159" s="44"/>
      <c r="N159" s="43"/>
    </row>
    <row r="160" spans="1:14" ht="12.95" customHeight="1">
      <c r="A160" s="40" t="s">
        <v>146</v>
      </c>
      <c r="B160" s="36"/>
      <c r="C160" s="36"/>
      <c r="E160" s="44"/>
      <c r="F160" s="44"/>
      <c r="G160" s="44"/>
      <c r="H160" s="44"/>
      <c r="I160" s="44"/>
      <c r="J160" s="44"/>
      <c r="K160" s="44"/>
      <c r="L160" s="62"/>
      <c r="M160" s="44"/>
      <c r="N160" s="44"/>
    </row>
    <row r="161" spans="1:14" ht="12.95" customHeight="1">
      <c r="A161" s="40" t="s">
        <v>147</v>
      </c>
      <c r="B161" s="36"/>
      <c r="C161" s="36"/>
      <c r="E161" s="44">
        <f>J102-L102</f>
        <v>1</v>
      </c>
      <c r="F161" s="44">
        <f>J104-L104</f>
        <v>3</v>
      </c>
      <c r="G161" s="44">
        <f>J105-L105</f>
        <v>0</v>
      </c>
      <c r="H161" s="44">
        <v>0</v>
      </c>
      <c r="I161" s="44">
        <v>0</v>
      </c>
      <c r="J161" s="44">
        <v>0</v>
      </c>
      <c r="K161" s="44">
        <v>0</v>
      </c>
      <c r="L161" s="62">
        <f>SUM(E161:K161)</f>
        <v>4</v>
      </c>
      <c r="M161" s="44">
        <v>0</v>
      </c>
      <c r="N161" s="44">
        <f>L161+M161</f>
        <v>4</v>
      </c>
    </row>
    <row r="162" spans="1:14" ht="12.95" customHeight="1">
      <c r="A162" s="40"/>
      <c r="B162" s="36"/>
      <c r="C162" s="36"/>
      <c r="E162" s="44"/>
      <c r="F162" s="44"/>
      <c r="G162" s="44"/>
      <c r="H162" s="44"/>
      <c r="I162" s="44"/>
      <c r="J162" s="44"/>
      <c r="K162" s="44"/>
      <c r="L162" s="62"/>
      <c r="M162" s="44"/>
      <c r="N162" s="44"/>
    </row>
    <row r="163" spans="1:14" ht="12.95" customHeight="1">
      <c r="A163" s="40" t="s">
        <v>105</v>
      </c>
      <c r="B163" s="36"/>
      <c r="C163" s="36"/>
      <c r="E163" s="44"/>
      <c r="F163" s="44"/>
      <c r="G163" s="44"/>
      <c r="H163" s="44"/>
      <c r="I163" s="44"/>
      <c r="J163" s="44"/>
      <c r="K163" s="44"/>
      <c r="L163" s="41"/>
      <c r="M163" s="44"/>
      <c r="N163" s="43"/>
    </row>
    <row r="164" spans="1:14" ht="12.95" customHeight="1">
      <c r="A164" s="36" t="s">
        <v>85</v>
      </c>
      <c r="C164" s="36"/>
      <c r="E164" s="44">
        <v>0</v>
      </c>
      <c r="F164" s="44">
        <v>0</v>
      </c>
      <c r="G164" s="44">
        <v>0</v>
      </c>
      <c r="H164" s="44">
        <v>0</v>
      </c>
      <c r="I164" s="44">
        <v>0</v>
      </c>
      <c r="J164" s="44">
        <v>0</v>
      </c>
      <c r="K164" s="44">
        <v>0</v>
      </c>
      <c r="L164" s="62">
        <f>SUM(E164:K164)</f>
        <v>0</v>
      </c>
      <c r="M164" s="44">
        <v>75</v>
      </c>
      <c r="N164" s="43">
        <f>L164+M164</f>
        <v>75</v>
      </c>
    </row>
    <row r="165" spans="1:14" ht="12.95" customHeight="1">
      <c r="A165" s="40"/>
      <c r="B165" s="36"/>
      <c r="C165" s="36"/>
      <c r="E165" s="44"/>
      <c r="F165" s="44"/>
      <c r="G165" s="44"/>
      <c r="H165" s="44"/>
      <c r="I165" s="44"/>
      <c r="J165" s="44"/>
      <c r="K165" s="43"/>
      <c r="L165" s="41"/>
      <c r="M165" s="44"/>
      <c r="N165" s="43"/>
    </row>
    <row r="166" spans="1:14" ht="12.95" customHeight="1" thickBot="1">
      <c r="A166" s="40" t="s">
        <v>161</v>
      </c>
      <c r="B166" s="36"/>
      <c r="C166" s="36"/>
      <c r="E166" s="46">
        <f t="shared" ref="E166:N166" si="0">SUM(E155:E165)</f>
        <v>396634</v>
      </c>
      <c r="F166" s="46">
        <f t="shared" si="0"/>
        <v>458</v>
      </c>
      <c r="G166" s="46">
        <f t="shared" si="0"/>
        <v>4102</v>
      </c>
      <c r="H166" s="65">
        <f t="shared" si="0"/>
        <v>0</v>
      </c>
      <c r="I166" s="46">
        <f t="shared" si="0"/>
        <v>-2325</v>
      </c>
      <c r="J166" s="46">
        <f t="shared" si="0"/>
        <v>-7933</v>
      </c>
      <c r="K166" s="46">
        <f t="shared" si="0"/>
        <v>777191</v>
      </c>
      <c r="L166" s="46">
        <f t="shared" si="0"/>
        <v>1168127</v>
      </c>
      <c r="M166" s="46">
        <f t="shared" si="0"/>
        <v>19549</v>
      </c>
      <c r="N166" s="46">
        <f t="shared" si="0"/>
        <v>1187676</v>
      </c>
    </row>
    <row r="167" spans="1:14" ht="12.95" customHeight="1" thickTop="1">
      <c r="A167" s="40"/>
      <c r="B167" s="36"/>
      <c r="C167" s="36"/>
      <c r="E167" s="43"/>
      <c r="F167" s="43"/>
      <c r="G167" s="43"/>
      <c r="H167" s="43"/>
      <c r="I167" s="43"/>
      <c r="J167" s="43"/>
      <c r="K167" s="43"/>
      <c r="L167" s="43"/>
      <c r="M167" s="43"/>
      <c r="N167" s="43"/>
    </row>
    <row r="168" spans="1:14" ht="12.95" customHeight="1">
      <c r="A168" s="40"/>
      <c r="B168" s="36"/>
      <c r="C168" s="36"/>
      <c r="E168" s="43"/>
      <c r="F168" s="43"/>
      <c r="G168" s="43"/>
      <c r="H168" s="43"/>
      <c r="I168" s="43"/>
      <c r="J168" s="43"/>
      <c r="K168" s="43"/>
      <c r="L168" s="43"/>
      <c r="M168" s="43"/>
      <c r="N168" s="43"/>
    </row>
    <row r="169" spans="1:14" ht="13.5">
      <c r="A169" s="40" t="s">
        <v>142</v>
      </c>
      <c r="B169" s="36"/>
      <c r="C169" s="36"/>
      <c r="E169" s="43">
        <v>396615</v>
      </c>
      <c r="F169" s="43">
        <v>363</v>
      </c>
      <c r="G169" s="44">
        <v>4107</v>
      </c>
      <c r="H169" s="44">
        <v>1521</v>
      </c>
      <c r="I169" s="44">
        <v>0</v>
      </c>
      <c r="J169" s="44">
        <v>0</v>
      </c>
      <c r="K169" s="43">
        <f>482226+104290+1125</f>
        <v>587641</v>
      </c>
      <c r="L169" s="41">
        <f>SUM(E169:K169)</f>
        <v>990247</v>
      </c>
      <c r="M169" s="43">
        <v>15025</v>
      </c>
      <c r="N169" s="43">
        <f>L169+M169</f>
        <v>1005272</v>
      </c>
    </row>
    <row r="170" spans="1:14" ht="13.5">
      <c r="A170" s="40"/>
      <c r="B170" s="36"/>
      <c r="C170" s="36"/>
      <c r="E170" s="43"/>
      <c r="F170" s="43"/>
      <c r="G170" s="43"/>
      <c r="H170" s="45"/>
      <c r="I170" s="45"/>
      <c r="J170" s="45"/>
      <c r="K170" s="43"/>
      <c r="L170" s="43"/>
      <c r="M170" s="43"/>
      <c r="N170" s="43"/>
    </row>
    <row r="171" spans="1:14" ht="13.5">
      <c r="A171" s="40" t="s">
        <v>86</v>
      </c>
      <c r="B171" s="36"/>
      <c r="C171" s="36"/>
      <c r="E171" s="43"/>
      <c r="F171" s="43"/>
      <c r="G171" s="43"/>
      <c r="H171" s="45"/>
      <c r="I171" s="45"/>
      <c r="J171" s="45"/>
      <c r="K171" s="43"/>
      <c r="L171" s="43"/>
      <c r="M171" s="43"/>
      <c r="N171" s="43"/>
    </row>
    <row r="172" spans="1:14" ht="13.5">
      <c r="A172" s="40" t="s">
        <v>138</v>
      </c>
      <c r="C172" s="36"/>
      <c r="E172" s="44">
        <v>0</v>
      </c>
      <c r="F172" s="44">
        <v>0</v>
      </c>
      <c r="G172" s="44">
        <v>0</v>
      </c>
      <c r="H172" s="44">
        <v>177</v>
      </c>
      <c r="I172" s="44">
        <v>-813</v>
      </c>
      <c r="J172" s="44">
        <v>0</v>
      </c>
      <c r="K172" s="43">
        <f>M42</f>
        <v>106004</v>
      </c>
      <c r="L172" s="41">
        <f>SUM(E172:K172)</f>
        <v>105368</v>
      </c>
      <c r="M172" s="43">
        <f>M44</f>
        <v>2125</v>
      </c>
      <c r="N172" s="43">
        <f>L172+M172</f>
        <v>107493</v>
      </c>
    </row>
    <row r="173" spans="1:14" ht="13.5">
      <c r="A173" s="40"/>
      <c r="B173" s="36"/>
      <c r="C173" s="36"/>
      <c r="E173" s="44"/>
      <c r="F173" s="44"/>
      <c r="G173" s="47"/>
      <c r="H173" s="44"/>
      <c r="I173" s="44"/>
      <c r="J173" s="44"/>
      <c r="K173" s="44"/>
      <c r="L173" s="41"/>
      <c r="M173" s="44"/>
      <c r="N173" s="43"/>
    </row>
    <row r="174" spans="1:14" ht="13.5">
      <c r="A174" s="40" t="s">
        <v>146</v>
      </c>
      <c r="B174" s="36"/>
      <c r="C174" s="36"/>
      <c r="E174" s="44"/>
      <c r="F174" s="44"/>
      <c r="G174" s="44"/>
      <c r="H174" s="44"/>
      <c r="I174" s="44"/>
      <c r="J174" s="44"/>
      <c r="K174" s="44"/>
      <c r="L174" s="44"/>
      <c r="M174" s="44"/>
      <c r="N174" s="43"/>
    </row>
    <row r="175" spans="1:14" ht="13.5">
      <c r="A175" s="40" t="s">
        <v>147</v>
      </c>
      <c r="B175" s="36"/>
      <c r="C175" s="36"/>
      <c r="E175" s="44">
        <v>18</v>
      </c>
      <c r="F175" s="44">
        <v>91</v>
      </c>
      <c r="G175" s="44">
        <v>-5</v>
      </c>
      <c r="H175" s="44">
        <v>0</v>
      </c>
      <c r="I175" s="44">
        <v>0</v>
      </c>
      <c r="J175" s="44">
        <v>0</v>
      </c>
      <c r="K175" s="44">
        <v>0</v>
      </c>
      <c r="L175" s="41">
        <f>SUM(E175:K175)</f>
        <v>104</v>
      </c>
      <c r="M175" s="44">
        <v>0</v>
      </c>
      <c r="N175" s="43">
        <f>L175+M175</f>
        <v>104</v>
      </c>
    </row>
    <row r="176" spans="1:14" ht="13.5">
      <c r="A176" s="40"/>
      <c r="B176" s="36"/>
      <c r="C176" s="36"/>
      <c r="E176" s="44"/>
      <c r="F176" s="44"/>
      <c r="G176" s="47"/>
      <c r="H176" s="44"/>
      <c r="I176" s="44"/>
      <c r="J176" s="44"/>
      <c r="K176" s="44"/>
      <c r="L176" s="41"/>
      <c r="M176" s="44"/>
      <c r="N176" s="43"/>
    </row>
    <row r="177" spans="1:14" ht="13.5">
      <c r="A177" s="40" t="s">
        <v>148</v>
      </c>
      <c r="B177" s="36"/>
      <c r="C177" s="36"/>
      <c r="E177" s="44">
        <v>0</v>
      </c>
      <c r="F177" s="44">
        <v>0</v>
      </c>
      <c r="G177" s="44">
        <v>0</v>
      </c>
      <c r="H177" s="44">
        <v>0</v>
      </c>
      <c r="I177" s="44">
        <v>0</v>
      </c>
      <c r="J177" s="44">
        <v>-7934</v>
      </c>
      <c r="K177" s="44">
        <v>0</v>
      </c>
      <c r="L177" s="62">
        <f>SUM(E177:K177)</f>
        <v>-7934</v>
      </c>
      <c r="M177" s="44">
        <v>0</v>
      </c>
      <c r="N177" s="43">
        <f>L177+M177</f>
        <v>-7934</v>
      </c>
    </row>
    <row r="178" spans="1:14" ht="13.5">
      <c r="A178" s="40"/>
      <c r="B178" s="36"/>
      <c r="C178" s="36"/>
      <c r="E178" s="44"/>
      <c r="F178" s="44"/>
      <c r="G178" s="47"/>
      <c r="H178" s="44"/>
      <c r="I178" s="44"/>
      <c r="J178" s="44"/>
      <c r="K178" s="44"/>
      <c r="L178" s="41"/>
      <c r="M178" s="44"/>
      <c r="N178" s="43"/>
    </row>
    <row r="179" spans="1:14" ht="13.5">
      <c r="A179" s="40" t="s">
        <v>105</v>
      </c>
      <c r="B179" s="36"/>
      <c r="C179" s="36"/>
      <c r="E179" s="44"/>
      <c r="F179" s="44"/>
      <c r="G179" s="44"/>
      <c r="H179" s="44"/>
      <c r="I179" s="44"/>
      <c r="J179" s="44"/>
      <c r="K179" s="44"/>
      <c r="L179" s="41"/>
      <c r="M179" s="44"/>
      <c r="N179" s="43"/>
    </row>
    <row r="180" spans="1:14" ht="13.5">
      <c r="A180" s="36" t="s">
        <v>85</v>
      </c>
      <c r="C180" s="36"/>
      <c r="E180" s="44">
        <v>0</v>
      </c>
      <c r="F180" s="44">
        <v>0</v>
      </c>
      <c r="G180" s="44">
        <v>0</v>
      </c>
      <c r="H180" s="44">
        <v>0</v>
      </c>
      <c r="I180" s="44">
        <v>0</v>
      </c>
      <c r="J180" s="44">
        <v>0</v>
      </c>
      <c r="K180" s="44">
        <v>0</v>
      </c>
      <c r="L180" s="62">
        <f>SUM(E180:K180)</f>
        <v>0</v>
      </c>
      <c r="M180" s="44">
        <v>503</v>
      </c>
      <c r="N180" s="43">
        <f>L180+M180</f>
        <v>503</v>
      </c>
    </row>
    <row r="181" spans="1:14" ht="13.5">
      <c r="A181" s="36"/>
      <c r="C181" s="36"/>
      <c r="E181" s="44"/>
      <c r="F181" s="44"/>
      <c r="G181" s="44"/>
      <c r="H181" s="44"/>
      <c r="I181" s="44"/>
      <c r="J181" s="44"/>
      <c r="K181" s="44"/>
      <c r="L181" s="62"/>
      <c r="M181" s="44"/>
      <c r="N181" s="43"/>
    </row>
    <row r="182" spans="1:14" ht="13.5">
      <c r="A182" s="36" t="s">
        <v>106</v>
      </c>
      <c r="C182" s="36"/>
      <c r="E182" s="44">
        <v>0</v>
      </c>
      <c r="F182" s="44">
        <v>0</v>
      </c>
      <c r="G182" s="44">
        <v>0</v>
      </c>
      <c r="H182" s="44">
        <v>0</v>
      </c>
      <c r="I182" s="44">
        <v>0</v>
      </c>
      <c r="J182" s="44">
        <v>0</v>
      </c>
      <c r="K182" s="44">
        <v>-32722</v>
      </c>
      <c r="L182" s="62">
        <f>SUM(E182:K182)</f>
        <v>-32722</v>
      </c>
      <c r="M182" s="44">
        <v>0</v>
      </c>
      <c r="N182" s="43">
        <f>L182+M182</f>
        <v>-32722</v>
      </c>
    </row>
    <row r="183" spans="1:14" ht="13.5">
      <c r="A183" s="36"/>
      <c r="C183" s="36"/>
      <c r="E183" s="44"/>
      <c r="F183" s="44"/>
      <c r="G183" s="44"/>
      <c r="H183" s="44"/>
      <c r="I183" s="44"/>
      <c r="J183" s="44"/>
      <c r="K183" s="44"/>
      <c r="L183" s="62"/>
      <c r="M183" s="44"/>
      <c r="N183" s="43"/>
    </row>
    <row r="184" spans="1:14" ht="13.5">
      <c r="A184" s="36" t="s">
        <v>149</v>
      </c>
      <c r="C184" s="36"/>
      <c r="E184" s="44">
        <v>0</v>
      </c>
      <c r="F184" s="44">
        <v>0</v>
      </c>
      <c r="G184" s="44">
        <v>0</v>
      </c>
      <c r="H184" s="44">
        <v>0</v>
      </c>
      <c r="I184" s="44">
        <v>0</v>
      </c>
      <c r="J184" s="44">
        <v>0</v>
      </c>
      <c r="K184" s="44">
        <v>0</v>
      </c>
      <c r="L184" s="62">
        <f>SUM(E184:K184)</f>
        <v>0</v>
      </c>
      <c r="M184" s="44">
        <v>-210</v>
      </c>
      <c r="N184" s="43">
        <f>L184+M184</f>
        <v>-210</v>
      </c>
    </row>
    <row r="185" spans="1:14" ht="13.5">
      <c r="A185" s="40"/>
      <c r="B185" s="36"/>
      <c r="C185" s="36"/>
      <c r="E185" s="44"/>
      <c r="F185" s="44"/>
      <c r="G185" s="47"/>
      <c r="H185" s="44"/>
      <c r="I185" s="44"/>
      <c r="J185" s="44"/>
      <c r="K185" s="44"/>
      <c r="L185" s="41"/>
      <c r="M185" s="44"/>
      <c r="N185" s="43"/>
    </row>
    <row r="186" spans="1:14" ht="14.25" thickBot="1">
      <c r="A186" s="40" t="s">
        <v>162</v>
      </c>
      <c r="B186" s="36"/>
      <c r="C186" s="36"/>
      <c r="E186" s="46">
        <f t="shared" ref="E186:N186" si="1">SUM(E169:E185)</f>
        <v>396633</v>
      </c>
      <c r="F186" s="46">
        <f t="shared" si="1"/>
        <v>454</v>
      </c>
      <c r="G186" s="65">
        <f t="shared" si="1"/>
        <v>4102</v>
      </c>
      <c r="H186" s="65">
        <f t="shared" si="1"/>
        <v>1698</v>
      </c>
      <c r="I186" s="65">
        <f t="shared" si="1"/>
        <v>-813</v>
      </c>
      <c r="J186" s="65">
        <f t="shared" si="1"/>
        <v>-7934</v>
      </c>
      <c r="K186" s="46">
        <f t="shared" si="1"/>
        <v>660923</v>
      </c>
      <c r="L186" s="46">
        <f t="shared" si="1"/>
        <v>1055063</v>
      </c>
      <c r="M186" s="46">
        <f t="shared" si="1"/>
        <v>17443</v>
      </c>
      <c r="N186" s="46">
        <f t="shared" si="1"/>
        <v>1072506</v>
      </c>
    </row>
    <row r="187" spans="1:14" ht="14.25" thickTop="1">
      <c r="A187" s="40"/>
      <c r="B187" s="36"/>
      <c r="C187" s="36"/>
      <c r="E187" s="41"/>
      <c r="F187" s="41"/>
      <c r="G187" s="41"/>
      <c r="I187" s="41"/>
      <c r="J187" s="41"/>
      <c r="K187" s="41"/>
      <c r="L187" s="41"/>
      <c r="M187" s="41"/>
    </row>
    <row r="188" spans="1:14" ht="13.5">
      <c r="A188" s="40"/>
      <c r="B188" s="36"/>
      <c r="C188" s="36"/>
      <c r="E188" s="41"/>
      <c r="F188" s="41"/>
      <c r="G188" s="41"/>
      <c r="I188" s="41"/>
      <c r="J188" s="41"/>
      <c r="K188" s="41"/>
      <c r="L188" s="41"/>
      <c r="M188" s="41"/>
    </row>
    <row r="189" spans="1:14" ht="13.5">
      <c r="A189" s="40"/>
      <c r="B189" s="36"/>
      <c r="C189" s="36"/>
      <c r="E189" s="41"/>
      <c r="F189" s="41"/>
      <c r="G189" s="41"/>
      <c r="H189" s="41"/>
      <c r="I189" s="41"/>
      <c r="J189" s="41"/>
      <c r="K189" s="41"/>
      <c r="L189" s="41"/>
      <c r="M189" s="41"/>
    </row>
    <row r="190" spans="1:14" ht="13.5">
      <c r="A190" s="40"/>
      <c r="B190" s="36"/>
      <c r="C190" s="36"/>
      <c r="D190" s="41"/>
      <c r="E190" s="41"/>
      <c r="F190" s="41"/>
      <c r="G190" s="41"/>
      <c r="H190" s="41"/>
      <c r="I190" s="41"/>
      <c r="J190" s="41"/>
      <c r="K190" s="41"/>
      <c r="L190" s="41"/>
      <c r="M190" s="41"/>
    </row>
    <row r="191" spans="1:14" ht="13.5">
      <c r="A191" s="40"/>
      <c r="B191" s="36"/>
      <c r="C191" s="36"/>
      <c r="D191" s="41"/>
      <c r="E191" s="41"/>
      <c r="F191" s="41"/>
      <c r="G191" s="41"/>
      <c r="H191" s="41"/>
      <c r="I191" s="41"/>
      <c r="J191" s="41"/>
      <c r="K191" s="41"/>
      <c r="L191" s="41"/>
      <c r="M191" s="41"/>
    </row>
    <row r="192" spans="1:14" ht="13.5">
      <c r="A192" s="40"/>
      <c r="B192" s="36"/>
      <c r="C192" s="36"/>
      <c r="D192" s="41"/>
      <c r="E192" s="41"/>
      <c r="F192" s="41"/>
      <c r="G192" s="41"/>
      <c r="H192" s="41"/>
      <c r="I192" s="41"/>
      <c r="J192" s="41"/>
      <c r="K192" s="41"/>
      <c r="L192" s="41"/>
      <c r="M192" s="41"/>
    </row>
    <row r="193" spans="1:13" ht="13.5">
      <c r="A193" s="40"/>
      <c r="B193" s="36"/>
      <c r="C193" s="36"/>
      <c r="D193" s="41"/>
      <c r="E193" s="41"/>
      <c r="F193" s="41"/>
      <c r="G193" s="41"/>
      <c r="H193" s="41"/>
      <c r="I193" s="41"/>
      <c r="J193" s="41"/>
      <c r="K193" s="41"/>
      <c r="L193" s="41"/>
      <c r="M193" s="41"/>
    </row>
    <row r="194" spans="1:13" ht="13.5">
      <c r="A194" s="40"/>
      <c r="B194" s="36"/>
      <c r="C194" s="36"/>
      <c r="D194" s="41"/>
      <c r="E194" s="41"/>
      <c r="F194" s="41"/>
      <c r="G194" s="41"/>
      <c r="H194" s="41"/>
      <c r="I194" s="41"/>
      <c r="J194" s="41"/>
      <c r="K194" s="41"/>
      <c r="L194" s="41"/>
      <c r="M194" s="41"/>
    </row>
    <row r="195" spans="1:13" ht="13.5">
      <c r="A195" s="40"/>
      <c r="B195" s="36"/>
      <c r="C195" s="36"/>
      <c r="D195" s="41"/>
      <c r="E195" s="41"/>
      <c r="F195" s="41"/>
      <c r="G195" s="41"/>
      <c r="H195" s="41"/>
      <c r="I195" s="41"/>
      <c r="J195" s="41"/>
      <c r="K195" s="41"/>
      <c r="L195" s="41"/>
      <c r="M195" s="41"/>
    </row>
    <row r="196" spans="1:13" ht="13.5">
      <c r="A196" s="40"/>
      <c r="B196" s="36"/>
      <c r="C196" s="36"/>
      <c r="D196" s="41"/>
      <c r="E196" s="41"/>
      <c r="F196" s="41"/>
      <c r="G196" s="41"/>
      <c r="H196" s="41"/>
      <c r="I196" s="41"/>
      <c r="J196" s="41"/>
      <c r="K196" s="41"/>
      <c r="L196" s="41"/>
      <c r="M196" s="41"/>
    </row>
    <row r="197" spans="1:13" ht="13.5">
      <c r="A197" s="40"/>
      <c r="B197" s="36"/>
      <c r="C197" s="36"/>
      <c r="D197" s="41"/>
      <c r="E197" s="41"/>
      <c r="F197" s="41"/>
      <c r="G197" s="41"/>
      <c r="H197" s="41"/>
      <c r="I197" s="41"/>
      <c r="J197" s="41"/>
      <c r="K197" s="41"/>
      <c r="L197" s="41"/>
      <c r="M197" s="41"/>
    </row>
    <row r="198" spans="1:13" ht="13.5">
      <c r="A198" s="40"/>
      <c r="B198" s="36"/>
      <c r="C198" s="36"/>
      <c r="D198" s="41"/>
      <c r="E198" s="41"/>
      <c r="F198" s="41"/>
      <c r="G198" s="41"/>
      <c r="H198" s="41"/>
      <c r="I198" s="41"/>
      <c r="J198" s="41"/>
      <c r="K198" s="41"/>
      <c r="L198" s="41"/>
      <c r="M198" s="41"/>
    </row>
    <row r="199" spans="1:13" ht="13.5">
      <c r="A199" s="40"/>
      <c r="B199" s="36"/>
      <c r="C199" s="36"/>
      <c r="D199" s="41"/>
      <c r="E199" s="41"/>
      <c r="F199" s="41"/>
      <c r="G199" s="41"/>
      <c r="H199" s="41"/>
      <c r="I199" s="41"/>
      <c r="J199" s="41"/>
      <c r="K199" s="41"/>
      <c r="L199" s="41"/>
      <c r="M199" s="41"/>
    </row>
    <row r="200" spans="1:13" ht="13.5">
      <c r="A200" s="40"/>
      <c r="B200" s="36"/>
      <c r="C200" s="36"/>
      <c r="D200" s="41"/>
      <c r="E200" s="41"/>
      <c r="F200" s="41"/>
      <c r="G200" s="41"/>
      <c r="H200" s="41"/>
      <c r="I200" s="41"/>
      <c r="J200" s="41"/>
      <c r="K200" s="41"/>
      <c r="L200" s="41"/>
      <c r="M200" s="41"/>
    </row>
    <row r="201" spans="1:13" ht="13.5">
      <c r="A201" s="40"/>
      <c r="B201" s="36"/>
      <c r="C201" s="36"/>
      <c r="D201" s="41"/>
      <c r="E201" s="41"/>
      <c r="F201" s="41"/>
      <c r="G201" s="41"/>
      <c r="H201" s="41"/>
      <c r="I201" s="41"/>
      <c r="J201" s="41"/>
      <c r="K201" s="41"/>
      <c r="L201" s="41"/>
      <c r="M201" s="41"/>
    </row>
    <row r="202" spans="1:13" ht="13.5">
      <c r="A202" s="40"/>
      <c r="B202" s="36"/>
      <c r="C202" s="36"/>
      <c r="D202" s="41"/>
      <c r="E202" s="41"/>
      <c r="F202" s="41"/>
      <c r="G202" s="41"/>
      <c r="H202" s="41"/>
      <c r="I202" s="41"/>
      <c r="J202" s="41"/>
      <c r="K202" s="41"/>
      <c r="L202" s="41"/>
      <c r="M202" s="41"/>
    </row>
    <row r="203" spans="1:13" ht="13.5">
      <c r="A203" s="40"/>
      <c r="B203" s="36"/>
      <c r="C203" s="36"/>
      <c r="D203" s="41"/>
      <c r="E203" s="41"/>
      <c r="F203" s="41"/>
      <c r="G203" s="41"/>
      <c r="H203" s="41"/>
      <c r="I203" s="41"/>
      <c r="J203" s="41"/>
      <c r="K203" s="41"/>
      <c r="L203" s="41"/>
      <c r="M203" s="41"/>
    </row>
    <row r="204" spans="1:13" ht="13.5">
      <c r="A204" s="40"/>
      <c r="B204" s="36"/>
      <c r="C204" s="36"/>
      <c r="D204" s="41"/>
      <c r="E204" s="41"/>
      <c r="F204" s="41"/>
      <c r="G204" s="41"/>
      <c r="H204" s="41"/>
      <c r="I204" s="41"/>
      <c r="J204" s="41"/>
      <c r="K204" s="41"/>
      <c r="L204" s="41"/>
      <c r="M204" s="41"/>
    </row>
    <row r="205" spans="1:13" ht="13.5">
      <c r="A205" s="40"/>
      <c r="B205" s="36"/>
      <c r="C205" s="36"/>
      <c r="D205" s="41"/>
      <c r="E205" s="41"/>
      <c r="F205" s="41"/>
      <c r="G205" s="41"/>
      <c r="H205" s="41"/>
      <c r="I205" s="41"/>
      <c r="J205" s="41"/>
      <c r="K205" s="41"/>
      <c r="L205" s="41"/>
      <c r="M205" s="41"/>
    </row>
    <row r="206" spans="1:13" ht="13.5">
      <c r="A206" s="40"/>
      <c r="B206" s="36"/>
      <c r="C206" s="36"/>
      <c r="D206" s="41"/>
      <c r="E206" s="41"/>
      <c r="F206" s="41"/>
      <c r="G206" s="41"/>
      <c r="H206" s="41"/>
      <c r="I206" s="41"/>
      <c r="J206" s="41"/>
      <c r="K206" s="41"/>
      <c r="L206" s="41"/>
      <c r="M206" s="41"/>
    </row>
    <row r="207" spans="1:13" ht="13.5">
      <c r="A207" s="40"/>
      <c r="B207" s="36"/>
      <c r="C207" s="36"/>
      <c r="D207" s="41"/>
      <c r="E207" s="41"/>
      <c r="F207" s="41"/>
      <c r="G207" s="41"/>
      <c r="H207" s="41"/>
      <c r="I207" s="41"/>
      <c r="J207" s="41"/>
      <c r="K207" s="41"/>
      <c r="L207" s="41"/>
      <c r="M207" s="41"/>
    </row>
    <row r="208" spans="1:13" ht="13.5">
      <c r="A208" s="40"/>
      <c r="B208" s="36"/>
      <c r="C208" s="36"/>
      <c r="D208" s="41"/>
      <c r="E208" s="41"/>
      <c r="F208" s="41"/>
      <c r="G208" s="41"/>
      <c r="H208" s="41"/>
      <c r="I208" s="41"/>
      <c r="J208" s="41"/>
      <c r="K208" s="41"/>
      <c r="L208" s="41"/>
      <c r="M208" s="41"/>
    </row>
    <row r="209" spans="1:14" ht="13.5">
      <c r="A209" s="40"/>
      <c r="B209" s="36"/>
      <c r="C209" s="36"/>
      <c r="D209" s="41"/>
      <c r="E209" s="41"/>
      <c r="F209" s="41"/>
      <c r="G209" s="41"/>
      <c r="H209" s="41"/>
      <c r="I209" s="41"/>
      <c r="J209" s="41"/>
      <c r="K209" s="41"/>
      <c r="L209" s="41"/>
      <c r="M209" s="41"/>
    </row>
    <row r="210" spans="1:14" ht="13.5">
      <c r="A210" s="40"/>
      <c r="B210" s="36"/>
      <c r="C210" s="36"/>
      <c r="D210" s="41"/>
      <c r="E210" s="41"/>
      <c r="F210" s="41"/>
      <c r="G210" s="41"/>
      <c r="H210" s="41"/>
      <c r="I210" s="41"/>
      <c r="J210" s="41"/>
      <c r="K210" s="41"/>
      <c r="L210" s="41"/>
      <c r="M210" s="41"/>
    </row>
    <row r="211" spans="1:14" ht="12.95" customHeight="1">
      <c r="A211" s="72" t="s">
        <v>133</v>
      </c>
      <c r="F211" s="15"/>
      <c r="G211" s="15"/>
      <c r="H211" s="15"/>
      <c r="I211" s="15"/>
      <c r="J211" s="15"/>
      <c r="K211" s="15"/>
      <c r="L211" s="15"/>
    </row>
    <row r="212" spans="1:14" ht="12.95" customHeight="1">
      <c r="A212" s="8" t="s">
        <v>131</v>
      </c>
      <c r="C212" s="9"/>
      <c r="D212" s="9"/>
      <c r="E212" s="9"/>
      <c r="F212" s="9"/>
      <c r="J212" s="29"/>
      <c r="K212" s="29"/>
      <c r="L212" s="31"/>
    </row>
    <row r="214" spans="1:14" ht="14.1" customHeight="1">
      <c r="A214" s="1" t="s">
        <v>35</v>
      </c>
      <c r="B214" s="9"/>
      <c r="C214" s="9"/>
      <c r="D214" s="9"/>
      <c r="E214" s="9"/>
      <c r="F214" s="9"/>
      <c r="J214" s="48"/>
      <c r="K214" s="49"/>
      <c r="L214" s="49"/>
    </row>
    <row r="215" spans="1:14" ht="14.1" customHeight="1">
      <c r="A215" s="1" t="s">
        <v>100</v>
      </c>
      <c r="J215" s="35"/>
    </row>
    <row r="216" spans="1:14" ht="12.95" customHeight="1">
      <c r="J216" s="35"/>
    </row>
    <row r="217" spans="1:14" ht="12.95" customHeight="1">
      <c r="L217" s="11"/>
      <c r="N217" s="50"/>
    </row>
    <row r="218" spans="1:14" ht="12.95" customHeight="1">
      <c r="J218" s="50" t="s">
        <v>153</v>
      </c>
      <c r="L218" s="50" t="s">
        <v>153</v>
      </c>
    </row>
    <row r="219" spans="1:14" ht="12.95" customHeight="1">
      <c r="J219" s="50" t="s">
        <v>154</v>
      </c>
      <c r="L219" s="50" t="s">
        <v>154</v>
      </c>
    </row>
    <row r="220" spans="1:14" ht="12.95" customHeight="1">
      <c r="J220" s="51" t="str">
        <f>CONCATENATE("AS AT ",J11)</f>
        <v>AS AT 30/9/2012</v>
      </c>
      <c r="L220" s="51" t="str">
        <f>CONCATENATE("AS AT ",M11)</f>
        <v>AS AT 30/9/2011</v>
      </c>
    </row>
    <row r="221" spans="1:14" ht="12.95" customHeight="1">
      <c r="J221" s="11" t="s">
        <v>2</v>
      </c>
      <c r="L221" s="11" t="s">
        <v>2</v>
      </c>
    </row>
    <row r="222" spans="1:14" ht="12.95" customHeight="1">
      <c r="J222" s="11"/>
      <c r="L222" s="25"/>
    </row>
    <row r="223" spans="1:14" ht="12.95" customHeight="1">
      <c r="A223" s="1" t="s">
        <v>125</v>
      </c>
    </row>
    <row r="224" spans="1:14" ht="12.95" customHeight="1">
      <c r="A224" s="8" t="s">
        <v>53</v>
      </c>
      <c r="J224" s="15">
        <f>L24</f>
        <v>140133</v>
      </c>
      <c r="L224" s="15">
        <f>M24</f>
        <v>154529</v>
      </c>
    </row>
    <row r="225" spans="1:18" ht="12.95" customHeight="1">
      <c r="J225" s="15"/>
      <c r="L225" s="15"/>
    </row>
    <row r="226" spans="1:18" ht="12.95" customHeight="1">
      <c r="A226" s="8" t="s">
        <v>19</v>
      </c>
      <c r="J226" s="15"/>
      <c r="L226" s="15"/>
      <c r="R226" s="15"/>
    </row>
    <row r="227" spans="1:18" ht="12.95" customHeight="1">
      <c r="A227" s="8" t="s">
        <v>114</v>
      </c>
      <c r="J227" s="52">
        <v>3963</v>
      </c>
      <c r="L227" s="52">
        <v>3837</v>
      </c>
      <c r="R227" s="15"/>
    </row>
    <row r="228" spans="1:18" ht="12.95" customHeight="1">
      <c r="A228" s="8" t="s">
        <v>115</v>
      </c>
      <c r="J228" s="52">
        <v>91719</v>
      </c>
      <c r="L228" s="52">
        <v>75062</v>
      </c>
      <c r="R228" s="15"/>
    </row>
    <row r="229" spans="1:18" ht="12.95" customHeight="1">
      <c r="A229" s="8" t="s">
        <v>30</v>
      </c>
      <c r="J229" s="52">
        <f>-L22</f>
        <v>7918</v>
      </c>
      <c r="L229" s="52">
        <f>-M22</f>
        <v>4305</v>
      </c>
      <c r="R229" s="15"/>
    </row>
    <row r="230" spans="1:18" ht="12.95" customHeight="1">
      <c r="A230" s="8" t="s">
        <v>128</v>
      </c>
      <c r="J230" s="52">
        <v>2381</v>
      </c>
      <c r="L230" s="52">
        <v>897</v>
      </c>
      <c r="R230" s="15"/>
    </row>
    <row r="231" spans="1:18" ht="12.95" customHeight="1">
      <c r="A231" s="8" t="s">
        <v>164</v>
      </c>
      <c r="J231" s="52">
        <v>-8027</v>
      </c>
      <c r="L231" s="44">
        <v>0</v>
      </c>
      <c r="R231" s="15"/>
    </row>
    <row r="232" spans="1:18" ht="12.95" customHeight="1">
      <c r="A232" s="8" t="s">
        <v>58</v>
      </c>
      <c r="J232" s="59">
        <v>-305</v>
      </c>
      <c r="L232" s="61">
        <v>-280</v>
      </c>
      <c r="R232" s="15"/>
    </row>
    <row r="233" spans="1:18" ht="12.95" customHeight="1">
      <c r="A233" s="8" t="s">
        <v>116</v>
      </c>
      <c r="J233" s="53">
        <f>SUM(J224:J232)</f>
        <v>237782</v>
      </c>
      <c r="L233" s="53">
        <f>SUM(L224:L232)</f>
        <v>238350</v>
      </c>
      <c r="R233" s="15"/>
    </row>
    <row r="234" spans="1:18" ht="12.95" customHeight="1">
      <c r="J234" s="15"/>
      <c r="L234" s="15"/>
      <c r="R234" s="15"/>
    </row>
    <row r="235" spans="1:18" ht="12.95" customHeight="1">
      <c r="A235" s="8" t="s">
        <v>13</v>
      </c>
      <c r="J235" s="15"/>
      <c r="L235" s="15"/>
      <c r="R235" s="15"/>
    </row>
    <row r="236" spans="1:18" ht="12.95" customHeight="1">
      <c r="A236" s="8" t="s">
        <v>14</v>
      </c>
      <c r="J236" s="15">
        <v>212</v>
      </c>
      <c r="L236" s="15">
        <v>-34579</v>
      </c>
      <c r="R236" s="15"/>
    </row>
    <row r="237" spans="1:18" ht="12.95" customHeight="1">
      <c r="A237" s="8" t="s">
        <v>15</v>
      </c>
      <c r="J237" s="14">
        <v>-39707</v>
      </c>
      <c r="L237" s="14">
        <v>13965</v>
      </c>
      <c r="R237" s="14"/>
    </row>
    <row r="238" spans="1:18" ht="12.95" customHeight="1">
      <c r="A238" s="8" t="s">
        <v>71</v>
      </c>
      <c r="J238" s="53">
        <f>SUM(J233:J237)</f>
        <v>198287</v>
      </c>
      <c r="L238" s="53">
        <f>SUM(L233:L237)</f>
        <v>217736</v>
      </c>
      <c r="R238" s="14"/>
    </row>
    <row r="239" spans="1:18" ht="12.95" customHeight="1">
      <c r="J239" s="15"/>
      <c r="L239" s="15"/>
      <c r="R239" s="14"/>
    </row>
    <row r="240" spans="1:18" ht="12.95" customHeight="1">
      <c r="A240" s="8" t="s">
        <v>17</v>
      </c>
      <c r="J240" s="15">
        <f>-J229</f>
        <v>-7918</v>
      </c>
      <c r="L240" s="15">
        <f>-L229</f>
        <v>-4305</v>
      </c>
      <c r="R240" s="14"/>
    </row>
    <row r="241" spans="1:18" ht="12.95" customHeight="1">
      <c r="A241" s="8" t="s">
        <v>55</v>
      </c>
      <c r="J241" s="14">
        <v>-41199</v>
      </c>
      <c r="K241" s="54"/>
      <c r="L241" s="14">
        <v>-32189</v>
      </c>
      <c r="R241" s="14"/>
    </row>
    <row r="242" spans="1:18" ht="12.95" customHeight="1">
      <c r="A242" s="8" t="s">
        <v>113</v>
      </c>
      <c r="J242" s="55">
        <f>SUM(J238:J241)</f>
        <v>149170</v>
      </c>
      <c r="L242" s="55">
        <f>SUM(L238:L241)</f>
        <v>181242</v>
      </c>
      <c r="R242" s="14"/>
    </row>
    <row r="243" spans="1:18" ht="12.95" customHeight="1">
      <c r="J243" s="15"/>
      <c r="L243" s="15"/>
      <c r="R243" s="14"/>
    </row>
    <row r="244" spans="1:18" ht="12.95" customHeight="1">
      <c r="A244" s="1" t="s">
        <v>126</v>
      </c>
      <c r="J244" s="15"/>
      <c r="L244" s="15"/>
      <c r="R244" s="14"/>
    </row>
    <row r="245" spans="1:18" ht="12.95" customHeight="1">
      <c r="A245" s="8" t="s">
        <v>117</v>
      </c>
      <c r="J245" s="59">
        <v>-162625</v>
      </c>
      <c r="L245" s="59">
        <v>-220503</v>
      </c>
      <c r="R245" s="14"/>
    </row>
    <row r="246" spans="1:18" ht="12.95" customHeight="1">
      <c r="A246" s="8" t="s">
        <v>118</v>
      </c>
      <c r="J246" s="59">
        <v>2684</v>
      </c>
      <c r="L246" s="59">
        <v>528</v>
      </c>
      <c r="R246" s="14"/>
    </row>
    <row r="247" spans="1:18" ht="12.95" customHeight="1">
      <c r="A247" s="8" t="s">
        <v>165</v>
      </c>
      <c r="J247" s="59">
        <v>30189</v>
      </c>
      <c r="L247" s="59">
        <v>0</v>
      </c>
      <c r="R247" s="14"/>
    </row>
    <row r="248" spans="1:18" ht="12.95" customHeight="1">
      <c r="A248" s="8" t="s">
        <v>163</v>
      </c>
      <c r="J248" s="59">
        <v>0</v>
      </c>
      <c r="L248" s="59">
        <v>-1283</v>
      </c>
      <c r="R248" s="14"/>
    </row>
    <row r="249" spans="1:18" ht="12.95" customHeight="1">
      <c r="A249" s="8" t="s">
        <v>166</v>
      </c>
      <c r="J249" s="59">
        <v>-308</v>
      </c>
      <c r="L249" s="59">
        <v>0</v>
      </c>
      <c r="R249" s="14"/>
    </row>
    <row r="250" spans="1:18" ht="12.95" customHeight="1">
      <c r="A250" s="8" t="s">
        <v>119</v>
      </c>
      <c r="J250" s="59">
        <v>0</v>
      </c>
      <c r="L250" s="59">
        <v>115</v>
      </c>
      <c r="R250" s="14"/>
    </row>
    <row r="251" spans="1:18" ht="12.95" customHeight="1">
      <c r="A251" s="8" t="s">
        <v>120</v>
      </c>
      <c r="J251" s="59">
        <v>-8094</v>
      </c>
      <c r="L251" s="59">
        <v>-3171</v>
      </c>
      <c r="R251" s="14"/>
    </row>
    <row r="252" spans="1:18" ht="12.95" customHeight="1">
      <c r="A252" s="8" t="s">
        <v>121</v>
      </c>
      <c r="J252" s="59">
        <f>-J232</f>
        <v>305</v>
      </c>
      <c r="L252" s="59">
        <f>-L232</f>
        <v>280</v>
      </c>
      <c r="R252" s="14"/>
    </row>
    <row r="253" spans="1:18" ht="12.95" customHeight="1">
      <c r="A253" s="8" t="s">
        <v>122</v>
      </c>
      <c r="J253" s="59">
        <f>I158</f>
        <v>204</v>
      </c>
      <c r="L253" s="59">
        <v>-813</v>
      </c>
      <c r="R253" s="14"/>
    </row>
    <row r="254" spans="1:18" ht="12.95" customHeight="1">
      <c r="A254" s="8" t="s">
        <v>32</v>
      </c>
      <c r="J254" s="55">
        <f>SUM(J245:J253)</f>
        <v>-137645</v>
      </c>
      <c r="L254" s="55">
        <f>SUM(L245:L253)</f>
        <v>-224847</v>
      </c>
      <c r="R254" s="14"/>
    </row>
    <row r="255" spans="1:18" ht="12.95" customHeight="1">
      <c r="J255" s="15"/>
      <c r="L255" s="15"/>
      <c r="R255" s="14"/>
    </row>
    <row r="256" spans="1:18" ht="12.95" customHeight="1">
      <c r="A256" s="1" t="s">
        <v>16</v>
      </c>
      <c r="J256" s="15"/>
      <c r="L256" s="15"/>
      <c r="R256" s="14"/>
    </row>
    <row r="257" spans="1:18" ht="12.95" customHeight="1">
      <c r="A257" s="8" t="s">
        <v>79</v>
      </c>
      <c r="J257" s="59">
        <f>N161</f>
        <v>4</v>
      </c>
      <c r="L257" s="59">
        <v>104</v>
      </c>
      <c r="R257" s="14"/>
    </row>
    <row r="258" spans="1:18" ht="12.95" customHeight="1">
      <c r="A258" s="8" t="s">
        <v>150</v>
      </c>
      <c r="J258" s="59">
        <v>0</v>
      </c>
      <c r="L258" s="59">
        <v>-7934</v>
      </c>
      <c r="R258" s="14"/>
    </row>
    <row r="259" spans="1:18" ht="12.95" customHeight="1">
      <c r="A259" s="8" t="s">
        <v>123</v>
      </c>
      <c r="J259" s="52">
        <v>70002</v>
      </c>
      <c r="L259" s="52">
        <v>94892</v>
      </c>
      <c r="R259" s="14"/>
    </row>
    <row r="260" spans="1:18" ht="12.95" customHeight="1">
      <c r="A260" s="8" t="s">
        <v>124</v>
      </c>
      <c r="J260" s="52">
        <v>-56479</v>
      </c>
      <c r="L260" s="52">
        <v>-41356</v>
      </c>
      <c r="R260" s="14"/>
    </row>
    <row r="261" spans="1:18" ht="12.95" customHeight="1">
      <c r="A261" s="8" t="s">
        <v>107</v>
      </c>
      <c r="J261" s="59">
        <v>0</v>
      </c>
      <c r="L261" s="59">
        <v>-32722</v>
      </c>
      <c r="R261" s="14"/>
    </row>
    <row r="262" spans="1:18" ht="12.95" customHeight="1">
      <c r="A262" s="8" t="s">
        <v>151</v>
      </c>
      <c r="J262" s="59">
        <v>0</v>
      </c>
      <c r="L262" s="59">
        <v>-210</v>
      </c>
      <c r="R262" s="14"/>
    </row>
    <row r="263" spans="1:18" ht="12.95" customHeight="1">
      <c r="A263" s="8" t="s">
        <v>167</v>
      </c>
      <c r="J263" s="55">
        <f>SUM(J257:J262)</f>
        <v>13527</v>
      </c>
      <c r="L263" s="55">
        <f>SUM(L257:L262)</f>
        <v>12774</v>
      </c>
      <c r="R263" s="14"/>
    </row>
    <row r="264" spans="1:18" ht="12.95" customHeight="1">
      <c r="J264" s="15"/>
      <c r="L264" s="15"/>
      <c r="R264" s="14"/>
    </row>
    <row r="265" spans="1:18" ht="12.95" customHeight="1">
      <c r="A265" s="8" t="s">
        <v>25</v>
      </c>
      <c r="J265" s="15">
        <f>J242+J254+J263</f>
        <v>25052</v>
      </c>
      <c r="L265" s="15">
        <f>L242+L254+L263</f>
        <v>-30831</v>
      </c>
      <c r="R265" s="14"/>
    </row>
    <row r="266" spans="1:18" ht="12.95" customHeight="1">
      <c r="A266" s="8" t="s">
        <v>139</v>
      </c>
      <c r="J266" s="15">
        <v>102949</v>
      </c>
      <c r="L266" s="15">
        <v>131712</v>
      </c>
      <c r="R266" s="14"/>
    </row>
    <row r="267" spans="1:18" ht="12.95" customHeight="1" thickBot="1">
      <c r="A267" s="8" t="s">
        <v>140</v>
      </c>
      <c r="J267" s="20">
        <f>SUM(J265:J266)</f>
        <v>128001</v>
      </c>
      <c r="L267" s="20">
        <f>SUM(L265:L266)</f>
        <v>100881</v>
      </c>
      <c r="R267" s="14"/>
    </row>
    <row r="268" spans="1:18" ht="12.95" customHeight="1" thickTop="1">
      <c r="R268" s="14"/>
    </row>
    <row r="269" spans="1:18" ht="12.95" customHeight="1">
      <c r="A269" s="8" t="s">
        <v>36</v>
      </c>
      <c r="R269" s="14"/>
    </row>
    <row r="270" spans="1:18" ht="12.95" customHeight="1">
      <c r="A270" s="32" t="s">
        <v>98</v>
      </c>
      <c r="D270" s="9"/>
      <c r="E270" s="9"/>
      <c r="F270" s="9"/>
      <c r="J270" s="31">
        <v>32691</v>
      </c>
      <c r="K270" s="29"/>
      <c r="L270" s="31">
        <v>22533</v>
      </c>
      <c r="R270" s="14"/>
    </row>
    <row r="271" spans="1:18" ht="12.95" customHeight="1">
      <c r="A271" s="32" t="s">
        <v>97</v>
      </c>
      <c r="D271" s="9"/>
      <c r="E271" s="9"/>
      <c r="F271" s="9"/>
      <c r="J271" s="33">
        <f>J95-J270</f>
        <v>95310</v>
      </c>
      <c r="K271" s="29"/>
      <c r="L271" s="33">
        <v>78348</v>
      </c>
      <c r="R271" s="14"/>
    </row>
    <row r="272" spans="1:18" ht="12.95" customHeight="1" thickBot="1">
      <c r="J272" s="20">
        <f>J270+J271</f>
        <v>128001</v>
      </c>
      <c r="L272" s="20">
        <f>L270+L271</f>
        <v>100881</v>
      </c>
      <c r="R272" s="14"/>
    </row>
    <row r="273" spans="1:18" ht="12.95" customHeight="1" thickTop="1">
      <c r="R273" s="14"/>
    </row>
    <row r="274" spans="1:18" ht="12.95" customHeight="1">
      <c r="R274" s="14"/>
    </row>
    <row r="275" spans="1:18" ht="12.95" customHeight="1">
      <c r="R275" s="14"/>
    </row>
    <row r="276" spans="1:18" ht="12.95" customHeight="1">
      <c r="R276" s="14"/>
    </row>
    <row r="277" spans="1:18" ht="12.95" customHeight="1">
      <c r="R277" s="14"/>
    </row>
    <row r="278" spans="1:18" ht="12.95" customHeight="1">
      <c r="R278" s="14"/>
    </row>
    <row r="279" spans="1:18" ht="12.95" customHeight="1">
      <c r="R279" s="14"/>
    </row>
    <row r="280" spans="1:18" ht="12.95" customHeight="1">
      <c r="R280" s="14"/>
    </row>
    <row r="281" spans="1:18" ht="12.95" customHeight="1">
      <c r="R281" s="14"/>
    </row>
    <row r="282" spans="1:18" ht="12.95" customHeight="1">
      <c r="R282" s="14"/>
    </row>
    <row r="283" spans="1:18" ht="12.95" customHeight="1">
      <c r="R283" s="14"/>
    </row>
    <row r="284" spans="1:18" ht="12.95" customHeight="1">
      <c r="A284" s="8" t="s">
        <v>101</v>
      </c>
      <c r="J284" s="35"/>
      <c r="L284" s="15"/>
      <c r="R284" s="14"/>
    </row>
    <row r="285" spans="1:18" ht="12.95" customHeight="1">
      <c r="A285" s="8" t="s">
        <v>132</v>
      </c>
      <c r="J285" s="35"/>
      <c r="L285" s="15"/>
      <c r="R285" s="14"/>
    </row>
    <row r="291" spans="10:18" ht="12.95" customHeight="1">
      <c r="J291" s="35"/>
      <c r="L291" s="15"/>
      <c r="R291" s="14"/>
    </row>
    <row r="292" spans="10:18" ht="12.95" customHeight="1"/>
    <row r="293" spans="10:18" ht="12.95" customHeight="1"/>
    <row r="294" spans="10:18" ht="12.95" customHeight="1"/>
    <row r="295" spans="10:18" ht="12.95" customHeight="1"/>
    <row r="296" spans="10:18" ht="12.95" customHeight="1"/>
    <row r="297" spans="10:18" ht="12.95" customHeight="1"/>
    <row r="298" spans="10:18" ht="12.95" customHeight="1"/>
    <row r="299" spans="10:18" ht="12.95" customHeight="1"/>
    <row r="300" spans="10:18" ht="12.95" customHeight="1"/>
    <row r="301" spans="10:18" ht="12.95" customHeight="1"/>
    <row r="302" spans="10:18" ht="12.95" customHeight="1"/>
    <row r="303" spans="10:18" ht="12.95" customHeight="1"/>
    <row r="304" spans="10:18"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sheetData>
  <dataConsolidate/>
  <mergeCells count="4">
    <mergeCell ref="J9:K9"/>
    <mergeCell ref="L9:M9"/>
    <mergeCell ref="E149:J149"/>
    <mergeCell ref="E148:L148"/>
  </mergeCells>
  <phoneticPr fontId="0" type="noConversion"/>
  <conditionalFormatting sqref="J267">
    <cfRule type="cellIs" dxfId="1" priority="1" stopIfTrue="1" operator="notEqual">
      <formula>$J$272</formula>
    </cfRule>
  </conditionalFormatting>
  <conditionalFormatting sqref="L267">
    <cfRule type="cellIs" dxfId="0" priority="2" stopIfTrue="1" operator="notEqual">
      <formula>$L$272</formula>
    </cfRule>
  </conditionalFormatting>
  <pageMargins left="0.7" right="0.2" top="1" bottom="0.75" header="0.5" footer="0.5"/>
  <pageSetup paperSize="9" scale="79" fitToHeight="5" orientation="portrait" r:id="rId1"/>
  <headerFooter alignWithMargins="0">
    <oddFooter>&amp;C&amp;"Book Antiqua,Regular"&amp;11&amp;P</oddFooter>
  </headerFooter>
  <rowBreaks count="3" manualBreakCount="3">
    <brk id="72" max="15" man="1"/>
    <brk id="144" max="15" man="1"/>
    <brk id="21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KFCH</vt:lpstr>
      <vt:lpstr>KFCH!Print_Area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marinaaudit</cp:lastModifiedBy>
  <cp:lastPrinted>2012-11-26T07:59:01Z</cp:lastPrinted>
  <dcterms:created xsi:type="dcterms:W3CDTF">1996-10-14T23:33:28Z</dcterms:created>
  <dcterms:modified xsi:type="dcterms:W3CDTF">2012-11-26T07:59:06Z</dcterms:modified>
</cp:coreProperties>
</file>