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65521" windowWidth="11790" windowHeight="10890" activeTab="0"/>
  </bookViews>
  <sheets>
    <sheet name="KFCH" sheetId="1" r:id="rId1"/>
  </sheets>
  <definedNames>
    <definedName name="_xlnm.Print_Area" localSheetId="0">'KFCH'!$A$1:$N$283</definedName>
  </definedNames>
  <calcPr fullCalcOnLoad="1"/>
</workbook>
</file>

<file path=xl/sharedStrings.xml><?xml version="1.0" encoding="utf-8"?>
<sst xmlns="http://schemas.openxmlformats.org/spreadsheetml/2006/main" count="236" uniqueCount="158">
  <si>
    <t>CURRENT</t>
  </si>
  <si>
    <t>QUARTER</t>
  </si>
  <si>
    <t>RM'000</t>
  </si>
  <si>
    <t xml:space="preserve"> </t>
  </si>
  <si>
    <t>(a)</t>
  </si>
  <si>
    <t>(b)</t>
  </si>
  <si>
    <t>AS AT</t>
  </si>
  <si>
    <t xml:space="preserve">END OF </t>
  </si>
  <si>
    <t>FINANCIAL</t>
  </si>
  <si>
    <t>PRECEDING</t>
  </si>
  <si>
    <t>YEAR END</t>
  </si>
  <si>
    <t>Revenue</t>
  </si>
  <si>
    <t>Inventories</t>
  </si>
  <si>
    <t>Changes in working capital :</t>
  </si>
  <si>
    <t xml:space="preserve">  Net change in current assets</t>
  </si>
  <si>
    <t xml:space="preserve">  Net change in current liabilities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</si>
  <si>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</si>
  <si>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</si>
  <si>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</si>
  <si>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</si>
  <si>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</si>
  <si>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</si>
  <si>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</si>
  <si>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</si>
  <si>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</si>
  <si>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</si>
  <si>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</si>
  <si>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Retained</t>
  </si>
  <si>
    <t>CONDENSED CONSOLIDATED STATEMENT OF CHANGES IN EQUITY</t>
  </si>
  <si>
    <t xml:space="preserve"> RM'000</t>
  </si>
  <si>
    <t xml:space="preserve">  Interest expense</t>
  </si>
  <si>
    <t>Net assets per share (RM)</t>
  </si>
  <si>
    <t>Net cash used in investing activities</t>
  </si>
  <si>
    <t>INDIVIDUAL QUARTER</t>
  </si>
  <si>
    <t>Note</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</si>
  <si>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</si>
  <si>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</si>
  <si>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</si>
  <si>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</si>
  <si>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</si>
  <si>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</si>
  <si>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</si>
  <si>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TOTAL ASSETS</t>
  </si>
  <si>
    <t>Non-current liabilities</t>
  </si>
  <si>
    <t>Current liabilities</t>
  </si>
  <si>
    <t>Share capital</t>
  </si>
  <si>
    <t>Share premium</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</si>
  <si>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</si>
  <si>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</si>
  <si>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</si>
  <si>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</si>
  <si>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</si>
  <si>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</si>
  <si>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</si>
  <si>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</si>
  <si>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</si>
  <si>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</si>
  <si>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</si>
  <si>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 xml:space="preserve">  Interest income</t>
  </si>
  <si>
    <t>interests</t>
  </si>
  <si>
    <t>Loans and borrowings</t>
  </si>
  <si>
    <t>Employee benefits</t>
  </si>
  <si>
    <t>Current tax liabilities</t>
  </si>
  <si>
    <t>Reserves</t>
  </si>
  <si>
    <t>EQUITY</t>
  </si>
  <si>
    <t>capital</t>
  </si>
  <si>
    <t>premium</t>
  </si>
  <si>
    <t>reserve</t>
  </si>
  <si>
    <t>earnings</t>
  </si>
  <si>
    <t>equity</t>
  </si>
  <si>
    <t>Cash and cash equivalents</t>
  </si>
  <si>
    <t>Cash generated from operations</t>
  </si>
  <si>
    <t>CONDENSED CONSOLIDATED STATEMENT OF COMPREHENSIVE INCOME</t>
  </si>
  <si>
    <t>Profit attributable to :</t>
  </si>
  <si>
    <t>CONDENSED CONSOLIDATED STATEMENT OF FINANCIAL POSITION</t>
  </si>
  <si>
    <t>(The Condensed Consolidated Statement of Financial Position should be read in conjunction with the Annual Financial Report</t>
  </si>
  <si>
    <t>(Incorporated in Malaysia)</t>
  </si>
  <si>
    <t>Investment properties</t>
  </si>
  <si>
    <t>Quoted investments</t>
  </si>
  <si>
    <t>Issuance of shares</t>
  </si>
  <si>
    <t>Warrants</t>
  </si>
  <si>
    <t>Warrants reserve</t>
  </si>
  <si>
    <t>Foreign currency translation differences for foreign operations</t>
  </si>
  <si>
    <t>Total comprehensive income attributable to :</t>
  </si>
  <si>
    <t>Total comprehensive income</t>
  </si>
  <si>
    <t xml:space="preserve">  interests</t>
  </si>
  <si>
    <t>Total comprehensive</t>
  </si>
  <si>
    <t>A9</t>
  </si>
  <si>
    <t>1/1/2011 -</t>
  </si>
  <si>
    <t>Income tax expense</t>
  </si>
  <si>
    <t>Trade and other receivables</t>
  </si>
  <si>
    <t>Translation reserve</t>
  </si>
  <si>
    <t>Fair value reserve</t>
  </si>
  <si>
    <t>Total equity attributable to owners of the Company</t>
  </si>
  <si>
    <t>Trade and other payables</t>
  </si>
  <si>
    <t>Fair value</t>
  </si>
  <si>
    <t>Translation</t>
  </si>
  <si>
    <t>Cash in hand and at banks</t>
  </si>
  <si>
    <t>Deposits with licensed banks</t>
  </si>
  <si>
    <t>Owners of the Company</t>
  </si>
  <si>
    <t>Fair value of available-for-sale financial assets</t>
  </si>
  <si>
    <t>CONDENSED CONSOLIDATED STATEMENT OF CASH FLOWS</t>
  </si>
  <si>
    <t>(The Condensed Consolidated Statement of Cash Flows should be read in conjunction with the Annual Financial report for the</t>
  </si>
  <si>
    <t>Other comprehensive income, net of tax :</t>
  </si>
  <si>
    <t>(The Condensed Consolidated Statement of Comprehensive Income should be read in conjunction with the Annual Financial Report</t>
  </si>
  <si>
    <t>Non-controlling interests</t>
  </si>
  <si>
    <t>Increase in non-controlling</t>
  </si>
  <si>
    <t>Dividends to shareholders</t>
  </si>
  <si>
    <t>Dividends paid to shareholders of the Company</t>
  </si>
  <si>
    <t>Non-</t>
  </si>
  <si>
    <t>controlling</t>
  </si>
  <si>
    <t>Treasury</t>
  </si>
  <si>
    <t>shares</t>
  </si>
  <si>
    <t>Treasury shares</t>
  </si>
  <si>
    <t>Net cash generated from operating activities</t>
  </si>
  <si>
    <t xml:space="preserve">  Amortisation of franchise fees</t>
  </si>
  <si>
    <t xml:space="preserve">  Depreciation of property, plant and equipment</t>
  </si>
  <si>
    <t>Operating profit before changes in working capital</t>
  </si>
  <si>
    <t>Purchase of property, plant and equipment</t>
  </si>
  <si>
    <t>Proceeds from disposal of property, plant and equipment</t>
  </si>
  <si>
    <t>Acquisition of subsidiaries, net of cash acquired</t>
  </si>
  <si>
    <t>Franchise fees</t>
  </si>
  <si>
    <t>Interest received</t>
  </si>
  <si>
    <t>Exchange translation adjustments</t>
  </si>
  <si>
    <t>Proceeds from bank borrowings</t>
  </si>
  <si>
    <t>Repayment of bank borrowings</t>
  </si>
  <si>
    <t>Net cash generated from/(used in) financing activities</t>
  </si>
  <si>
    <t>Operating activities</t>
  </si>
  <si>
    <t>Investing activities</t>
  </si>
  <si>
    <t>31/12/2011</t>
  </si>
  <si>
    <t xml:space="preserve">  Loss on disposal of property, plant and equipment</t>
  </si>
  <si>
    <t>CONDENSED UNAUDITED CONSOLIDATED INTERIM FINANCIAL REPORT FOR THE FIRST FINANCIAL QUARTER</t>
  </si>
  <si>
    <t>ENDED 31 MARCH 2012</t>
  </si>
  <si>
    <t>1/1/2012 -</t>
  </si>
  <si>
    <t>31/3/2012</t>
  </si>
  <si>
    <t>31/3/2011</t>
  </si>
  <si>
    <t>At 31 March 2012</t>
  </si>
  <si>
    <t>for the year ended 31 December 2011 and the accompanying explanatory notes attached to the interim financial statements)</t>
  </si>
  <si>
    <t>ended 31 December 2011 and the accompanying explanatory notes attached to the interim financial statements)</t>
  </si>
  <si>
    <t>year ended 31 December 2011 and the accompanying explanatory notes attached to the interim financial statements)</t>
  </si>
  <si>
    <t>(The Condensed Consolidated Statement of Changes in Equity should be read in conjunction with the Annual Financial Report</t>
  </si>
  <si>
    <t>CUMULATIVE QUARTER</t>
  </si>
  <si>
    <t>Profit for the period</t>
  </si>
  <si>
    <t>Total other comprehensive income for the period</t>
  </si>
  <si>
    <t>Total comprehensive income for the period</t>
  </si>
  <si>
    <t xml:space="preserve">  for the period</t>
  </si>
  <si>
    <t xml:space="preserve">  income for the period</t>
  </si>
  <si>
    <t>PRIOR YEAR</t>
  </si>
  <si>
    <t>Cash and cash equivalents at beginning of period</t>
  </si>
  <si>
    <t>Cash and cash equivalents at end of period</t>
  </si>
  <si>
    <t>(Audited &amp; restated)</t>
  </si>
  <si>
    <t>At 1 January 2011 (restated)</t>
  </si>
  <si>
    <t>At 31 March 2011 (restated)</t>
  </si>
  <si>
    <t>At 1 January 2012 (restated)</t>
  </si>
  <si>
    <t xml:space="preserve">    &lt;----------------------------------- Attributable to owners of the Company -------------------------------&gt;</t>
  </si>
  <si>
    <t xml:space="preserve">    &lt;-------------------------------- Non-Distributable --------------------------&gt;</t>
  </si>
  <si>
    <t>Issuance of share capital :</t>
  </si>
  <si>
    <t xml:space="preserve"> - conversion of warrants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</si>
</sst>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62">
    <font>
      <sz val="10"/>
      <name val="Arial"/>
      <family val="0"/>
    </font>
    <font>
      <u val="single"/>
      <sz val="10"/>
      <color indexed="12"/>
      <name val="Arial"/>
      <family val="2"/>
    </font>
    <font>
      <u val="single"/>
      <sz val="10"/>
      <color indexed="36"/>
      <name val="Arial"/>
      <family val="2"/>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9"/>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0"/>
    </font>
    <font>
      <sz val="10"/>
      <color indexed="8"/>
      <name val="Times New Roman"/>
      <family val="0"/>
    </font>
    <font>
      <sz val="8"/>
      <color indexed="8"/>
      <name val="Times New Roman"/>
      <family val="0"/>
    </font>
    <font>
      <sz val="7"/>
      <color indexed="8"/>
      <name val="Times New Roman"/>
      <family val="0"/>
    </font>
    <font>
      <sz val="6"/>
      <color indexed="8"/>
      <name val="Times New Roman"/>
      <family val="0"/>
    </font>
    <font>
      <b/>
      <sz val="7"/>
      <color indexed="8"/>
      <name val="Times New Roman"/>
      <family val="0"/>
    </font>
    <font>
      <b/>
      <sz val="5"/>
      <color indexed="8"/>
      <name val="Times New Roman"/>
      <family val="0"/>
    </font>
    <font>
      <sz val="5"/>
      <color indexed="8"/>
      <name val="Times New Roman"/>
      <family val="0"/>
    </font>
    <font>
      <b/>
      <u val="single"/>
      <sz val="10"/>
      <color indexed="8"/>
      <name val="Times New Roman"/>
      <family val="0"/>
    </font>
    <font>
      <b/>
      <sz val="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3" fillId="0" borderId="0" xfId="0" applyFont="1" applyAlignment="1">
      <alignment horizontal="left"/>
    </xf>
    <xf numFmtId="0" fontId="5" fillId="0" borderId="0" xfId="0" applyFont="1" applyAlignment="1">
      <alignment/>
    </xf>
    <xf numFmtId="0" fontId="6" fillId="0" borderId="0" xfId="0" applyFont="1" applyAlignment="1">
      <alignment horizontal="left"/>
    </xf>
    <xf numFmtId="0" fontId="6" fillId="0" borderId="0" xfId="0" applyFont="1" applyAlignment="1">
      <alignment/>
    </xf>
    <xf numFmtId="0" fontId="3" fillId="0" borderId="0" xfId="0" applyFont="1" applyAlignment="1">
      <alignment/>
    </xf>
    <xf numFmtId="0" fontId="7" fillId="0" borderId="0" xfId="0" applyFont="1" applyAlignment="1">
      <alignment horizontal="center"/>
    </xf>
    <xf numFmtId="0" fontId="7" fillId="0" borderId="0" xfId="0" applyFont="1" applyAlignment="1">
      <alignment/>
    </xf>
    <xf numFmtId="0" fontId="5" fillId="0" borderId="0" xfId="0" applyFont="1" applyAlignment="1">
      <alignment horizontal="left"/>
    </xf>
    <xf numFmtId="0" fontId="8" fillId="0" borderId="0" xfId="0" applyFont="1" applyAlignment="1">
      <alignment/>
    </xf>
    <xf numFmtId="0" fontId="9" fillId="0" borderId="0" xfId="0" applyFont="1" applyAlignment="1" quotePrefix="1">
      <alignment horizontal="center"/>
    </xf>
    <xf numFmtId="0" fontId="9" fillId="0" borderId="0" xfId="0" applyFont="1" applyAlignment="1">
      <alignment horizontal="center"/>
    </xf>
    <xf numFmtId="16" fontId="5" fillId="0" borderId="0" xfId="0" applyNumberFormat="1" applyFont="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xf>
    <xf numFmtId="37" fontId="5" fillId="0" borderId="0" xfId="0" applyNumberFormat="1" applyFont="1" applyAlignment="1">
      <alignment/>
    </xf>
    <xf numFmtId="37" fontId="5" fillId="0" borderId="10" xfId="0" applyNumberFormat="1" applyFont="1" applyBorder="1" applyAlignment="1">
      <alignment/>
    </xf>
    <xf numFmtId="37" fontId="5" fillId="0" borderId="0" xfId="0" applyNumberFormat="1" applyFont="1" applyAlignment="1" quotePrefix="1">
      <alignment horizontal="right"/>
    </xf>
    <xf numFmtId="37" fontId="5" fillId="0" borderId="0" xfId="0" applyNumberFormat="1" applyFont="1" applyBorder="1" applyAlignment="1">
      <alignment horizontal="right"/>
    </xf>
    <xf numFmtId="37" fontId="5" fillId="0" borderId="11" xfId="0" applyNumberFormat="1" applyFont="1" applyBorder="1" applyAlignment="1">
      <alignment/>
    </xf>
    <xf numFmtId="37" fontId="5" fillId="0" borderId="12" xfId="0" applyNumberFormat="1" applyFont="1" applyBorder="1" applyAlignment="1">
      <alignment/>
    </xf>
    <xf numFmtId="39" fontId="5" fillId="0" borderId="0" xfId="0" applyNumberFormat="1" applyFont="1" applyAlignment="1">
      <alignment/>
    </xf>
    <xf numFmtId="178" fontId="8" fillId="0" borderId="0" xfId="0" applyNumberFormat="1" applyFont="1" applyAlignment="1">
      <alignment/>
    </xf>
    <xf numFmtId="0" fontId="10" fillId="0" borderId="0" xfId="0" applyFont="1" applyAlignment="1">
      <alignment horizontal="left"/>
    </xf>
    <xf numFmtId="0" fontId="8" fillId="0" borderId="0" xfId="0" applyFont="1" applyAlignment="1">
      <alignment horizontal="left"/>
    </xf>
    <xf numFmtId="0" fontId="11" fillId="0" borderId="0" xfId="0" applyFont="1" applyAlignment="1">
      <alignment horizontal="center"/>
    </xf>
    <xf numFmtId="0" fontId="11" fillId="0" borderId="0" xfId="0" applyFont="1" applyAlignment="1" quotePrefix="1">
      <alignment horizontal="center"/>
    </xf>
    <xf numFmtId="0" fontId="10" fillId="0" borderId="0" xfId="0" applyFont="1" applyAlignment="1">
      <alignment/>
    </xf>
    <xf numFmtId="0" fontId="12" fillId="0" borderId="0" xfId="0" applyFont="1" applyAlignment="1">
      <alignment/>
    </xf>
    <xf numFmtId="37" fontId="8" fillId="0" borderId="0" xfId="0" applyNumberFormat="1" applyFont="1" applyAlignment="1">
      <alignment/>
    </xf>
    <xf numFmtId="37" fontId="8" fillId="0" borderId="13" xfId="0" applyNumberFormat="1" applyFont="1" applyBorder="1" applyAlignment="1">
      <alignment/>
    </xf>
    <xf numFmtId="37" fontId="8" fillId="0" borderId="0" xfId="0" applyNumberFormat="1" applyFont="1" applyBorder="1" applyAlignment="1">
      <alignment/>
    </xf>
    <xf numFmtId="0" fontId="13" fillId="0" borderId="0" xfId="0" applyFont="1" applyAlignment="1">
      <alignment/>
    </xf>
    <xf numFmtId="37" fontId="8" fillId="0" borderId="11" xfId="0" applyNumberFormat="1" applyFont="1" applyBorder="1" applyAlignment="1">
      <alignment/>
    </xf>
    <xf numFmtId="39" fontId="8" fillId="0" borderId="0" xfId="0" applyNumberFormat="1" applyFont="1" applyAlignment="1">
      <alignment/>
    </xf>
    <xf numFmtId="3" fontId="5" fillId="0" borderId="0" xfId="0" applyNumberFormat="1" applyFont="1" applyAlignment="1">
      <alignment/>
    </xf>
    <xf numFmtId="0" fontId="14" fillId="0" borderId="0" xfId="0" applyFont="1" applyAlignment="1">
      <alignment/>
    </xf>
    <xf numFmtId="0" fontId="6" fillId="0" borderId="0" xfId="0" applyFont="1" applyAlignment="1">
      <alignment horizontal="center"/>
    </xf>
    <xf numFmtId="37" fontId="6" fillId="0" borderId="0" xfId="0" applyNumberFormat="1" applyFont="1" applyAlignment="1">
      <alignment horizontal="center"/>
    </xf>
    <xf numFmtId="3" fontId="6" fillId="0" borderId="0" xfId="0" applyNumberFormat="1" applyFont="1" applyAlignment="1">
      <alignment horizontal="center"/>
    </xf>
    <xf numFmtId="0" fontId="14" fillId="0" borderId="0" xfId="0" applyFont="1" applyAlignment="1">
      <alignment horizontal="left"/>
    </xf>
    <xf numFmtId="37" fontId="15" fillId="0" borderId="0" xfId="0" applyNumberFormat="1" applyFont="1" applyBorder="1" applyAlignment="1">
      <alignment/>
    </xf>
    <xf numFmtId="37" fontId="15" fillId="0" borderId="0" xfId="0" applyNumberFormat="1" applyFont="1" applyBorder="1" applyAlignment="1">
      <alignment horizontal="right"/>
    </xf>
    <xf numFmtId="37" fontId="15" fillId="0" borderId="0" xfId="0" applyNumberFormat="1" applyFont="1" applyAlignment="1">
      <alignment/>
    </xf>
    <xf numFmtId="41" fontId="15" fillId="0" borderId="0" xfId="0" applyNumberFormat="1" applyFont="1" applyAlignment="1" quotePrefix="1">
      <alignment horizontal="right"/>
    </xf>
    <xf numFmtId="41" fontId="15" fillId="0" borderId="0" xfId="0" applyNumberFormat="1" applyFont="1" applyAlignment="1">
      <alignment/>
    </xf>
    <xf numFmtId="37" fontId="15" fillId="0" borderId="12" xfId="0" applyNumberFormat="1" applyFont="1" applyBorder="1" applyAlignment="1">
      <alignment/>
    </xf>
    <xf numFmtId="37" fontId="15" fillId="0" borderId="0" xfId="0" applyNumberFormat="1" applyFont="1" applyAlignment="1" quotePrefix="1">
      <alignment horizontal="right"/>
    </xf>
    <xf numFmtId="4" fontId="8" fillId="0" borderId="0" xfId="0" applyNumberFormat="1" applyFont="1" applyAlignment="1">
      <alignment horizontal="right"/>
    </xf>
    <xf numFmtId="4" fontId="8" fillId="0" borderId="0" xfId="0" applyNumberFormat="1" applyFont="1" applyAlignment="1">
      <alignment/>
    </xf>
    <xf numFmtId="0" fontId="9" fillId="0" borderId="0" xfId="0" applyFont="1" applyAlignment="1">
      <alignment horizontal="right"/>
    </xf>
    <xf numFmtId="14" fontId="9" fillId="0" borderId="0" xfId="0" applyNumberFormat="1" applyFont="1" applyAlignment="1">
      <alignment horizontal="right"/>
    </xf>
    <xf numFmtId="37" fontId="5" fillId="0" borderId="0" xfId="0" applyNumberFormat="1" applyFont="1" applyAlignment="1">
      <alignment horizontal="right"/>
    </xf>
    <xf numFmtId="37" fontId="5" fillId="0" borderId="14" xfId="0" applyNumberFormat="1" applyFont="1" applyBorder="1" applyAlignment="1">
      <alignment/>
    </xf>
    <xf numFmtId="0" fontId="5" fillId="0" borderId="0" xfId="0" applyFont="1" applyBorder="1" applyAlignment="1">
      <alignment/>
    </xf>
    <xf numFmtId="37" fontId="5" fillId="0" borderId="13" xfId="0" applyNumberFormat="1" applyFont="1" applyBorder="1" applyAlignment="1">
      <alignment/>
    </xf>
    <xf numFmtId="177" fontId="8" fillId="0" borderId="0" xfId="0" applyNumberFormat="1" applyFont="1" applyAlignment="1">
      <alignment/>
    </xf>
    <xf numFmtId="37" fontId="8" fillId="0" borderId="0" xfId="0" applyNumberFormat="1" applyFont="1" applyBorder="1" applyAlignment="1">
      <alignment horizontal="right"/>
    </xf>
    <xf numFmtId="37" fontId="8" fillId="0" borderId="15" xfId="0" applyNumberFormat="1" applyFont="1" applyBorder="1" applyAlignment="1">
      <alignment/>
    </xf>
    <xf numFmtId="41" fontId="5" fillId="0" borderId="0" xfId="0" applyNumberFormat="1" applyFont="1" applyAlignment="1">
      <alignment horizontal="right"/>
    </xf>
    <xf numFmtId="41" fontId="8" fillId="0" borderId="0" xfId="0" applyNumberFormat="1" applyFont="1" applyAlignment="1">
      <alignment/>
    </xf>
    <xf numFmtId="41" fontId="5" fillId="0" borderId="0" xfId="0" applyNumberFormat="1" applyFont="1" applyFill="1" applyAlignment="1">
      <alignment horizontal="right"/>
    </xf>
    <xf numFmtId="41" fontId="15" fillId="0" borderId="0" xfId="0" applyNumberFormat="1" applyFont="1" applyBorder="1" applyAlignment="1">
      <alignment/>
    </xf>
    <xf numFmtId="0" fontId="17" fillId="0" borderId="0" xfId="0" applyFont="1" applyAlignment="1">
      <alignment horizontal="center"/>
    </xf>
    <xf numFmtId="0" fontId="3" fillId="0" borderId="0" xfId="0" applyFont="1" applyAlignment="1" quotePrefix="1">
      <alignment horizontal="left"/>
    </xf>
    <xf numFmtId="41" fontId="15" fillId="0" borderId="12" xfId="0" applyNumberFormat="1" applyFont="1" applyBorder="1" applyAlignment="1">
      <alignment/>
    </xf>
    <xf numFmtId="3" fontId="6" fillId="0" borderId="0" xfId="0" applyNumberFormat="1" applyFont="1" applyAlignment="1">
      <alignment horizontal="left"/>
    </xf>
    <xf numFmtId="41" fontId="5" fillId="0" borderId="0" xfId="0" applyNumberFormat="1" applyFont="1" applyBorder="1" applyAlignment="1">
      <alignment horizontal="right"/>
    </xf>
    <xf numFmtId="37" fontId="5" fillId="0" borderId="0" xfId="0" applyNumberFormat="1" applyFont="1" applyFill="1" applyAlignment="1">
      <alignment/>
    </xf>
    <xf numFmtId="37" fontId="5" fillId="0" borderId="11" xfId="0" applyNumberFormat="1" applyFont="1" applyFill="1" applyBorder="1" applyAlignment="1">
      <alignment/>
    </xf>
    <xf numFmtId="37" fontId="5" fillId="0" borderId="0" xfId="0" applyNumberFormat="1" applyFont="1" applyFill="1" applyBorder="1" applyAlignment="1">
      <alignment/>
    </xf>
    <xf numFmtId="0" fontId="16" fillId="0" borderId="0" xfId="0" applyFont="1" applyAlignment="1">
      <alignment/>
    </xf>
    <xf numFmtId="0" fontId="5" fillId="0" borderId="0" xfId="0" applyFont="1" applyAlignment="1">
      <alignment/>
    </xf>
    <xf numFmtId="0" fontId="8" fillId="0" borderId="0" xfId="0" applyFont="1" applyAlignment="1">
      <alignment/>
    </xf>
    <xf numFmtId="39" fontId="8" fillId="0" borderId="0" xfId="0" applyNumberFormat="1" applyFont="1" applyAlignment="1">
      <alignment/>
    </xf>
    <xf numFmtId="37" fontId="8" fillId="0" borderId="0" xfId="0" applyNumberFormat="1" applyFont="1" applyAlignment="1">
      <alignment/>
    </xf>
    <xf numFmtId="37" fontId="5" fillId="0" borderId="0" xfId="0" applyNumberFormat="1" applyFont="1" applyFill="1" applyAlignment="1" quotePrefix="1">
      <alignment horizontal="right"/>
    </xf>
    <xf numFmtId="37" fontId="5" fillId="0" borderId="0" xfId="0" applyNumberFormat="1" applyFont="1" applyFill="1" applyBorder="1" applyAlignment="1">
      <alignment horizontal="right"/>
    </xf>
    <xf numFmtId="37" fontId="5" fillId="0" borderId="14" xfId="0" applyNumberFormat="1" applyFont="1" applyFill="1" applyBorder="1" applyAlignment="1">
      <alignment/>
    </xf>
    <xf numFmtId="37" fontId="5" fillId="0" borderId="10" xfId="0" applyNumberFormat="1" applyFont="1" applyFill="1" applyBorder="1" applyAlignment="1">
      <alignment/>
    </xf>
    <xf numFmtId="0" fontId="5" fillId="0" borderId="0" xfId="0" applyFont="1" applyFill="1" applyAlignment="1">
      <alignment/>
    </xf>
    <xf numFmtId="178" fontId="8" fillId="0" borderId="0" xfId="0" applyNumberFormat="1" applyFont="1" applyFill="1" applyAlignment="1">
      <alignment/>
    </xf>
    <xf numFmtId="0" fontId="16" fillId="0" borderId="0" xfId="0" applyFont="1" applyAlignment="1">
      <alignment horizontal="center"/>
    </xf>
    <xf numFmtId="3" fontId="6"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56</xdr:row>
      <xdr:rowOff>0</xdr:rowOff>
    </xdr:from>
    <xdr:to>
      <xdr:col>14</xdr:col>
      <xdr:colOff>0</xdr:colOff>
      <xdr:row>56</xdr:row>
      <xdr:rowOff>0</xdr:rowOff>
    </xdr:to>
    <xdr:sp>
      <xdr:nvSpPr>
        <xdr:cNvPr id="1"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Accounting Policies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56</xdr:row>
      <xdr:rowOff>0</xdr:rowOff>
    </xdr:from>
    <xdr:to>
      <xdr:col>14</xdr:col>
      <xdr:colOff>0</xdr:colOff>
      <xdr:row>56</xdr:row>
      <xdr:rowOff>0</xdr:rowOff>
    </xdr:to>
    <xdr:sp>
      <xdr:nvSpPr>
        <xdr:cNvPr id="2"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Developments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56</xdr:row>
      <xdr:rowOff>0</xdr:rowOff>
    </xdr:from>
    <xdr:to>
      <xdr:col>14</xdr:col>
      <xdr:colOff>0</xdr:colOff>
      <xdr:row>56</xdr:row>
      <xdr:rowOff>0</xdr:rowOff>
    </xdr:to>
    <xdr:sp>
      <xdr:nvSpPr>
        <xdr:cNvPr id="3"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Group Borrowings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76200</xdr:colOff>
      <xdr:row>56</xdr:row>
      <xdr:rowOff>0</xdr:rowOff>
    </xdr:from>
    <xdr:to>
      <xdr:col>14</xdr:col>
      <xdr:colOff>0</xdr:colOff>
      <xdr:row>56</xdr:row>
      <xdr:rowOff>0</xdr:rowOff>
    </xdr:to>
    <xdr:sp>
      <xdr:nvSpPr>
        <xdr:cNvPr id="4"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Exceptional Items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exceptional item for this quarter ended 30 September 1999 relates to the profit on disposal of quoted investments.</a:t>
          </a:r>
        </a:p>
      </xdr:txBody>
    </xdr:sp>
    <xdr:clientData/>
  </xdr:twoCellAnchor>
  <xdr:twoCellAnchor>
    <xdr:from>
      <xdr:col>1</xdr:col>
      <xdr:colOff>66675</xdr:colOff>
      <xdr:row>56</xdr:row>
      <xdr:rowOff>0</xdr:rowOff>
    </xdr:from>
    <xdr:to>
      <xdr:col>14</xdr:col>
      <xdr:colOff>0</xdr:colOff>
      <xdr:row>56</xdr:row>
      <xdr:rowOff>0</xdr:rowOff>
    </xdr:to>
    <xdr:sp>
      <xdr:nvSpPr>
        <xdr:cNvPr id="5"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Extraordinary Items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extraordinary item.</a:t>
          </a:r>
        </a:p>
      </xdr:txBody>
    </xdr:sp>
    <xdr:clientData/>
  </xdr:twoCellAnchor>
  <xdr:twoCellAnchor>
    <xdr:from>
      <xdr:col>1</xdr:col>
      <xdr:colOff>76200</xdr:colOff>
      <xdr:row>56</xdr:row>
      <xdr:rowOff>0</xdr:rowOff>
    </xdr:from>
    <xdr:to>
      <xdr:col>14</xdr:col>
      <xdr:colOff>0</xdr:colOff>
      <xdr:row>56</xdr:row>
      <xdr:rowOff>0</xdr:rowOff>
    </xdr:to>
    <xdr:sp>
      <xdr:nvSpPr>
        <xdr:cNvPr id="6" name="Text 22"/>
        <xdr:cNvSpPr txBox="1">
          <a:spLocks noChangeArrowheads="1"/>
        </xdr:cNvSpPr>
      </xdr:nvSpPr>
      <xdr:spPr>
        <a:xfrm>
          <a:off x="285750" y="9144000"/>
          <a:ext cx="77533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Taxation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56</xdr:row>
      <xdr:rowOff>0</xdr:rowOff>
    </xdr:from>
    <xdr:to>
      <xdr:col>14</xdr:col>
      <xdr:colOff>0</xdr:colOff>
      <xdr:row>56</xdr:row>
      <xdr:rowOff>0</xdr:rowOff>
    </xdr:to>
    <xdr:sp>
      <xdr:nvSpPr>
        <xdr:cNvPr id="7"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Pre-Acquisition Profit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pre-acquisition profit for the current financial year to date.</a:t>
          </a:r>
        </a:p>
      </xdr:txBody>
    </xdr:sp>
    <xdr:clientData/>
  </xdr:twoCellAnchor>
  <xdr:twoCellAnchor>
    <xdr:from>
      <xdr:col>1</xdr:col>
      <xdr:colOff>57150</xdr:colOff>
      <xdr:row>56</xdr:row>
      <xdr:rowOff>0</xdr:rowOff>
    </xdr:from>
    <xdr:to>
      <xdr:col>14</xdr:col>
      <xdr:colOff>0</xdr:colOff>
      <xdr:row>56</xdr:row>
      <xdr:rowOff>0</xdr:rowOff>
    </xdr:to>
    <xdr:sp>
      <xdr:nvSpPr>
        <xdr:cNvPr id="8"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on sale of Investments and/or Properties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profit on sale of investments and/or properties other than those disclosed under Note 2 above.</a:t>
          </a:r>
        </a:p>
      </xdr:txBody>
    </xdr:sp>
    <xdr:clientData/>
  </xdr:twoCellAnchor>
  <xdr:twoCellAnchor>
    <xdr:from>
      <xdr:col>1</xdr:col>
      <xdr:colOff>57150</xdr:colOff>
      <xdr:row>56</xdr:row>
      <xdr:rowOff>0</xdr:rowOff>
    </xdr:from>
    <xdr:to>
      <xdr:col>14</xdr:col>
      <xdr:colOff>0</xdr:colOff>
      <xdr:row>56</xdr:row>
      <xdr:rowOff>0</xdr:rowOff>
    </xdr:to>
    <xdr:sp>
      <xdr:nvSpPr>
        <xdr:cNvPr id="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Quoted Investments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0</xdr:rowOff>
    </xdr:from>
    <xdr:to>
      <xdr:col>14</xdr:col>
      <xdr:colOff>0</xdr:colOff>
      <xdr:row>56</xdr:row>
      <xdr:rowOff>0</xdr:rowOff>
    </xdr:to>
    <xdr:sp>
      <xdr:nvSpPr>
        <xdr:cNvPr id="10"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Proposals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at the date of this report.</a:t>
          </a:r>
        </a:p>
      </xdr:txBody>
    </xdr:sp>
    <xdr:clientData/>
  </xdr:twoCellAnchor>
  <xdr:twoCellAnchor>
    <xdr:from>
      <xdr:col>1</xdr:col>
      <xdr:colOff>19050</xdr:colOff>
      <xdr:row>56</xdr:row>
      <xdr:rowOff>0</xdr:rowOff>
    </xdr:from>
    <xdr:to>
      <xdr:col>14</xdr:col>
      <xdr:colOff>0</xdr:colOff>
      <xdr:row>56</xdr:row>
      <xdr:rowOff>0</xdr:rowOff>
    </xdr:to>
    <xdr:sp>
      <xdr:nvSpPr>
        <xdr:cNvPr id="11" name="Text 22"/>
        <xdr:cNvSpPr txBox="1">
          <a:spLocks noChangeArrowheads="1"/>
        </xdr:cNvSpPr>
      </xdr:nvSpPr>
      <xdr:spPr>
        <a:xfrm>
          <a:off x="228600" y="9144000"/>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Comments on Seasonality or Cyclicality of Operations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Our group's principal business are not significantly affected by seasonality or cyclicality factors.</a:t>
          </a:r>
        </a:p>
      </xdr:txBody>
    </xdr:sp>
    <xdr:clientData/>
  </xdr:twoCellAnchor>
  <xdr:twoCellAnchor>
    <xdr:from>
      <xdr:col>1</xdr:col>
      <xdr:colOff>9525</xdr:colOff>
      <xdr:row>56</xdr:row>
      <xdr:rowOff>0</xdr:rowOff>
    </xdr:from>
    <xdr:to>
      <xdr:col>14</xdr:col>
      <xdr:colOff>0</xdr:colOff>
      <xdr:row>56</xdr:row>
      <xdr:rowOff>0</xdr:rowOff>
    </xdr:to>
    <xdr:sp>
      <xdr:nvSpPr>
        <xdr:cNvPr id="12" name="Text 22"/>
        <xdr:cNvSpPr txBox="1">
          <a:spLocks noChangeArrowheads="1"/>
        </xdr:cNvSpPr>
      </xdr:nvSpPr>
      <xdr:spPr>
        <a:xfrm>
          <a:off x="219075" y="9144000"/>
          <a:ext cx="78200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Equity Shares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Details of  equity shares issued  for the current financial year to date :-</a:t>
          </a:r>
        </a:p>
      </xdr:txBody>
    </xdr:sp>
    <xdr:clientData/>
  </xdr:twoCellAnchor>
  <xdr:twoCellAnchor>
    <xdr:from>
      <xdr:col>1</xdr:col>
      <xdr:colOff>28575</xdr:colOff>
      <xdr:row>56</xdr:row>
      <xdr:rowOff>0</xdr:rowOff>
    </xdr:from>
    <xdr:to>
      <xdr:col>14</xdr:col>
      <xdr:colOff>0</xdr:colOff>
      <xdr:row>56</xdr:row>
      <xdr:rowOff>0</xdr:rowOff>
    </xdr:to>
    <xdr:sp>
      <xdr:nvSpPr>
        <xdr:cNvPr id="1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Contingent Liabilities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contingent liabilities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14"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Financial Instruments with Off Balance Sheet Risk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financial instruments with off balance sheet risk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56</xdr:row>
      <xdr:rowOff>0</xdr:rowOff>
    </xdr:from>
    <xdr:to>
      <xdr:col>14</xdr:col>
      <xdr:colOff>0</xdr:colOff>
      <xdr:row>56</xdr:row>
      <xdr:rowOff>0</xdr:rowOff>
    </xdr:to>
    <xdr:sp>
      <xdr:nvSpPr>
        <xdr:cNvPr id="15"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date of the contract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56</xdr:row>
      <xdr:rowOff>0</xdr:rowOff>
    </xdr:from>
    <xdr:to>
      <xdr:col>14</xdr:col>
      <xdr:colOff>0</xdr:colOff>
      <xdr:row>56</xdr:row>
      <xdr:rowOff>0</xdr:rowOff>
    </xdr:to>
    <xdr:sp>
      <xdr:nvSpPr>
        <xdr:cNvPr id="16" name="Text 22"/>
        <xdr:cNvSpPr txBox="1">
          <a:spLocks noChangeArrowheads="1"/>
        </xdr:cNvSpPr>
      </xdr:nvSpPr>
      <xdr:spPr>
        <a:xfrm>
          <a:off x="457200" y="9144000"/>
          <a:ext cx="7581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face or contract amount (or notional principal amount if there is no face or contact amount); and</a:t>
          </a:r>
        </a:p>
      </xdr:txBody>
    </xdr:sp>
    <xdr:clientData/>
  </xdr:twoCellAnchor>
  <xdr:twoCellAnchor>
    <xdr:from>
      <xdr:col>1</xdr:col>
      <xdr:colOff>228600</xdr:colOff>
      <xdr:row>56</xdr:row>
      <xdr:rowOff>0</xdr:rowOff>
    </xdr:from>
    <xdr:to>
      <xdr:col>14</xdr:col>
      <xdr:colOff>0</xdr:colOff>
      <xdr:row>56</xdr:row>
      <xdr:rowOff>0</xdr:rowOff>
    </xdr:to>
    <xdr:sp>
      <xdr:nvSpPr>
        <xdr:cNvPr id="17" name="Text 22"/>
        <xdr:cNvSpPr txBox="1">
          <a:spLocks noChangeArrowheads="1"/>
        </xdr:cNvSpPr>
      </xdr:nvSpPr>
      <xdr:spPr>
        <a:xfrm>
          <a:off x="438150" y="9144000"/>
          <a:ext cx="7600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nature and terms, including, at minimum, a discussion of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56</xdr:row>
      <xdr:rowOff>0</xdr:rowOff>
    </xdr:from>
    <xdr:to>
      <xdr:col>14</xdr:col>
      <xdr:colOff>0</xdr:colOff>
      <xdr:row>56</xdr:row>
      <xdr:rowOff>0</xdr:rowOff>
    </xdr:to>
    <xdr:sp>
      <xdr:nvSpPr>
        <xdr:cNvPr id="18" name="Text 22"/>
        <xdr:cNvSpPr txBox="1">
          <a:spLocks noChangeArrowheads="1"/>
        </xdr:cNvSpPr>
      </xdr:nvSpPr>
      <xdr:spPr>
        <a:xfrm>
          <a:off x="447675" y="9144000"/>
          <a:ext cx="7591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    the credit and market risk of those instruments;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the cash requirement of those instruments;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the related accounting policies.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19"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Material Litigation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material litigation  pending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56</xdr:row>
      <xdr:rowOff>0</xdr:rowOff>
    </xdr:from>
    <xdr:to>
      <xdr:col>14</xdr:col>
      <xdr:colOff>0</xdr:colOff>
      <xdr:row>56</xdr:row>
      <xdr:rowOff>0</xdr:rowOff>
    </xdr:to>
    <xdr:sp>
      <xdr:nvSpPr>
        <xdr:cNvPr id="20" name="Text 22"/>
        <xdr:cNvSpPr txBox="1">
          <a:spLocks noChangeArrowheads="1"/>
        </xdr:cNvSpPr>
      </xdr:nvSpPr>
      <xdr:spPr>
        <a:xfrm>
          <a:off x="276225" y="9144000"/>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Segmental Reporting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56</xdr:row>
      <xdr:rowOff>0</xdr:rowOff>
    </xdr:from>
    <xdr:to>
      <xdr:col>14</xdr:col>
      <xdr:colOff>0</xdr:colOff>
      <xdr:row>56</xdr:row>
      <xdr:rowOff>0</xdr:rowOff>
    </xdr:to>
    <xdr:sp>
      <xdr:nvSpPr>
        <xdr:cNvPr id="21"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C</a:t>
          </a:r>
          <a:r>
            <a:rPr lang="en-US" cap="none" sz="1000" b="1" i="0" u="none" baseline="0">
              <a:solidFill>
                <a:srgbClr val="000000"/>
              </a:solidFill>
              <a:latin typeface="Times New Roman"/>
              <a:ea typeface="Times New Roman"/>
              <a:cs typeface="Times New Roman"/>
            </a:rPr>
            <a:t>hanges in Quarterly Results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 comments are available as this is the first quarterly report by the group.</a:t>
          </a:r>
        </a:p>
      </xdr:txBody>
    </xdr:sp>
    <xdr:clientData/>
  </xdr:twoCellAnchor>
  <xdr:twoCellAnchor>
    <xdr:from>
      <xdr:col>1</xdr:col>
      <xdr:colOff>57150</xdr:colOff>
      <xdr:row>56</xdr:row>
      <xdr:rowOff>0</xdr:rowOff>
    </xdr:from>
    <xdr:to>
      <xdr:col>14</xdr:col>
      <xdr:colOff>0</xdr:colOff>
      <xdr:row>56</xdr:row>
      <xdr:rowOff>0</xdr:rowOff>
    </xdr:to>
    <xdr:sp>
      <xdr:nvSpPr>
        <xdr:cNvPr id="22" name="Text 22"/>
        <xdr:cNvSpPr txBox="1">
          <a:spLocks noChangeArrowheads="1"/>
        </xdr:cNvSpPr>
      </xdr:nvSpPr>
      <xdr:spPr>
        <a:xfrm>
          <a:off x="266700" y="9144000"/>
          <a:ext cx="77724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Review of Results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56</xdr:row>
      <xdr:rowOff>0</xdr:rowOff>
    </xdr:from>
    <xdr:to>
      <xdr:col>14</xdr:col>
      <xdr:colOff>0</xdr:colOff>
      <xdr:row>56</xdr:row>
      <xdr:rowOff>0</xdr:rowOff>
    </xdr:to>
    <xdr:sp>
      <xdr:nvSpPr>
        <xdr:cNvPr id="23"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Current Year's Prospects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56</xdr:row>
      <xdr:rowOff>0</xdr:rowOff>
    </xdr:from>
    <xdr:to>
      <xdr:col>14</xdr:col>
      <xdr:colOff>0</xdr:colOff>
      <xdr:row>56</xdr:row>
      <xdr:rowOff>0</xdr:rowOff>
    </xdr:to>
    <xdr:sp>
      <xdr:nvSpPr>
        <xdr:cNvPr id="24"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Forecast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did not issue any profit forecast during the period.</a:t>
          </a:r>
        </a:p>
      </xdr:txBody>
    </xdr:sp>
    <xdr:clientData/>
  </xdr:twoCellAnchor>
  <xdr:twoCellAnchor>
    <xdr:from>
      <xdr:col>1</xdr:col>
      <xdr:colOff>28575</xdr:colOff>
      <xdr:row>56</xdr:row>
      <xdr:rowOff>0</xdr:rowOff>
    </xdr:from>
    <xdr:to>
      <xdr:col>14</xdr:col>
      <xdr:colOff>0</xdr:colOff>
      <xdr:row>56</xdr:row>
      <xdr:rowOff>0</xdr:rowOff>
    </xdr:to>
    <xdr:sp>
      <xdr:nvSpPr>
        <xdr:cNvPr id="25"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Directors do not recommend any interim dividend (1998 - Nil) to be paid.</a:t>
          </a:r>
        </a:p>
      </xdr:txBody>
    </xdr:sp>
    <xdr:clientData/>
  </xdr:twoCellAnchor>
  <xdr:twoCellAnchor>
    <xdr:from>
      <xdr:col>1</xdr:col>
      <xdr:colOff>28575</xdr:colOff>
      <xdr:row>56</xdr:row>
      <xdr:rowOff>0</xdr:rowOff>
    </xdr:from>
    <xdr:to>
      <xdr:col>14</xdr:col>
      <xdr:colOff>0</xdr:colOff>
      <xdr:row>56</xdr:row>
      <xdr:rowOff>0</xdr:rowOff>
    </xdr:to>
    <xdr:sp>
      <xdr:nvSpPr>
        <xdr:cNvPr id="26" name="Text 22"/>
        <xdr:cNvSpPr txBox="1">
          <a:spLocks noChangeArrowheads="1"/>
        </xdr:cNvSpPr>
      </xdr:nvSpPr>
      <xdr:spPr>
        <a:xfrm>
          <a:off x="238125" y="9144000"/>
          <a:ext cx="78009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Year 2000 Compliance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289</xdr:row>
      <xdr:rowOff>0</xdr:rowOff>
    </xdr:from>
    <xdr:to>
      <xdr:col>13</xdr:col>
      <xdr:colOff>590550</xdr:colOff>
      <xdr:row>289</xdr:row>
      <xdr:rowOff>0</xdr:rowOff>
    </xdr:to>
    <xdr:sp>
      <xdr:nvSpPr>
        <xdr:cNvPr id="27" name="Text 22"/>
        <xdr:cNvSpPr txBox="1">
          <a:spLocks noChangeArrowheads="1"/>
        </xdr:cNvSpPr>
      </xdr:nvSpPr>
      <xdr:spPr>
        <a:xfrm>
          <a:off x="276225" y="473868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Basis of Preparation</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289</xdr:row>
      <xdr:rowOff>0</xdr:rowOff>
    </xdr:from>
    <xdr:to>
      <xdr:col>4</xdr:col>
      <xdr:colOff>371475</xdr:colOff>
      <xdr:row>289</xdr:row>
      <xdr:rowOff>0</xdr:rowOff>
    </xdr:to>
    <xdr:sp>
      <xdr:nvSpPr>
        <xdr:cNvPr id="28" name="Text 22"/>
        <xdr:cNvSpPr txBox="1">
          <a:spLocks noChangeArrowheads="1"/>
        </xdr:cNvSpPr>
      </xdr:nvSpPr>
      <xdr:spPr>
        <a:xfrm>
          <a:off x="238125" y="47386875"/>
          <a:ext cx="2000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Borrowings and Debt Securities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289</xdr:row>
      <xdr:rowOff>0</xdr:rowOff>
    </xdr:from>
    <xdr:to>
      <xdr:col>13</xdr:col>
      <xdr:colOff>609600</xdr:colOff>
      <xdr:row>289</xdr:row>
      <xdr:rowOff>0</xdr:rowOff>
    </xdr:to>
    <xdr:sp>
      <xdr:nvSpPr>
        <xdr:cNvPr id="29" name="Text 22"/>
        <xdr:cNvSpPr txBox="1">
          <a:spLocks noChangeArrowheads="1"/>
        </xdr:cNvSpPr>
      </xdr:nvSpPr>
      <xdr:spPr>
        <a:xfrm>
          <a:off x="266700" y="473868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Auditors' Report on Preceding Annual Financial Statements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auditors' report on the financial statements for the year ended 31 December 2005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38100</xdr:colOff>
      <xdr:row>289</xdr:row>
      <xdr:rowOff>0</xdr:rowOff>
    </xdr:from>
    <xdr:to>
      <xdr:col>13</xdr:col>
      <xdr:colOff>609600</xdr:colOff>
      <xdr:row>289</xdr:row>
      <xdr:rowOff>0</xdr:rowOff>
    </xdr:to>
    <xdr:sp>
      <xdr:nvSpPr>
        <xdr:cNvPr id="30" name="Text 22"/>
        <xdr:cNvSpPr txBox="1">
          <a:spLocks noChangeArrowheads="1"/>
        </xdr:cNvSpPr>
      </xdr:nvSpPr>
      <xdr:spPr>
        <a:xfrm>
          <a:off x="247650" y="47386875"/>
          <a:ext cx="76866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Unusual Items Due to their Nature, Size or Incidence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289</xdr:row>
      <xdr:rowOff>0</xdr:rowOff>
    </xdr:from>
    <xdr:to>
      <xdr:col>9</xdr:col>
      <xdr:colOff>400050</xdr:colOff>
      <xdr:row>289</xdr:row>
      <xdr:rowOff>0</xdr:rowOff>
    </xdr:to>
    <xdr:sp>
      <xdr:nvSpPr>
        <xdr:cNvPr id="31" name="Text 22"/>
        <xdr:cNvSpPr txBox="1">
          <a:spLocks noChangeArrowheads="1"/>
        </xdr:cNvSpPr>
      </xdr:nvSpPr>
      <xdr:spPr>
        <a:xfrm>
          <a:off x="257175" y="47386875"/>
          <a:ext cx="48006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Taxation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289</xdr:row>
      <xdr:rowOff>0</xdr:rowOff>
    </xdr:from>
    <xdr:to>
      <xdr:col>13</xdr:col>
      <xdr:colOff>638175</xdr:colOff>
      <xdr:row>289</xdr:row>
      <xdr:rowOff>0</xdr:rowOff>
    </xdr:to>
    <xdr:sp>
      <xdr:nvSpPr>
        <xdr:cNvPr id="32" name="Text 22"/>
        <xdr:cNvSpPr txBox="1">
          <a:spLocks noChangeArrowheads="1"/>
        </xdr:cNvSpPr>
      </xdr:nvSpPr>
      <xdr:spPr>
        <a:xfrm>
          <a:off x="266700" y="473868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Pre-Acquisition Profit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was no pre-acquisition profit for the current financial year to date.
</a:t>
          </a:r>
        </a:p>
      </xdr:txBody>
    </xdr:sp>
    <xdr:clientData/>
  </xdr:twoCellAnchor>
  <xdr:twoCellAnchor>
    <xdr:from>
      <xdr:col>1</xdr:col>
      <xdr:colOff>47625</xdr:colOff>
      <xdr:row>289</xdr:row>
      <xdr:rowOff>0</xdr:rowOff>
    </xdr:from>
    <xdr:to>
      <xdr:col>13</xdr:col>
      <xdr:colOff>657225</xdr:colOff>
      <xdr:row>289</xdr:row>
      <xdr:rowOff>0</xdr:rowOff>
    </xdr:to>
    <xdr:sp>
      <xdr:nvSpPr>
        <xdr:cNvPr id="33" name="Text 22"/>
        <xdr:cNvSpPr txBox="1">
          <a:spLocks noChangeArrowheads="1"/>
        </xdr:cNvSpPr>
      </xdr:nvSpPr>
      <xdr:spPr>
        <a:xfrm>
          <a:off x="257175" y="47386875"/>
          <a:ext cx="772477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Sale of Unquoted Investments and Properties</a:t>
          </a:r>
          <a:r>
            <a:rPr lang="en-US" cap="none" sz="10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sale of unquoted investments and properties.</a:t>
          </a:r>
        </a:p>
      </xdr:txBody>
    </xdr:sp>
    <xdr:clientData/>
  </xdr:twoCellAnchor>
  <xdr:twoCellAnchor>
    <xdr:from>
      <xdr:col>1</xdr:col>
      <xdr:colOff>57150</xdr:colOff>
      <xdr:row>289</xdr:row>
      <xdr:rowOff>0</xdr:rowOff>
    </xdr:from>
    <xdr:to>
      <xdr:col>13</xdr:col>
      <xdr:colOff>638175</xdr:colOff>
      <xdr:row>289</xdr:row>
      <xdr:rowOff>0</xdr:rowOff>
    </xdr:to>
    <xdr:sp>
      <xdr:nvSpPr>
        <xdr:cNvPr id="34" name="Text 22"/>
        <xdr:cNvSpPr txBox="1">
          <a:spLocks noChangeArrowheads="1"/>
        </xdr:cNvSpPr>
      </xdr:nvSpPr>
      <xdr:spPr>
        <a:xfrm>
          <a:off x="266700" y="47386875"/>
          <a:ext cx="769620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Marketable Securities
</a:t>
          </a:r>
        </a:p>
      </xdr:txBody>
    </xdr:sp>
    <xdr:clientData/>
  </xdr:twoCellAnchor>
  <xdr:twoCellAnchor>
    <xdr:from>
      <xdr:col>0</xdr:col>
      <xdr:colOff>200025</xdr:colOff>
      <xdr:row>289</xdr:row>
      <xdr:rowOff>0</xdr:rowOff>
    </xdr:from>
    <xdr:to>
      <xdr:col>13</xdr:col>
      <xdr:colOff>581025</xdr:colOff>
      <xdr:row>289</xdr:row>
      <xdr:rowOff>0</xdr:rowOff>
    </xdr:to>
    <xdr:sp>
      <xdr:nvSpPr>
        <xdr:cNvPr id="35" name="Text 22"/>
        <xdr:cNvSpPr txBox="1">
          <a:spLocks noChangeArrowheads="1"/>
        </xdr:cNvSpPr>
      </xdr:nvSpPr>
      <xdr:spPr>
        <a:xfrm>
          <a:off x="200025" y="47386875"/>
          <a:ext cx="77057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Corporate Proposals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289</xdr:row>
      <xdr:rowOff>0</xdr:rowOff>
    </xdr:from>
    <xdr:to>
      <xdr:col>13</xdr:col>
      <xdr:colOff>609600</xdr:colOff>
      <xdr:row>289</xdr:row>
      <xdr:rowOff>0</xdr:rowOff>
    </xdr:to>
    <xdr:sp>
      <xdr:nvSpPr>
        <xdr:cNvPr id="36" name="Text 22"/>
        <xdr:cNvSpPr txBox="1">
          <a:spLocks noChangeArrowheads="1"/>
        </xdr:cNvSpPr>
      </xdr:nvSpPr>
      <xdr:spPr>
        <a:xfrm>
          <a:off x="266700" y="473868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Off Balance Sheet Financial Statements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financial instruments with off balance sheet risk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289</xdr:row>
      <xdr:rowOff>0</xdr:rowOff>
    </xdr:from>
    <xdr:to>
      <xdr:col>13</xdr:col>
      <xdr:colOff>638175</xdr:colOff>
      <xdr:row>289</xdr:row>
      <xdr:rowOff>0</xdr:rowOff>
    </xdr:to>
    <xdr:sp>
      <xdr:nvSpPr>
        <xdr:cNvPr id="37" name="Text 22"/>
        <xdr:cNvSpPr txBox="1">
          <a:spLocks noChangeArrowheads="1"/>
        </xdr:cNvSpPr>
      </xdr:nvSpPr>
      <xdr:spPr>
        <a:xfrm>
          <a:off x="447675" y="47386875"/>
          <a:ext cx="75152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date of the contract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289</xdr:row>
      <xdr:rowOff>0</xdr:rowOff>
    </xdr:from>
    <xdr:to>
      <xdr:col>13</xdr:col>
      <xdr:colOff>638175</xdr:colOff>
      <xdr:row>289</xdr:row>
      <xdr:rowOff>0</xdr:rowOff>
    </xdr:to>
    <xdr:sp>
      <xdr:nvSpPr>
        <xdr:cNvPr id="38" name="Text 22"/>
        <xdr:cNvSpPr txBox="1">
          <a:spLocks noChangeArrowheads="1"/>
        </xdr:cNvSpPr>
      </xdr:nvSpPr>
      <xdr:spPr>
        <a:xfrm>
          <a:off x="457200" y="473868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face or contract amount (or notional principal amount if there is no face or contact amount); and</a:t>
          </a:r>
        </a:p>
      </xdr:txBody>
    </xdr:sp>
    <xdr:clientData/>
  </xdr:twoCellAnchor>
  <xdr:twoCellAnchor>
    <xdr:from>
      <xdr:col>1</xdr:col>
      <xdr:colOff>228600</xdr:colOff>
      <xdr:row>289</xdr:row>
      <xdr:rowOff>0</xdr:rowOff>
    </xdr:from>
    <xdr:to>
      <xdr:col>13</xdr:col>
      <xdr:colOff>609600</xdr:colOff>
      <xdr:row>289</xdr:row>
      <xdr:rowOff>0</xdr:rowOff>
    </xdr:to>
    <xdr:sp>
      <xdr:nvSpPr>
        <xdr:cNvPr id="39" name="Text 22"/>
        <xdr:cNvSpPr txBox="1">
          <a:spLocks noChangeArrowheads="1"/>
        </xdr:cNvSpPr>
      </xdr:nvSpPr>
      <xdr:spPr>
        <a:xfrm>
          <a:off x="438150" y="47386875"/>
          <a:ext cx="74961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nature and terms, including, at minimum, a discussion of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238125</xdr:colOff>
      <xdr:row>289</xdr:row>
      <xdr:rowOff>0</xdr:rowOff>
    </xdr:from>
    <xdr:to>
      <xdr:col>13</xdr:col>
      <xdr:colOff>638175</xdr:colOff>
      <xdr:row>289</xdr:row>
      <xdr:rowOff>0</xdr:rowOff>
    </xdr:to>
    <xdr:sp>
      <xdr:nvSpPr>
        <xdr:cNvPr id="40" name="Text 22"/>
        <xdr:cNvSpPr txBox="1">
          <a:spLocks noChangeArrowheads="1"/>
        </xdr:cNvSpPr>
      </xdr:nvSpPr>
      <xdr:spPr>
        <a:xfrm>
          <a:off x="447675" y="47386875"/>
          <a:ext cx="75152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    the credit and market risk of those instruments;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the cash requirement of those instruments;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the related accounting policies.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289</xdr:row>
      <xdr:rowOff>0</xdr:rowOff>
    </xdr:from>
    <xdr:to>
      <xdr:col>13</xdr:col>
      <xdr:colOff>495300</xdr:colOff>
      <xdr:row>289</xdr:row>
      <xdr:rowOff>0</xdr:rowOff>
    </xdr:to>
    <xdr:sp>
      <xdr:nvSpPr>
        <xdr:cNvPr id="41" name="Text 22"/>
        <xdr:cNvSpPr txBox="1">
          <a:spLocks noChangeArrowheads="1"/>
        </xdr:cNvSpPr>
      </xdr:nvSpPr>
      <xdr:spPr>
        <a:xfrm>
          <a:off x="457200" y="47386875"/>
          <a:ext cx="7362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289</xdr:row>
      <xdr:rowOff>0</xdr:rowOff>
    </xdr:from>
    <xdr:to>
      <xdr:col>13</xdr:col>
      <xdr:colOff>542925</xdr:colOff>
      <xdr:row>289</xdr:row>
      <xdr:rowOff>0</xdr:rowOff>
    </xdr:to>
    <xdr:sp>
      <xdr:nvSpPr>
        <xdr:cNvPr id="42" name="Text 22"/>
        <xdr:cNvSpPr txBox="1">
          <a:spLocks noChangeArrowheads="1"/>
        </xdr:cNvSpPr>
      </xdr:nvSpPr>
      <xdr:spPr>
        <a:xfrm>
          <a:off x="714375" y="47386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shares for the bonus issue were allotted and issued on 30 August 2001 and the shares were listed on 13 September 2001.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171450</xdr:colOff>
      <xdr:row>289</xdr:row>
      <xdr:rowOff>0</xdr:rowOff>
    </xdr:from>
    <xdr:to>
      <xdr:col>14</xdr:col>
      <xdr:colOff>0</xdr:colOff>
      <xdr:row>289</xdr:row>
      <xdr:rowOff>0</xdr:rowOff>
    </xdr:to>
    <xdr:sp>
      <xdr:nvSpPr>
        <xdr:cNvPr id="43" name="Text 22"/>
        <xdr:cNvSpPr txBox="1">
          <a:spLocks noChangeArrowheads="1"/>
        </xdr:cNvSpPr>
      </xdr:nvSpPr>
      <xdr:spPr>
        <a:xfrm>
          <a:off x="381000" y="47386875"/>
          <a:ext cx="7658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289</xdr:row>
      <xdr:rowOff>0</xdr:rowOff>
    </xdr:from>
    <xdr:to>
      <xdr:col>13</xdr:col>
      <xdr:colOff>542925</xdr:colOff>
      <xdr:row>289</xdr:row>
      <xdr:rowOff>0</xdr:rowOff>
    </xdr:to>
    <xdr:sp>
      <xdr:nvSpPr>
        <xdr:cNvPr id="44" name="Text 22"/>
        <xdr:cNvSpPr txBox="1">
          <a:spLocks noChangeArrowheads="1"/>
        </xdr:cNvSpPr>
      </xdr:nvSpPr>
      <xdr:spPr>
        <a:xfrm>
          <a:off x="714375" y="47386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exercise price of the warrants is as follows :-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266700</xdr:colOff>
      <xdr:row>289</xdr:row>
      <xdr:rowOff>0</xdr:rowOff>
    </xdr:from>
    <xdr:to>
      <xdr:col>14</xdr:col>
      <xdr:colOff>0</xdr:colOff>
      <xdr:row>289</xdr:row>
      <xdr:rowOff>0</xdr:rowOff>
    </xdr:to>
    <xdr:sp>
      <xdr:nvSpPr>
        <xdr:cNvPr id="45" name="Text 22"/>
        <xdr:cNvSpPr txBox="1">
          <a:spLocks noChangeArrowheads="1"/>
        </xdr:cNvSpPr>
      </xdr:nvSpPr>
      <xdr:spPr>
        <a:xfrm>
          <a:off x="72390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289</xdr:row>
      <xdr:rowOff>0</xdr:rowOff>
    </xdr:from>
    <xdr:to>
      <xdr:col>13</xdr:col>
      <xdr:colOff>428625</xdr:colOff>
      <xdr:row>289</xdr:row>
      <xdr:rowOff>0</xdr:rowOff>
    </xdr:to>
    <xdr:sp>
      <xdr:nvSpPr>
        <xdr:cNvPr id="46" name="Text 22"/>
        <xdr:cNvSpPr txBox="1">
          <a:spLocks noChangeArrowheads="1"/>
        </xdr:cNvSpPr>
      </xdr:nvSpPr>
      <xdr:spPr>
        <a:xfrm>
          <a:off x="923925" y="47386875"/>
          <a:ext cx="6829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RM1.13 per new ordinary share for the period commencing from 25 January 2002 to 24 January 2005; or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466725</xdr:colOff>
      <xdr:row>289</xdr:row>
      <xdr:rowOff>0</xdr:rowOff>
    </xdr:from>
    <xdr:to>
      <xdr:col>13</xdr:col>
      <xdr:colOff>495300</xdr:colOff>
      <xdr:row>289</xdr:row>
      <xdr:rowOff>0</xdr:rowOff>
    </xdr:to>
    <xdr:sp>
      <xdr:nvSpPr>
        <xdr:cNvPr id="47" name="Text 22"/>
        <xdr:cNvSpPr txBox="1">
          <a:spLocks noChangeArrowheads="1"/>
        </xdr:cNvSpPr>
      </xdr:nvSpPr>
      <xdr:spPr>
        <a:xfrm>
          <a:off x="923925" y="47386875"/>
          <a:ext cx="6896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RM1.19 per new ordinary share for the period commencing from 25 January 2005 to 24 January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289</xdr:row>
      <xdr:rowOff>0</xdr:rowOff>
    </xdr:from>
    <xdr:to>
      <xdr:col>13</xdr:col>
      <xdr:colOff>542925</xdr:colOff>
      <xdr:row>289</xdr:row>
      <xdr:rowOff>0</xdr:rowOff>
    </xdr:to>
    <xdr:sp>
      <xdr:nvSpPr>
        <xdr:cNvPr id="48" name="Text 22"/>
        <xdr:cNvSpPr txBox="1">
          <a:spLocks noChangeArrowheads="1"/>
        </xdr:cNvSpPr>
      </xdr:nvSpPr>
      <xdr:spPr>
        <a:xfrm>
          <a:off x="714375" y="47386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shares and warrants were granted for listing on 5 February 2002 and the shares ranked pari passu in all respects to the existing shares in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289</xdr:row>
      <xdr:rowOff>0</xdr:rowOff>
    </xdr:from>
    <xdr:to>
      <xdr:col>13</xdr:col>
      <xdr:colOff>561975</xdr:colOff>
      <xdr:row>289</xdr:row>
      <xdr:rowOff>0</xdr:rowOff>
    </xdr:to>
    <xdr:sp>
      <xdr:nvSpPr>
        <xdr:cNvPr id="49" name="Text 22"/>
        <xdr:cNvSpPr txBox="1">
          <a:spLocks noChangeArrowheads="1"/>
        </xdr:cNvSpPr>
      </xdr:nvSpPr>
      <xdr:spPr>
        <a:xfrm>
          <a:off x="219075" y="473868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total proceeds of RM300 million ABBA NIF received have been utilised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289</xdr:row>
      <xdr:rowOff>0</xdr:rowOff>
    </xdr:from>
    <xdr:to>
      <xdr:col>13</xdr:col>
      <xdr:colOff>581025</xdr:colOff>
      <xdr:row>289</xdr:row>
      <xdr:rowOff>0</xdr:rowOff>
    </xdr:to>
    <xdr:sp>
      <xdr:nvSpPr>
        <xdr:cNvPr id="50" name="Text 22"/>
        <xdr:cNvSpPr txBox="1">
          <a:spLocks noChangeArrowheads="1"/>
        </xdr:cNvSpPr>
      </xdr:nvSpPr>
      <xdr:spPr>
        <a:xfrm>
          <a:off x="428625" y="47386875"/>
          <a:ext cx="74771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Ayamas Food Corporation Bhd ("AFCB"), an associated company, had undertaken the following corporate exercises :-</a:t>
          </a:r>
        </a:p>
      </xdr:txBody>
    </xdr:sp>
    <xdr:clientData/>
  </xdr:twoCellAnchor>
  <xdr:twoCellAnchor>
    <xdr:from>
      <xdr:col>2</xdr:col>
      <xdr:colOff>276225</xdr:colOff>
      <xdr:row>289</xdr:row>
      <xdr:rowOff>0</xdr:rowOff>
    </xdr:from>
    <xdr:to>
      <xdr:col>13</xdr:col>
      <xdr:colOff>561975</xdr:colOff>
      <xdr:row>289</xdr:row>
      <xdr:rowOff>0</xdr:rowOff>
    </xdr:to>
    <xdr:sp>
      <xdr:nvSpPr>
        <xdr:cNvPr id="51" name="Text 22"/>
        <xdr:cNvSpPr txBox="1">
          <a:spLocks noChangeArrowheads="1"/>
        </xdr:cNvSpPr>
      </xdr:nvSpPr>
      <xdr:spPr>
        <a:xfrm>
          <a:off x="733425" y="47386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shareholders of AHB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304800</xdr:colOff>
      <xdr:row>289</xdr:row>
      <xdr:rowOff>0</xdr:rowOff>
    </xdr:from>
    <xdr:to>
      <xdr:col>13</xdr:col>
      <xdr:colOff>561975</xdr:colOff>
      <xdr:row>289</xdr:row>
      <xdr:rowOff>0</xdr:rowOff>
    </xdr:to>
    <xdr:sp>
      <xdr:nvSpPr>
        <xdr:cNvPr id="52" name="Text 22"/>
        <xdr:cNvSpPr txBox="1">
          <a:spLocks noChangeArrowheads="1"/>
        </xdr:cNvSpPr>
      </xdr:nvSpPr>
      <xdr:spPr>
        <a:xfrm>
          <a:off x="762000" y="47386875"/>
          <a:ext cx="7124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Pepsico International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276225</xdr:colOff>
      <xdr:row>289</xdr:row>
      <xdr:rowOff>0</xdr:rowOff>
    </xdr:from>
    <xdr:to>
      <xdr:col>14</xdr:col>
      <xdr:colOff>0</xdr:colOff>
      <xdr:row>289</xdr:row>
      <xdr:rowOff>0</xdr:rowOff>
    </xdr:to>
    <xdr:sp>
      <xdr:nvSpPr>
        <xdr:cNvPr id="53" name="Text 22"/>
        <xdr:cNvSpPr txBox="1">
          <a:spLocks noChangeArrowheads="1"/>
        </xdr:cNvSpPr>
      </xdr:nvSpPr>
      <xdr:spPr>
        <a:xfrm>
          <a:off x="733425" y="47386875"/>
          <a:ext cx="7305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Foreign Investment Committee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200025</xdr:colOff>
      <xdr:row>289</xdr:row>
      <xdr:rowOff>0</xdr:rowOff>
    </xdr:from>
    <xdr:to>
      <xdr:col>13</xdr:col>
      <xdr:colOff>304800</xdr:colOff>
      <xdr:row>289</xdr:row>
      <xdr:rowOff>0</xdr:rowOff>
    </xdr:to>
    <xdr:sp>
      <xdr:nvSpPr>
        <xdr:cNvPr id="54" name="Text 22"/>
        <xdr:cNvSpPr txBox="1">
          <a:spLocks noChangeArrowheads="1"/>
        </xdr:cNvSpPr>
      </xdr:nvSpPr>
      <xdr:spPr>
        <a:xfrm>
          <a:off x="409575" y="47386875"/>
          <a:ext cx="72199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Disposal B</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Pan-Tiara Corporation Sdn Bhd, a wholly-owned subsidiary of KFCH, acquired the following from KFCH :-
</a:t>
          </a:r>
        </a:p>
      </xdr:txBody>
    </xdr:sp>
    <xdr:clientData/>
  </xdr:twoCellAnchor>
  <xdr:twoCellAnchor>
    <xdr:from>
      <xdr:col>2</xdr:col>
      <xdr:colOff>180975</xdr:colOff>
      <xdr:row>289</xdr:row>
      <xdr:rowOff>0</xdr:rowOff>
    </xdr:from>
    <xdr:to>
      <xdr:col>13</xdr:col>
      <xdr:colOff>514350</xdr:colOff>
      <xdr:row>289</xdr:row>
      <xdr:rowOff>0</xdr:rowOff>
    </xdr:to>
    <xdr:sp>
      <xdr:nvSpPr>
        <xdr:cNvPr id="55" name="Text 22"/>
        <xdr:cNvSpPr txBox="1">
          <a:spLocks noChangeArrowheads="1"/>
        </xdr:cNvSpPr>
      </xdr:nvSpPr>
      <xdr:spPr>
        <a:xfrm>
          <a:off x="638175" y="473868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Boss Dynamic Sdn Bhd for a consideration of RM55,000.00;</a:t>
          </a:r>
        </a:p>
      </xdr:txBody>
    </xdr:sp>
    <xdr:clientData/>
  </xdr:twoCellAnchor>
  <xdr:twoCellAnchor>
    <xdr:from>
      <xdr:col>2</xdr:col>
      <xdr:colOff>180975</xdr:colOff>
      <xdr:row>289</xdr:row>
      <xdr:rowOff>0</xdr:rowOff>
    </xdr:from>
    <xdr:to>
      <xdr:col>13</xdr:col>
      <xdr:colOff>514350</xdr:colOff>
      <xdr:row>289</xdr:row>
      <xdr:rowOff>0</xdr:rowOff>
    </xdr:to>
    <xdr:sp>
      <xdr:nvSpPr>
        <xdr:cNvPr id="56" name="Text 22"/>
        <xdr:cNvSpPr txBox="1">
          <a:spLocks noChangeArrowheads="1"/>
        </xdr:cNvSpPr>
      </xdr:nvSpPr>
      <xdr:spPr>
        <a:xfrm>
          <a:off x="638175" y="473868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Mutual Empire Sdn Bhd for a consideration of RM2.00; and</a:t>
          </a:r>
        </a:p>
      </xdr:txBody>
    </xdr:sp>
    <xdr:clientData/>
  </xdr:twoCellAnchor>
  <xdr:twoCellAnchor>
    <xdr:from>
      <xdr:col>2</xdr:col>
      <xdr:colOff>180975</xdr:colOff>
      <xdr:row>289</xdr:row>
      <xdr:rowOff>0</xdr:rowOff>
    </xdr:from>
    <xdr:to>
      <xdr:col>13</xdr:col>
      <xdr:colOff>514350</xdr:colOff>
      <xdr:row>289</xdr:row>
      <xdr:rowOff>0</xdr:rowOff>
    </xdr:to>
    <xdr:sp>
      <xdr:nvSpPr>
        <xdr:cNvPr id="57" name="Text 22"/>
        <xdr:cNvSpPr txBox="1">
          <a:spLocks noChangeArrowheads="1"/>
        </xdr:cNvSpPr>
      </xdr:nvSpPr>
      <xdr:spPr>
        <a:xfrm>
          <a:off x="638175" y="47386875"/>
          <a:ext cx="7200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2 ordinary shares of RM1.00 each representing 100% of the issued and paid-up share capital of Sterling Distinction Sdn Bhd for a consideration of RM2.00.</a:t>
          </a:r>
        </a:p>
      </xdr:txBody>
    </xdr:sp>
    <xdr:clientData/>
  </xdr:twoCellAnchor>
  <xdr:twoCellAnchor>
    <xdr:from>
      <xdr:col>2</xdr:col>
      <xdr:colOff>19050</xdr:colOff>
      <xdr:row>289</xdr:row>
      <xdr:rowOff>0</xdr:rowOff>
    </xdr:from>
    <xdr:to>
      <xdr:col>13</xdr:col>
      <xdr:colOff>361950</xdr:colOff>
      <xdr:row>289</xdr:row>
      <xdr:rowOff>0</xdr:rowOff>
    </xdr:to>
    <xdr:sp>
      <xdr:nvSpPr>
        <xdr:cNvPr id="58" name="Text 22"/>
        <xdr:cNvSpPr txBox="1">
          <a:spLocks noChangeArrowheads="1"/>
        </xdr:cNvSpPr>
      </xdr:nvSpPr>
      <xdr:spPr>
        <a:xfrm>
          <a:off x="476250" y="47386875"/>
          <a:ext cx="7210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total disposal consideration of RM55,004 was satisfied by cash.</a:t>
          </a:r>
        </a:p>
      </xdr:txBody>
    </xdr:sp>
    <xdr:clientData/>
  </xdr:twoCellAnchor>
  <xdr:twoCellAnchor>
    <xdr:from>
      <xdr:col>1</xdr:col>
      <xdr:colOff>66675</xdr:colOff>
      <xdr:row>289</xdr:row>
      <xdr:rowOff>0</xdr:rowOff>
    </xdr:from>
    <xdr:to>
      <xdr:col>13</xdr:col>
      <xdr:colOff>609600</xdr:colOff>
      <xdr:row>289</xdr:row>
      <xdr:rowOff>0</xdr:rowOff>
    </xdr:to>
    <xdr:sp>
      <xdr:nvSpPr>
        <xdr:cNvPr id="59" name="Text 22"/>
        <xdr:cNvSpPr txBox="1">
          <a:spLocks noChangeArrowheads="1"/>
        </xdr:cNvSpPr>
      </xdr:nvSpPr>
      <xdr:spPr>
        <a:xfrm>
          <a:off x="276225" y="47386875"/>
          <a:ext cx="7658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289</xdr:row>
      <xdr:rowOff>0</xdr:rowOff>
    </xdr:from>
    <xdr:to>
      <xdr:col>13</xdr:col>
      <xdr:colOff>657225</xdr:colOff>
      <xdr:row>289</xdr:row>
      <xdr:rowOff>0</xdr:rowOff>
    </xdr:to>
    <xdr:sp>
      <xdr:nvSpPr>
        <xdr:cNvPr id="60" name="Text 22"/>
        <xdr:cNvSpPr txBox="1">
          <a:spLocks noChangeArrowheads="1"/>
        </xdr:cNvSpPr>
      </xdr:nvSpPr>
      <xdr:spPr>
        <a:xfrm>
          <a:off x="542925" y="47386875"/>
          <a:ext cx="7439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190500</xdr:colOff>
      <xdr:row>289</xdr:row>
      <xdr:rowOff>0</xdr:rowOff>
    </xdr:from>
    <xdr:to>
      <xdr:col>13</xdr:col>
      <xdr:colOff>514350</xdr:colOff>
      <xdr:row>289</xdr:row>
      <xdr:rowOff>0</xdr:rowOff>
    </xdr:to>
    <xdr:sp>
      <xdr:nvSpPr>
        <xdr:cNvPr id="61" name="Text 22"/>
        <xdr:cNvSpPr txBox="1">
          <a:spLocks noChangeArrowheads="1"/>
        </xdr:cNvSpPr>
      </xdr:nvSpPr>
      <xdr:spPr>
        <a:xfrm>
          <a:off x="190500" y="47386875"/>
          <a:ext cx="7648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289</xdr:row>
      <xdr:rowOff>0</xdr:rowOff>
    </xdr:from>
    <xdr:to>
      <xdr:col>13</xdr:col>
      <xdr:colOff>581025</xdr:colOff>
      <xdr:row>289</xdr:row>
      <xdr:rowOff>0</xdr:rowOff>
    </xdr:to>
    <xdr:sp>
      <xdr:nvSpPr>
        <xdr:cNvPr id="62" name="Text 22"/>
        <xdr:cNvSpPr txBox="1">
          <a:spLocks noChangeArrowheads="1"/>
        </xdr:cNvSpPr>
      </xdr:nvSpPr>
      <xdr:spPr>
        <a:xfrm>
          <a:off x="276225" y="47386875"/>
          <a:ext cx="76295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Comments About Seasonal or Cyclical Factors</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289</xdr:row>
      <xdr:rowOff>0</xdr:rowOff>
    </xdr:from>
    <xdr:to>
      <xdr:col>13</xdr:col>
      <xdr:colOff>523875</xdr:colOff>
      <xdr:row>289</xdr:row>
      <xdr:rowOff>0</xdr:rowOff>
    </xdr:to>
    <xdr:sp>
      <xdr:nvSpPr>
        <xdr:cNvPr id="63" name="Text 22"/>
        <xdr:cNvSpPr txBox="1">
          <a:spLocks noChangeArrowheads="1"/>
        </xdr:cNvSpPr>
      </xdr:nvSpPr>
      <xdr:spPr>
        <a:xfrm>
          <a:off x="276225" y="47386875"/>
          <a:ext cx="75723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Changes in Estimates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estimates that have had a material effect in the current quarter.
</a:t>
          </a:r>
        </a:p>
      </xdr:txBody>
    </xdr:sp>
    <xdr:clientData/>
  </xdr:twoCellAnchor>
  <xdr:twoCellAnchor>
    <xdr:from>
      <xdr:col>1</xdr:col>
      <xdr:colOff>57150</xdr:colOff>
      <xdr:row>289</xdr:row>
      <xdr:rowOff>0</xdr:rowOff>
    </xdr:from>
    <xdr:to>
      <xdr:col>13</xdr:col>
      <xdr:colOff>561975</xdr:colOff>
      <xdr:row>289</xdr:row>
      <xdr:rowOff>0</xdr:rowOff>
    </xdr:to>
    <xdr:sp>
      <xdr:nvSpPr>
        <xdr:cNvPr id="64" name="Text 22"/>
        <xdr:cNvSpPr txBox="1">
          <a:spLocks noChangeArrowheads="1"/>
        </xdr:cNvSpPr>
      </xdr:nvSpPr>
      <xdr:spPr>
        <a:xfrm>
          <a:off x="266700" y="47386875"/>
          <a:ext cx="76200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Debt and Equity Securities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issuances, cancellations, repurchases, resale and repayments of debt and equity securities.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289</xdr:row>
      <xdr:rowOff>0</xdr:rowOff>
    </xdr:from>
    <xdr:to>
      <xdr:col>13</xdr:col>
      <xdr:colOff>561975</xdr:colOff>
      <xdr:row>289</xdr:row>
      <xdr:rowOff>0</xdr:rowOff>
    </xdr:to>
    <xdr:sp>
      <xdr:nvSpPr>
        <xdr:cNvPr id="65" name="Text 22"/>
        <xdr:cNvSpPr txBox="1">
          <a:spLocks noChangeArrowheads="1"/>
        </xdr:cNvSpPr>
      </xdr:nvSpPr>
      <xdr:spPr>
        <a:xfrm>
          <a:off x="457200" y="47386875"/>
          <a:ext cx="74295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76200</xdr:colOff>
      <xdr:row>289</xdr:row>
      <xdr:rowOff>0</xdr:rowOff>
    </xdr:from>
    <xdr:to>
      <xdr:col>13</xdr:col>
      <xdr:colOff>561975</xdr:colOff>
      <xdr:row>289</xdr:row>
      <xdr:rowOff>0</xdr:rowOff>
    </xdr:to>
    <xdr:sp>
      <xdr:nvSpPr>
        <xdr:cNvPr id="66" name="Text 22"/>
        <xdr:cNvSpPr txBox="1">
          <a:spLocks noChangeArrowheads="1"/>
        </xdr:cNvSpPr>
      </xdr:nvSpPr>
      <xdr:spPr>
        <a:xfrm>
          <a:off x="285750" y="47386875"/>
          <a:ext cx="7600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289</xdr:row>
      <xdr:rowOff>0</xdr:rowOff>
    </xdr:from>
    <xdr:to>
      <xdr:col>14</xdr:col>
      <xdr:colOff>28575</xdr:colOff>
      <xdr:row>289</xdr:row>
      <xdr:rowOff>0</xdr:rowOff>
    </xdr:to>
    <xdr:sp>
      <xdr:nvSpPr>
        <xdr:cNvPr id="67" name="Text 22"/>
        <xdr:cNvSpPr txBox="1">
          <a:spLocks noChangeArrowheads="1"/>
        </xdr:cNvSpPr>
      </xdr:nvSpPr>
      <xdr:spPr>
        <a:xfrm>
          <a:off x="257175" y="47386875"/>
          <a:ext cx="78105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Dividends Paid
</a:t>
          </a:r>
          <a:r>
            <a:rPr lang="en-US" cap="none" sz="7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dividend payments made during the current financial year-to-date.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289</xdr:row>
      <xdr:rowOff>0</xdr:rowOff>
    </xdr:from>
    <xdr:to>
      <xdr:col>13</xdr:col>
      <xdr:colOff>561975</xdr:colOff>
      <xdr:row>289</xdr:row>
      <xdr:rowOff>0</xdr:rowOff>
    </xdr:to>
    <xdr:sp>
      <xdr:nvSpPr>
        <xdr:cNvPr id="68" name="Text 22"/>
        <xdr:cNvSpPr txBox="1">
          <a:spLocks noChangeArrowheads="1"/>
        </xdr:cNvSpPr>
      </xdr:nvSpPr>
      <xdr:spPr>
        <a:xfrm>
          <a:off x="219075" y="473868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Carrying Amount of Revalued Assets
</a:t>
          </a:r>
          <a:r>
            <a:rPr lang="en-US" cap="none" sz="5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66675</xdr:colOff>
      <xdr:row>289</xdr:row>
      <xdr:rowOff>0</xdr:rowOff>
    </xdr:from>
    <xdr:to>
      <xdr:col>13</xdr:col>
      <xdr:colOff>514350</xdr:colOff>
      <xdr:row>289</xdr:row>
      <xdr:rowOff>0</xdr:rowOff>
    </xdr:to>
    <xdr:sp>
      <xdr:nvSpPr>
        <xdr:cNvPr id="69" name="Text 22"/>
        <xdr:cNvSpPr txBox="1">
          <a:spLocks noChangeArrowheads="1"/>
        </xdr:cNvSpPr>
      </xdr:nvSpPr>
      <xdr:spPr>
        <a:xfrm>
          <a:off x="523875"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289</xdr:row>
      <xdr:rowOff>0</xdr:rowOff>
    </xdr:from>
    <xdr:to>
      <xdr:col>13</xdr:col>
      <xdr:colOff>514350</xdr:colOff>
      <xdr:row>289</xdr:row>
      <xdr:rowOff>0</xdr:rowOff>
    </xdr:to>
    <xdr:sp>
      <xdr:nvSpPr>
        <xdr:cNvPr id="70" name="Text 22"/>
        <xdr:cNvSpPr txBox="1">
          <a:spLocks noChangeArrowheads="1"/>
        </xdr:cNvSpPr>
      </xdr:nvSpPr>
      <xdr:spPr>
        <a:xfrm>
          <a:off x="523875"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289</xdr:row>
      <xdr:rowOff>0</xdr:rowOff>
    </xdr:from>
    <xdr:to>
      <xdr:col>13</xdr:col>
      <xdr:colOff>638175</xdr:colOff>
      <xdr:row>289</xdr:row>
      <xdr:rowOff>0</xdr:rowOff>
    </xdr:to>
    <xdr:sp>
      <xdr:nvSpPr>
        <xdr:cNvPr id="71" name="Text 22"/>
        <xdr:cNvSpPr txBox="1">
          <a:spLocks noChangeArrowheads="1"/>
        </xdr:cNvSpPr>
      </xdr:nvSpPr>
      <xdr:spPr>
        <a:xfrm>
          <a:off x="295275" y="47386875"/>
          <a:ext cx="76676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Subsequent Events
</a:t>
          </a:r>
          <a:r>
            <a:rPr lang="en-US" cap="none" sz="5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material events subsequent to the end of the current quarter.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289</xdr:row>
      <xdr:rowOff>0</xdr:rowOff>
    </xdr:from>
    <xdr:to>
      <xdr:col>13</xdr:col>
      <xdr:colOff>638175</xdr:colOff>
      <xdr:row>289</xdr:row>
      <xdr:rowOff>0</xdr:rowOff>
    </xdr:to>
    <xdr:sp>
      <xdr:nvSpPr>
        <xdr:cNvPr id="72" name="Text 22"/>
        <xdr:cNvSpPr txBox="1">
          <a:spLocks noChangeArrowheads="1"/>
        </xdr:cNvSpPr>
      </xdr:nvSpPr>
      <xdr:spPr>
        <a:xfrm>
          <a:off x="514350" y="473868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289</xdr:row>
      <xdr:rowOff>0</xdr:rowOff>
    </xdr:from>
    <xdr:to>
      <xdr:col>13</xdr:col>
      <xdr:colOff>561975</xdr:colOff>
      <xdr:row>289</xdr:row>
      <xdr:rowOff>0</xdr:rowOff>
    </xdr:to>
    <xdr:sp>
      <xdr:nvSpPr>
        <xdr:cNvPr id="73" name="Text 22"/>
        <xdr:cNvSpPr txBox="1">
          <a:spLocks noChangeArrowheads="1"/>
        </xdr:cNvSpPr>
      </xdr:nvSpPr>
      <xdr:spPr>
        <a:xfrm>
          <a:off x="57150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289</xdr:row>
      <xdr:rowOff>0</xdr:rowOff>
    </xdr:from>
    <xdr:to>
      <xdr:col>13</xdr:col>
      <xdr:colOff>542925</xdr:colOff>
      <xdr:row>289</xdr:row>
      <xdr:rowOff>0</xdr:rowOff>
    </xdr:to>
    <xdr:sp>
      <xdr:nvSpPr>
        <xdr:cNvPr id="74" name="Text 22"/>
        <xdr:cNvSpPr txBox="1">
          <a:spLocks noChangeArrowheads="1"/>
        </xdr:cNvSpPr>
      </xdr:nvSpPr>
      <xdr:spPr>
        <a:xfrm>
          <a:off x="55245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289</xdr:row>
      <xdr:rowOff>0</xdr:rowOff>
    </xdr:from>
    <xdr:to>
      <xdr:col>13</xdr:col>
      <xdr:colOff>561975</xdr:colOff>
      <xdr:row>289</xdr:row>
      <xdr:rowOff>0</xdr:rowOff>
    </xdr:to>
    <xdr:sp>
      <xdr:nvSpPr>
        <xdr:cNvPr id="75" name="Text 22"/>
        <xdr:cNvSpPr txBox="1">
          <a:spLocks noChangeArrowheads="1"/>
        </xdr:cNvSpPr>
      </xdr:nvSpPr>
      <xdr:spPr>
        <a:xfrm>
          <a:off x="533400" y="47386875"/>
          <a:ext cx="73533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289</xdr:row>
      <xdr:rowOff>0</xdr:rowOff>
    </xdr:from>
    <xdr:to>
      <xdr:col>14</xdr:col>
      <xdr:colOff>0</xdr:colOff>
      <xdr:row>289</xdr:row>
      <xdr:rowOff>0</xdr:rowOff>
    </xdr:to>
    <xdr:sp>
      <xdr:nvSpPr>
        <xdr:cNvPr id="76" name="Text 22"/>
        <xdr:cNvSpPr txBox="1">
          <a:spLocks noChangeArrowheads="1"/>
        </xdr:cNvSpPr>
      </xdr:nvSpPr>
      <xdr:spPr>
        <a:xfrm>
          <a:off x="514350" y="47386875"/>
          <a:ext cx="7524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acquisitions of KFCMPL and PHS were completed on 31 May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289</xdr:row>
      <xdr:rowOff>0</xdr:rowOff>
    </xdr:from>
    <xdr:to>
      <xdr:col>13</xdr:col>
      <xdr:colOff>561975</xdr:colOff>
      <xdr:row>289</xdr:row>
      <xdr:rowOff>0</xdr:rowOff>
    </xdr:to>
    <xdr:sp>
      <xdr:nvSpPr>
        <xdr:cNvPr id="77" name="Text 22"/>
        <xdr:cNvSpPr txBox="1">
          <a:spLocks noChangeArrowheads="1"/>
        </xdr:cNvSpPr>
      </xdr:nvSpPr>
      <xdr:spPr>
        <a:xfrm>
          <a:off x="57150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acquisition was completed on 5 April 2002;</a:t>
          </a:r>
        </a:p>
      </xdr:txBody>
    </xdr:sp>
    <xdr:clientData/>
  </xdr:twoCellAnchor>
  <xdr:twoCellAnchor>
    <xdr:from>
      <xdr:col>2</xdr:col>
      <xdr:colOff>95250</xdr:colOff>
      <xdr:row>289</xdr:row>
      <xdr:rowOff>0</xdr:rowOff>
    </xdr:from>
    <xdr:to>
      <xdr:col>13</xdr:col>
      <xdr:colOff>542925</xdr:colOff>
      <xdr:row>289</xdr:row>
      <xdr:rowOff>0</xdr:rowOff>
    </xdr:to>
    <xdr:sp>
      <xdr:nvSpPr>
        <xdr:cNvPr id="78" name="Text 22"/>
        <xdr:cNvSpPr txBox="1">
          <a:spLocks noChangeArrowheads="1"/>
        </xdr:cNvSpPr>
      </xdr:nvSpPr>
      <xdr:spPr>
        <a:xfrm>
          <a:off x="55245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acquisition was completed on 5 April 2002.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289</xdr:row>
      <xdr:rowOff>0</xdr:rowOff>
    </xdr:from>
    <xdr:to>
      <xdr:col>13</xdr:col>
      <xdr:colOff>542925</xdr:colOff>
      <xdr:row>289</xdr:row>
      <xdr:rowOff>0</xdr:rowOff>
    </xdr:to>
    <xdr:sp>
      <xdr:nvSpPr>
        <xdr:cNvPr id="79" name="Text 22"/>
        <xdr:cNvSpPr txBox="1">
          <a:spLocks noChangeArrowheads="1"/>
        </xdr:cNvSpPr>
      </xdr:nvSpPr>
      <xdr:spPr>
        <a:xfrm>
          <a:off x="55245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disposal was completed on 31 July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76200</xdr:colOff>
      <xdr:row>289</xdr:row>
      <xdr:rowOff>0</xdr:rowOff>
    </xdr:from>
    <xdr:to>
      <xdr:col>13</xdr:col>
      <xdr:colOff>514350</xdr:colOff>
      <xdr:row>289</xdr:row>
      <xdr:rowOff>0</xdr:rowOff>
    </xdr:to>
    <xdr:sp>
      <xdr:nvSpPr>
        <xdr:cNvPr id="80" name="Text 22"/>
        <xdr:cNvSpPr txBox="1">
          <a:spLocks noChangeArrowheads="1"/>
        </xdr:cNvSpPr>
      </xdr:nvSpPr>
      <xdr:spPr>
        <a:xfrm>
          <a:off x="533400" y="47386875"/>
          <a:ext cx="7305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6 May 2002, the Company through its subsidiary, Permanis Sdn Bhd, acquired the entire issued and fully paid-up share capital of Champs Water Sdn Bhd (formerly known as Fortune Prelude Sdn Bhd) comprising 2 ordinary shares of RM1.00 each for a cash consideration of RM2.00;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66675</xdr:colOff>
      <xdr:row>289</xdr:row>
      <xdr:rowOff>0</xdr:rowOff>
    </xdr:from>
    <xdr:to>
      <xdr:col>13</xdr:col>
      <xdr:colOff>514350</xdr:colOff>
      <xdr:row>289</xdr:row>
      <xdr:rowOff>0</xdr:rowOff>
    </xdr:to>
    <xdr:sp>
      <xdr:nvSpPr>
        <xdr:cNvPr id="81" name="Text 22"/>
        <xdr:cNvSpPr txBox="1">
          <a:spLocks noChangeArrowheads="1"/>
        </xdr:cNvSpPr>
      </xdr:nvSpPr>
      <xdr:spPr>
        <a:xfrm>
          <a:off x="523875"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289</xdr:row>
      <xdr:rowOff>0</xdr:rowOff>
    </xdr:from>
    <xdr:to>
      <xdr:col>13</xdr:col>
      <xdr:colOff>514350</xdr:colOff>
      <xdr:row>289</xdr:row>
      <xdr:rowOff>0</xdr:rowOff>
    </xdr:to>
    <xdr:sp>
      <xdr:nvSpPr>
        <xdr:cNvPr id="82" name="Text 22"/>
        <xdr:cNvSpPr txBox="1">
          <a:spLocks noChangeArrowheads="1"/>
        </xdr:cNvSpPr>
      </xdr:nvSpPr>
      <xdr:spPr>
        <a:xfrm>
          <a:off x="504825"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289</xdr:row>
      <xdr:rowOff>0</xdr:rowOff>
    </xdr:from>
    <xdr:to>
      <xdr:col>13</xdr:col>
      <xdr:colOff>514350</xdr:colOff>
      <xdr:row>289</xdr:row>
      <xdr:rowOff>0</xdr:rowOff>
    </xdr:to>
    <xdr:sp>
      <xdr:nvSpPr>
        <xdr:cNvPr id="83" name="Text 22"/>
        <xdr:cNvSpPr txBox="1">
          <a:spLocks noChangeArrowheads="1"/>
        </xdr:cNvSpPr>
      </xdr:nvSpPr>
      <xdr:spPr>
        <a:xfrm>
          <a:off x="504825"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289</xdr:row>
      <xdr:rowOff>0</xdr:rowOff>
    </xdr:from>
    <xdr:to>
      <xdr:col>13</xdr:col>
      <xdr:colOff>542925</xdr:colOff>
      <xdr:row>289</xdr:row>
      <xdr:rowOff>0</xdr:rowOff>
    </xdr:to>
    <xdr:sp>
      <xdr:nvSpPr>
        <xdr:cNvPr id="84" name="Text 22"/>
        <xdr:cNvSpPr txBox="1">
          <a:spLocks noChangeArrowheads="1"/>
        </xdr:cNvSpPr>
      </xdr:nvSpPr>
      <xdr:spPr>
        <a:xfrm>
          <a:off x="533400"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289</xdr:row>
      <xdr:rowOff>0</xdr:rowOff>
    </xdr:from>
    <xdr:to>
      <xdr:col>13</xdr:col>
      <xdr:colOff>495300</xdr:colOff>
      <xdr:row>289</xdr:row>
      <xdr:rowOff>0</xdr:rowOff>
    </xdr:to>
    <xdr:sp>
      <xdr:nvSpPr>
        <xdr:cNvPr id="85" name="Text 22"/>
        <xdr:cNvSpPr txBox="1">
          <a:spLocks noChangeArrowheads="1"/>
        </xdr:cNvSpPr>
      </xdr:nvSpPr>
      <xdr:spPr>
        <a:xfrm>
          <a:off x="542925" y="47386875"/>
          <a:ext cx="72771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289</xdr:row>
      <xdr:rowOff>0</xdr:rowOff>
    </xdr:from>
    <xdr:to>
      <xdr:col>13</xdr:col>
      <xdr:colOff>581025</xdr:colOff>
      <xdr:row>289</xdr:row>
      <xdr:rowOff>0</xdr:rowOff>
    </xdr:to>
    <xdr:sp>
      <xdr:nvSpPr>
        <xdr:cNvPr id="86" name="Text 22"/>
        <xdr:cNvSpPr txBox="1">
          <a:spLocks noChangeArrowheads="1"/>
        </xdr:cNvSpPr>
      </xdr:nvSpPr>
      <xdr:spPr>
        <a:xfrm>
          <a:off x="285750" y="47386875"/>
          <a:ext cx="76200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Changes in Contingent Liabilities and Contingent Assets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contingent liabilities or contingent assets since the last audited balance sheet as at 31 December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289</xdr:row>
      <xdr:rowOff>0</xdr:rowOff>
    </xdr:from>
    <xdr:to>
      <xdr:col>13</xdr:col>
      <xdr:colOff>628650</xdr:colOff>
      <xdr:row>289</xdr:row>
      <xdr:rowOff>0</xdr:rowOff>
    </xdr:to>
    <xdr:sp>
      <xdr:nvSpPr>
        <xdr:cNvPr id="87" name="Text 22"/>
        <xdr:cNvSpPr txBox="1">
          <a:spLocks noChangeArrowheads="1"/>
        </xdr:cNvSpPr>
      </xdr:nvSpPr>
      <xdr:spPr>
        <a:xfrm>
          <a:off x="257175" y="473868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Profit Forecast or Profit Guarantee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Not applicable.</a:t>
          </a:r>
        </a:p>
      </xdr:txBody>
    </xdr:sp>
    <xdr:clientData/>
  </xdr:twoCellAnchor>
  <xdr:twoCellAnchor>
    <xdr:from>
      <xdr:col>1</xdr:col>
      <xdr:colOff>66675</xdr:colOff>
      <xdr:row>289</xdr:row>
      <xdr:rowOff>0</xdr:rowOff>
    </xdr:from>
    <xdr:to>
      <xdr:col>13</xdr:col>
      <xdr:colOff>495300</xdr:colOff>
      <xdr:row>289</xdr:row>
      <xdr:rowOff>0</xdr:rowOff>
    </xdr:to>
    <xdr:sp>
      <xdr:nvSpPr>
        <xdr:cNvPr id="88" name="Text 22"/>
        <xdr:cNvSpPr txBox="1">
          <a:spLocks noChangeArrowheads="1"/>
        </xdr:cNvSpPr>
      </xdr:nvSpPr>
      <xdr:spPr>
        <a:xfrm>
          <a:off x="276225" y="47386875"/>
          <a:ext cx="75438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Earnings Per Share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2</xdr:col>
      <xdr:colOff>57150</xdr:colOff>
      <xdr:row>289</xdr:row>
      <xdr:rowOff>0</xdr:rowOff>
    </xdr:from>
    <xdr:to>
      <xdr:col>14</xdr:col>
      <xdr:colOff>0</xdr:colOff>
      <xdr:row>289</xdr:row>
      <xdr:rowOff>0</xdr:rowOff>
    </xdr:to>
    <xdr:sp>
      <xdr:nvSpPr>
        <xdr:cNvPr id="89" name="Text 22"/>
        <xdr:cNvSpPr txBox="1">
          <a:spLocks noChangeArrowheads="1"/>
        </xdr:cNvSpPr>
      </xdr:nvSpPr>
      <xdr:spPr>
        <a:xfrm>
          <a:off x="514350" y="47386875"/>
          <a:ext cx="75247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disposal was completed on 11 October 2002.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289</xdr:row>
      <xdr:rowOff>0</xdr:rowOff>
    </xdr:from>
    <xdr:to>
      <xdr:col>13</xdr:col>
      <xdr:colOff>561975</xdr:colOff>
      <xdr:row>289</xdr:row>
      <xdr:rowOff>0</xdr:rowOff>
    </xdr:to>
    <xdr:sp>
      <xdr:nvSpPr>
        <xdr:cNvPr id="90" name="Text 22"/>
        <xdr:cNvSpPr txBox="1">
          <a:spLocks noChangeArrowheads="1"/>
        </xdr:cNvSpPr>
      </xdr:nvSpPr>
      <xdr:spPr>
        <a:xfrm>
          <a:off x="571500" y="47386875"/>
          <a:ext cx="7315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210</xdr:row>
      <xdr:rowOff>0</xdr:rowOff>
    </xdr:from>
    <xdr:to>
      <xdr:col>13</xdr:col>
      <xdr:colOff>514350</xdr:colOff>
      <xdr:row>210</xdr:row>
      <xdr:rowOff>0</xdr:rowOff>
    </xdr:to>
    <xdr:sp>
      <xdr:nvSpPr>
        <xdr:cNvPr id="91" name="Text 22"/>
        <xdr:cNvSpPr txBox="1">
          <a:spLocks noChangeArrowheads="1"/>
        </xdr:cNvSpPr>
      </xdr:nvSpPr>
      <xdr:spPr>
        <a:xfrm>
          <a:off x="285750" y="34575750"/>
          <a:ext cx="7553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final net dividend paid on 16 August 2002 for the financial year ended 31 December 2001 was RM15,554,854 as compared to RM15,450,694 as provided for in the accounts, resulting in the additional payment of RM104,160.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289</xdr:row>
      <xdr:rowOff>0</xdr:rowOff>
    </xdr:from>
    <xdr:to>
      <xdr:col>13</xdr:col>
      <xdr:colOff>581025</xdr:colOff>
      <xdr:row>289</xdr:row>
      <xdr:rowOff>0</xdr:rowOff>
    </xdr:to>
    <xdr:sp>
      <xdr:nvSpPr>
        <xdr:cNvPr id="92" name="Text 22"/>
        <xdr:cNvSpPr txBox="1">
          <a:spLocks noChangeArrowheads="1"/>
        </xdr:cNvSpPr>
      </xdr:nvSpPr>
      <xdr:spPr>
        <a:xfrm>
          <a:off x="228600" y="47386875"/>
          <a:ext cx="76771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acquisitions and disposals were completed on 1 April 2004 while the ROS/Private Placement was completed on 3 June 2004.</a:t>
          </a:r>
        </a:p>
      </xdr:txBody>
    </xdr:sp>
    <xdr:clientData/>
  </xdr:twoCellAnchor>
  <xdr:twoCellAnchor>
    <xdr:from>
      <xdr:col>1</xdr:col>
      <xdr:colOff>19050</xdr:colOff>
      <xdr:row>289</xdr:row>
      <xdr:rowOff>0</xdr:rowOff>
    </xdr:from>
    <xdr:to>
      <xdr:col>13</xdr:col>
      <xdr:colOff>609600</xdr:colOff>
      <xdr:row>289</xdr:row>
      <xdr:rowOff>0</xdr:rowOff>
    </xdr:to>
    <xdr:sp>
      <xdr:nvSpPr>
        <xdr:cNvPr id="93" name="Text 22"/>
        <xdr:cNvSpPr txBox="1">
          <a:spLocks noChangeArrowheads="1"/>
        </xdr:cNvSpPr>
      </xdr:nvSpPr>
      <xdr:spPr>
        <a:xfrm>
          <a:off x="228600" y="47386875"/>
          <a:ext cx="7705725"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Authorisation for Issue</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95250</xdr:colOff>
      <xdr:row>289</xdr:row>
      <xdr:rowOff>0</xdr:rowOff>
    </xdr:from>
    <xdr:to>
      <xdr:col>13</xdr:col>
      <xdr:colOff>657225</xdr:colOff>
      <xdr:row>289</xdr:row>
      <xdr:rowOff>0</xdr:rowOff>
    </xdr:to>
    <xdr:sp>
      <xdr:nvSpPr>
        <xdr:cNvPr id="94" name="Text 22"/>
        <xdr:cNvSpPr txBox="1">
          <a:spLocks noChangeArrowheads="1"/>
        </xdr:cNvSpPr>
      </xdr:nvSpPr>
      <xdr:spPr>
        <a:xfrm>
          <a:off x="304800" y="47386875"/>
          <a:ext cx="76771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289</xdr:row>
      <xdr:rowOff>0</xdr:rowOff>
    </xdr:from>
    <xdr:to>
      <xdr:col>13</xdr:col>
      <xdr:colOff>495300</xdr:colOff>
      <xdr:row>289</xdr:row>
      <xdr:rowOff>0</xdr:rowOff>
    </xdr:to>
    <xdr:sp>
      <xdr:nvSpPr>
        <xdr:cNvPr id="95" name="Text 22"/>
        <xdr:cNvSpPr txBox="1">
          <a:spLocks noChangeArrowheads="1"/>
        </xdr:cNvSpPr>
      </xdr:nvSpPr>
      <xdr:spPr>
        <a:xfrm>
          <a:off x="552450" y="47386875"/>
          <a:ext cx="7267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Ministry of International Trade and Industry on 16 July 2003;</a:t>
          </a:r>
        </a:p>
      </xdr:txBody>
    </xdr:sp>
    <xdr:clientData/>
  </xdr:twoCellAnchor>
  <xdr:twoCellAnchor>
    <xdr:from>
      <xdr:col>2</xdr:col>
      <xdr:colOff>76200</xdr:colOff>
      <xdr:row>289</xdr:row>
      <xdr:rowOff>0</xdr:rowOff>
    </xdr:from>
    <xdr:to>
      <xdr:col>13</xdr:col>
      <xdr:colOff>447675</xdr:colOff>
      <xdr:row>289</xdr:row>
      <xdr:rowOff>0</xdr:rowOff>
    </xdr:to>
    <xdr:sp>
      <xdr:nvSpPr>
        <xdr:cNvPr id="96" name="Text 22"/>
        <xdr:cNvSpPr txBox="1">
          <a:spLocks noChangeArrowheads="1"/>
        </xdr:cNvSpPr>
      </xdr:nvSpPr>
      <xdr:spPr>
        <a:xfrm>
          <a:off x="533400" y="47386875"/>
          <a:ext cx="72390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Securities Commission ("SC") on 12 August 2003;and</a:t>
          </a:r>
        </a:p>
      </xdr:txBody>
    </xdr:sp>
    <xdr:clientData/>
  </xdr:twoCellAnchor>
  <xdr:twoCellAnchor>
    <xdr:from>
      <xdr:col>2</xdr:col>
      <xdr:colOff>85725</xdr:colOff>
      <xdr:row>289</xdr:row>
      <xdr:rowOff>0</xdr:rowOff>
    </xdr:from>
    <xdr:to>
      <xdr:col>13</xdr:col>
      <xdr:colOff>476250</xdr:colOff>
      <xdr:row>289</xdr:row>
      <xdr:rowOff>0</xdr:rowOff>
    </xdr:to>
    <xdr:sp>
      <xdr:nvSpPr>
        <xdr:cNvPr id="97" name="Text 22"/>
        <xdr:cNvSpPr txBox="1">
          <a:spLocks noChangeArrowheads="1"/>
        </xdr:cNvSpPr>
      </xdr:nvSpPr>
      <xdr:spPr>
        <a:xfrm>
          <a:off x="542925" y="47386875"/>
          <a:ext cx="72580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Foreign Investment Committee ("FIC") on 12 August 2003 (Approval by SC on behalf of FIC).</a:t>
          </a:r>
        </a:p>
      </xdr:txBody>
    </xdr:sp>
    <xdr:clientData/>
  </xdr:twoCellAnchor>
  <xdr:twoCellAnchor>
    <xdr:from>
      <xdr:col>1</xdr:col>
      <xdr:colOff>28575</xdr:colOff>
      <xdr:row>289</xdr:row>
      <xdr:rowOff>0</xdr:rowOff>
    </xdr:from>
    <xdr:to>
      <xdr:col>13</xdr:col>
      <xdr:colOff>95250</xdr:colOff>
      <xdr:row>289</xdr:row>
      <xdr:rowOff>0</xdr:rowOff>
    </xdr:to>
    <xdr:sp>
      <xdr:nvSpPr>
        <xdr:cNvPr id="98" name="Text 22"/>
        <xdr:cNvSpPr txBox="1">
          <a:spLocks noChangeArrowheads="1"/>
        </xdr:cNvSpPr>
      </xdr:nvSpPr>
      <xdr:spPr>
        <a:xfrm>
          <a:off x="238125" y="47386875"/>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proposed reorganisation scheme is still pending, inter alia, approval from the shareholders.</a:t>
          </a:r>
        </a:p>
      </xdr:txBody>
    </xdr:sp>
    <xdr:clientData/>
  </xdr:twoCellAnchor>
  <xdr:twoCellAnchor>
    <xdr:from>
      <xdr:col>0</xdr:col>
      <xdr:colOff>47625</xdr:colOff>
      <xdr:row>306</xdr:row>
      <xdr:rowOff>0</xdr:rowOff>
    </xdr:from>
    <xdr:to>
      <xdr:col>13</xdr:col>
      <xdr:colOff>295275</xdr:colOff>
      <xdr:row>306</xdr:row>
      <xdr:rowOff>0</xdr:rowOff>
    </xdr:to>
    <xdr:sp>
      <xdr:nvSpPr>
        <xdr:cNvPr id="99" name="Text 22"/>
        <xdr:cNvSpPr txBox="1">
          <a:spLocks noChangeArrowheads="1"/>
        </xdr:cNvSpPr>
      </xdr:nvSpPr>
      <xdr:spPr>
        <a:xfrm>
          <a:off x="47625" y="50139600"/>
          <a:ext cx="75723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289</xdr:row>
      <xdr:rowOff>0</xdr:rowOff>
    </xdr:from>
    <xdr:to>
      <xdr:col>13</xdr:col>
      <xdr:colOff>561975</xdr:colOff>
      <xdr:row>289</xdr:row>
      <xdr:rowOff>0</xdr:rowOff>
    </xdr:to>
    <xdr:sp>
      <xdr:nvSpPr>
        <xdr:cNvPr id="100" name="Text 22"/>
        <xdr:cNvSpPr txBox="1">
          <a:spLocks noChangeArrowheads="1"/>
        </xdr:cNvSpPr>
      </xdr:nvSpPr>
      <xdr:spPr>
        <a:xfrm>
          <a:off x="552450"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shares transferred into the Depositor's Securities Account before 4 p.m. on 10 September 2004 in respect of ordinary transfers;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289</xdr:row>
      <xdr:rowOff>0</xdr:rowOff>
    </xdr:from>
    <xdr:to>
      <xdr:col>13</xdr:col>
      <xdr:colOff>561975</xdr:colOff>
      <xdr:row>289</xdr:row>
      <xdr:rowOff>0</xdr:rowOff>
    </xdr:to>
    <xdr:sp>
      <xdr:nvSpPr>
        <xdr:cNvPr id="101" name="Text 22"/>
        <xdr:cNvSpPr txBox="1">
          <a:spLocks noChangeArrowheads="1"/>
        </xdr:cNvSpPr>
      </xdr:nvSpPr>
      <xdr:spPr>
        <a:xfrm>
          <a:off x="542925" y="473868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share bought on the Bursa Securities on a cum entitlement basis according to the Rules of the Bursa Securities.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289</xdr:row>
      <xdr:rowOff>0</xdr:rowOff>
    </xdr:from>
    <xdr:to>
      <xdr:col>13</xdr:col>
      <xdr:colOff>542925</xdr:colOff>
      <xdr:row>289</xdr:row>
      <xdr:rowOff>0</xdr:rowOff>
    </xdr:to>
    <xdr:sp>
      <xdr:nvSpPr>
        <xdr:cNvPr id="102" name="Text 22"/>
        <xdr:cNvSpPr txBox="1">
          <a:spLocks noChangeArrowheads="1"/>
        </xdr:cNvSpPr>
      </xdr:nvSpPr>
      <xdr:spPr>
        <a:xfrm>
          <a:off x="266700" y="47386875"/>
          <a:ext cx="76009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Capital Commitments</a:t>
          </a:r>
          <a:r>
            <a:rPr lang="en-US" cap="none" sz="10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Capital commitments not provided for in the financial statements as at 30 June 2006 were as follows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289</xdr:row>
      <xdr:rowOff>0</xdr:rowOff>
    </xdr:from>
    <xdr:to>
      <xdr:col>13</xdr:col>
      <xdr:colOff>628650</xdr:colOff>
      <xdr:row>289</xdr:row>
      <xdr:rowOff>0</xdr:rowOff>
    </xdr:to>
    <xdr:sp>
      <xdr:nvSpPr>
        <xdr:cNvPr id="103" name="Text 22"/>
        <xdr:cNvSpPr txBox="1">
          <a:spLocks noChangeArrowheads="1"/>
        </xdr:cNvSpPr>
      </xdr:nvSpPr>
      <xdr:spPr>
        <a:xfrm>
          <a:off x="276225" y="47386875"/>
          <a:ext cx="76771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Changes in the Composition of the Group</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changes in the composition of the Group during the current financial year-to-date.
</a:t>
          </a:r>
          <a:r>
            <a:rPr lang="en-US" cap="none" sz="6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289</xdr:row>
      <xdr:rowOff>0</xdr:rowOff>
    </xdr:from>
    <xdr:to>
      <xdr:col>13</xdr:col>
      <xdr:colOff>638175</xdr:colOff>
      <xdr:row>289</xdr:row>
      <xdr:rowOff>0</xdr:rowOff>
    </xdr:to>
    <xdr:sp>
      <xdr:nvSpPr>
        <xdr:cNvPr id="104" name="Text 22"/>
        <xdr:cNvSpPr txBox="1">
          <a:spLocks noChangeArrowheads="1"/>
        </xdr:cNvSpPr>
      </xdr:nvSpPr>
      <xdr:spPr>
        <a:xfrm>
          <a:off x="495300" y="47386875"/>
          <a:ext cx="74676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289</xdr:row>
      <xdr:rowOff>0</xdr:rowOff>
    </xdr:from>
    <xdr:to>
      <xdr:col>13</xdr:col>
      <xdr:colOff>590550</xdr:colOff>
      <xdr:row>289</xdr:row>
      <xdr:rowOff>0</xdr:rowOff>
    </xdr:to>
    <xdr:sp>
      <xdr:nvSpPr>
        <xdr:cNvPr id="105" name="Text 22"/>
        <xdr:cNvSpPr txBox="1">
          <a:spLocks noChangeArrowheads="1"/>
        </xdr:cNvSpPr>
      </xdr:nvSpPr>
      <xdr:spPr>
        <a:xfrm>
          <a:off x="542925" y="47386875"/>
          <a:ext cx="73723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2</xdr:col>
      <xdr:colOff>238125</xdr:colOff>
      <xdr:row>289</xdr:row>
      <xdr:rowOff>0</xdr:rowOff>
    </xdr:from>
    <xdr:to>
      <xdr:col>13</xdr:col>
      <xdr:colOff>581025</xdr:colOff>
      <xdr:row>289</xdr:row>
      <xdr:rowOff>0</xdr:rowOff>
    </xdr:to>
    <xdr:sp>
      <xdr:nvSpPr>
        <xdr:cNvPr id="106" name="Text 22"/>
        <xdr:cNvSpPr txBox="1">
          <a:spLocks noChangeArrowheads="1"/>
        </xdr:cNvSpPr>
      </xdr:nvSpPr>
      <xdr:spPr>
        <a:xfrm>
          <a:off x="695325" y="47386875"/>
          <a:ext cx="72104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RM19 million is repayable quarterly over a period of 4 years commencing from the first quarter of year 2003.
</a:t>
          </a:r>
          <a:r>
            <a:rPr lang="en-US" cap="none" sz="6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289</xdr:row>
      <xdr:rowOff>0</xdr:rowOff>
    </xdr:from>
    <xdr:to>
      <xdr:col>13</xdr:col>
      <xdr:colOff>514350</xdr:colOff>
      <xdr:row>289</xdr:row>
      <xdr:rowOff>0</xdr:rowOff>
    </xdr:to>
    <xdr:sp>
      <xdr:nvSpPr>
        <xdr:cNvPr id="107" name="Text 22"/>
        <xdr:cNvSpPr txBox="1">
          <a:spLocks noChangeArrowheads="1"/>
        </xdr:cNvSpPr>
      </xdr:nvSpPr>
      <xdr:spPr>
        <a:xfrm>
          <a:off x="714375" y="47386875"/>
          <a:ext cx="7124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RM45 million is repayable in the second quarter of year 2009.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114300</xdr:colOff>
      <xdr:row>289</xdr:row>
      <xdr:rowOff>0</xdr:rowOff>
    </xdr:from>
    <xdr:to>
      <xdr:col>13</xdr:col>
      <xdr:colOff>657225</xdr:colOff>
      <xdr:row>289</xdr:row>
      <xdr:rowOff>0</xdr:rowOff>
    </xdr:to>
    <xdr:sp>
      <xdr:nvSpPr>
        <xdr:cNvPr id="108" name="Text 22"/>
        <xdr:cNvSpPr txBox="1">
          <a:spLocks noChangeArrowheads="1"/>
        </xdr:cNvSpPr>
      </xdr:nvSpPr>
      <xdr:spPr>
        <a:xfrm>
          <a:off x="571500" y="47386875"/>
          <a:ext cx="74104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289</xdr:row>
      <xdr:rowOff>0</xdr:rowOff>
    </xdr:from>
    <xdr:to>
      <xdr:col>13</xdr:col>
      <xdr:colOff>609600</xdr:colOff>
      <xdr:row>289</xdr:row>
      <xdr:rowOff>0</xdr:rowOff>
    </xdr:to>
    <xdr:sp>
      <xdr:nvSpPr>
        <xdr:cNvPr id="109" name="Text 22"/>
        <xdr:cNvSpPr txBox="1">
          <a:spLocks noChangeArrowheads="1"/>
        </xdr:cNvSpPr>
      </xdr:nvSpPr>
      <xdr:spPr>
        <a:xfrm>
          <a:off x="542925" y="47386875"/>
          <a:ext cx="73914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unsecured term loans comprised the following repayment terms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257175</xdr:colOff>
      <xdr:row>289</xdr:row>
      <xdr:rowOff>0</xdr:rowOff>
    </xdr:from>
    <xdr:to>
      <xdr:col>13</xdr:col>
      <xdr:colOff>542925</xdr:colOff>
      <xdr:row>289</xdr:row>
      <xdr:rowOff>0</xdr:rowOff>
    </xdr:to>
    <xdr:sp>
      <xdr:nvSpPr>
        <xdr:cNvPr id="110" name="Text 22"/>
        <xdr:cNvSpPr txBox="1">
          <a:spLocks noChangeArrowheads="1"/>
        </xdr:cNvSpPr>
      </xdr:nvSpPr>
      <xdr:spPr>
        <a:xfrm>
          <a:off x="714375" y="473868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RM19 million is repayable quarterly over a period of 4 years commencing from the first quarter of year 2005.</a:t>
          </a:r>
          <a:r>
            <a:rPr lang="en-US" cap="none" sz="700" b="0" i="0" u="none" baseline="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289</xdr:row>
      <xdr:rowOff>0</xdr:rowOff>
    </xdr:from>
    <xdr:to>
      <xdr:col>13</xdr:col>
      <xdr:colOff>609600</xdr:colOff>
      <xdr:row>289</xdr:row>
      <xdr:rowOff>0</xdr:rowOff>
    </xdr:to>
    <xdr:sp>
      <xdr:nvSpPr>
        <xdr:cNvPr id="111" name="Text 22"/>
        <xdr:cNvSpPr txBox="1">
          <a:spLocks noChangeArrowheads="1"/>
        </xdr:cNvSpPr>
      </xdr:nvSpPr>
      <xdr:spPr>
        <a:xfrm>
          <a:off x="276225" y="47386875"/>
          <a:ext cx="7658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289</xdr:row>
      <xdr:rowOff>0</xdr:rowOff>
    </xdr:from>
    <xdr:to>
      <xdr:col>13</xdr:col>
      <xdr:colOff>609600</xdr:colOff>
      <xdr:row>289</xdr:row>
      <xdr:rowOff>0</xdr:rowOff>
    </xdr:to>
    <xdr:sp>
      <xdr:nvSpPr>
        <xdr:cNvPr id="112" name="Text 22"/>
        <xdr:cNvSpPr txBox="1">
          <a:spLocks noChangeArrowheads="1"/>
        </xdr:cNvSpPr>
      </xdr:nvSpPr>
      <xdr:spPr>
        <a:xfrm>
          <a:off x="238125" y="473868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Commentary on Prospects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Malaysia is expected to achieve an annual economic growth of 6.0% for 2006.  Singapore on the other hand is expected to grow by up to 7%.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66675</xdr:colOff>
      <xdr:row>289</xdr:row>
      <xdr:rowOff>0</xdr:rowOff>
    </xdr:from>
    <xdr:to>
      <xdr:col>13</xdr:col>
      <xdr:colOff>581025</xdr:colOff>
      <xdr:row>289</xdr:row>
      <xdr:rowOff>0</xdr:rowOff>
    </xdr:to>
    <xdr:sp>
      <xdr:nvSpPr>
        <xdr:cNvPr id="113" name="Text 22"/>
        <xdr:cNvSpPr txBox="1">
          <a:spLocks noChangeArrowheads="1"/>
        </xdr:cNvSpPr>
      </xdr:nvSpPr>
      <xdr:spPr>
        <a:xfrm>
          <a:off x="276225" y="47386875"/>
          <a:ext cx="7629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289</xdr:row>
      <xdr:rowOff>0</xdr:rowOff>
    </xdr:from>
    <xdr:to>
      <xdr:col>13</xdr:col>
      <xdr:colOff>657225</xdr:colOff>
      <xdr:row>289</xdr:row>
      <xdr:rowOff>0</xdr:rowOff>
    </xdr:to>
    <xdr:sp>
      <xdr:nvSpPr>
        <xdr:cNvPr id="114" name="Text 22"/>
        <xdr:cNvSpPr txBox="1">
          <a:spLocks noChangeArrowheads="1"/>
        </xdr:cNvSpPr>
      </xdr:nvSpPr>
      <xdr:spPr>
        <a:xfrm>
          <a:off x="257175" y="47386875"/>
          <a:ext cx="7724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289</xdr:row>
      <xdr:rowOff>0</xdr:rowOff>
    </xdr:from>
    <xdr:to>
      <xdr:col>13</xdr:col>
      <xdr:colOff>666750</xdr:colOff>
      <xdr:row>289</xdr:row>
      <xdr:rowOff>0</xdr:rowOff>
    </xdr:to>
    <xdr:sp>
      <xdr:nvSpPr>
        <xdr:cNvPr id="115" name="Text 22"/>
        <xdr:cNvSpPr txBox="1">
          <a:spLocks noChangeArrowheads="1"/>
        </xdr:cNvSpPr>
      </xdr:nvSpPr>
      <xdr:spPr>
        <a:xfrm>
          <a:off x="247650" y="47386875"/>
          <a:ext cx="7743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market value of the properties revalued amounted to RM348.8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addition, 218 of the properties revalued with a market value of RM154.7 million have been identified for sale and an active program have been initiated to identify buyers and complete the sale within the next 12 months.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289</xdr:row>
      <xdr:rowOff>0</xdr:rowOff>
    </xdr:from>
    <xdr:to>
      <xdr:col>13</xdr:col>
      <xdr:colOff>590550</xdr:colOff>
      <xdr:row>289</xdr:row>
      <xdr:rowOff>0</xdr:rowOff>
    </xdr:to>
    <xdr:sp>
      <xdr:nvSpPr>
        <xdr:cNvPr id="116" name="Text 22"/>
        <xdr:cNvSpPr txBox="1">
          <a:spLocks noChangeArrowheads="1"/>
        </xdr:cNvSpPr>
      </xdr:nvSpPr>
      <xdr:spPr>
        <a:xfrm>
          <a:off x="219075" y="47386875"/>
          <a:ext cx="76962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Material Litigation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(a) </a:t>
          </a:r>
          <a:r>
            <a:rPr lang="en-US" cap="none" sz="1000" b="1" i="0" u="sng" baseline="0">
              <a:solidFill>
                <a:srgbClr val="000000"/>
              </a:solidFill>
              <a:latin typeface="Times New Roman"/>
              <a:ea typeface="Times New Roman"/>
              <a:cs typeface="Times New Roman"/>
            </a:rPr>
            <a:t>Claims against the Company</a:t>
          </a:r>
          <a:r>
            <a:rPr lang="en-US" cap="none" sz="1000" b="1" i="0" u="none" baseline="0">
              <a:solidFill>
                <a:srgbClr val="000000"/>
              </a:solidFill>
              <a:latin typeface="Times New Roman"/>
              <a:ea typeface="Times New Roman"/>
              <a:cs typeface="Times New Roman"/>
            </a:rPr>
            <a:t>
</a:t>
          </a:r>
          <a:r>
            <a:rPr lang="en-US" cap="none" sz="400" b="1"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19050</xdr:colOff>
      <xdr:row>289</xdr:row>
      <xdr:rowOff>0</xdr:rowOff>
    </xdr:from>
    <xdr:to>
      <xdr:col>13</xdr:col>
      <xdr:colOff>657225</xdr:colOff>
      <xdr:row>289</xdr:row>
      <xdr:rowOff>0</xdr:rowOff>
    </xdr:to>
    <xdr:sp>
      <xdr:nvSpPr>
        <xdr:cNvPr id="117" name="Text 22"/>
        <xdr:cNvSpPr txBox="1">
          <a:spLocks noChangeArrowheads="1"/>
        </xdr:cNvSpPr>
      </xdr:nvSpPr>
      <xdr:spPr>
        <a:xfrm>
          <a:off x="476250" y="473868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revaluation of properties included within property, plant and equipment as stated below :-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solidFill>
                <a:srgbClr val="000000"/>
              </a:solidFill>
              <a:latin typeface="Times New Roman"/>
              <a:ea typeface="Times New Roman"/>
              <a:cs typeface="Times New Roman"/>
            </a:rPr>
            <a:t>
</a:t>
          </a:r>
        </a:p>
      </xdr:txBody>
    </xdr:sp>
    <xdr:clientData/>
  </xdr:twoCellAnchor>
  <xdr:twoCellAnchor>
    <xdr:from>
      <xdr:col>1</xdr:col>
      <xdr:colOff>200025</xdr:colOff>
      <xdr:row>289</xdr:row>
      <xdr:rowOff>0</xdr:rowOff>
    </xdr:from>
    <xdr:to>
      <xdr:col>13</xdr:col>
      <xdr:colOff>590550</xdr:colOff>
      <xdr:row>289</xdr:row>
      <xdr:rowOff>0</xdr:rowOff>
    </xdr:to>
    <xdr:sp>
      <xdr:nvSpPr>
        <xdr:cNvPr id="118" name="Text 22"/>
        <xdr:cNvSpPr txBox="1">
          <a:spLocks noChangeArrowheads="1"/>
        </xdr:cNvSpPr>
      </xdr:nvSpPr>
      <xdr:spPr>
        <a:xfrm>
          <a:off x="409575" y="473868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FRS 5 : Non-current assets held for sale</a:t>
          </a:r>
          <a:r>
            <a:rPr lang="en-US" cap="none" sz="10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accordance with this standard, a revaluation surplus of RM11.2 million net of tax was not recognised in the income statement.
</a:t>
          </a:r>
          <a:r>
            <a:rPr lang="en-US" cap="none" sz="7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289</xdr:row>
      <xdr:rowOff>0</xdr:rowOff>
    </xdr:from>
    <xdr:to>
      <xdr:col>13</xdr:col>
      <xdr:colOff>561975</xdr:colOff>
      <xdr:row>289</xdr:row>
      <xdr:rowOff>0</xdr:rowOff>
    </xdr:to>
    <xdr:sp>
      <xdr:nvSpPr>
        <xdr:cNvPr id="119" name="Text 22"/>
        <xdr:cNvSpPr txBox="1">
          <a:spLocks noChangeArrowheads="1"/>
        </xdr:cNvSpPr>
      </xdr:nvSpPr>
      <xdr:spPr>
        <a:xfrm>
          <a:off x="542925" y="47386875"/>
          <a:ext cx="73437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289</xdr:row>
      <xdr:rowOff>0</xdr:rowOff>
    </xdr:from>
    <xdr:to>
      <xdr:col>13</xdr:col>
      <xdr:colOff>523875</xdr:colOff>
      <xdr:row>289</xdr:row>
      <xdr:rowOff>0</xdr:rowOff>
    </xdr:to>
    <xdr:sp>
      <xdr:nvSpPr>
        <xdr:cNvPr id="120" name="Text 22"/>
        <xdr:cNvSpPr txBox="1">
          <a:spLocks noChangeArrowheads="1"/>
        </xdr:cNvSpPr>
      </xdr:nvSpPr>
      <xdr:spPr>
        <a:xfrm>
          <a:off x="228600" y="47386875"/>
          <a:ext cx="762000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Dividend Payable </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2</xdr:col>
      <xdr:colOff>0</xdr:colOff>
      <xdr:row>289</xdr:row>
      <xdr:rowOff>0</xdr:rowOff>
    </xdr:from>
    <xdr:to>
      <xdr:col>13</xdr:col>
      <xdr:colOff>609600</xdr:colOff>
      <xdr:row>289</xdr:row>
      <xdr:rowOff>0</xdr:rowOff>
    </xdr:to>
    <xdr:sp>
      <xdr:nvSpPr>
        <xdr:cNvPr id="121" name="Text 22"/>
        <xdr:cNvSpPr txBox="1">
          <a:spLocks noChangeArrowheads="1"/>
        </xdr:cNvSpPr>
      </xdr:nvSpPr>
      <xdr:spPr>
        <a:xfrm>
          <a:off x="457200" y="47386875"/>
          <a:ext cx="74771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xdr:col>
      <xdr:colOff>171450</xdr:colOff>
      <xdr:row>289</xdr:row>
      <xdr:rowOff>0</xdr:rowOff>
    </xdr:from>
    <xdr:to>
      <xdr:col>13</xdr:col>
      <xdr:colOff>638175</xdr:colOff>
      <xdr:row>289</xdr:row>
      <xdr:rowOff>0</xdr:rowOff>
    </xdr:to>
    <xdr:sp>
      <xdr:nvSpPr>
        <xdr:cNvPr id="122" name="Text 22"/>
        <xdr:cNvSpPr txBox="1">
          <a:spLocks noChangeArrowheads="1"/>
        </xdr:cNvSpPr>
      </xdr:nvSpPr>
      <xdr:spPr>
        <a:xfrm>
          <a:off x="628650"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rPr>
            <a:t>FRS 140 : Investment Property</a:t>
          </a:r>
        </a:p>
      </xdr:txBody>
    </xdr:sp>
    <xdr:clientData/>
  </xdr:twoCellAnchor>
  <xdr:twoCellAnchor>
    <xdr:from>
      <xdr:col>2</xdr:col>
      <xdr:colOff>219075</xdr:colOff>
      <xdr:row>289</xdr:row>
      <xdr:rowOff>0</xdr:rowOff>
    </xdr:from>
    <xdr:to>
      <xdr:col>13</xdr:col>
      <xdr:colOff>638175</xdr:colOff>
      <xdr:row>289</xdr:row>
      <xdr:rowOff>0</xdr:rowOff>
    </xdr:to>
    <xdr:sp>
      <xdr:nvSpPr>
        <xdr:cNvPr id="123" name="Text 22"/>
        <xdr:cNvSpPr txBox="1">
          <a:spLocks noChangeArrowheads="1"/>
        </xdr:cNvSpPr>
      </xdr:nvSpPr>
      <xdr:spPr>
        <a:xfrm>
          <a:off x="676275" y="47386875"/>
          <a:ext cx="72866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2</xdr:col>
      <xdr:colOff>190500</xdr:colOff>
      <xdr:row>289</xdr:row>
      <xdr:rowOff>0</xdr:rowOff>
    </xdr:from>
    <xdr:to>
      <xdr:col>13</xdr:col>
      <xdr:colOff>657225</xdr:colOff>
      <xdr:row>289</xdr:row>
      <xdr:rowOff>0</xdr:rowOff>
    </xdr:to>
    <xdr:sp>
      <xdr:nvSpPr>
        <xdr:cNvPr id="124" name="Text 22"/>
        <xdr:cNvSpPr txBox="1">
          <a:spLocks noChangeArrowheads="1"/>
        </xdr:cNvSpPr>
      </xdr:nvSpPr>
      <xdr:spPr>
        <a:xfrm>
          <a:off x="647700" y="47386875"/>
          <a:ext cx="73342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rPr>
            <a:t>FRS 3 (revised) : Business Combinations, FRS 136 (revised) : Impairment of Assets and FRS 138 : Intangible Assets</a:t>
          </a:r>
        </a:p>
      </xdr:txBody>
    </xdr:sp>
    <xdr:clientData/>
  </xdr:twoCellAnchor>
  <xdr:twoCellAnchor>
    <xdr:from>
      <xdr:col>2</xdr:col>
      <xdr:colOff>180975</xdr:colOff>
      <xdr:row>289</xdr:row>
      <xdr:rowOff>0</xdr:rowOff>
    </xdr:from>
    <xdr:to>
      <xdr:col>14</xdr:col>
      <xdr:colOff>0</xdr:colOff>
      <xdr:row>289</xdr:row>
      <xdr:rowOff>0</xdr:rowOff>
    </xdr:to>
    <xdr:sp>
      <xdr:nvSpPr>
        <xdr:cNvPr id="125" name="Text 22"/>
        <xdr:cNvSpPr txBox="1">
          <a:spLocks noChangeArrowheads="1"/>
        </xdr:cNvSpPr>
      </xdr:nvSpPr>
      <xdr:spPr>
        <a:xfrm>
          <a:off x="638175" y="47386875"/>
          <a:ext cx="74009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FRS 138 does not give rise to any adjustments to the opening balances of retained profits of the prior or current year.</a:t>
          </a:r>
        </a:p>
      </xdr:txBody>
    </xdr:sp>
    <xdr:clientData/>
  </xdr:twoCellAnchor>
  <xdr:twoCellAnchor>
    <xdr:from>
      <xdr:col>0</xdr:col>
      <xdr:colOff>200025</xdr:colOff>
      <xdr:row>289</xdr:row>
      <xdr:rowOff>0</xdr:rowOff>
    </xdr:from>
    <xdr:to>
      <xdr:col>13</xdr:col>
      <xdr:colOff>638175</xdr:colOff>
      <xdr:row>289</xdr:row>
      <xdr:rowOff>0</xdr:rowOff>
    </xdr:to>
    <xdr:sp>
      <xdr:nvSpPr>
        <xdr:cNvPr id="126" name="Text 22"/>
        <xdr:cNvSpPr txBox="1">
          <a:spLocks noChangeArrowheads="1"/>
        </xdr:cNvSpPr>
      </xdr:nvSpPr>
      <xdr:spPr>
        <a:xfrm>
          <a:off x="200025" y="47386875"/>
          <a:ext cx="77628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289</xdr:row>
      <xdr:rowOff>0</xdr:rowOff>
    </xdr:from>
    <xdr:to>
      <xdr:col>13</xdr:col>
      <xdr:colOff>657225</xdr:colOff>
      <xdr:row>289</xdr:row>
      <xdr:rowOff>0</xdr:rowOff>
    </xdr:to>
    <xdr:sp>
      <xdr:nvSpPr>
        <xdr:cNvPr id="127" name="Text 22"/>
        <xdr:cNvSpPr txBox="1">
          <a:spLocks noChangeArrowheads="1"/>
        </xdr:cNvSpPr>
      </xdr:nvSpPr>
      <xdr:spPr>
        <a:xfrm>
          <a:off x="200025" y="47386875"/>
          <a:ext cx="77819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289</xdr:row>
      <xdr:rowOff>0</xdr:rowOff>
    </xdr:from>
    <xdr:to>
      <xdr:col>13</xdr:col>
      <xdr:colOff>590550</xdr:colOff>
      <xdr:row>289</xdr:row>
      <xdr:rowOff>0</xdr:rowOff>
    </xdr:to>
    <xdr:sp>
      <xdr:nvSpPr>
        <xdr:cNvPr id="128" name="Text 22"/>
        <xdr:cNvSpPr txBox="1">
          <a:spLocks noChangeArrowheads="1"/>
        </xdr:cNvSpPr>
      </xdr:nvSpPr>
      <xdr:spPr>
        <a:xfrm>
          <a:off x="276225" y="47386875"/>
          <a:ext cx="7639050" cy="0"/>
        </a:xfrm>
        <a:prstGeom prst="rect">
          <a:avLst/>
        </a:prstGeom>
        <a:solidFill>
          <a:srgbClr val="FFFFFF"/>
        </a:solidFill>
        <a:ln w="1" cmpd="sng">
          <a:noFill/>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Proposed Dividend</a:t>
          </a:r>
          <a:r>
            <a:rPr lang="en-US" cap="none" sz="10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289</xdr:row>
      <xdr:rowOff>0</xdr:rowOff>
    </xdr:from>
    <xdr:to>
      <xdr:col>13</xdr:col>
      <xdr:colOff>590550</xdr:colOff>
      <xdr:row>289</xdr:row>
      <xdr:rowOff>0</xdr:rowOff>
    </xdr:to>
    <xdr:sp>
      <xdr:nvSpPr>
        <xdr:cNvPr id="129" name="Text Box 331"/>
        <xdr:cNvSpPr txBox="1">
          <a:spLocks noChangeArrowheads="1"/>
        </xdr:cNvSpPr>
      </xdr:nvSpPr>
      <xdr:spPr>
        <a:xfrm>
          <a:off x="247650" y="47386875"/>
          <a:ext cx="7667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1" i="0" u="none" baseline="0">
              <a:solidFill>
                <a:srgbClr val="000000"/>
              </a:solidFill>
              <a:latin typeface="Times New Roman"/>
              <a:ea typeface="Times New Roman"/>
              <a:cs typeface="Times New Roman"/>
            </a:rPr>
            <a:t>Performance Review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289</xdr:row>
      <xdr:rowOff>0</xdr:rowOff>
    </xdr:from>
    <xdr:to>
      <xdr:col>13</xdr:col>
      <xdr:colOff>561975</xdr:colOff>
      <xdr:row>289</xdr:row>
      <xdr:rowOff>0</xdr:rowOff>
    </xdr:to>
    <xdr:sp>
      <xdr:nvSpPr>
        <xdr:cNvPr id="130" name="Text Box 332"/>
        <xdr:cNvSpPr txBox="1">
          <a:spLocks noChangeArrowheads="1"/>
        </xdr:cNvSpPr>
      </xdr:nvSpPr>
      <xdr:spPr>
        <a:xfrm>
          <a:off x="428625" y="47386875"/>
          <a:ext cx="74580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Group's Revenue for the financial yeat-to-date was affected by the combination of the following:-</a:t>
          </a:r>
        </a:p>
      </xdr:txBody>
    </xdr:sp>
    <xdr:clientData/>
  </xdr:twoCellAnchor>
  <xdr:twoCellAnchor>
    <xdr:from>
      <xdr:col>2</xdr:col>
      <xdr:colOff>200025</xdr:colOff>
      <xdr:row>289</xdr:row>
      <xdr:rowOff>0</xdr:rowOff>
    </xdr:from>
    <xdr:to>
      <xdr:col>13</xdr:col>
      <xdr:colOff>561975</xdr:colOff>
      <xdr:row>289</xdr:row>
      <xdr:rowOff>0</xdr:rowOff>
    </xdr:to>
    <xdr:sp>
      <xdr:nvSpPr>
        <xdr:cNvPr id="131" name="Text Box 333"/>
        <xdr:cNvSpPr txBox="1">
          <a:spLocks noChangeArrowheads="1"/>
        </xdr:cNvSpPr>
      </xdr:nvSpPr>
      <xdr:spPr>
        <a:xfrm>
          <a:off x="657225" y="47386875"/>
          <a:ext cx="7229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closure of non-performing Kedai Ayamas and Rasa Ayamas;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various other external factors which affected consumers sentiments, market confidence and which contributed to the general increased cost of living.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161925</xdr:colOff>
      <xdr:row>289</xdr:row>
      <xdr:rowOff>0</xdr:rowOff>
    </xdr:from>
    <xdr:to>
      <xdr:col>13</xdr:col>
      <xdr:colOff>638175</xdr:colOff>
      <xdr:row>289</xdr:row>
      <xdr:rowOff>0</xdr:rowOff>
    </xdr:to>
    <xdr:sp>
      <xdr:nvSpPr>
        <xdr:cNvPr id="132" name="Text Box 335"/>
        <xdr:cNvSpPr txBox="1">
          <a:spLocks noChangeArrowheads="1"/>
        </xdr:cNvSpPr>
      </xdr:nvSpPr>
      <xdr:spPr>
        <a:xfrm>
          <a:off x="161925" y="47386875"/>
          <a:ext cx="78009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1" i="0" u="sng" baseline="0">
              <a:solidFill>
                <a:srgbClr val="000000"/>
              </a:solidFill>
              <a:latin typeface="Times New Roman"/>
              <a:ea typeface="Times New Roman"/>
              <a:cs typeface="Times New Roman"/>
            </a:rPr>
            <a:t>Profitability</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profit improvement was primarily attributed to the successful planning and execution of the initiatives embodied  in the August 2005 Strategic Roadmap:-</a:t>
          </a:r>
        </a:p>
      </xdr:txBody>
    </xdr:sp>
    <xdr:clientData/>
  </xdr:twoCellAnchor>
  <xdr:twoCellAnchor>
    <xdr:from>
      <xdr:col>2</xdr:col>
      <xdr:colOff>47625</xdr:colOff>
      <xdr:row>289</xdr:row>
      <xdr:rowOff>0</xdr:rowOff>
    </xdr:from>
    <xdr:to>
      <xdr:col>13</xdr:col>
      <xdr:colOff>542925</xdr:colOff>
      <xdr:row>289</xdr:row>
      <xdr:rowOff>0</xdr:rowOff>
    </xdr:to>
    <xdr:sp>
      <xdr:nvSpPr>
        <xdr:cNvPr id="133" name="Text Box 338"/>
        <xdr:cNvSpPr txBox="1">
          <a:spLocks noChangeArrowheads="1"/>
        </xdr:cNvSpPr>
      </xdr:nvSpPr>
      <xdr:spPr>
        <a:xfrm>
          <a:off x="504825" y="47386875"/>
          <a:ext cx="7362825" cy="0"/>
        </a:xfrm>
        <a:prstGeom prst="rect">
          <a:avLst/>
        </a:prstGeom>
        <a:solidFill>
          <a:srgbClr val="FFFFFF"/>
        </a:solidFill>
        <a:ln w="9525" cmpd="sng">
          <a:solidFill>
            <a:srgbClr val="FFFFFF"/>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Times New Roman"/>
              <a:ea typeface="Times New Roman"/>
              <a:cs typeface="Times New Roman"/>
            </a:rPr>
            <a:t>effective brand thematic marketing campaigns such as "What's your KFC Moments?" and  "5 Senses" which were designed to build an emotional bond with our customers and also to pre-empt the potential negative perception that the Avian Flu may have on our products;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new product such as Fish Sandwich which was intended to offer our customers a trusted and cost effective alternative to our chicken centric products;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introduction of product variants like the Colonel Burger and X-meal which improved access to the Teens and Young Adults segment;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extension of the successful Family Feast combo meals to include 8 Happiness Feast and  Sorbet Story which received
</a:t>
          </a:r>
          <a:r>
            <a:rPr lang="en-US" cap="none" sz="1000" b="0" i="0" u="none" baseline="0">
              <a:solidFill>
                <a:srgbClr val="000000"/>
              </a:solidFill>
              <a:latin typeface="Times New Roman"/>
              <a:ea typeface="Times New Roman"/>
              <a:cs typeface="Times New Roman"/>
            </a:rPr>
            <a:t>strong suppport from the Family segment;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more effective cost control (labour, material usage, wastages etc.) and improved productivity and operational efficiencies at the store level which leads to higher Restaurant Margins;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rationalisation of Rasa Ayamas and Kedai Ayamas store portfolio which yielded further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38100</xdr:colOff>
      <xdr:row>289</xdr:row>
      <xdr:rowOff>0</xdr:rowOff>
    </xdr:from>
    <xdr:to>
      <xdr:col>13</xdr:col>
      <xdr:colOff>581025</xdr:colOff>
      <xdr:row>289</xdr:row>
      <xdr:rowOff>0</xdr:rowOff>
    </xdr:to>
    <xdr:sp>
      <xdr:nvSpPr>
        <xdr:cNvPr id="134" name="Text Box 341"/>
        <xdr:cNvSpPr txBox="1">
          <a:spLocks noChangeArrowheads="1"/>
        </xdr:cNvSpPr>
      </xdr:nvSpPr>
      <xdr:spPr>
        <a:xfrm>
          <a:off x="495300" y="47386875"/>
          <a:ext cx="74104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effective control of general and administration expenses at the Group Support Divisions;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policies and procedures for more effective asset and liability management have also been implemented.  Surplus cash
</a:t>
          </a:r>
          <a:r>
            <a:rPr lang="en-US" cap="none" sz="1000" b="0" i="0" u="none" baseline="0">
              <a:solidFill>
                <a:srgbClr val="000000"/>
              </a:solidFill>
              <a:latin typeface="Times New Roman"/>
              <a:ea typeface="Times New Roman"/>
              <a:cs typeface="Times New Roman"/>
            </a:rPr>
            <a:t>flows generated from operations and from asset sales have been directed towards reducing the Group's Borrowings.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Rationalisation of Rasa Ayamas and Kedai Ayamas store portfolio which yielded cost savings.</a:t>
          </a:r>
        </a:p>
      </xdr:txBody>
    </xdr:sp>
    <xdr:clientData/>
  </xdr:twoCellAnchor>
  <xdr:twoCellAnchor>
    <xdr:from>
      <xdr:col>1</xdr:col>
      <xdr:colOff>28575</xdr:colOff>
      <xdr:row>289</xdr:row>
      <xdr:rowOff>0</xdr:rowOff>
    </xdr:from>
    <xdr:to>
      <xdr:col>13</xdr:col>
      <xdr:colOff>523875</xdr:colOff>
      <xdr:row>289</xdr:row>
      <xdr:rowOff>0</xdr:rowOff>
    </xdr:to>
    <xdr:sp>
      <xdr:nvSpPr>
        <xdr:cNvPr id="135" name="Text 22"/>
        <xdr:cNvSpPr txBox="1">
          <a:spLocks noChangeArrowheads="1"/>
        </xdr:cNvSpPr>
      </xdr:nvSpPr>
      <xdr:spPr>
        <a:xfrm>
          <a:off x="238125" y="47386875"/>
          <a:ext cx="7610475"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Comment on Material Change in Profit Before Taxation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a result, the Group registered a better Profit before Taxation of RM33.5 million in the current quarter as against RM27.3 million in the previous quarter to 31 March 2006.  Earnings per Share increased from 9.6 sen in the previous quarter to 11.4 sen in the current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Other than the seasonality factor, the Group's resutls for the current quarter were also adversely affected by the following:-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123825</xdr:colOff>
      <xdr:row>289</xdr:row>
      <xdr:rowOff>0</xdr:rowOff>
    </xdr:from>
    <xdr:to>
      <xdr:col>13</xdr:col>
      <xdr:colOff>609600</xdr:colOff>
      <xdr:row>289</xdr:row>
      <xdr:rowOff>0</xdr:rowOff>
    </xdr:to>
    <xdr:sp>
      <xdr:nvSpPr>
        <xdr:cNvPr id="136" name="Text 22"/>
        <xdr:cNvSpPr txBox="1">
          <a:spLocks noChangeArrowheads="1"/>
        </xdr:cNvSpPr>
      </xdr:nvSpPr>
      <xdr:spPr>
        <a:xfrm>
          <a:off x="581025" y="47386875"/>
          <a:ext cx="73533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Avian Flu  impacting on the operations of the both KFC Restaurant and Integrated Poultry Segments;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Hand, Foot and Mouth outbreak  impacting on the operations of KFC East Malaysia and Brunei;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adverse impact of a 30% increase in electricity tariffs in Singapore in the current quarter.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28575</xdr:colOff>
      <xdr:row>289</xdr:row>
      <xdr:rowOff>0</xdr:rowOff>
    </xdr:from>
    <xdr:to>
      <xdr:col>1</xdr:col>
      <xdr:colOff>57150</xdr:colOff>
      <xdr:row>289</xdr:row>
      <xdr:rowOff>0</xdr:rowOff>
    </xdr:to>
    <xdr:sp>
      <xdr:nvSpPr>
        <xdr:cNvPr id="137" name="Text Box 347"/>
        <xdr:cNvSpPr txBox="1">
          <a:spLocks noChangeArrowheads="1"/>
        </xdr:cNvSpPr>
      </xdr:nvSpPr>
      <xdr:spPr>
        <a:xfrm>
          <a:off x="28575" y="47386875"/>
          <a:ext cx="2381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16.</a:t>
          </a:r>
        </a:p>
      </xdr:txBody>
    </xdr:sp>
    <xdr:clientData/>
  </xdr:twoCellAnchor>
  <xdr:twoCellAnchor>
    <xdr:from>
      <xdr:col>2</xdr:col>
      <xdr:colOff>476250</xdr:colOff>
      <xdr:row>289</xdr:row>
      <xdr:rowOff>0</xdr:rowOff>
    </xdr:from>
    <xdr:to>
      <xdr:col>13</xdr:col>
      <xdr:colOff>561975</xdr:colOff>
      <xdr:row>289</xdr:row>
      <xdr:rowOff>0</xdr:rowOff>
    </xdr:to>
    <xdr:sp>
      <xdr:nvSpPr>
        <xdr:cNvPr id="138" name="Text Box 352"/>
        <xdr:cNvSpPr txBox="1">
          <a:spLocks noChangeArrowheads="1"/>
        </xdr:cNvSpPr>
      </xdr:nvSpPr>
      <xdr:spPr>
        <a:xfrm>
          <a:off x="933450" y="47386875"/>
          <a:ext cx="69532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Hand, Foot and Mouth outbreak in Sarawak;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substantial increase in petrol and diesel prices in Malaysia;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increase in interest rates in Malaysia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104775</xdr:colOff>
      <xdr:row>289</xdr:row>
      <xdr:rowOff>0</xdr:rowOff>
    </xdr:from>
    <xdr:to>
      <xdr:col>2</xdr:col>
      <xdr:colOff>85725</xdr:colOff>
      <xdr:row>289</xdr:row>
      <xdr:rowOff>0</xdr:rowOff>
    </xdr:to>
    <xdr:sp>
      <xdr:nvSpPr>
        <xdr:cNvPr id="139" name="Text Box 356"/>
        <xdr:cNvSpPr txBox="1">
          <a:spLocks noChangeArrowheads="1"/>
        </xdr:cNvSpPr>
      </xdr:nvSpPr>
      <xdr:spPr>
        <a:xfrm>
          <a:off x="314325" y="47386875"/>
          <a:ext cx="2286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(iii)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447675</xdr:colOff>
      <xdr:row>289</xdr:row>
      <xdr:rowOff>0</xdr:rowOff>
    </xdr:from>
    <xdr:to>
      <xdr:col>13</xdr:col>
      <xdr:colOff>628650</xdr:colOff>
      <xdr:row>289</xdr:row>
      <xdr:rowOff>0</xdr:rowOff>
    </xdr:to>
    <xdr:sp>
      <xdr:nvSpPr>
        <xdr:cNvPr id="140" name="Text Box 359"/>
        <xdr:cNvSpPr txBox="1">
          <a:spLocks noChangeArrowheads="1"/>
        </xdr:cNvSpPr>
      </xdr:nvSpPr>
      <xdr:spPr>
        <a:xfrm>
          <a:off x="904875" y="47386875"/>
          <a:ext cx="70485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289</xdr:row>
      <xdr:rowOff>0</xdr:rowOff>
    </xdr:from>
    <xdr:to>
      <xdr:col>13</xdr:col>
      <xdr:colOff>590550</xdr:colOff>
      <xdr:row>289</xdr:row>
      <xdr:rowOff>0</xdr:rowOff>
    </xdr:to>
    <xdr:sp>
      <xdr:nvSpPr>
        <xdr:cNvPr id="141" name="Text Box 360"/>
        <xdr:cNvSpPr txBox="1">
          <a:spLocks noChangeArrowheads="1"/>
        </xdr:cNvSpPr>
      </xdr:nvSpPr>
      <xdr:spPr>
        <a:xfrm>
          <a:off x="857250" y="47386875"/>
          <a:ext cx="70580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289</xdr:row>
      <xdr:rowOff>0</xdr:rowOff>
    </xdr:from>
    <xdr:to>
      <xdr:col>13</xdr:col>
      <xdr:colOff>523875</xdr:colOff>
      <xdr:row>289</xdr:row>
      <xdr:rowOff>0</xdr:rowOff>
    </xdr:to>
    <xdr:sp>
      <xdr:nvSpPr>
        <xdr:cNvPr id="142" name="Text 22"/>
        <xdr:cNvSpPr txBox="1">
          <a:spLocks noChangeArrowheads="1"/>
        </xdr:cNvSpPr>
      </xdr:nvSpPr>
      <xdr:spPr>
        <a:xfrm>
          <a:off x="466725" y="47386875"/>
          <a:ext cx="73818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289</xdr:row>
      <xdr:rowOff>0</xdr:rowOff>
    </xdr:from>
    <xdr:to>
      <xdr:col>13</xdr:col>
      <xdr:colOff>609600</xdr:colOff>
      <xdr:row>289</xdr:row>
      <xdr:rowOff>0</xdr:rowOff>
    </xdr:to>
    <xdr:sp>
      <xdr:nvSpPr>
        <xdr:cNvPr id="143" name="Text 22"/>
        <xdr:cNvSpPr txBox="1">
          <a:spLocks noChangeArrowheads="1"/>
        </xdr:cNvSpPr>
      </xdr:nvSpPr>
      <xdr:spPr>
        <a:xfrm>
          <a:off x="485775" y="473868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particular focus was placed on efficient sourcing of product and services and on ensuring both internal and external suppliers deliver on time, at the right place, at the right price and with the right quantities;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greater efforts were also directed at optimising the Group's raw materials and finished stock handling and holdings </a:t>
          </a:r>
        </a:p>
      </xdr:txBody>
    </xdr:sp>
    <xdr:clientData/>
  </xdr:twoCellAnchor>
  <xdr:twoCellAnchor>
    <xdr:from>
      <xdr:col>2</xdr:col>
      <xdr:colOff>38100</xdr:colOff>
      <xdr:row>289</xdr:row>
      <xdr:rowOff>0</xdr:rowOff>
    </xdr:from>
    <xdr:to>
      <xdr:col>13</xdr:col>
      <xdr:colOff>561975</xdr:colOff>
      <xdr:row>289</xdr:row>
      <xdr:rowOff>0</xdr:rowOff>
    </xdr:to>
    <xdr:sp>
      <xdr:nvSpPr>
        <xdr:cNvPr id="144" name="Text Box 363"/>
        <xdr:cNvSpPr txBox="1">
          <a:spLocks noChangeArrowheads="1"/>
        </xdr:cNvSpPr>
      </xdr:nvSpPr>
      <xdr:spPr>
        <a:xfrm>
          <a:off x="495300" y="47386875"/>
          <a:ext cx="73914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solidFill>
                <a:srgbClr val="000000"/>
              </a:solidFill>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289</xdr:row>
      <xdr:rowOff>0</xdr:rowOff>
    </xdr:from>
    <xdr:to>
      <xdr:col>13</xdr:col>
      <xdr:colOff>590550</xdr:colOff>
      <xdr:row>289</xdr:row>
      <xdr:rowOff>0</xdr:rowOff>
    </xdr:to>
    <xdr:sp>
      <xdr:nvSpPr>
        <xdr:cNvPr id="145" name="Text 22"/>
        <xdr:cNvSpPr txBox="1">
          <a:spLocks noChangeArrowheads="1"/>
        </xdr:cNvSpPr>
      </xdr:nvSpPr>
      <xdr:spPr>
        <a:xfrm>
          <a:off x="466725" y="47386875"/>
          <a:ext cx="74485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
          </a:r>
        </a:p>
      </xdr:txBody>
    </xdr:sp>
    <xdr:clientData/>
  </xdr:twoCellAnchor>
  <xdr:twoCellAnchor>
    <xdr:from>
      <xdr:col>1</xdr:col>
      <xdr:colOff>57150</xdr:colOff>
      <xdr:row>289</xdr:row>
      <xdr:rowOff>0</xdr:rowOff>
    </xdr:from>
    <xdr:to>
      <xdr:col>13</xdr:col>
      <xdr:colOff>561975</xdr:colOff>
      <xdr:row>289</xdr:row>
      <xdr:rowOff>0</xdr:rowOff>
    </xdr:to>
    <xdr:sp>
      <xdr:nvSpPr>
        <xdr:cNvPr id="146" name="Text Box 367"/>
        <xdr:cNvSpPr txBox="1">
          <a:spLocks noChangeArrowheads="1"/>
        </xdr:cNvSpPr>
      </xdr:nvSpPr>
      <xdr:spPr>
        <a:xfrm>
          <a:off x="266700" y="47386875"/>
          <a:ext cx="7620000" cy="0"/>
        </a:xfrm>
        <a:prstGeom prst="rect">
          <a:avLst/>
        </a:prstGeom>
        <a:solidFill>
          <a:srgbClr val="FFFFFF"/>
        </a:solidFill>
        <a:ln w="9525" cmpd="sng">
          <a:solidFill>
            <a:srgbClr val="FFFFFF"/>
          </a:solidFill>
          <a:headEnd type="none"/>
          <a:tailEnd type="none"/>
        </a:ln>
      </xdr:spPr>
      <xdr:txBody>
        <a:bodyPr vertOverflow="clip" wrap="square" lIns="27432" tIns="22860" rIns="0" bIns="22860" anchor="ctr"/>
        <a:p>
          <a:pPr algn="l">
            <a:defRPr/>
          </a:pPr>
          <a:r>
            <a:rPr lang="en-US" cap="none" sz="1000" b="0" i="0" u="none" baseline="0">
              <a:solidFill>
                <a:srgbClr val="000000"/>
              </a:solidFill>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With respect to the threat of Avian Flu, the Group will continue to observe and enforce strict bio-security measures at the farm level and co-operate with the authorities in our </a:t>
          </a:r>
          <a:r>
            <a:rPr lang="en-US" cap="none" sz="1000" b="1" i="0" u="none" baseline="0">
              <a:solidFill>
                <a:srgbClr val="000000"/>
              </a:solidFill>
              <a:latin typeface="Times New Roman"/>
              <a:ea typeface="Times New Roman"/>
              <a:cs typeface="Times New Roman"/>
            </a:rPr>
            <a:t>"Farm to Plate" </a:t>
          </a:r>
          <a:r>
            <a:rPr lang="en-US" cap="none" sz="1000" b="0" i="0" u="none" baseline="0">
              <a:solidFill>
                <a:srgbClr val="000000"/>
              </a:solidFill>
              <a:latin typeface="Times New Roman"/>
              <a:ea typeface="Times New Roman"/>
              <a:cs typeface="Times New Roman"/>
            </a:rPr>
            <a:t>integrated poultry business.  We will continue to build on proactive Government led measures to reinforce trust and awareness in the safety and integrity of our products.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38100</xdr:colOff>
      <xdr:row>289</xdr:row>
      <xdr:rowOff>0</xdr:rowOff>
    </xdr:from>
    <xdr:to>
      <xdr:col>14</xdr:col>
      <xdr:colOff>0</xdr:colOff>
      <xdr:row>289</xdr:row>
      <xdr:rowOff>0</xdr:rowOff>
    </xdr:to>
    <xdr:sp>
      <xdr:nvSpPr>
        <xdr:cNvPr id="147" name="Text Box 368"/>
        <xdr:cNvSpPr txBox="1">
          <a:spLocks noChangeArrowheads="1"/>
        </xdr:cNvSpPr>
      </xdr:nvSpPr>
      <xdr:spPr>
        <a:xfrm>
          <a:off x="247650" y="47386875"/>
          <a:ext cx="77914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rPr>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289</xdr:row>
      <xdr:rowOff>0</xdr:rowOff>
    </xdr:from>
    <xdr:to>
      <xdr:col>2</xdr:col>
      <xdr:colOff>47625</xdr:colOff>
      <xdr:row>289</xdr:row>
      <xdr:rowOff>0</xdr:rowOff>
    </xdr:to>
    <xdr:sp>
      <xdr:nvSpPr>
        <xdr:cNvPr id="148" name="Text Box 369"/>
        <xdr:cNvSpPr txBox="1">
          <a:spLocks noChangeArrowheads="1"/>
        </xdr:cNvSpPr>
      </xdr:nvSpPr>
      <xdr:spPr>
        <a:xfrm>
          <a:off x="342900" y="47386875"/>
          <a:ext cx="16192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ii)</a:t>
          </a:r>
        </a:p>
      </xdr:txBody>
    </xdr:sp>
    <xdr:clientData/>
  </xdr:twoCellAnchor>
  <xdr:oneCellAnchor>
    <xdr:from>
      <xdr:col>9</xdr:col>
      <xdr:colOff>28575</xdr:colOff>
      <xdr:row>289</xdr:row>
      <xdr:rowOff>0</xdr:rowOff>
    </xdr:from>
    <xdr:ext cx="76200" cy="200025"/>
    <xdr:sp>
      <xdr:nvSpPr>
        <xdr:cNvPr id="149" name="Text Box 370"/>
        <xdr:cNvSpPr txBox="1">
          <a:spLocks noChangeArrowheads="1"/>
        </xdr:cNvSpPr>
      </xdr:nvSpPr>
      <xdr:spPr>
        <a:xfrm>
          <a:off x="4686300" y="47386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123825</xdr:colOff>
      <xdr:row>289</xdr:row>
      <xdr:rowOff>0</xdr:rowOff>
    </xdr:from>
    <xdr:to>
      <xdr:col>2</xdr:col>
      <xdr:colOff>409575</xdr:colOff>
      <xdr:row>289</xdr:row>
      <xdr:rowOff>0</xdr:rowOff>
    </xdr:to>
    <xdr:sp>
      <xdr:nvSpPr>
        <xdr:cNvPr id="150" name="Text Box 371"/>
        <xdr:cNvSpPr txBox="1">
          <a:spLocks noChangeArrowheads="1"/>
        </xdr:cNvSpPr>
      </xdr:nvSpPr>
      <xdr:spPr>
        <a:xfrm>
          <a:off x="581025" y="47386875"/>
          <a:ext cx="2857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(ii)</a:t>
          </a:r>
        </a:p>
      </xdr:txBody>
    </xdr:sp>
    <xdr:clientData/>
  </xdr:twoCellAnchor>
  <xdr:twoCellAnchor>
    <xdr:from>
      <xdr:col>2</xdr:col>
      <xdr:colOff>266700</xdr:colOff>
      <xdr:row>289</xdr:row>
      <xdr:rowOff>0</xdr:rowOff>
    </xdr:from>
    <xdr:to>
      <xdr:col>13</xdr:col>
      <xdr:colOff>590550</xdr:colOff>
      <xdr:row>289</xdr:row>
      <xdr:rowOff>0</xdr:rowOff>
    </xdr:to>
    <xdr:sp>
      <xdr:nvSpPr>
        <xdr:cNvPr id="151" name="Text Box 372"/>
        <xdr:cNvSpPr txBox="1">
          <a:spLocks noChangeArrowheads="1"/>
        </xdr:cNvSpPr>
      </xdr:nvSpPr>
      <xdr:spPr>
        <a:xfrm>
          <a:off x="723900" y="47386875"/>
          <a:ext cx="71913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shares transferred into the Depository's Securities Account before 4p.m. on 17 July 2006 in repect of ordinary transfers; and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shares bought on the Bursa Securities on a cum entitlement basis according to the Rules of the Bursa Securities.
</a:t>
          </a:r>
        </a:p>
      </xdr:txBody>
    </xdr:sp>
    <xdr:clientData/>
  </xdr:twoCellAnchor>
  <xdr:twoCellAnchor>
    <xdr:from>
      <xdr:col>1</xdr:col>
      <xdr:colOff>171450</xdr:colOff>
      <xdr:row>289</xdr:row>
      <xdr:rowOff>0</xdr:rowOff>
    </xdr:from>
    <xdr:to>
      <xdr:col>2</xdr:col>
      <xdr:colOff>219075</xdr:colOff>
      <xdr:row>289</xdr:row>
      <xdr:rowOff>0</xdr:rowOff>
    </xdr:to>
    <xdr:sp>
      <xdr:nvSpPr>
        <xdr:cNvPr id="152" name="Text Box 373"/>
        <xdr:cNvSpPr txBox="1">
          <a:spLocks noChangeArrowheads="1"/>
        </xdr:cNvSpPr>
      </xdr:nvSpPr>
      <xdr:spPr>
        <a:xfrm>
          <a:off x="381000" y="47386875"/>
          <a:ext cx="295275"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9"/>
  <sheetViews>
    <sheetView showGridLines="0" tabSelected="1" zoomScaleSheetLayoutView="100" zoomScalePageLayoutView="0" workbookViewId="0" topLeftCell="A1">
      <selection activeCell="K11" sqref="K11"/>
    </sheetView>
  </sheetViews>
  <sheetFormatPr defaultColWidth="9.140625" defaultRowHeight="12.75" customHeight="1"/>
  <cols>
    <col min="1" max="1" width="3.140625" style="8" customWidth="1"/>
    <col min="2" max="2" width="3.7109375" style="2" customWidth="1"/>
    <col min="3" max="3" width="12.7109375" style="2" customWidth="1"/>
    <col min="4" max="4" width="8.421875" style="2" customWidth="1"/>
    <col min="5" max="5" width="8.28125" style="2" customWidth="1"/>
    <col min="6" max="6" width="7.28125" style="2" customWidth="1"/>
    <col min="7" max="7" width="7.8515625" style="2" customWidth="1"/>
    <col min="8" max="8" width="9.140625" style="2" customWidth="1"/>
    <col min="9" max="9" width="9.28125" style="2" customWidth="1"/>
    <col min="10" max="10" width="9.57421875" style="2" customWidth="1"/>
    <col min="11" max="11" width="10.00390625" style="2" customWidth="1"/>
    <col min="12" max="12" width="10.28125" style="2" customWidth="1"/>
    <col min="13" max="13" width="10.140625" style="2" customWidth="1"/>
    <col min="14" max="14" width="10.7109375" style="2" customWidth="1"/>
    <col min="15" max="15" width="12.140625" style="2" customWidth="1"/>
    <col min="16" max="16" width="1.7109375" style="2" customWidth="1"/>
    <col min="17" max="16384" width="9.140625" style="2" customWidth="1"/>
  </cols>
  <sheetData>
    <row r="1" spans="1:16" ht="13.5" customHeight="1">
      <c r="A1" s="1" t="s">
        <v>35</v>
      </c>
      <c r="P1" s="2" t="s">
        <v>3</v>
      </c>
    </row>
    <row r="2" ht="13.5" customHeight="1">
      <c r="A2" s="64" t="s">
        <v>76</v>
      </c>
    </row>
    <row r="3" ht="13.5" customHeight="1">
      <c r="A3" s="1" t="s">
        <v>131</v>
      </c>
    </row>
    <row r="4" ht="13.5" customHeight="1">
      <c r="A4" s="1" t="s">
        <v>132</v>
      </c>
    </row>
    <row r="5" ht="12.75" customHeight="1">
      <c r="A5" s="1"/>
    </row>
    <row r="6" spans="1:17" ht="12.75" customHeight="1">
      <c r="A6" s="1" t="s">
        <v>72</v>
      </c>
      <c r="B6" s="5"/>
      <c r="C6" s="5"/>
      <c r="D6" s="5"/>
      <c r="E6" s="5"/>
      <c r="F6" s="5"/>
      <c r="G6" s="5"/>
      <c r="H6" s="5"/>
      <c r="I6" s="5"/>
      <c r="J6" s="5"/>
      <c r="K6" s="5"/>
      <c r="Q6" s="2" t="s">
        <v>3</v>
      </c>
    </row>
    <row r="7" spans="1:18" ht="12.75" customHeight="1">
      <c r="A7" s="3"/>
      <c r="B7" s="4"/>
      <c r="C7" s="4"/>
      <c r="D7" s="4"/>
      <c r="E7" s="4"/>
      <c r="F7" s="4"/>
      <c r="G7" s="5"/>
      <c r="H7" s="5"/>
      <c r="I7" s="5"/>
      <c r="J7" s="5"/>
      <c r="K7" s="5"/>
      <c r="Q7" s="2" t="s">
        <v>3</v>
      </c>
      <c r="R7" s="2" t="s">
        <v>3</v>
      </c>
    </row>
    <row r="8" spans="1:17" ht="12.75" customHeight="1">
      <c r="A8" s="3"/>
      <c r="B8" s="4"/>
      <c r="C8" s="4"/>
      <c r="D8" s="4"/>
      <c r="E8" s="4"/>
      <c r="F8" s="4"/>
      <c r="G8" s="5" t="s">
        <v>3</v>
      </c>
      <c r="H8" s="5"/>
      <c r="I8" s="5"/>
      <c r="J8" s="6"/>
      <c r="K8" s="7"/>
      <c r="M8" s="6"/>
      <c r="Q8" s="2" t="s">
        <v>3</v>
      </c>
    </row>
    <row r="9" spans="3:21" ht="12.75" customHeight="1">
      <c r="C9" s="2" t="s">
        <v>3</v>
      </c>
      <c r="G9" s="9"/>
      <c r="H9" s="9"/>
      <c r="I9" s="9"/>
      <c r="J9" s="82" t="s">
        <v>33</v>
      </c>
      <c r="K9" s="82"/>
      <c r="L9" s="82" t="s">
        <v>141</v>
      </c>
      <c r="M9" s="82"/>
      <c r="N9" s="71"/>
      <c r="O9" s="6"/>
      <c r="P9" s="2" t="s">
        <v>3</v>
      </c>
      <c r="Q9" s="2" t="s">
        <v>3</v>
      </c>
      <c r="R9" s="2" t="s">
        <v>3</v>
      </c>
      <c r="S9" s="2" t="s">
        <v>3</v>
      </c>
      <c r="T9" s="2" t="s">
        <v>3</v>
      </c>
      <c r="U9" s="2" t="s">
        <v>3</v>
      </c>
    </row>
    <row r="10" spans="1:17" ht="12.75" customHeight="1">
      <c r="A10" s="8" t="s">
        <v>3</v>
      </c>
      <c r="G10" s="6" t="s">
        <v>3</v>
      </c>
      <c r="H10" s="6"/>
      <c r="I10" s="6"/>
      <c r="J10" s="10" t="s">
        <v>133</v>
      </c>
      <c r="K10" s="10" t="s">
        <v>88</v>
      </c>
      <c r="L10" s="10" t="s">
        <v>133</v>
      </c>
      <c r="M10" s="10" t="s">
        <v>88</v>
      </c>
      <c r="N10" s="6"/>
      <c r="P10" s="2" t="s">
        <v>3</v>
      </c>
      <c r="Q10" s="2" t="s">
        <v>3</v>
      </c>
    </row>
    <row r="11" spans="7:16" ht="12.75" customHeight="1">
      <c r="G11" s="10"/>
      <c r="H11" s="10"/>
      <c r="I11" s="10"/>
      <c r="J11" s="10" t="s">
        <v>134</v>
      </c>
      <c r="K11" s="10" t="s">
        <v>135</v>
      </c>
      <c r="L11" s="10" t="str">
        <f>J11</f>
        <v>31/3/2012</v>
      </c>
      <c r="M11" s="10" t="str">
        <f>K11</f>
        <v>31/3/2011</v>
      </c>
      <c r="N11" s="10"/>
      <c r="P11" s="12" t="s">
        <v>3</v>
      </c>
    </row>
    <row r="12" spans="3:14" ht="12.75" customHeight="1">
      <c r="C12" s="2" t="s">
        <v>3</v>
      </c>
      <c r="I12" s="11" t="s">
        <v>34</v>
      </c>
      <c r="J12" s="11" t="s">
        <v>2</v>
      </c>
      <c r="K12" s="11" t="s">
        <v>2</v>
      </c>
      <c r="L12" s="11" t="s">
        <v>2</v>
      </c>
      <c r="M12" s="11" t="s">
        <v>2</v>
      </c>
      <c r="N12" s="11"/>
    </row>
    <row r="13" spans="11:13" ht="12.75" customHeight="1">
      <c r="K13" s="25"/>
      <c r="M13" s="25"/>
    </row>
    <row r="14" spans="1:18" ht="15.75" customHeight="1">
      <c r="A14" s="2" t="s">
        <v>11</v>
      </c>
      <c r="I14" s="13" t="s">
        <v>87</v>
      </c>
      <c r="J14" s="70">
        <v>718555</v>
      </c>
      <c r="K14" s="14">
        <v>644219</v>
      </c>
      <c r="L14" s="14">
        <v>718555</v>
      </c>
      <c r="M14" s="14">
        <v>644219</v>
      </c>
      <c r="N14" s="14"/>
      <c r="O14" s="2" t="s">
        <v>3</v>
      </c>
      <c r="P14" s="2" t="s">
        <v>3</v>
      </c>
      <c r="Q14" s="2" t="s">
        <v>3</v>
      </c>
      <c r="R14" s="2" t="s">
        <v>3</v>
      </c>
    </row>
    <row r="15" spans="9:16" ht="12.75" customHeight="1">
      <c r="I15" s="17"/>
      <c r="J15" s="76"/>
      <c r="K15" s="17"/>
      <c r="L15" s="17"/>
      <c r="M15" s="17"/>
      <c r="N15" s="17"/>
      <c r="O15" s="2" t="s">
        <v>3</v>
      </c>
      <c r="P15" s="2" t="s">
        <v>3</v>
      </c>
    </row>
    <row r="16" spans="1:16" ht="12.75" customHeight="1">
      <c r="A16" s="8" t="s">
        <v>20</v>
      </c>
      <c r="I16" s="18"/>
      <c r="J16" s="77">
        <v>-669307</v>
      </c>
      <c r="K16" s="18">
        <v>-591012</v>
      </c>
      <c r="L16" s="14">
        <v>-669307</v>
      </c>
      <c r="M16" s="14">
        <v>-591012</v>
      </c>
      <c r="N16" s="18"/>
      <c r="O16" s="2" t="s">
        <v>3</v>
      </c>
      <c r="P16" s="2" t="s">
        <v>3</v>
      </c>
    </row>
    <row r="17" spans="9:14" ht="12.75" customHeight="1">
      <c r="I17" s="15"/>
      <c r="J17" s="68"/>
      <c r="K17" s="15"/>
      <c r="L17" s="15"/>
      <c r="M17" s="15"/>
      <c r="N17" s="15"/>
    </row>
    <row r="18" spans="1:16" ht="12.75" customHeight="1">
      <c r="A18" s="2" t="s">
        <v>21</v>
      </c>
      <c r="I18" s="14"/>
      <c r="J18" s="69">
        <v>731</v>
      </c>
      <c r="K18" s="19">
        <v>639</v>
      </c>
      <c r="L18" s="19">
        <v>731</v>
      </c>
      <c r="M18" s="19">
        <v>639</v>
      </c>
      <c r="N18" s="14"/>
      <c r="O18" s="2" t="s">
        <v>3</v>
      </c>
      <c r="P18" s="2" t="s">
        <v>3</v>
      </c>
    </row>
    <row r="19" spans="9:16" ht="12.75" customHeight="1">
      <c r="I19" s="15"/>
      <c r="J19" s="68"/>
      <c r="K19" s="15"/>
      <c r="L19" s="15"/>
      <c r="M19" s="15"/>
      <c r="N19" s="15"/>
      <c r="P19" s="2" t="s">
        <v>3</v>
      </c>
    </row>
    <row r="20" spans="1:16" ht="12.75" customHeight="1">
      <c r="A20" s="2" t="s">
        <v>22</v>
      </c>
      <c r="I20" s="15"/>
      <c r="J20" s="70">
        <f>SUM(J14:J19)</f>
        <v>49979</v>
      </c>
      <c r="K20" s="14">
        <f>SUM(K14:K19)</f>
        <v>53846</v>
      </c>
      <c r="L20" s="14">
        <f>SUM(L14:L19)</f>
        <v>49979</v>
      </c>
      <c r="M20" s="14">
        <f>SUM(M14:M19)</f>
        <v>53846</v>
      </c>
      <c r="N20" s="15"/>
      <c r="P20" s="2" t="s">
        <v>3</v>
      </c>
    </row>
    <row r="21" spans="9:14" ht="12.75" customHeight="1">
      <c r="I21" s="15"/>
      <c r="J21" s="68"/>
      <c r="K21" s="15"/>
      <c r="L21" s="15"/>
      <c r="M21" s="15"/>
      <c r="N21" s="15"/>
    </row>
    <row r="22" spans="1:14" ht="12.75" customHeight="1">
      <c r="A22" s="2" t="s">
        <v>52</v>
      </c>
      <c r="I22" s="15"/>
      <c r="J22" s="69">
        <v>-2484</v>
      </c>
      <c r="K22" s="19">
        <v>-1196</v>
      </c>
      <c r="L22" s="19">
        <v>-2484</v>
      </c>
      <c r="M22" s="19">
        <v>-1196</v>
      </c>
      <c r="N22" s="15"/>
    </row>
    <row r="23" spans="1:14" ht="12.75" customHeight="1">
      <c r="A23" s="2"/>
      <c r="I23" s="15"/>
      <c r="J23" s="70"/>
      <c r="K23" s="14"/>
      <c r="L23" s="14"/>
      <c r="M23" s="14"/>
      <c r="N23" s="15"/>
    </row>
    <row r="24" spans="1:14" ht="12.75" customHeight="1">
      <c r="A24" s="2" t="s">
        <v>53</v>
      </c>
      <c r="I24" s="13" t="s">
        <v>87</v>
      </c>
      <c r="J24" s="70">
        <f>SUM(J20:J22)</f>
        <v>47495</v>
      </c>
      <c r="K24" s="14">
        <f>SUM(K20:K22)</f>
        <v>52650</v>
      </c>
      <c r="L24" s="14">
        <f>SUM(L20:L22)</f>
        <v>47495</v>
      </c>
      <c r="M24" s="14">
        <f>SUM(M20:M22)</f>
        <v>52650</v>
      </c>
      <c r="N24" s="15"/>
    </row>
    <row r="25" spans="1:14" ht="12.75" customHeight="1">
      <c r="A25" s="2"/>
      <c r="G25" s="15"/>
      <c r="H25" s="15"/>
      <c r="I25" s="15"/>
      <c r="J25" s="68"/>
      <c r="K25" s="15"/>
      <c r="L25" s="15"/>
      <c r="M25" s="15"/>
      <c r="N25" s="15"/>
    </row>
    <row r="26" spans="1:14" ht="12.75" customHeight="1">
      <c r="A26" s="2" t="s">
        <v>89</v>
      </c>
      <c r="G26" s="14"/>
      <c r="H26" s="14"/>
      <c r="I26" s="14"/>
      <c r="J26" s="69">
        <v>-14300</v>
      </c>
      <c r="K26" s="19">
        <v>-15800</v>
      </c>
      <c r="L26" s="19">
        <v>-14300</v>
      </c>
      <c r="M26" s="19">
        <v>-15800</v>
      </c>
      <c r="N26" s="14"/>
    </row>
    <row r="27" spans="7:14" ht="12.75" customHeight="1">
      <c r="G27" s="15"/>
      <c r="H27" s="15"/>
      <c r="I27" s="15"/>
      <c r="J27" s="68"/>
      <c r="K27" s="15"/>
      <c r="L27" s="15"/>
      <c r="M27" s="15"/>
      <c r="N27" s="15"/>
    </row>
    <row r="28" spans="1:16" ht="12.75" customHeight="1">
      <c r="A28" s="2" t="s">
        <v>142</v>
      </c>
      <c r="J28" s="69">
        <f>J24+J26</f>
        <v>33195</v>
      </c>
      <c r="K28" s="19">
        <f>K24+K26</f>
        <v>36850</v>
      </c>
      <c r="L28" s="19">
        <f>L24+L26</f>
        <v>33195</v>
      </c>
      <c r="M28" s="19">
        <f>M24+M26</f>
        <v>36850</v>
      </c>
      <c r="P28" s="2" t="s">
        <v>3</v>
      </c>
    </row>
    <row r="29" spans="7:16" ht="12.75" customHeight="1">
      <c r="G29" s="15"/>
      <c r="H29" s="15"/>
      <c r="I29" s="15"/>
      <c r="J29" s="68"/>
      <c r="K29" s="15"/>
      <c r="L29" s="15"/>
      <c r="M29" s="15"/>
      <c r="N29" s="15"/>
      <c r="P29" s="2" t="s">
        <v>3</v>
      </c>
    </row>
    <row r="30" spans="1:14" ht="12.75" customHeight="1">
      <c r="A30" s="8" t="s">
        <v>103</v>
      </c>
      <c r="G30" s="15"/>
      <c r="H30" s="15"/>
      <c r="I30" s="15"/>
      <c r="J30" s="68"/>
      <c r="K30" s="15"/>
      <c r="L30" s="15"/>
      <c r="M30" s="15"/>
      <c r="N30" s="15"/>
    </row>
    <row r="31" spans="1:14" ht="12.75" customHeight="1">
      <c r="A31" s="8" t="s">
        <v>82</v>
      </c>
      <c r="I31" s="18"/>
      <c r="J31" s="77">
        <f>L31</f>
        <v>233</v>
      </c>
      <c r="K31" s="77">
        <f>M31</f>
        <v>-101</v>
      </c>
      <c r="L31" s="70">
        <f>+I157</f>
        <v>233</v>
      </c>
      <c r="M31" s="14">
        <f>I168</f>
        <v>-101</v>
      </c>
      <c r="N31" s="15"/>
    </row>
    <row r="32" spans="9:14" ht="12.75" customHeight="1">
      <c r="I32" s="18"/>
      <c r="J32" s="77"/>
      <c r="K32" s="77"/>
      <c r="L32" s="70"/>
      <c r="M32" s="14"/>
      <c r="N32" s="15"/>
    </row>
    <row r="33" spans="1:14" ht="12.75" customHeight="1">
      <c r="A33" s="8" t="s">
        <v>100</v>
      </c>
      <c r="I33" s="18"/>
      <c r="J33" s="77">
        <f>L33</f>
        <v>3378</v>
      </c>
      <c r="K33" s="77">
        <f>M33</f>
        <v>1000</v>
      </c>
      <c r="L33" s="70">
        <f>H157</f>
        <v>3378</v>
      </c>
      <c r="M33" s="67">
        <f>H168</f>
        <v>1000</v>
      </c>
      <c r="N33" s="15"/>
    </row>
    <row r="34" spans="1:14" ht="12.75" customHeight="1">
      <c r="A34" s="40"/>
      <c r="I34" s="15"/>
      <c r="J34" s="78"/>
      <c r="K34" s="53"/>
      <c r="L34" s="53"/>
      <c r="M34" s="53"/>
      <c r="N34" s="15"/>
    </row>
    <row r="35" spans="1:14" ht="12.75" customHeight="1">
      <c r="A35" s="8" t="s">
        <v>143</v>
      </c>
      <c r="I35" s="15"/>
      <c r="J35" s="69">
        <f>SUM(J31:J33)</f>
        <v>3611</v>
      </c>
      <c r="K35" s="19">
        <f>SUM(K31:K33)</f>
        <v>899</v>
      </c>
      <c r="L35" s="19">
        <f>SUM(L31:L33)</f>
        <v>3611</v>
      </c>
      <c r="M35" s="19">
        <f>SUM(M31:M33)</f>
        <v>899</v>
      </c>
      <c r="N35" s="15"/>
    </row>
    <row r="36" spans="1:14" ht="12.75" customHeight="1">
      <c r="A36" s="40"/>
      <c r="I36" s="15"/>
      <c r="J36" s="70"/>
      <c r="K36" s="14"/>
      <c r="L36" s="14"/>
      <c r="M36" s="14"/>
      <c r="N36" s="15"/>
    </row>
    <row r="37" spans="1:14" ht="12.75" customHeight="1" thickBot="1">
      <c r="A37" s="2" t="s">
        <v>144</v>
      </c>
      <c r="I37" s="15"/>
      <c r="J37" s="79">
        <f>J28+J35</f>
        <v>36806</v>
      </c>
      <c r="K37" s="16">
        <f>K28+K35</f>
        <v>37749</v>
      </c>
      <c r="L37" s="16">
        <f>L28+L35</f>
        <v>36806</v>
      </c>
      <c r="M37" s="16">
        <f>M28+M35</f>
        <v>37749</v>
      </c>
      <c r="N37" s="15"/>
    </row>
    <row r="38" spans="7:14" ht="12.75" customHeight="1" thickTop="1">
      <c r="G38" s="15"/>
      <c r="H38" s="15"/>
      <c r="I38" s="15"/>
      <c r="J38" s="68"/>
      <c r="K38" s="15"/>
      <c r="L38" s="15"/>
      <c r="M38" s="15"/>
      <c r="N38" s="15"/>
    </row>
    <row r="39" spans="1:14" ht="12.75" customHeight="1">
      <c r="A39" s="8" t="s">
        <v>73</v>
      </c>
      <c r="G39" s="15"/>
      <c r="H39" s="15"/>
      <c r="I39" s="15"/>
      <c r="J39" s="68"/>
      <c r="K39" s="15"/>
      <c r="L39" s="15"/>
      <c r="M39" s="15"/>
      <c r="N39" s="15"/>
    </row>
    <row r="40" spans="1:14" ht="12.75" customHeight="1">
      <c r="A40" s="8" t="s">
        <v>99</v>
      </c>
      <c r="G40" s="15"/>
      <c r="H40" s="15"/>
      <c r="I40" s="15"/>
      <c r="J40" s="68">
        <f>J44-J42</f>
        <v>32461</v>
      </c>
      <c r="K40" s="15">
        <f>K44-K42</f>
        <v>36124</v>
      </c>
      <c r="L40" s="15">
        <f>L44-L42</f>
        <v>32461</v>
      </c>
      <c r="M40" s="15">
        <f>M44-M42</f>
        <v>36124</v>
      </c>
      <c r="N40" s="15"/>
    </row>
    <row r="41" spans="7:14" ht="12.75" customHeight="1">
      <c r="G41" s="15"/>
      <c r="H41" s="15"/>
      <c r="I41" s="15"/>
      <c r="J41" s="68"/>
      <c r="K41" s="15"/>
      <c r="L41" s="15"/>
      <c r="M41" s="15"/>
      <c r="N41" s="15"/>
    </row>
    <row r="42" spans="1:16" ht="12.75" customHeight="1">
      <c r="A42" s="2" t="s">
        <v>105</v>
      </c>
      <c r="G42" s="14"/>
      <c r="H42" s="14"/>
      <c r="I42" s="14"/>
      <c r="J42" s="69">
        <v>734</v>
      </c>
      <c r="K42" s="19">
        <v>726</v>
      </c>
      <c r="L42" s="19">
        <v>734</v>
      </c>
      <c r="M42" s="19">
        <v>726</v>
      </c>
      <c r="N42" s="14"/>
      <c r="P42" s="2" t="s">
        <v>3</v>
      </c>
    </row>
    <row r="43" spans="7:14" ht="12.75" customHeight="1">
      <c r="G43" s="15"/>
      <c r="H43" s="15"/>
      <c r="I43" s="15"/>
      <c r="J43" s="68"/>
      <c r="K43" s="15"/>
      <c r="L43" s="15"/>
      <c r="M43" s="15"/>
      <c r="N43" s="15"/>
    </row>
    <row r="44" spans="1:13" ht="12.75" customHeight="1" thickBot="1">
      <c r="A44" s="8" t="str">
        <f>A28</f>
        <v>Profit for the period</v>
      </c>
      <c r="J44" s="79">
        <f>J28</f>
        <v>33195</v>
      </c>
      <c r="K44" s="16">
        <f>K28</f>
        <v>36850</v>
      </c>
      <c r="L44" s="16">
        <f>L28</f>
        <v>33195</v>
      </c>
      <c r="M44" s="16">
        <f>M28</f>
        <v>36850</v>
      </c>
    </row>
    <row r="45" ht="12.75" customHeight="1" thickTop="1">
      <c r="J45" s="80"/>
    </row>
    <row r="46" spans="1:11" ht="12.75" customHeight="1">
      <c r="A46" s="8" t="s">
        <v>83</v>
      </c>
      <c r="I46" s="14"/>
      <c r="J46" s="70"/>
      <c r="K46" s="14"/>
    </row>
    <row r="47" spans="1:13" ht="12.75" customHeight="1">
      <c r="A47" s="8" t="s">
        <v>99</v>
      </c>
      <c r="F47" s="15"/>
      <c r="G47" s="15"/>
      <c r="H47" s="15"/>
      <c r="J47" s="68">
        <f>J51-J49</f>
        <v>36072</v>
      </c>
      <c r="K47" s="68">
        <f>K51-K49</f>
        <v>37023</v>
      </c>
      <c r="L47" s="68">
        <f>L51-L49</f>
        <v>36072</v>
      </c>
      <c r="M47" s="68">
        <f>M51-M49</f>
        <v>37023</v>
      </c>
    </row>
    <row r="48" spans="6:13" ht="12.75" customHeight="1">
      <c r="F48" s="15"/>
      <c r="G48" s="15"/>
      <c r="H48" s="15"/>
      <c r="J48" s="68"/>
      <c r="K48" s="68"/>
      <c r="L48" s="68"/>
      <c r="M48" s="68"/>
    </row>
    <row r="49" spans="1:13" ht="12.75" customHeight="1">
      <c r="A49" s="2" t="s">
        <v>105</v>
      </c>
      <c r="F49" s="14"/>
      <c r="G49" s="14"/>
      <c r="H49" s="14"/>
      <c r="J49" s="69">
        <f>J42</f>
        <v>734</v>
      </c>
      <c r="K49" s="69">
        <f>K42</f>
        <v>726</v>
      </c>
      <c r="L49" s="69">
        <f>L42</f>
        <v>734</v>
      </c>
      <c r="M49" s="69">
        <f>M42</f>
        <v>726</v>
      </c>
    </row>
    <row r="50" spans="1:13" ht="12.75" customHeight="1">
      <c r="A50" s="2"/>
      <c r="F50" s="14"/>
      <c r="G50" s="14"/>
      <c r="H50" s="14"/>
      <c r="J50" s="70"/>
      <c r="K50" s="70"/>
      <c r="L50" s="70"/>
      <c r="M50" s="70"/>
    </row>
    <row r="51" spans="1:13" ht="12.75" customHeight="1" thickBot="1">
      <c r="A51" s="8" t="str">
        <f>A37</f>
        <v>Total comprehensive income for the period</v>
      </c>
      <c r="J51" s="16">
        <f>J37</f>
        <v>36806</v>
      </c>
      <c r="K51" s="16">
        <f>K37</f>
        <v>37749</v>
      </c>
      <c r="L51" s="16">
        <f>L37</f>
        <v>36806</v>
      </c>
      <c r="M51" s="16">
        <f>M37</f>
        <v>37749</v>
      </c>
    </row>
    <row r="52" ht="12.75" customHeight="1" thickTop="1"/>
    <row r="53" spans="1:13" ht="12.75" customHeight="1">
      <c r="A53" s="2" t="s">
        <v>37</v>
      </c>
      <c r="M53" s="2" t="s">
        <v>3</v>
      </c>
    </row>
    <row r="54" ht="12.75" customHeight="1"/>
    <row r="55" spans="2:14" ht="12.75" customHeight="1">
      <c r="B55" s="2" t="s">
        <v>4</v>
      </c>
      <c r="C55" s="2" t="s">
        <v>23</v>
      </c>
      <c r="G55" s="21"/>
      <c r="H55" s="21"/>
      <c r="I55" s="21"/>
      <c r="J55" s="22">
        <f>J40/791189*100</f>
        <v>4.102812349514465</v>
      </c>
      <c r="K55" s="22">
        <f>K40/793239*100</f>
        <v>4.553986881633405</v>
      </c>
      <c r="L55" s="22">
        <f>L40/791189*100</f>
        <v>4.102812349514465</v>
      </c>
      <c r="M55" s="56">
        <f>M40/793239*100</f>
        <v>4.553986881633405</v>
      </c>
      <c r="N55" s="21"/>
    </row>
    <row r="56" spans="7:14" ht="12.75" customHeight="1">
      <c r="G56" s="21"/>
      <c r="H56" s="21"/>
      <c r="I56" s="21"/>
      <c r="J56" s="9"/>
      <c r="K56" s="9"/>
      <c r="L56" s="9"/>
      <c r="M56" s="9"/>
      <c r="N56" s="21"/>
    </row>
    <row r="57" spans="2:13" ht="12.75" customHeight="1">
      <c r="B57" s="2" t="s">
        <v>5</v>
      </c>
      <c r="C57" s="2" t="s">
        <v>24</v>
      </c>
      <c r="J57" s="81">
        <f>J40/797885*100</f>
        <v>4.068380781691597</v>
      </c>
      <c r="K57" s="81">
        <f>K40/799180*100</f>
        <v>4.520133136464876</v>
      </c>
      <c r="L57" s="81">
        <f>L40/797885*100</f>
        <v>4.068380781691597</v>
      </c>
      <c r="M57" s="56">
        <f>M40/799180*100</f>
        <v>4.520133136464876</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9" ht="12.75" customHeight="1">
      <c r="A69" s="8" t="s">
        <v>104</v>
      </c>
    </row>
    <row r="70" ht="12.75" customHeight="1">
      <c r="A70" s="8" t="s">
        <v>137</v>
      </c>
    </row>
    <row r="72" ht="13.5" customHeight="1">
      <c r="A72" s="1" t="s">
        <v>35</v>
      </c>
    </row>
    <row r="73" spans="1:12" ht="13.5" customHeight="1">
      <c r="A73" s="23" t="s">
        <v>74</v>
      </c>
      <c r="B73" s="9"/>
      <c r="C73" s="9"/>
      <c r="D73" s="9"/>
      <c r="E73" s="9"/>
      <c r="F73" s="9"/>
      <c r="G73" s="9"/>
      <c r="H73" s="9"/>
      <c r="I73" s="9"/>
      <c r="J73" s="9"/>
      <c r="K73" s="9"/>
      <c r="L73" s="9"/>
    </row>
    <row r="74" spans="1:12" ht="13.5" customHeight="1">
      <c r="A74" s="23"/>
      <c r="B74" s="9"/>
      <c r="C74" s="9"/>
      <c r="D74" s="9"/>
      <c r="E74" s="9"/>
      <c r="F74" s="9"/>
      <c r="G74" s="9"/>
      <c r="H74" s="9"/>
      <c r="I74" s="9"/>
      <c r="J74" s="9"/>
      <c r="K74" s="9"/>
      <c r="L74" s="9"/>
    </row>
    <row r="75" spans="1:12" ht="12" customHeight="1">
      <c r="A75" s="24"/>
      <c r="B75" s="9"/>
      <c r="C75" s="9"/>
      <c r="D75" s="9"/>
      <c r="E75" s="9"/>
      <c r="F75" s="9"/>
      <c r="J75" s="25" t="s">
        <v>6</v>
      </c>
      <c r="K75" s="25" t="s">
        <v>3</v>
      </c>
      <c r="L75" s="25" t="s">
        <v>6</v>
      </c>
    </row>
    <row r="76" spans="1:12" ht="12" customHeight="1">
      <c r="A76" s="24"/>
      <c r="B76" s="9"/>
      <c r="C76" s="9"/>
      <c r="D76" s="9"/>
      <c r="E76" s="9"/>
      <c r="F76" s="9"/>
      <c r="J76" s="25" t="s">
        <v>7</v>
      </c>
      <c r="K76" s="25"/>
      <c r="L76" s="25" t="s">
        <v>9</v>
      </c>
    </row>
    <row r="77" spans="1:12" ht="12" customHeight="1">
      <c r="A77" s="24"/>
      <c r="B77" s="9"/>
      <c r="C77" s="9"/>
      <c r="D77" s="9"/>
      <c r="E77" s="9"/>
      <c r="F77" s="9"/>
      <c r="J77" s="25" t="s">
        <v>0</v>
      </c>
      <c r="K77" s="25"/>
      <c r="L77" s="25" t="s">
        <v>8</v>
      </c>
    </row>
    <row r="78" spans="1:12" ht="12" customHeight="1">
      <c r="A78" s="24"/>
      <c r="B78" s="9"/>
      <c r="C78" s="9"/>
      <c r="D78" s="9"/>
      <c r="E78" s="9"/>
      <c r="F78" s="9"/>
      <c r="J78" s="25" t="s">
        <v>1</v>
      </c>
      <c r="K78" s="25"/>
      <c r="L78" s="25" t="s">
        <v>10</v>
      </c>
    </row>
    <row r="79" spans="1:12" ht="12" customHeight="1">
      <c r="A79" s="24"/>
      <c r="B79" s="9"/>
      <c r="C79" s="9"/>
      <c r="D79" s="9"/>
      <c r="E79" s="9"/>
      <c r="F79" s="9"/>
      <c r="J79" s="26" t="str">
        <f>L11</f>
        <v>31/3/2012</v>
      </c>
      <c r="K79" s="25"/>
      <c r="L79" s="26" t="s">
        <v>129</v>
      </c>
    </row>
    <row r="80" spans="1:12" ht="12" customHeight="1">
      <c r="A80" s="24"/>
      <c r="B80" s="9"/>
      <c r="C80" s="9"/>
      <c r="D80" s="9"/>
      <c r="E80" s="9"/>
      <c r="F80" s="9"/>
      <c r="J80" s="26"/>
      <c r="K80" s="25"/>
      <c r="L80" s="25" t="s">
        <v>150</v>
      </c>
    </row>
    <row r="81" spans="1:12" ht="12" customHeight="1">
      <c r="A81" s="24"/>
      <c r="B81" s="9"/>
      <c r="C81" s="9"/>
      <c r="D81" s="9"/>
      <c r="E81" s="9"/>
      <c r="F81" s="9"/>
      <c r="G81" s="11"/>
      <c r="H81" s="11"/>
      <c r="I81" s="11"/>
      <c r="J81" s="63" t="s">
        <v>2</v>
      </c>
      <c r="K81" s="25" t="s">
        <v>3</v>
      </c>
      <c r="L81" s="63" t="s">
        <v>2</v>
      </c>
    </row>
    <row r="82" spans="1:12" ht="12.75" customHeight="1">
      <c r="A82" s="23" t="s">
        <v>39</v>
      </c>
      <c r="B82" s="9"/>
      <c r="C82" s="9"/>
      <c r="D82" s="9"/>
      <c r="E82" s="9"/>
      <c r="F82" s="9"/>
      <c r="G82" s="11"/>
      <c r="H82" s="11"/>
      <c r="I82" s="11"/>
      <c r="J82" s="25"/>
      <c r="K82" s="25"/>
      <c r="L82" s="25"/>
    </row>
    <row r="83" spans="1:12" ht="12.75" customHeight="1">
      <c r="A83" s="27" t="s">
        <v>56</v>
      </c>
      <c r="B83" s="9"/>
      <c r="C83" s="9"/>
      <c r="D83" s="9"/>
      <c r="E83" s="9"/>
      <c r="F83" s="9"/>
      <c r="J83" s="28"/>
      <c r="K83" s="28"/>
      <c r="L83" s="28"/>
    </row>
    <row r="84" spans="1:17" ht="12.75" customHeight="1">
      <c r="A84" s="9" t="s">
        <v>38</v>
      </c>
      <c r="C84" s="9"/>
      <c r="D84" s="9"/>
      <c r="E84" s="9"/>
      <c r="F84" s="9"/>
      <c r="G84" s="13"/>
      <c r="H84" s="13"/>
      <c r="I84" s="13"/>
      <c r="J84" s="29">
        <v>1244854</v>
      </c>
      <c r="K84" s="29"/>
      <c r="L84" s="29">
        <v>1228459</v>
      </c>
      <c r="Q84" s="2" t="s">
        <v>3</v>
      </c>
    </row>
    <row r="85" spans="1:12" ht="12.75" customHeight="1">
      <c r="A85" s="2" t="s">
        <v>40</v>
      </c>
      <c r="J85" s="29">
        <v>50836</v>
      </c>
      <c r="K85" s="29"/>
      <c r="L85" s="29">
        <v>50836</v>
      </c>
    </row>
    <row r="86" spans="1:17" ht="12.75" customHeight="1">
      <c r="A86" s="9" t="s">
        <v>41</v>
      </c>
      <c r="C86" s="9"/>
      <c r="D86" s="9"/>
      <c r="E86" s="9"/>
      <c r="F86" s="9"/>
      <c r="J86" s="29">
        <v>22695</v>
      </c>
      <c r="K86" s="29"/>
      <c r="L86" s="29">
        <v>23198</v>
      </c>
      <c r="Q86" s="2" t="s">
        <v>3</v>
      </c>
    </row>
    <row r="87" spans="1:12" ht="12.75" customHeight="1">
      <c r="A87" s="9" t="s">
        <v>77</v>
      </c>
      <c r="C87" s="9"/>
      <c r="D87" s="9"/>
      <c r="E87" s="9"/>
      <c r="F87" s="9"/>
      <c r="J87" s="60">
        <v>910</v>
      </c>
      <c r="K87" s="29"/>
      <c r="L87" s="60">
        <v>910</v>
      </c>
    </row>
    <row r="88" spans="1:12" ht="12.75" customHeight="1">
      <c r="A88" s="9" t="s">
        <v>78</v>
      </c>
      <c r="C88" s="9"/>
      <c r="D88" s="9"/>
      <c r="E88" s="9"/>
      <c r="F88" s="9"/>
      <c r="J88" s="60">
        <v>27660</v>
      </c>
      <c r="K88" s="29"/>
      <c r="L88" s="60">
        <v>24282</v>
      </c>
    </row>
    <row r="89" spans="1:17" ht="12.75" customHeight="1">
      <c r="A89" s="24"/>
      <c r="B89" s="9"/>
      <c r="C89" s="9"/>
      <c r="D89" s="9"/>
      <c r="E89" s="9"/>
      <c r="F89" s="9"/>
      <c r="J89" s="30">
        <f>SUM(J84:J88)</f>
        <v>1346955</v>
      </c>
      <c r="K89" s="29"/>
      <c r="L89" s="30">
        <f>SUM(L84:L88)</f>
        <v>1327685</v>
      </c>
      <c r="Q89" s="2" t="s">
        <v>3</v>
      </c>
    </row>
    <row r="90" spans="1:12" ht="12.75" customHeight="1">
      <c r="A90" s="24"/>
      <c r="B90" s="9"/>
      <c r="C90" s="9"/>
      <c r="D90" s="9"/>
      <c r="E90" s="9"/>
      <c r="F90" s="9"/>
      <c r="J90" s="31"/>
      <c r="K90" s="29"/>
      <c r="L90" s="31"/>
    </row>
    <row r="91" spans="1:12" ht="12.75" customHeight="1">
      <c r="A91" s="27" t="s">
        <v>57</v>
      </c>
      <c r="B91" s="9"/>
      <c r="D91" s="9"/>
      <c r="E91" s="9"/>
      <c r="F91" s="9"/>
      <c r="J91" s="29"/>
      <c r="K91" s="29"/>
      <c r="L91" s="29"/>
    </row>
    <row r="92" spans="1:12" ht="12.75" customHeight="1">
      <c r="A92" s="9" t="s">
        <v>12</v>
      </c>
      <c r="D92" s="9"/>
      <c r="E92" s="9"/>
      <c r="F92" s="9"/>
      <c r="J92" s="57">
        <v>254027</v>
      </c>
      <c r="K92" s="29"/>
      <c r="L92" s="57">
        <v>234322</v>
      </c>
    </row>
    <row r="93" spans="1:12" ht="12.75" customHeight="1">
      <c r="A93" s="9" t="s">
        <v>90</v>
      </c>
      <c r="D93" s="9"/>
      <c r="E93" s="9"/>
      <c r="F93" s="9"/>
      <c r="J93" s="57">
        <v>157111</v>
      </c>
      <c r="K93" s="29"/>
      <c r="L93" s="57">
        <v>173270</v>
      </c>
    </row>
    <row r="94" spans="1:12" ht="12.75" customHeight="1">
      <c r="A94" s="9" t="s">
        <v>70</v>
      </c>
      <c r="D94" s="9"/>
      <c r="E94" s="9"/>
      <c r="F94" s="9"/>
      <c r="J94" s="33">
        <v>121417</v>
      </c>
      <c r="K94" s="29"/>
      <c r="L94" s="33">
        <v>102949</v>
      </c>
    </row>
    <row r="95" spans="1:12" ht="12.75" customHeight="1">
      <c r="A95" s="24"/>
      <c r="B95" s="9"/>
      <c r="C95" s="9"/>
      <c r="D95" s="9"/>
      <c r="E95" s="9"/>
      <c r="F95" s="9"/>
      <c r="J95" s="30">
        <f>SUM(J92:J94)</f>
        <v>532555</v>
      </c>
      <c r="K95" s="29"/>
      <c r="L95" s="30">
        <f>SUM(L92:L94)</f>
        <v>510541</v>
      </c>
    </row>
    <row r="96" spans="1:12" ht="12.75" customHeight="1">
      <c r="A96" s="24"/>
      <c r="B96" s="9"/>
      <c r="C96" s="9"/>
      <c r="D96" s="9"/>
      <c r="E96" s="9"/>
      <c r="F96" s="9"/>
      <c r="J96" s="31"/>
      <c r="K96" s="29"/>
      <c r="L96" s="31"/>
    </row>
    <row r="97" spans="1:12" ht="16.5" customHeight="1" thickBot="1">
      <c r="A97" s="27" t="s">
        <v>42</v>
      </c>
      <c r="B97" s="9"/>
      <c r="E97" s="9"/>
      <c r="F97" s="9"/>
      <c r="J97" s="58">
        <f>J89+J95</f>
        <v>1879510</v>
      </c>
      <c r="K97" s="29"/>
      <c r="L97" s="58">
        <f>L89+L95</f>
        <v>1838226</v>
      </c>
    </row>
    <row r="98" spans="1:12" ht="12.75" customHeight="1">
      <c r="A98" s="27"/>
      <c r="B98" s="9"/>
      <c r="D98" s="9"/>
      <c r="E98" s="9"/>
      <c r="F98" s="9"/>
      <c r="J98" s="29"/>
      <c r="K98" s="29"/>
      <c r="L98" s="29"/>
    </row>
    <row r="99" spans="1:12" ht="12.75" customHeight="1">
      <c r="A99" s="27"/>
      <c r="B99" s="9"/>
      <c r="D99" s="9"/>
      <c r="E99" s="9"/>
      <c r="F99" s="9"/>
      <c r="J99" s="29"/>
      <c r="K99" s="29"/>
      <c r="L99" s="29"/>
    </row>
    <row r="100" spans="1:12" ht="12.75" customHeight="1">
      <c r="A100" s="27" t="s">
        <v>64</v>
      </c>
      <c r="B100" s="9"/>
      <c r="D100" s="9"/>
      <c r="E100" s="9"/>
      <c r="F100" s="9"/>
      <c r="J100" s="29"/>
      <c r="K100" s="29"/>
      <c r="L100" s="29"/>
    </row>
    <row r="101" spans="1:12" ht="12.75" customHeight="1">
      <c r="A101" s="9" t="s">
        <v>45</v>
      </c>
      <c r="B101" s="9"/>
      <c r="D101" s="9"/>
      <c r="E101" s="9"/>
      <c r="F101" s="9"/>
      <c r="J101" s="29">
        <v>396634</v>
      </c>
      <c r="K101" s="29"/>
      <c r="L101" s="29">
        <v>396633</v>
      </c>
    </row>
    <row r="102" spans="1:12" ht="12.75" customHeight="1">
      <c r="A102" s="9" t="s">
        <v>63</v>
      </c>
      <c r="B102" s="9"/>
      <c r="D102" s="9"/>
      <c r="E102" s="9"/>
      <c r="F102" s="9"/>
      <c r="J102" s="29"/>
      <c r="K102" s="29"/>
      <c r="L102" s="29"/>
    </row>
    <row r="103" spans="1:12" ht="12.75" customHeight="1">
      <c r="A103" s="9"/>
      <c r="B103" s="32" t="s">
        <v>46</v>
      </c>
      <c r="D103" s="9"/>
      <c r="E103" s="9"/>
      <c r="F103" s="9"/>
      <c r="J103" s="29">
        <v>458</v>
      </c>
      <c r="K103" s="29"/>
      <c r="L103" s="29">
        <v>455</v>
      </c>
    </row>
    <row r="104" spans="1:12" ht="12.75" customHeight="1">
      <c r="A104" s="9"/>
      <c r="B104" s="32" t="s">
        <v>81</v>
      </c>
      <c r="D104" s="9"/>
      <c r="E104" s="9"/>
      <c r="F104" s="9"/>
      <c r="J104" s="29">
        <v>4102</v>
      </c>
      <c r="K104" s="29"/>
      <c r="L104" s="29">
        <v>4102</v>
      </c>
    </row>
    <row r="105" spans="1:12" ht="12.75" customHeight="1">
      <c r="A105" s="9"/>
      <c r="B105" s="32" t="s">
        <v>92</v>
      </c>
      <c r="D105" s="9"/>
      <c r="E105" s="9"/>
      <c r="F105" s="9"/>
      <c r="J105" s="29">
        <v>5498</v>
      </c>
      <c r="K105" s="29"/>
      <c r="L105" s="29">
        <v>2120</v>
      </c>
    </row>
    <row r="106" spans="1:12" ht="12.75" customHeight="1">
      <c r="A106" s="9"/>
      <c r="B106" s="32" t="s">
        <v>91</v>
      </c>
      <c r="D106" s="9"/>
      <c r="E106" s="9"/>
      <c r="F106" s="9"/>
      <c r="J106" s="29">
        <f>-1171-1125</f>
        <v>-2296</v>
      </c>
      <c r="K106" s="29"/>
      <c r="L106" s="29">
        <f>-1404-1125</f>
        <v>-2529</v>
      </c>
    </row>
    <row r="107" spans="1:12" ht="12.75" customHeight="1">
      <c r="A107" s="9"/>
      <c r="B107" s="32" t="s">
        <v>113</v>
      </c>
      <c r="D107" s="9"/>
      <c r="E107" s="9"/>
      <c r="F107" s="9"/>
      <c r="J107" s="29">
        <v>-7933</v>
      </c>
      <c r="K107" s="29"/>
      <c r="L107" s="67">
        <v>-7933</v>
      </c>
    </row>
    <row r="108" spans="1:12" ht="12.75" customHeight="1">
      <c r="A108" s="9" t="s">
        <v>51</v>
      </c>
      <c r="D108" s="9"/>
      <c r="E108" s="9"/>
      <c r="F108" s="9"/>
      <c r="J108" s="33">
        <f>+L108+L40</f>
        <v>713828</v>
      </c>
      <c r="K108" s="29"/>
      <c r="L108" s="33">
        <f>576020+104222+1125</f>
        <v>681367</v>
      </c>
    </row>
    <row r="109" spans="1:12" ht="12.75" customHeight="1">
      <c r="A109" s="27" t="s">
        <v>93</v>
      </c>
      <c r="B109" s="9"/>
      <c r="C109" s="32"/>
      <c r="D109" s="9"/>
      <c r="E109" s="9"/>
      <c r="F109" s="9"/>
      <c r="J109" s="29">
        <f>SUM(J101:J108)</f>
        <v>1110291</v>
      </c>
      <c r="K109" s="29"/>
      <c r="L109" s="29">
        <f>SUM(L101:L108)</f>
        <v>1074215</v>
      </c>
    </row>
    <row r="110" spans="1:12" ht="12.75" customHeight="1">
      <c r="A110" s="27"/>
      <c r="B110" s="9"/>
      <c r="C110" s="32"/>
      <c r="D110" s="9"/>
      <c r="E110" s="9"/>
      <c r="F110" s="9"/>
      <c r="J110" s="29"/>
      <c r="K110" s="29"/>
      <c r="L110" s="29"/>
    </row>
    <row r="111" spans="1:12" ht="12.75" customHeight="1">
      <c r="A111" s="5" t="s">
        <v>105</v>
      </c>
      <c r="C111" s="9"/>
      <c r="D111" s="9"/>
      <c r="E111" s="9"/>
      <c r="F111" s="9"/>
      <c r="J111" s="29">
        <f>+L111+L42</f>
        <v>17999</v>
      </c>
      <c r="K111" s="29"/>
      <c r="L111" s="29">
        <v>17265</v>
      </c>
    </row>
    <row r="112" spans="1:12" ht="12.75" customHeight="1">
      <c r="A112" s="27" t="s">
        <v>47</v>
      </c>
      <c r="C112" s="9"/>
      <c r="D112" s="9"/>
      <c r="E112" s="9"/>
      <c r="F112" s="9"/>
      <c r="J112" s="30">
        <f>J109+J111</f>
        <v>1128290</v>
      </c>
      <c r="K112" s="29"/>
      <c r="L112" s="30">
        <f>L109+L111</f>
        <v>1091480</v>
      </c>
    </row>
    <row r="113" spans="1:12" ht="12.75" customHeight="1">
      <c r="A113" s="27"/>
      <c r="C113" s="9"/>
      <c r="D113" s="9"/>
      <c r="E113" s="9"/>
      <c r="F113" s="9"/>
      <c r="J113" s="31"/>
      <c r="K113" s="29"/>
      <c r="L113" s="31"/>
    </row>
    <row r="114" spans="1:12" ht="12.75" customHeight="1">
      <c r="A114" s="27" t="s">
        <v>43</v>
      </c>
      <c r="C114" s="9"/>
      <c r="D114" s="9"/>
      <c r="E114" s="9"/>
      <c r="F114" s="9"/>
      <c r="J114" s="31"/>
      <c r="K114" s="29"/>
      <c r="L114" s="31"/>
    </row>
    <row r="115" spans="1:12" ht="12.75" customHeight="1">
      <c r="A115" s="9" t="s">
        <v>60</v>
      </c>
      <c r="C115" s="9"/>
      <c r="D115" s="9"/>
      <c r="E115" s="9"/>
      <c r="F115" s="9"/>
      <c r="J115" s="29">
        <v>204872</v>
      </c>
      <c r="K115" s="29"/>
      <c r="L115" s="29">
        <v>188504</v>
      </c>
    </row>
    <row r="116" spans="1:12" ht="12.75" customHeight="1">
      <c r="A116" s="9" t="s">
        <v>48</v>
      </c>
      <c r="C116" s="9"/>
      <c r="D116" s="9"/>
      <c r="E116" s="9"/>
      <c r="F116" s="9"/>
      <c r="J116" s="29">
        <v>75432</v>
      </c>
      <c r="K116" s="29"/>
      <c r="L116" s="29">
        <v>74022</v>
      </c>
    </row>
    <row r="117" spans="1:12" ht="12.75" customHeight="1">
      <c r="A117" s="9" t="s">
        <v>61</v>
      </c>
      <c r="C117" s="9"/>
      <c r="D117" s="9"/>
      <c r="E117" s="9"/>
      <c r="F117" s="9"/>
      <c r="J117" s="31">
        <v>2699</v>
      </c>
      <c r="K117" s="29"/>
      <c r="L117" s="31">
        <v>2700</v>
      </c>
    </row>
    <row r="118" spans="1:12" ht="12.75" customHeight="1">
      <c r="A118" s="9"/>
      <c r="C118" s="9"/>
      <c r="D118" s="9"/>
      <c r="E118" s="9"/>
      <c r="F118" s="9"/>
      <c r="J118" s="30">
        <f>SUM(J115:J117)</f>
        <v>283003</v>
      </c>
      <c r="K118" s="29"/>
      <c r="L118" s="30">
        <f>SUM(L115:L117)</f>
        <v>265226</v>
      </c>
    </row>
    <row r="119" spans="1:12" ht="12.75" customHeight="1">
      <c r="A119" s="9"/>
      <c r="C119" s="9"/>
      <c r="D119" s="9"/>
      <c r="E119" s="9"/>
      <c r="F119" s="9"/>
      <c r="J119" s="31"/>
      <c r="K119" s="29"/>
      <c r="L119" s="31"/>
    </row>
    <row r="120" spans="1:12" ht="12.75" customHeight="1">
      <c r="A120" s="27" t="s">
        <v>44</v>
      </c>
      <c r="C120" s="9"/>
      <c r="D120" s="9"/>
      <c r="E120" s="9"/>
      <c r="F120" s="9"/>
      <c r="J120" s="29"/>
      <c r="K120" s="29"/>
      <c r="L120" s="29"/>
    </row>
    <row r="121" spans="1:12" ht="12.75" customHeight="1">
      <c r="A121" s="9" t="s">
        <v>94</v>
      </c>
      <c r="D121" s="9"/>
      <c r="E121" s="9"/>
      <c r="F121" s="9"/>
      <c r="J121" s="31">
        <v>399318</v>
      </c>
      <c r="K121" s="29"/>
      <c r="L121" s="31">
        <v>400848</v>
      </c>
    </row>
    <row r="122" spans="1:12" ht="12.75" customHeight="1">
      <c r="A122" s="9" t="s">
        <v>62</v>
      </c>
      <c r="D122" s="9"/>
      <c r="E122" s="9"/>
      <c r="F122" s="9"/>
      <c r="J122" s="31">
        <v>14050</v>
      </c>
      <c r="K122" s="29"/>
      <c r="L122" s="31">
        <v>14626</v>
      </c>
    </row>
    <row r="123" spans="1:12" ht="12.75" customHeight="1">
      <c r="A123" s="9" t="s">
        <v>60</v>
      </c>
      <c r="D123" s="9"/>
      <c r="E123" s="9"/>
      <c r="F123" s="9"/>
      <c r="J123" s="57">
        <v>54488</v>
      </c>
      <c r="K123" s="29"/>
      <c r="L123" s="57">
        <v>65745</v>
      </c>
    </row>
    <row r="124" spans="1:12" ht="12.75" customHeight="1">
      <c r="A124" s="9" t="s">
        <v>61</v>
      </c>
      <c r="C124" s="9"/>
      <c r="D124" s="9"/>
      <c r="E124" s="9"/>
      <c r="F124" s="9"/>
      <c r="J124" s="29">
        <v>361</v>
      </c>
      <c r="K124" s="29"/>
      <c r="L124" s="29">
        <v>301</v>
      </c>
    </row>
    <row r="125" spans="1:12" ht="12.75" customHeight="1">
      <c r="A125" s="24"/>
      <c r="B125" s="9"/>
      <c r="C125" s="9"/>
      <c r="D125" s="9"/>
      <c r="E125" s="9"/>
      <c r="F125" s="9"/>
      <c r="J125" s="30">
        <f>SUM(J121:J124)</f>
        <v>468217</v>
      </c>
      <c r="K125" s="29"/>
      <c r="L125" s="30">
        <f>SUM(L121:L124)</f>
        <v>481520</v>
      </c>
    </row>
    <row r="126" spans="1:12" ht="12.75" customHeight="1">
      <c r="A126" s="9"/>
      <c r="C126" s="9"/>
      <c r="D126" s="9"/>
      <c r="E126" s="9"/>
      <c r="F126" s="9"/>
      <c r="J126" s="29"/>
      <c r="K126" s="29"/>
      <c r="L126" s="29"/>
    </row>
    <row r="127" spans="1:12" ht="12.75" customHeight="1">
      <c r="A127" s="27" t="s">
        <v>49</v>
      </c>
      <c r="C127" s="9"/>
      <c r="D127" s="9"/>
      <c r="E127" s="9"/>
      <c r="F127" s="9"/>
      <c r="J127" s="33">
        <f>J118+J125</f>
        <v>751220</v>
      </c>
      <c r="K127" s="29"/>
      <c r="L127" s="33">
        <f>L118+L125</f>
        <v>746746</v>
      </c>
    </row>
    <row r="128" spans="1:12" ht="12.75" customHeight="1">
      <c r="A128" s="9"/>
      <c r="C128" s="9"/>
      <c r="D128" s="9"/>
      <c r="E128" s="9"/>
      <c r="F128" s="9"/>
      <c r="J128" s="29"/>
      <c r="K128" s="29"/>
      <c r="L128" s="29"/>
    </row>
    <row r="129" spans="1:12" ht="15" customHeight="1" thickBot="1">
      <c r="A129" s="27" t="s">
        <v>50</v>
      </c>
      <c r="B129" s="9"/>
      <c r="D129" s="9"/>
      <c r="E129" s="9"/>
      <c r="F129" s="9"/>
      <c r="J129" s="58">
        <f>J112+J127</f>
        <v>1879510</v>
      </c>
      <c r="K129" s="29"/>
      <c r="L129" s="58">
        <f>L112+L127</f>
        <v>1838226</v>
      </c>
    </row>
    <row r="130" spans="1:12" ht="12.75" customHeight="1">
      <c r="A130" s="9"/>
      <c r="C130" s="9"/>
      <c r="D130" s="9"/>
      <c r="E130" s="9"/>
      <c r="F130" s="9"/>
      <c r="J130" s="29">
        <f>IF(J97-J129=0,"",J97-J129)</f>
      </c>
      <c r="K130" s="29"/>
      <c r="L130" s="29"/>
    </row>
    <row r="131" spans="1:12" ht="12.75" customHeight="1">
      <c r="A131" s="9" t="s">
        <v>31</v>
      </c>
      <c r="C131" s="9"/>
      <c r="D131" s="9"/>
      <c r="E131" s="9"/>
      <c r="F131" s="9"/>
      <c r="J131" s="34">
        <f>J109/((J101*2)-2078)</f>
        <v>1.4033177871307776</v>
      </c>
      <c r="K131" s="29"/>
      <c r="L131" s="34">
        <f>L109/((L101*2)-2078)</f>
        <v>1.3577240807494553</v>
      </c>
    </row>
    <row r="132" spans="1:12" ht="12.75" customHeight="1">
      <c r="A132" s="9"/>
      <c r="C132" s="9"/>
      <c r="D132" s="9"/>
      <c r="E132" s="9"/>
      <c r="F132" s="9"/>
      <c r="J132" s="34"/>
      <c r="K132" s="29"/>
      <c r="L132" s="34"/>
    </row>
    <row r="133" spans="1:12" ht="12.75" customHeight="1">
      <c r="A133" s="9"/>
      <c r="C133" s="9"/>
      <c r="D133" s="9"/>
      <c r="E133" s="9"/>
      <c r="F133" s="9"/>
      <c r="J133" s="34"/>
      <c r="K133" s="29"/>
      <c r="L133" s="34"/>
    </row>
    <row r="134" spans="1:12" ht="12.75" customHeight="1">
      <c r="A134" s="9"/>
      <c r="C134" s="9"/>
      <c r="D134" s="9"/>
      <c r="E134" s="9"/>
      <c r="F134" s="9"/>
      <c r="J134" s="34"/>
      <c r="K134" s="29"/>
      <c r="L134" s="34"/>
    </row>
    <row r="135" spans="1:12" ht="12.75" customHeight="1">
      <c r="A135" s="9"/>
      <c r="C135" s="9"/>
      <c r="D135" s="9"/>
      <c r="E135" s="9"/>
      <c r="F135" s="9"/>
      <c r="J135" s="34"/>
      <c r="K135" s="29"/>
      <c r="L135" s="34"/>
    </row>
    <row r="136" spans="1:12" ht="12.75" customHeight="1">
      <c r="A136" s="9"/>
      <c r="C136" s="9"/>
      <c r="D136" s="9"/>
      <c r="E136" s="9"/>
      <c r="F136" s="9"/>
      <c r="J136" s="34"/>
      <c r="K136" s="29"/>
      <c r="L136" s="34"/>
    </row>
    <row r="137" spans="1:12" ht="12.75" customHeight="1">
      <c r="A137" s="9"/>
      <c r="C137" s="9"/>
      <c r="D137" s="9"/>
      <c r="E137" s="9"/>
      <c r="F137" s="9"/>
      <c r="J137" s="34"/>
      <c r="K137" s="29"/>
      <c r="L137" s="34"/>
    </row>
    <row r="138" spans="1:12" ht="12.75" customHeight="1">
      <c r="A138" s="9"/>
      <c r="C138" s="9"/>
      <c r="D138" s="9"/>
      <c r="E138" s="9"/>
      <c r="F138" s="9"/>
      <c r="J138" s="34"/>
      <c r="K138" s="29"/>
      <c r="L138" s="34"/>
    </row>
    <row r="139" spans="1:12" ht="12.75" customHeight="1">
      <c r="A139" s="9"/>
      <c r="C139" s="9"/>
      <c r="D139" s="9"/>
      <c r="E139" s="9"/>
      <c r="F139" s="9"/>
      <c r="J139" s="34"/>
      <c r="K139" s="29"/>
      <c r="L139" s="34"/>
    </row>
    <row r="140" spans="1:12" ht="12.75" customHeight="1">
      <c r="A140" s="9"/>
      <c r="C140" s="9"/>
      <c r="D140" s="9"/>
      <c r="E140" s="9"/>
      <c r="F140" s="9"/>
      <c r="J140" s="34"/>
      <c r="K140" s="29"/>
      <c r="L140" s="34"/>
    </row>
    <row r="141" spans="1:14" ht="12.75" customHeight="1">
      <c r="A141" s="72" t="s">
        <v>75</v>
      </c>
      <c r="B141" s="72"/>
      <c r="C141" s="73"/>
      <c r="D141" s="73"/>
      <c r="E141" s="73"/>
      <c r="F141" s="73"/>
      <c r="G141" s="72"/>
      <c r="H141" s="72"/>
      <c r="I141" s="72"/>
      <c r="J141" s="74"/>
      <c r="K141" s="75"/>
      <c r="L141" s="74"/>
      <c r="M141" s="72"/>
      <c r="N141" s="72"/>
    </row>
    <row r="142" spans="1:12" ht="12.75" customHeight="1">
      <c r="A142" s="8" t="s">
        <v>137</v>
      </c>
      <c r="C142" s="9"/>
      <c r="D142" s="9"/>
      <c r="E142" s="9"/>
      <c r="F142" s="9"/>
      <c r="J142" s="29"/>
      <c r="K142" s="29"/>
      <c r="L142" s="31"/>
    </row>
    <row r="144" spans="1:12" ht="13.5" customHeight="1">
      <c r="A144" s="1" t="s">
        <v>35</v>
      </c>
      <c r="J144" s="35"/>
      <c r="L144" s="15"/>
    </row>
    <row r="145" spans="1:12" ht="13.5" customHeight="1">
      <c r="A145" s="1" t="s">
        <v>28</v>
      </c>
      <c r="J145" s="35"/>
      <c r="L145" s="15"/>
    </row>
    <row r="146" spans="10:12" ht="12.75" customHeight="1">
      <c r="J146" s="35"/>
      <c r="L146" s="15"/>
    </row>
    <row r="147" spans="5:13" ht="12.75" customHeight="1">
      <c r="E147" s="83" t="s">
        <v>154</v>
      </c>
      <c r="F147" s="83"/>
      <c r="G147" s="83"/>
      <c r="H147" s="83"/>
      <c r="I147" s="83"/>
      <c r="J147" s="83"/>
      <c r="K147" s="83"/>
      <c r="L147" s="83"/>
      <c r="M147" s="36"/>
    </row>
    <row r="148" spans="5:12" ht="12.75" customHeight="1">
      <c r="E148" s="83" t="s">
        <v>155</v>
      </c>
      <c r="F148" s="83"/>
      <c r="G148" s="83"/>
      <c r="H148" s="83"/>
      <c r="I148" s="83"/>
      <c r="J148" s="83"/>
      <c r="K148" s="66" t="s">
        <v>54</v>
      </c>
      <c r="L148" s="39"/>
    </row>
    <row r="149" spans="4:13" ht="12.75" customHeight="1">
      <c r="D149" s="39"/>
      <c r="E149" s="39"/>
      <c r="F149" s="39"/>
      <c r="G149" s="39"/>
      <c r="H149" s="39"/>
      <c r="I149" s="39"/>
      <c r="J149" s="39"/>
      <c r="K149" s="39"/>
      <c r="L149" s="39"/>
      <c r="M149" s="39" t="s">
        <v>109</v>
      </c>
    </row>
    <row r="150" spans="5:14" ht="12.75" customHeight="1">
      <c r="E150" s="39" t="s">
        <v>26</v>
      </c>
      <c r="F150" s="39" t="s">
        <v>26</v>
      </c>
      <c r="G150" s="37" t="s">
        <v>80</v>
      </c>
      <c r="H150" s="37" t="s">
        <v>95</v>
      </c>
      <c r="I150" s="37" t="s">
        <v>96</v>
      </c>
      <c r="J150" s="37" t="s">
        <v>111</v>
      </c>
      <c r="K150" s="39" t="s">
        <v>27</v>
      </c>
      <c r="L150" s="36"/>
      <c r="M150" s="39" t="s">
        <v>110</v>
      </c>
      <c r="N150" s="38" t="s">
        <v>18</v>
      </c>
    </row>
    <row r="151" spans="5:14" ht="12.75" customHeight="1">
      <c r="E151" s="37" t="s">
        <v>65</v>
      </c>
      <c r="F151" s="37" t="s">
        <v>66</v>
      </c>
      <c r="G151" s="37" t="s">
        <v>67</v>
      </c>
      <c r="H151" s="37" t="s">
        <v>67</v>
      </c>
      <c r="I151" s="37" t="s">
        <v>67</v>
      </c>
      <c r="J151" s="37" t="s">
        <v>112</v>
      </c>
      <c r="K151" s="39" t="s">
        <v>68</v>
      </c>
      <c r="L151" s="39" t="s">
        <v>18</v>
      </c>
      <c r="M151" s="39" t="s">
        <v>59</v>
      </c>
      <c r="N151" s="38" t="s">
        <v>69</v>
      </c>
    </row>
    <row r="152" spans="5:14" ht="12.75" customHeight="1">
      <c r="E152" s="37" t="s">
        <v>29</v>
      </c>
      <c r="F152" s="37" t="s">
        <v>2</v>
      </c>
      <c r="G152" s="39" t="s">
        <v>2</v>
      </c>
      <c r="H152" s="37" t="s">
        <v>2</v>
      </c>
      <c r="I152" s="37" t="s">
        <v>2</v>
      </c>
      <c r="J152" s="37" t="s">
        <v>2</v>
      </c>
      <c r="K152" s="39" t="s">
        <v>2</v>
      </c>
      <c r="L152" s="39" t="s">
        <v>2</v>
      </c>
      <c r="M152" s="39" t="s">
        <v>2</v>
      </c>
      <c r="N152" s="38" t="s">
        <v>2</v>
      </c>
    </row>
    <row r="153" spans="7:14" ht="12.75" customHeight="1">
      <c r="G153" s="35"/>
      <c r="K153" s="35"/>
      <c r="L153" s="35"/>
      <c r="M153" s="35"/>
      <c r="N153" s="15"/>
    </row>
    <row r="154" spans="1:14" ht="12.75" customHeight="1">
      <c r="A154" s="40" t="s">
        <v>153</v>
      </c>
      <c r="B154" s="36"/>
      <c r="C154" s="36"/>
      <c r="E154" s="41">
        <f>L101</f>
        <v>396633</v>
      </c>
      <c r="F154" s="41">
        <f>L103</f>
        <v>455</v>
      </c>
      <c r="G154" s="41">
        <f>L104</f>
        <v>4102</v>
      </c>
      <c r="H154" s="42">
        <f>L105</f>
        <v>2120</v>
      </c>
      <c r="I154" s="44">
        <f>L106</f>
        <v>-2529</v>
      </c>
      <c r="J154" s="44">
        <f>L107</f>
        <v>-7933</v>
      </c>
      <c r="K154" s="41">
        <f>L108</f>
        <v>681367</v>
      </c>
      <c r="L154" s="41">
        <f>SUM(E154:K154)</f>
        <v>1074215</v>
      </c>
      <c r="M154" s="41">
        <f>L111</f>
        <v>17265</v>
      </c>
      <c r="N154" s="43">
        <f>L154+M154</f>
        <v>1091480</v>
      </c>
    </row>
    <row r="155" spans="1:14" ht="12.75" customHeight="1">
      <c r="A155" s="40"/>
      <c r="B155" s="36"/>
      <c r="C155" s="36"/>
      <c r="E155" s="41"/>
      <c r="F155" s="41"/>
      <c r="G155" s="41"/>
      <c r="H155" s="42"/>
      <c r="I155" s="42"/>
      <c r="J155" s="42"/>
      <c r="K155" s="41"/>
      <c r="L155" s="41"/>
      <c r="M155" s="41"/>
      <c r="N155" s="43"/>
    </row>
    <row r="156" spans="1:14" ht="12.75" customHeight="1">
      <c r="A156" s="40" t="s">
        <v>84</v>
      </c>
      <c r="B156" s="36"/>
      <c r="C156" s="36"/>
      <c r="E156" s="41"/>
      <c r="F156" s="41"/>
      <c r="G156" s="41"/>
      <c r="H156" s="42"/>
      <c r="I156" s="42"/>
      <c r="J156" s="42"/>
      <c r="K156" s="41"/>
      <c r="L156" s="41"/>
      <c r="M156" s="41"/>
      <c r="N156" s="43"/>
    </row>
    <row r="157" spans="1:14" ht="12.75" customHeight="1">
      <c r="A157" s="40" t="s">
        <v>145</v>
      </c>
      <c r="C157" s="36"/>
      <c r="E157" s="44">
        <v>0</v>
      </c>
      <c r="F157" s="44">
        <v>0</v>
      </c>
      <c r="G157" s="44">
        <v>0</v>
      </c>
      <c r="H157" s="44">
        <f>J105-L105</f>
        <v>3378</v>
      </c>
      <c r="I157" s="44">
        <f>J106-L106</f>
        <v>233</v>
      </c>
      <c r="J157" s="44">
        <v>0</v>
      </c>
      <c r="K157" s="43">
        <f>L40</f>
        <v>32461</v>
      </c>
      <c r="L157" s="41">
        <f>SUM(E157:K157)</f>
        <v>36072</v>
      </c>
      <c r="M157" s="44">
        <f>L42</f>
        <v>734</v>
      </c>
      <c r="N157" s="43">
        <f>L157+M157</f>
        <v>36806</v>
      </c>
    </row>
    <row r="158" spans="1:14" ht="12.75" customHeight="1">
      <c r="A158" s="40"/>
      <c r="B158" s="36"/>
      <c r="C158" s="36"/>
      <c r="E158" s="44"/>
      <c r="F158" s="44"/>
      <c r="G158" s="44"/>
      <c r="H158" s="44"/>
      <c r="I158" s="44"/>
      <c r="J158" s="44"/>
      <c r="K158" s="43"/>
      <c r="L158" s="41"/>
      <c r="M158" s="44"/>
      <c r="N158" s="43"/>
    </row>
    <row r="159" spans="1:14" ht="12.75" customHeight="1">
      <c r="A159" s="40" t="s">
        <v>156</v>
      </c>
      <c r="B159" s="36"/>
      <c r="C159" s="36"/>
      <c r="E159" s="44"/>
      <c r="F159" s="44"/>
      <c r="G159" s="44"/>
      <c r="H159" s="44"/>
      <c r="I159" s="44"/>
      <c r="J159" s="44"/>
      <c r="K159" s="44"/>
      <c r="L159" s="62"/>
      <c r="M159" s="44"/>
      <c r="N159" s="44"/>
    </row>
    <row r="160" spans="1:14" ht="12.75" customHeight="1">
      <c r="A160" s="40" t="s">
        <v>157</v>
      </c>
      <c r="B160" s="36"/>
      <c r="C160" s="36"/>
      <c r="E160" s="44">
        <f>J101-L101</f>
        <v>1</v>
      </c>
      <c r="F160" s="44">
        <f>J103-L103</f>
        <v>3</v>
      </c>
      <c r="G160" s="44">
        <f>J104-L104</f>
        <v>0</v>
      </c>
      <c r="H160" s="44">
        <v>0</v>
      </c>
      <c r="I160" s="44">
        <v>0</v>
      </c>
      <c r="J160" s="44">
        <v>0</v>
      </c>
      <c r="K160" s="44">
        <v>0</v>
      </c>
      <c r="L160" s="62">
        <f>SUM(E160:K160)</f>
        <v>4</v>
      </c>
      <c r="M160" s="44">
        <v>0</v>
      </c>
      <c r="N160" s="44">
        <f>L160+M160</f>
        <v>4</v>
      </c>
    </row>
    <row r="161" spans="1:14" ht="12.75" customHeight="1">
      <c r="A161" s="40"/>
      <c r="B161" s="36"/>
      <c r="C161" s="36"/>
      <c r="E161" s="44"/>
      <c r="F161" s="44"/>
      <c r="G161" s="44"/>
      <c r="H161" s="44"/>
      <c r="I161" s="44"/>
      <c r="J161" s="44"/>
      <c r="K161" s="43"/>
      <c r="L161" s="41"/>
      <c r="M161" s="44"/>
      <c r="N161" s="43"/>
    </row>
    <row r="162" spans="1:14" ht="12.75" customHeight="1" thickBot="1">
      <c r="A162" s="40" t="s">
        <v>136</v>
      </c>
      <c r="B162" s="36"/>
      <c r="C162" s="36"/>
      <c r="E162" s="46">
        <f aca="true" t="shared" si="0" ref="E162:N162">SUM(E154:E161)</f>
        <v>396634</v>
      </c>
      <c r="F162" s="46">
        <f t="shared" si="0"/>
        <v>458</v>
      </c>
      <c r="G162" s="46">
        <f t="shared" si="0"/>
        <v>4102</v>
      </c>
      <c r="H162" s="46">
        <f t="shared" si="0"/>
        <v>5498</v>
      </c>
      <c r="I162" s="46">
        <f t="shared" si="0"/>
        <v>-2296</v>
      </c>
      <c r="J162" s="46">
        <f t="shared" si="0"/>
        <v>-7933</v>
      </c>
      <c r="K162" s="46">
        <f t="shared" si="0"/>
        <v>713828</v>
      </c>
      <c r="L162" s="46">
        <f t="shared" si="0"/>
        <v>1110291</v>
      </c>
      <c r="M162" s="46">
        <f t="shared" si="0"/>
        <v>17999</v>
      </c>
      <c r="N162" s="46">
        <f t="shared" si="0"/>
        <v>1128290</v>
      </c>
    </row>
    <row r="163" spans="1:14" ht="12.75" customHeight="1" thickTop="1">
      <c r="A163" s="40"/>
      <c r="B163" s="36"/>
      <c r="C163" s="36"/>
      <c r="E163" s="43"/>
      <c r="F163" s="43"/>
      <c r="G163" s="43"/>
      <c r="H163" s="43"/>
      <c r="I163" s="43"/>
      <c r="J163" s="43"/>
      <c r="K163" s="43"/>
      <c r="L163" s="43"/>
      <c r="M163" s="43"/>
      <c r="N163" s="43"/>
    </row>
    <row r="164" spans="1:14" ht="12.75" customHeight="1">
      <c r="A164" s="40"/>
      <c r="B164" s="36"/>
      <c r="C164" s="36"/>
      <c r="E164" s="43"/>
      <c r="F164" s="43"/>
      <c r="G164" s="43"/>
      <c r="H164" s="43"/>
      <c r="I164" s="43"/>
      <c r="J164" s="43"/>
      <c r="K164" s="43"/>
      <c r="L164" s="43"/>
      <c r="M164" s="43"/>
      <c r="N164" s="43"/>
    </row>
    <row r="165" spans="1:14" ht="13.5">
      <c r="A165" s="40" t="s">
        <v>151</v>
      </c>
      <c r="B165" s="36"/>
      <c r="C165" s="36"/>
      <c r="E165" s="43">
        <v>396615</v>
      </c>
      <c r="F165" s="43">
        <v>363</v>
      </c>
      <c r="G165" s="44">
        <v>4107</v>
      </c>
      <c r="H165" s="44">
        <v>1521</v>
      </c>
      <c r="I165" s="44">
        <v>0</v>
      </c>
      <c r="J165" s="44">
        <v>0</v>
      </c>
      <c r="K165" s="43">
        <f>482226+104290+1125</f>
        <v>587641</v>
      </c>
      <c r="L165" s="41">
        <f>SUM(E165:K165)</f>
        <v>990247</v>
      </c>
      <c r="M165" s="43">
        <v>15025</v>
      </c>
      <c r="N165" s="43">
        <f>L165+M165</f>
        <v>1005272</v>
      </c>
    </row>
    <row r="166" spans="1:14" ht="13.5">
      <c r="A166" s="40"/>
      <c r="B166" s="36"/>
      <c r="C166" s="36"/>
      <c r="E166" s="43"/>
      <c r="F166" s="43"/>
      <c r="G166" s="43"/>
      <c r="H166" s="45"/>
      <c r="I166" s="45"/>
      <c r="J166" s="45"/>
      <c r="K166" s="43"/>
      <c r="L166" s="43"/>
      <c r="M166" s="43"/>
      <c r="N166" s="43"/>
    </row>
    <row r="167" spans="1:14" ht="13.5">
      <c r="A167" s="40" t="s">
        <v>86</v>
      </c>
      <c r="B167" s="36"/>
      <c r="C167" s="36"/>
      <c r="E167" s="43"/>
      <c r="F167" s="43"/>
      <c r="G167" s="43"/>
      <c r="H167" s="45"/>
      <c r="I167" s="45"/>
      <c r="J167" s="45"/>
      <c r="K167" s="43"/>
      <c r="L167" s="43"/>
      <c r="M167" s="43"/>
      <c r="N167" s="43"/>
    </row>
    <row r="168" spans="1:14" ht="13.5">
      <c r="A168" s="40" t="s">
        <v>146</v>
      </c>
      <c r="C168" s="36"/>
      <c r="E168" s="44">
        <v>0</v>
      </c>
      <c r="F168" s="44">
        <v>0</v>
      </c>
      <c r="G168" s="44">
        <v>0</v>
      </c>
      <c r="H168" s="44">
        <v>1000</v>
      </c>
      <c r="I168" s="44">
        <v>-101</v>
      </c>
      <c r="J168" s="44">
        <v>0</v>
      </c>
      <c r="K168" s="43">
        <f>M40</f>
        <v>36124</v>
      </c>
      <c r="L168" s="41">
        <f>SUM(E168:K168)</f>
        <v>37023</v>
      </c>
      <c r="M168" s="43">
        <f>M42</f>
        <v>726</v>
      </c>
      <c r="N168" s="43">
        <f>L168+M168</f>
        <v>37749</v>
      </c>
    </row>
    <row r="169" spans="1:14" ht="13.5">
      <c r="A169" s="40"/>
      <c r="B169" s="36"/>
      <c r="C169" s="36"/>
      <c r="E169" s="44"/>
      <c r="F169" s="44"/>
      <c r="G169" s="47"/>
      <c r="H169" s="44"/>
      <c r="I169" s="44"/>
      <c r="J169" s="44"/>
      <c r="K169" s="44"/>
      <c r="L169" s="41"/>
      <c r="M169" s="44"/>
      <c r="N169" s="43"/>
    </row>
    <row r="170" spans="1:14" ht="13.5">
      <c r="A170" s="40" t="s">
        <v>156</v>
      </c>
      <c r="B170" s="36"/>
      <c r="C170" s="36"/>
      <c r="E170" s="44"/>
      <c r="F170" s="44"/>
      <c r="G170" s="44"/>
      <c r="H170" s="44"/>
      <c r="I170" s="44"/>
      <c r="J170" s="44"/>
      <c r="K170" s="44"/>
      <c r="L170" s="44"/>
      <c r="M170" s="44"/>
      <c r="N170" s="43"/>
    </row>
    <row r="171" spans="1:14" ht="13.5">
      <c r="A171" s="40" t="s">
        <v>157</v>
      </c>
      <c r="B171" s="36"/>
      <c r="C171" s="36"/>
      <c r="E171" s="44">
        <v>18</v>
      </c>
      <c r="F171" s="44">
        <v>90</v>
      </c>
      <c r="G171" s="44">
        <v>-5</v>
      </c>
      <c r="H171" s="44">
        <v>0</v>
      </c>
      <c r="I171" s="44">
        <v>0</v>
      </c>
      <c r="J171" s="44">
        <v>0</v>
      </c>
      <c r="K171" s="44">
        <v>0</v>
      </c>
      <c r="L171" s="41">
        <f>SUM(E171:K171)</f>
        <v>103</v>
      </c>
      <c r="M171" s="44">
        <v>0</v>
      </c>
      <c r="N171" s="43">
        <f>L171+M171</f>
        <v>103</v>
      </c>
    </row>
    <row r="172" spans="1:14" ht="13.5">
      <c r="A172" s="40"/>
      <c r="B172" s="36"/>
      <c r="C172" s="36"/>
      <c r="E172" s="44"/>
      <c r="F172" s="44"/>
      <c r="G172" s="47"/>
      <c r="H172" s="44"/>
      <c r="I172" s="44"/>
      <c r="J172" s="44"/>
      <c r="K172" s="44"/>
      <c r="L172" s="41"/>
      <c r="M172" s="44"/>
      <c r="N172" s="43"/>
    </row>
    <row r="173" spans="1:14" ht="13.5">
      <c r="A173" s="40" t="s">
        <v>106</v>
      </c>
      <c r="B173" s="36"/>
      <c r="C173" s="36"/>
      <c r="E173" s="44"/>
      <c r="F173" s="44"/>
      <c r="G173" s="44"/>
      <c r="H173" s="44"/>
      <c r="I173" s="44"/>
      <c r="J173" s="44"/>
      <c r="K173" s="44"/>
      <c r="L173" s="41"/>
      <c r="M173" s="44"/>
      <c r="N173" s="43"/>
    </row>
    <row r="174" spans="1:14" ht="13.5">
      <c r="A174" s="36" t="s">
        <v>85</v>
      </c>
      <c r="C174" s="36"/>
      <c r="E174" s="44">
        <v>0</v>
      </c>
      <c r="F174" s="44">
        <v>0</v>
      </c>
      <c r="G174" s="44">
        <v>0</v>
      </c>
      <c r="H174" s="44">
        <v>0</v>
      </c>
      <c r="I174" s="44">
        <v>0</v>
      </c>
      <c r="J174" s="44">
        <v>0</v>
      </c>
      <c r="K174" s="44">
        <v>0</v>
      </c>
      <c r="L174" s="62">
        <f>SUM(E174:K174)</f>
        <v>0</v>
      </c>
      <c r="M174" s="44">
        <v>300</v>
      </c>
      <c r="N174" s="43">
        <f>L174+M174</f>
        <v>300</v>
      </c>
    </row>
    <row r="175" spans="1:14" ht="13.5">
      <c r="A175" s="36"/>
      <c r="C175" s="36"/>
      <c r="E175" s="44"/>
      <c r="F175" s="44"/>
      <c r="G175" s="44"/>
      <c r="H175" s="44"/>
      <c r="I175" s="44"/>
      <c r="J175" s="44"/>
      <c r="K175" s="44"/>
      <c r="L175" s="62"/>
      <c r="M175" s="44"/>
      <c r="N175" s="43"/>
    </row>
    <row r="176" spans="1:14" ht="13.5">
      <c r="A176" s="36" t="s">
        <v>107</v>
      </c>
      <c r="C176" s="36"/>
      <c r="E176" s="44">
        <v>0</v>
      </c>
      <c r="F176" s="44">
        <v>0</v>
      </c>
      <c r="G176" s="44">
        <v>0</v>
      </c>
      <c r="H176" s="44">
        <v>0</v>
      </c>
      <c r="I176" s="44">
        <v>0</v>
      </c>
      <c r="J176" s="44">
        <v>0</v>
      </c>
      <c r="K176" s="44">
        <v>-32722</v>
      </c>
      <c r="L176" s="62">
        <f>SUM(E176:K176)</f>
        <v>-32722</v>
      </c>
      <c r="M176" s="44">
        <v>0</v>
      </c>
      <c r="N176" s="43">
        <f>L176+M176</f>
        <v>-32722</v>
      </c>
    </row>
    <row r="177" spans="1:14" ht="13.5">
      <c r="A177" s="40"/>
      <c r="B177" s="36"/>
      <c r="C177" s="36"/>
      <c r="E177" s="44"/>
      <c r="F177" s="44"/>
      <c r="G177" s="47"/>
      <c r="H177" s="44"/>
      <c r="I177" s="44"/>
      <c r="J177" s="44"/>
      <c r="K177" s="44"/>
      <c r="L177" s="41"/>
      <c r="M177" s="44"/>
      <c r="N177" s="43"/>
    </row>
    <row r="178" spans="1:14" ht="14.25" thickBot="1">
      <c r="A178" s="40" t="s">
        <v>152</v>
      </c>
      <c r="B178" s="36"/>
      <c r="C178" s="36"/>
      <c r="E178" s="46">
        <f aca="true" t="shared" si="1" ref="E178:N178">SUM(E165:E177)</f>
        <v>396633</v>
      </c>
      <c r="F178" s="46">
        <f t="shared" si="1"/>
        <v>453</v>
      </c>
      <c r="G178" s="65">
        <f t="shared" si="1"/>
        <v>4102</v>
      </c>
      <c r="H178" s="65">
        <f t="shared" si="1"/>
        <v>2521</v>
      </c>
      <c r="I178" s="65">
        <f t="shared" si="1"/>
        <v>-101</v>
      </c>
      <c r="J178" s="65">
        <f t="shared" si="1"/>
        <v>0</v>
      </c>
      <c r="K178" s="46">
        <f t="shared" si="1"/>
        <v>591043</v>
      </c>
      <c r="L178" s="46">
        <f t="shared" si="1"/>
        <v>994651</v>
      </c>
      <c r="M178" s="46">
        <f t="shared" si="1"/>
        <v>16051</v>
      </c>
      <c r="N178" s="46">
        <f t="shared" si="1"/>
        <v>1010702</v>
      </c>
    </row>
    <row r="179" spans="1:13" ht="14.25" thickTop="1">
      <c r="A179" s="40"/>
      <c r="B179" s="36"/>
      <c r="C179" s="36"/>
      <c r="E179" s="41"/>
      <c r="F179" s="41"/>
      <c r="G179" s="41"/>
      <c r="I179" s="41"/>
      <c r="J179" s="41"/>
      <c r="K179" s="41"/>
      <c r="L179" s="41"/>
      <c r="M179" s="41"/>
    </row>
    <row r="180" spans="1:13" ht="13.5">
      <c r="A180" s="40"/>
      <c r="B180" s="36"/>
      <c r="C180" s="36"/>
      <c r="E180" s="41"/>
      <c r="F180" s="41"/>
      <c r="G180" s="41"/>
      <c r="I180" s="41"/>
      <c r="J180" s="41"/>
      <c r="K180" s="41"/>
      <c r="L180" s="41"/>
      <c r="M180" s="41"/>
    </row>
    <row r="181" spans="1:13" ht="13.5">
      <c r="A181" s="40"/>
      <c r="B181" s="36"/>
      <c r="C181" s="36"/>
      <c r="E181" s="41"/>
      <c r="F181" s="41"/>
      <c r="G181" s="41"/>
      <c r="H181" s="41"/>
      <c r="I181" s="41"/>
      <c r="J181" s="41"/>
      <c r="K181" s="41"/>
      <c r="L181" s="41"/>
      <c r="M181" s="41"/>
    </row>
    <row r="182" spans="1:13" ht="13.5">
      <c r="A182" s="40"/>
      <c r="B182" s="36"/>
      <c r="C182" s="36"/>
      <c r="D182" s="41"/>
      <c r="E182" s="41"/>
      <c r="F182" s="41"/>
      <c r="G182" s="41"/>
      <c r="H182" s="41"/>
      <c r="I182" s="41"/>
      <c r="J182" s="41"/>
      <c r="K182" s="41"/>
      <c r="L182" s="41"/>
      <c r="M182" s="41"/>
    </row>
    <row r="183" spans="1:13" ht="13.5">
      <c r="A183" s="40"/>
      <c r="B183" s="36"/>
      <c r="C183" s="36"/>
      <c r="D183" s="41"/>
      <c r="E183" s="41"/>
      <c r="F183" s="41"/>
      <c r="G183" s="41"/>
      <c r="H183" s="41"/>
      <c r="I183" s="41"/>
      <c r="J183" s="41"/>
      <c r="K183" s="41"/>
      <c r="L183" s="41"/>
      <c r="M183" s="41"/>
    </row>
    <row r="184" spans="1:13" ht="13.5">
      <c r="A184" s="40"/>
      <c r="B184" s="36"/>
      <c r="C184" s="36"/>
      <c r="D184" s="41"/>
      <c r="E184" s="41"/>
      <c r="F184" s="41"/>
      <c r="G184" s="41"/>
      <c r="H184" s="41"/>
      <c r="I184" s="41"/>
      <c r="J184" s="41"/>
      <c r="K184" s="41"/>
      <c r="L184" s="41"/>
      <c r="M184" s="41"/>
    </row>
    <row r="185" spans="1:13" ht="13.5">
      <c r="A185" s="40"/>
      <c r="B185" s="36"/>
      <c r="C185" s="36"/>
      <c r="D185" s="41"/>
      <c r="E185" s="41"/>
      <c r="F185" s="41"/>
      <c r="G185" s="41"/>
      <c r="H185" s="41"/>
      <c r="I185" s="41"/>
      <c r="J185" s="41"/>
      <c r="K185" s="41"/>
      <c r="L185" s="41"/>
      <c r="M185" s="41"/>
    </row>
    <row r="186" spans="1:13" ht="13.5">
      <c r="A186" s="40"/>
      <c r="B186" s="36"/>
      <c r="C186" s="36"/>
      <c r="D186" s="41"/>
      <c r="E186" s="41"/>
      <c r="F186" s="41"/>
      <c r="G186" s="41"/>
      <c r="H186" s="41"/>
      <c r="I186" s="41"/>
      <c r="J186" s="41"/>
      <c r="K186" s="41"/>
      <c r="L186" s="41"/>
      <c r="M186" s="41"/>
    </row>
    <row r="187" spans="1:13" ht="13.5">
      <c r="A187" s="40"/>
      <c r="B187" s="36"/>
      <c r="C187" s="36"/>
      <c r="D187" s="41"/>
      <c r="E187" s="41"/>
      <c r="F187" s="41"/>
      <c r="G187" s="41"/>
      <c r="H187" s="41"/>
      <c r="I187" s="41"/>
      <c r="J187" s="41"/>
      <c r="K187" s="41"/>
      <c r="L187" s="41"/>
      <c r="M187" s="41"/>
    </row>
    <row r="188" spans="1:13" ht="13.5">
      <c r="A188" s="40"/>
      <c r="B188" s="36"/>
      <c r="C188" s="36"/>
      <c r="D188" s="41"/>
      <c r="E188" s="41"/>
      <c r="F188" s="41"/>
      <c r="G188" s="41"/>
      <c r="H188" s="41"/>
      <c r="I188" s="41"/>
      <c r="J188" s="41"/>
      <c r="K188" s="41"/>
      <c r="L188" s="41"/>
      <c r="M188" s="41"/>
    </row>
    <row r="189" spans="1:13" ht="13.5">
      <c r="A189" s="40"/>
      <c r="B189" s="36"/>
      <c r="C189" s="36"/>
      <c r="D189" s="41"/>
      <c r="E189" s="41"/>
      <c r="F189" s="41"/>
      <c r="G189" s="41"/>
      <c r="H189" s="41"/>
      <c r="I189" s="41"/>
      <c r="J189" s="41"/>
      <c r="K189" s="41"/>
      <c r="L189" s="41"/>
      <c r="M189" s="41"/>
    </row>
    <row r="190" spans="1:13" ht="13.5">
      <c r="A190" s="40"/>
      <c r="B190" s="36"/>
      <c r="C190" s="36"/>
      <c r="D190" s="41"/>
      <c r="E190" s="41"/>
      <c r="F190" s="41"/>
      <c r="G190" s="41"/>
      <c r="H190" s="41"/>
      <c r="I190" s="41"/>
      <c r="J190" s="41"/>
      <c r="K190" s="41"/>
      <c r="L190" s="41"/>
      <c r="M190" s="41"/>
    </row>
    <row r="191" spans="1:13" ht="13.5">
      <c r="A191" s="40"/>
      <c r="B191" s="36"/>
      <c r="C191" s="36"/>
      <c r="D191" s="41"/>
      <c r="E191" s="41"/>
      <c r="F191" s="41"/>
      <c r="G191" s="41"/>
      <c r="H191" s="41"/>
      <c r="I191" s="41"/>
      <c r="J191" s="41"/>
      <c r="K191" s="41"/>
      <c r="L191" s="41"/>
      <c r="M191" s="41"/>
    </row>
    <row r="192" spans="1:13" ht="13.5">
      <c r="A192" s="40"/>
      <c r="B192" s="36"/>
      <c r="C192" s="36"/>
      <c r="D192" s="41"/>
      <c r="E192" s="41"/>
      <c r="F192" s="41"/>
      <c r="G192" s="41"/>
      <c r="H192" s="41"/>
      <c r="I192" s="41"/>
      <c r="J192" s="41"/>
      <c r="K192" s="41"/>
      <c r="L192" s="41"/>
      <c r="M192" s="41"/>
    </row>
    <row r="193" spans="1:13" ht="13.5">
      <c r="A193" s="40"/>
      <c r="B193" s="36"/>
      <c r="C193" s="36"/>
      <c r="D193" s="41"/>
      <c r="E193" s="41"/>
      <c r="F193" s="41"/>
      <c r="G193" s="41"/>
      <c r="H193" s="41"/>
      <c r="I193" s="41"/>
      <c r="J193" s="41"/>
      <c r="K193" s="41"/>
      <c r="L193" s="41"/>
      <c r="M193" s="41"/>
    </row>
    <row r="194" spans="1:13" ht="13.5">
      <c r="A194" s="40"/>
      <c r="B194" s="36"/>
      <c r="C194" s="36"/>
      <c r="D194" s="41"/>
      <c r="E194" s="41"/>
      <c r="F194" s="41"/>
      <c r="G194" s="41"/>
      <c r="H194" s="41"/>
      <c r="I194" s="41"/>
      <c r="J194" s="41"/>
      <c r="K194" s="41"/>
      <c r="L194" s="41"/>
      <c r="M194" s="41"/>
    </row>
    <row r="195" spans="1:13" ht="13.5">
      <c r="A195" s="40"/>
      <c r="B195" s="36"/>
      <c r="C195" s="36"/>
      <c r="D195" s="41"/>
      <c r="E195" s="41"/>
      <c r="F195" s="41"/>
      <c r="G195" s="41"/>
      <c r="H195" s="41"/>
      <c r="I195" s="41"/>
      <c r="J195" s="41"/>
      <c r="K195" s="41"/>
      <c r="L195" s="41"/>
      <c r="M195" s="41"/>
    </row>
    <row r="196" spans="1:13" ht="13.5">
      <c r="A196" s="40"/>
      <c r="B196" s="36"/>
      <c r="C196" s="36"/>
      <c r="D196" s="41"/>
      <c r="E196" s="41"/>
      <c r="F196" s="41"/>
      <c r="G196" s="41"/>
      <c r="H196" s="41"/>
      <c r="I196" s="41"/>
      <c r="J196" s="41"/>
      <c r="K196" s="41"/>
      <c r="L196" s="41"/>
      <c r="M196" s="41"/>
    </row>
    <row r="197" spans="1:13" ht="13.5">
      <c r="A197" s="40"/>
      <c r="B197" s="36"/>
      <c r="C197" s="36"/>
      <c r="D197" s="41"/>
      <c r="E197" s="41"/>
      <c r="F197" s="41"/>
      <c r="G197" s="41"/>
      <c r="H197" s="41"/>
      <c r="I197" s="41"/>
      <c r="J197" s="41"/>
      <c r="K197" s="41"/>
      <c r="L197" s="41"/>
      <c r="M197" s="41"/>
    </row>
    <row r="198" spans="1:13" ht="13.5">
      <c r="A198" s="40"/>
      <c r="B198" s="36"/>
      <c r="C198" s="36"/>
      <c r="D198" s="41"/>
      <c r="E198" s="41"/>
      <c r="F198" s="41"/>
      <c r="G198" s="41"/>
      <c r="H198" s="41"/>
      <c r="I198" s="41"/>
      <c r="J198" s="41"/>
      <c r="K198" s="41"/>
      <c r="L198" s="41"/>
      <c r="M198" s="41"/>
    </row>
    <row r="199" spans="1:13" ht="13.5">
      <c r="A199" s="40"/>
      <c r="B199" s="36"/>
      <c r="C199" s="36"/>
      <c r="D199" s="41"/>
      <c r="E199" s="41"/>
      <c r="F199" s="41"/>
      <c r="G199" s="41"/>
      <c r="H199" s="41"/>
      <c r="I199" s="41"/>
      <c r="J199" s="41"/>
      <c r="K199" s="41"/>
      <c r="L199" s="41"/>
      <c r="M199" s="41"/>
    </row>
    <row r="200" spans="1:13" ht="13.5">
      <c r="A200" s="40"/>
      <c r="B200" s="36"/>
      <c r="C200" s="36"/>
      <c r="D200" s="41"/>
      <c r="E200" s="41"/>
      <c r="F200" s="41"/>
      <c r="G200" s="41"/>
      <c r="H200" s="41"/>
      <c r="I200" s="41"/>
      <c r="J200" s="41"/>
      <c r="K200" s="41"/>
      <c r="L200" s="41"/>
      <c r="M200" s="41"/>
    </row>
    <row r="201" spans="1:13" ht="13.5">
      <c r="A201" s="40"/>
      <c r="B201" s="36"/>
      <c r="C201" s="36"/>
      <c r="D201" s="41"/>
      <c r="E201" s="41"/>
      <c r="F201" s="41"/>
      <c r="G201" s="41"/>
      <c r="H201" s="41"/>
      <c r="I201" s="41"/>
      <c r="J201" s="41"/>
      <c r="K201" s="41"/>
      <c r="L201" s="41"/>
      <c r="M201" s="41"/>
    </row>
    <row r="202" spans="1:13" ht="13.5">
      <c r="A202" s="40"/>
      <c r="B202" s="36"/>
      <c r="C202" s="36"/>
      <c r="D202" s="41"/>
      <c r="E202" s="41"/>
      <c r="F202" s="41"/>
      <c r="G202" s="41"/>
      <c r="H202" s="41"/>
      <c r="I202" s="41"/>
      <c r="J202" s="41"/>
      <c r="K202" s="41"/>
      <c r="L202" s="41"/>
      <c r="M202" s="41"/>
    </row>
    <row r="203" spans="1:13" ht="13.5">
      <c r="A203" s="40"/>
      <c r="B203" s="36"/>
      <c r="C203" s="36"/>
      <c r="D203" s="41"/>
      <c r="E203" s="41"/>
      <c r="F203" s="41"/>
      <c r="G203" s="41"/>
      <c r="H203" s="41"/>
      <c r="I203" s="41"/>
      <c r="J203" s="41"/>
      <c r="K203" s="41"/>
      <c r="L203" s="41"/>
      <c r="M203" s="41"/>
    </row>
    <row r="204" spans="1:13" ht="13.5">
      <c r="A204" s="40"/>
      <c r="B204" s="36"/>
      <c r="C204" s="36"/>
      <c r="D204" s="41"/>
      <c r="E204" s="41"/>
      <c r="F204" s="41"/>
      <c r="G204" s="41"/>
      <c r="H204" s="41"/>
      <c r="I204" s="41"/>
      <c r="J204" s="41"/>
      <c r="K204" s="41"/>
      <c r="L204" s="41"/>
      <c r="M204" s="41"/>
    </row>
    <row r="205" spans="1:13" ht="13.5">
      <c r="A205" s="40"/>
      <c r="B205" s="36"/>
      <c r="C205" s="36"/>
      <c r="D205" s="41"/>
      <c r="E205" s="41"/>
      <c r="F205" s="41"/>
      <c r="G205" s="41"/>
      <c r="H205" s="41"/>
      <c r="I205" s="41"/>
      <c r="J205" s="41"/>
      <c r="K205" s="41"/>
      <c r="L205" s="41"/>
      <c r="M205" s="41"/>
    </row>
    <row r="206" spans="1:13" ht="13.5">
      <c r="A206" s="40"/>
      <c r="B206" s="36"/>
      <c r="C206" s="36"/>
      <c r="D206" s="41"/>
      <c r="E206" s="41"/>
      <c r="F206" s="41"/>
      <c r="G206" s="41"/>
      <c r="H206" s="41"/>
      <c r="I206" s="41"/>
      <c r="J206" s="41"/>
      <c r="K206" s="41"/>
      <c r="L206" s="41"/>
      <c r="M206" s="41"/>
    </row>
    <row r="207" spans="1:13" ht="13.5">
      <c r="A207" s="40"/>
      <c r="B207" s="36"/>
      <c r="C207" s="36"/>
      <c r="D207" s="41"/>
      <c r="E207" s="41"/>
      <c r="F207" s="41"/>
      <c r="G207" s="41"/>
      <c r="H207" s="41"/>
      <c r="I207" s="41"/>
      <c r="J207" s="41"/>
      <c r="K207" s="41"/>
      <c r="L207" s="41"/>
      <c r="M207" s="41"/>
    </row>
    <row r="208" spans="1:13" ht="13.5">
      <c r="A208" s="40"/>
      <c r="B208" s="36"/>
      <c r="C208" s="36"/>
      <c r="D208" s="41"/>
      <c r="E208" s="41"/>
      <c r="F208" s="41"/>
      <c r="G208" s="41"/>
      <c r="H208" s="41"/>
      <c r="I208" s="41"/>
      <c r="J208" s="41"/>
      <c r="K208" s="41"/>
      <c r="L208" s="41"/>
      <c r="M208" s="41"/>
    </row>
    <row r="210" spans="1:12" ht="12.75" customHeight="1">
      <c r="A210" s="72" t="s">
        <v>140</v>
      </c>
      <c r="F210" s="15"/>
      <c r="G210" s="15"/>
      <c r="H210" s="15"/>
      <c r="I210" s="15"/>
      <c r="J210" s="15"/>
      <c r="K210" s="15"/>
      <c r="L210" s="15"/>
    </row>
    <row r="211" spans="1:12" ht="12.75" customHeight="1">
      <c r="A211" s="8" t="s">
        <v>138</v>
      </c>
      <c r="C211" s="9"/>
      <c r="D211" s="9"/>
      <c r="E211" s="9"/>
      <c r="F211" s="9"/>
      <c r="J211" s="29"/>
      <c r="K211" s="29"/>
      <c r="L211" s="31"/>
    </row>
    <row r="213" spans="1:12" ht="13.5" customHeight="1">
      <c r="A213" s="1" t="s">
        <v>35</v>
      </c>
      <c r="B213" s="9"/>
      <c r="C213" s="9"/>
      <c r="D213" s="9"/>
      <c r="E213" s="9"/>
      <c r="F213" s="9"/>
      <c r="J213" s="48"/>
      <c r="K213" s="49"/>
      <c r="L213" s="49"/>
    </row>
    <row r="214" spans="1:10" ht="13.5" customHeight="1">
      <c r="A214" s="1" t="s">
        <v>101</v>
      </c>
      <c r="J214" s="35"/>
    </row>
    <row r="215" ht="12.75" customHeight="1">
      <c r="J215" s="35"/>
    </row>
    <row r="216" spans="12:14" ht="12.75" customHeight="1">
      <c r="L216" s="11"/>
      <c r="N216" s="50"/>
    </row>
    <row r="217" spans="10:12" ht="12.75" customHeight="1">
      <c r="J217" s="50" t="s">
        <v>0</v>
      </c>
      <c r="L217" s="50" t="s">
        <v>147</v>
      </c>
    </row>
    <row r="218" spans="10:12" ht="12.75" customHeight="1">
      <c r="J218" s="50" t="s">
        <v>1</v>
      </c>
      <c r="L218" s="50" t="s">
        <v>1</v>
      </c>
    </row>
    <row r="219" spans="10:12" ht="12.75" customHeight="1">
      <c r="J219" s="51" t="str">
        <f>CONCATENATE("AS AT ",J11)</f>
        <v>AS AT 31/3/2012</v>
      </c>
      <c r="L219" s="51" t="str">
        <f>CONCATENATE("AS AT ",M11)</f>
        <v>AS AT 31/3/2011</v>
      </c>
    </row>
    <row r="220" spans="10:12" ht="12.75" customHeight="1">
      <c r="J220" s="11" t="s">
        <v>2</v>
      </c>
      <c r="L220" s="11" t="s">
        <v>2</v>
      </c>
    </row>
    <row r="221" spans="10:12" ht="12.75" customHeight="1">
      <c r="J221" s="11"/>
      <c r="L221" s="25"/>
    </row>
    <row r="222" ht="12.75" customHeight="1">
      <c r="A222" s="1" t="s">
        <v>127</v>
      </c>
    </row>
    <row r="223" spans="1:12" ht="12.75" customHeight="1">
      <c r="A223" s="8" t="s">
        <v>53</v>
      </c>
      <c r="J223" s="15">
        <f>L24</f>
        <v>47495</v>
      </c>
      <c r="L223" s="15">
        <f>M24</f>
        <v>52650</v>
      </c>
    </row>
    <row r="224" spans="10:12" ht="12.75" customHeight="1">
      <c r="J224" s="15"/>
      <c r="L224" s="15"/>
    </row>
    <row r="225" spans="1:18" ht="12.75" customHeight="1">
      <c r="A225" s="8" t="s">
        <v>19</v>
      </c>
      <c r="J225" s="15"/>
      <c r="L225" s="15"/>
      <c r="R225" s="15"/>
    </row>
    <row r="226" spans="1:18" ht="12.75" customHeight="1">
      <c r="A226" s="8" t="s">
        <v>115</v>
      </c>
      <c r="J226" s="52">
        <v>1272</v>
      </c>
      <c r="L226" s="52">
        <v>1329</v>
      </c>
      <c r="R226" s="15"/>
    </row>
    <row r="227" spans="1:18" ht="12.75" customHeight="1">
      <c r="A227" s="8" t="s">
        <v>116</v>
      </c>
      <c r="J227" s="52">
        <v>29186</v>
      </c>
      <c r="L227" s="52">
        <v>23742</v>
      </c>
      <c r="R227" s="15"/>
    </row>
    <row r="228" spans="1:18" ht="12.75" customHeight="1">
      <c r="A228" s="8" t="s">
        <v>30</v>
      </c>
      <c r="J228" s="52">
        <f>-L22</f>
        <v>2484</v>
      </c>
      <c r="L228" s="52">
        <f>-M22</f>
        <v>1196</v>
      </c>
      <c r="R228" s="15"/>
    </row>
    <row r="229" spans="1:18" ht="12.75" customHeight="1">
      <c r="A229" s="8" t="s">
        <v>130</v>
      </c>
      <c r="J229" s="52">
        <v>11</v>
      </c>
      <c r="L229" s="52">
        <v>95</v>
      </c>
      <c r="R229" s="15"/>
    </row>
    <row r="230" spans="1:18" ht="12.75" customHeight="1">
      <c r="A230" s="8" t="s">
        <v>58</v>
      </c>
      <c r="J230" s="59">
        <v>-103</v>
      </c>
      <c r="L230" s="61">
        <v>-82</v>
      </c>
      <c r="R230" s="15"/>
    </row>
    <row r="231" spans="1:18" ht="12.75" customHeight="1">
      <c r="A231" s="8" t="s">
        <v>117</v>
      </c>
      <c r="J231" s="53">
        <f>SUM(J223:J230)</f>
        <v>80345</v>
      </c>
      <c r="L231" s="53">
        <f>SUM(L223:L230)</f>
        <v>78930</v>
      </c>
      <c r="R231" s="15"/>
    </row>
    <row r="232" spans="10:18" ht="12.75" customHeight="1">
      <c r="J232" s="15"/>
      <c r="L232" s="15"/>
      <c r="R232" s="15"/>
    </row>
    <row r="233" spans="1:18" ht="12.75" customHeight="1">
      <c r="A233" s="8" t="s">
        <v>13</v>
      </c>
      <c r="J233" s="15"/>
      <c r="L233" s="15"/>
      <c r="R233" s="15"/>
    </row>
    <row r="234" spans="1:18" ht="12.75" customHeight="1">
      <c r="A234" s="8" t="s">
        <v>14</v>
      </c>
      <c r="J234" s="15">
        <v>-6019</v>
      </c>
      <c r="L234" s="15">
        <v>-36493</v>
      </c>
      <c r="R234" s="15"/>
    </row>
    <row r="235" spans="1:18" ht="12.75" customHeight="1">
      <c r="A235" s="8" t="s">
        <v>15</v>
      </c>
      <c r="J235" s="14">
        <v>-1471</v>
      </c>
      <c r="L235" s="14">
        <v>20722</v>
      </c>
      <c r="R235" s="14"/>
    </row>
    <row r="236" spans="1:18" ht="12.75" customHeight="1">
      <c r="A236" s="8" t="s">
        <v>71</v>
      </c>
      <c r="J236" s="53">
        <f>SUM(J231:J235)</f>
        <v>72855</v>
      </c>
      <c r="L236" s="53">
        <f>SUM(L231:L235)</f>
        <v>63159</v>
      </c>
      <c r="R236" s="14"/>
    </row>
    <row r="237" spans="10:18" ht="12.75" customHeight="1">
      <c r="J237" s="15"/>
      <c r="L237" s="15"/>
      <c r="R237" s="14"/>
    </row>
    <row r="238" spans="1:18" ht="12.75" customHeight="1">
      <c r="A238" s="8" t="s">
        <v>17</v>
      </c>
      <c r="J238" s="15">
        <v>-2484</v>
      </c>
      <c r="L238" s="15">
        <f>-L228</f>
        <v>-1196</v>
      </c>
      <c r="R238" s="14"/>
    </row>
    <row r="239" spans="1:18" ht="12.75" customHeight="1">
      <c r="A239" s="8" t="s">
        <v>55</v>
      </c>
      <c r="J239" s="14">
        <v>-10993</v>
      </c>
      <c r="K239" s="54"/>
      <c r="L239" s="14">
        <v>-10311</v>
      </c>
      <c r="R239" s="14"/>
    </row>
    <row r="240" spans="1:18" ht="12.75" customHeight="1">
      <c r="A240" s="8" t="s">
        <v>114</v>
      </c>
      <c r="J240" s="55">
        <f>SUM(J236:J239)</f>
        <v>59378</v>
      </c>
      <c r="L240" s="55">
        <f>SUM(L236:L239)</f>
        <v>51652</v>
      </c>
      <c r="R240" s="14"/>
    </row>
    <row r="241" spans="10:18" ht="12.75" customHeight="1">
      <c r="J241" s="15"/>
      <c r="L241" s="15"/>
      <c r="R241" s="14"/>
    </row>
    <row r="242" spans="1:18" ht="12.75" customHeight="1">
      <c r="A242" s="1" t="s">
        <v>128</v>
      </c>
      <c r="J242" s="15"/>
      <c r="L242" s="15"/>
      <c r="R242" s="14"/>
    </row>
    <row r="243" spans="1:18" ht="12.75" customHeight="1">
      <c r="A243" s="8" t="s">
        <v>118</v>
      </c>
      <c r="J243" s="59">
        <v>-45864</v>
      </c>
      <c r="L243" s="59">
        <v>-48749</v>
      </c>
      <c r="R243" s="14"/>
    </row>
    <row r="244" spans="1:18" ht="12.75" customHeight="1">
      <c r="A244" s="8" t="s">
        <v>119</v>
      </c>
      <c r="J244" s="59">
        <v>272</v>
      </c>
      <c r="L244" s="59">
        <v>0</v>
      </c>
      <c r="R244" s="14"/>
    </row>
    <row r="245" spans="1:18" ht="12.75" customHeight="1">
      <c r="A245" s="8" t="s">
        <v>120</v>
      </c>
      <c r="J245" s="59">
        <v>0</v>
      </c>
      <c r="L245" s="59">
        <v>-88</v>
      </c>
      <c r="R245" s="14"/>
    </row>
    <row r="246" spans="1:18" ht="12.75" customHeight="1">
      <c r="A246" s="8" t="s">
        <v>121</v>
      </c>
      <c r="J246" s="59">
        <v>-769</v>
      </c>
      <c r="L246" s="59">
        <v>-966</v>
      </c>
      <c r="R246" s="14"/>
    </row>
    <row r="247" spans="1:18" ht="12.75" customHeight="1">
      <c r="A247" s="8" t="s">
        <v>122</v>
      </c>
      <c r="J247" s="59">
        <f>-J230</f>
        <v>103</v>
      </c>
      <c r="L247" s="59">
        <f>-L230</f>
        <v>82</v>
      </c>
      <c r="R247" s="14"/>
    </row>
    <row r="248" spans="1:18" ht="12.75" customHeight="1">
      <c r="A248" s="8" t="s">
        <v>123</v>
      </c>
      <c r="J248" s="59">
        <f>I157</f>
        <v>233</v>
      </c>
      <c r="L248" s="59">
        <v>-101</v>
      </c>
      <c r="R248" s="14"/>
    </row>
    <row r="249" spans="1:18" ht="12.75" customHeight="1">
      <c r="A249" s="8" t="s">
        <v>32</v>
      </c>
      <c r="J249" s="55">
        <f>SUM(J243:J248)</f>
        <v>-46025</v>
      </c>
      <c r="L249" s="55">
        <f>SUM(L243:L248)</f>
        <v>-49822</v>
      </c>
      <c r="R249" s="14"/>
    </row>
    <row r="250" spans="10:18" ht="12.75" customHeight="1">
      <c r="J250" s="15"/>
      <c r="L250" s="15"/>
      <c r="R250" s="14"/>
    </row>
    <row r="251" spans="1:18" ht="12.75" customHeight="1">
      <c r="A251" s="1" t="s">
        <v>16</v>
      </c>
      <c r="J251" s="15"/>
      <c r="L251" s="15"/>
      <c r="R251" s="14"/>
    </row>
    <row r="252" spans="1:18" ht="12.75" customHeight="1">
      <c r="A252" s="8" t="s">
        <v>79</v>
      </c>
      <c r="J252" s="59">
        <f>N160</f>
        <v>4</v>
      </c>
      <c r="L252" s="59">
        <v>103</v>
      </c>
      <c r="R252" s="14"/>
    </row>
    <row r="253" spans="1:18" ht="12.75" customHeight="1">
      <c r="A253" s="8" t="s">
        <v>124</v>
      </c>
      <c r="J253" s="52">
        <v>53840</v>
      </c>
      <c r="L253" s="52">
        <v>21827</v>
      </c>
      <c r="R253" s="14"/>
    </row>
    <row r="254" spans="1:18" ht="12.75" customHeight="1">
      <c r="A254" s="8" t="s">
        <v>125</v>
      </c>
      <c r="J254" s="52">
        <v>-48729</v>
      </c>
      <c r="L254" s="52">
        <v>-28670</v>
      </c>
      <c r="R254" s="14"/>
    </row>
    <row r="255" spans="1:18" ht="12.75" customHeight="1">
      <c r="A255" s="8" t="s">
        <v>108</v>
      </c>
      <c r="J255" s="59">
        <v>0</v>
      </c>
      <c r="L255" s="59">
        <v>-32722</v>
      </c>
      <c r="R255" s="14"/>
    </row>
    <row r="256" spans="1:18" ht="12.75" customHeight="1">
      <c r="A256" s="8" t="s">
        <v>126</v>
      </c>
      <c r="J256" s="55">
        <f>SUM(J252:J255)</f>
        <v>5115</v>
      </c>
      <c r="L256" s="55">
        <f>SUM(L252:L255)</f>
        <v>-39462</v>
      </c>
      <c r="R256" s="14"/>
    </row>
    <row r="257" spans="10:18" ht="12.75" customHeight="1">
      <c r="J257" s="15"/>
      <c r="L257" s="15"/>
      <c r="R257" s="14"/>
    </row>
    <row r="258" spans="1:18" ht="12.75" customHeight="1">
      <c r="A258" s="8" t="s">
        <v>25</v>
      </c>
      <c r="J258" s="15">
        <f>J240+J249+J256</f>
        <v>18468</v>
      </c>
      <c r="L258" s="15">
        <f>L240+L249+L256</f>
        <v>-37632</v>
      </c>
      <c r="R258" s="14"/>
    </row>
    <row r="259" spans="1:18" ht="12.75" customHeight="1">
      <c r="A259" s="8" t="s">
        <v>148</v>
      </c>
      <c r="J259" s="15">
        <v>102949</v>
      </c>
      <c r="L259" s="15">
        <v>131712</v>
      </c>
      <c r="R259" s="14"/>
    </row>
    <row r="260" spans="1:18" ht="12.75" customHeight="1" thickBot="1">
      <c r="A260" s="8" t="s">
        <v>149</v>
      </c>
      <c r="J260" s="20">
        <f>SUM(J258:J259)</f>
        <v>121417</v>
      </c>
      <c r="L260" s="20">
        <f>SUM(L258:L259)</f>
        <v>94080</v>
      </c>
      <c r="R260" s="14"/>
    </row>
    <row r="261" ht="12.75" customHeight="1" thickTop="1">
      <c r="R261" s="14"/>
    </row>
    <row r="262" spans="1:18" ht="12.75" customHeight="1">
      <c r="A262" s="8" t="s">
        <v>36</v>
      </c>
      <c r="R262" s="14"/>
    </row>
    <row r="263" spans="1:18" ht="12.75" customHeight="1">
      <c r="A263" s="32" t="s">
        <v>98</v>
      </c>
      <c r="D263" s="9"/>
      <c r="E263" s="9"/>
      <c r="F263" s="9"/>
      <c r="J263" s="31">
        <v>14845</v>
      </c>
      <c r="K263" s="29"/>
      <c r="L263" s="31">
        <v>38547</v>
      </c>
      <c r="R263" s="14"/>
    </row>
    <row r="264" spans="1:18" ht="12.75" customHeight="1">
      <c r="A264" s="32" t="s">
        <v>97</v>
      </c>
      <c r="D264" s="9"/>
      <c r="E264" s="9"/>
      <c r="F264" s="9"/>
      <c r="J264" s="33">
        <v>106572</v>
      </c>
      <c r="K264" s="29"/>
      <c r="L264" s="33">
        <v>55533</v>
      </c>
      <c r="R264" s="14"/>
    </row>
    <row r="265" spans="10:18" ht="12.75" customHeight="1" thickBot="1">
      <c r="J265" s="20">
        <f>J263+J264</f>
        <v>121417</v>
      </c>
      <c r="L265" s="20">
        <f>L263+L264</f>
        <v>94080</v>
      </c>
      <c r="R265" s="14"/>
    </row>
    <row r="266" ht="12.75" customHeight="1" thickTop="1">
      <c r="R266" s="14"/>
    </row>
    <row r="267" ht="12.75" customHeight="1">
      <c r="R267" s="14"/>
    </row>
    <row r="268" ht="12.75" customHeight="1">
      <c r="R268" s="14"/>
    </row>
    <row r="269" ht="12.75" customHeight="1">
      <c r="R269" s="14"/>
    </row>
    <row r="270" ht="12.75" customHeight="1">
      <c r="R270" s="14"/>
    </row>
    <row r="271" ht="12.75" customHeight="1">
      <c r="R271" s="14"/>
    </row>
    <row r="272" ht="12.75" customHeight="1">
      <c r="R272" s="14"/>
    </row>
    <row r="273" ht="12.75" customHeight="1">
      <c r="R273" s="14"/>
    </row>
    <row r="274" ht="12.75" customHeight="1">
      <c r="R274" s="14"/>
    </row>
    <row r="275" ht="12.75" customHeight="1">
      <c r="R275" s="14"/>
    </row>
    <row r="276" ht="12.75" customHeight="1">
      <c r="R276" s="14"/>
    </row>
    <row r="277" ht="12.75" customHeight="1">
      <c r="R277" s="14"/>
    </row>
    <row r="278" ht="12.75" customHeight="1">
      <c r="R278" s="14"/>
    </row>
    <row r="279" ht="12.75" customHeight="1">
      <c r="R279" s="14"/>
    </row>
    <row r="280" ht="12.75" customHeight="1">
      <c r="R280" s="14"/>
    </row>
    <row r="281" ht="12.75" customHeight="1">
      <c r="R281" s="14"/>
    </row>
    <row r="282" spans="1:18" ht="12.75" customHeight="1">
      <c r="A282" s="8" t="s">
        <v>102</v>
      </c>
      <c r="J282" s="35"/>
      <c r="L282" s="15"/>
      <c r="R282" s="14"/>
    </row>
    <row r="283" spans="1:18" ht="12.75" customHeight="1">
      <c r="A283" s="8" t="s">
        <v>139</v>
      </c>
      <c r="J283" s="35"/>
      <c r="L283" s="15"/>
      <c r="R283" s="14"/>
    </row>
    <row r="289" spans="10:18" ht="12.75" customHeight="1">
      <c r="J289" s="35"/>
      <c r="L289" s="15"/>
      <c r="R289" s="14"/>
    </row>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sheetData>
  <sheetProtection/>
  <mergeCells count="4">
    <mergeCell ref="J9:K9"/>
    <mergeCell ref="L9:M9"/>
    <mergeCell ref="E148:J148"/>
    <mergeCell ref="E147:L147"/>
  </mergeCells>
  <conditionalFormatting sqref="J260">
    <cfRule type="cellIs" priority="1" dxfId="0" operator="notEqual" stopIfTrue="1">
      <formula>$J$265</formula>
    </cfRule>
  </conditionalFormatting>
  <conditionalFormatting sqref="L260">
    <cfRule type="cellIs" priority="2" dxfId="0" operator="notEqual" stopIfTrue="1">
      <formula>$L$265</formula>
    </cfRule>
  </conditionalFormatting>
  <printOptions/>
  <pageMargins left="0.7" right="0.2" top="1" bottom="0.75" header="0.5" footer="0.5"/>
  <pageSetup fitToHeight="5" horizontalDpi="600" verticalDpi="600" orientation="portrait" paperSize="9" scale="79" r:id="rId2"/>
  <headerFooter alignWithMargins="0">
    <oddFooter>&amp;C&amp;"Book Antiqua,Regular"&amp;11&amp;P</oddFooter>
  </headerFooter>
  <rowBreaks count="3" manualBreakCount="3">
    <brk id="71" max="15" man="1"/>
    <brk id="143" max="15" man="1"/>
    <brk id="21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marinaaudit</cp:lastModifiedBy>
  <cp:lastPrinted>2012-05-18T08:46:35Z</cp:lastPrinted>
  <dcterms:created xsi:type="dcterms:W3CDTF">1996-10-14T23:33:28Z</dcterms:created>
  <dcterms:modified xsi:type="dcterms:W3CDTF">2012-05-22T09:28:51Z</dcterms:modified>
  <cp:category/>
  <cp:version/>
  <cp:contentType/>
  <cp:contentStatus/>
</cp:coreProperties>
</file>