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470" yWindow="65521" windowWidth="8670" windowHeight="10890" activeTab="0"/>
  </bookViews>
  <sheets>
    <sheet name="KFCH" sheetId="1" r:id="rId1"/>
  </sheets>
  <definedNames>
    <definedName name="_xlnm.Print_Area" localSheetId="0">'KFCH'!$A$1:$N$286</definedName>
  </definedNames>
  <calcPr fullCalcOnLoad="1" iterate="1" iterateCount="1" iterateDelta="0.001"/>
</workbook>
</file>

<file path=xl/sharedStrings.xml><?xml version="1.0" encoding="utf-8"?>
<sst xmlns="http://schemas.openxmlformats.org/spreadsheetml/2006/main" count="253" uniqueCount="173">
  <si>
    <t>CURRENT</t>
  </si>
  <si>
    <t>QUARTER</t>
  </si>
  <si>
    <t>RM'000</t>
  </si>
  <si>
    <t xml:space="preserve"> </t>
  </si>
  <si>
    <t>(a)</t>
  </si>
  <si>
    <t>(b)</t>
  </si>
  <si>
    <t>AS AT</t>
  </si>
  <si>
    <t xml:space="preserve">END OF </t>
  </si>
  <si>
    <t>FINANCIAL</t>
  </si>
  <si>
    <t>PRECEDING</t>
  </si>
  <si>
    <t>YEAR END</t>
  </si>
  <si>
    <t>Revenue</t>
  </si>
  <si>
    <t>Inventories</t>
  </si>
  <si>
    <t>Changes in working capital :</t>
  </si>
  <si>
    <t xml:space="preserve">  Net change in current assets</t>
  </si>
  <si>
    <t xml:space="preserve">  Net change in current liabilities</t>
  </si>
  <si>
    <t>Financing activities</t>
  </si>
  <si>
    <t>Interest paid</t>
  </si>
  <si>
    <t>Total</t>
  </si>
  <si>
    <t>Adjustments for :</t>
  </si>
  <si>
    <t>Operating expenses</t>
  </si>
  <si>
    <t>Other operating income</t>
  </si>
  <si>
    <t>Profit from operations</t>
  </si>
  <si>
    <t>Basic</t>
  </si>
  <si>
    <t>Fully diluted</t>
  </si>
  <si>
    <t xml:space="preserve">Net change in cash and cash equivalents </t>
  </si>
  <si>
    <t>Share</t>
  </si>
  <si>
    <t>Retained</t>
  </si>
  <si>
    <t>CONDENSED CONSOLIDATED STATEMENT OF CHANGES IN EQUITY</t>
  </si>
  <si>
    <t xml:space="preserve"> RM'000</t>
  </si>
  <si>
    <t xml:space="preserve">  Interest expense</t>
  </si>
  <si>
    <t>Net assets per share (RM)</t>
  </si>
  <si>
    <t>Net cash used in investing activities</t>
  </si>
  <si>
    <t>INDIVIDUAL QUARTER</t>
  </si>
  <si>
    <t>Note</t>
  </si>
  <si>
    <r>
      <t xml:space="preserve">KFC HOLDINGS (MALAYSIA) BHD </t>
    </r>
    <r>
      <rPr>
        <sz val="6"/>
        <color indexed="8"/>
        <rFont val="Book Antiqua"/>
        <family val="1"/>
      </rPr>
      <t>(65787-T)</t>
    </r>
  </si>
  <si>
    <t>The cash and cash equivalents consist of the following:-</t>
  </si>
  <si>
    <t>Earnings per share (sen) :</t>
  </si>
  <si>
    <t>Property, plant and equipment</t>
  </si>
  <si>
    <t>ASSETS</t>
  </si>
  <si>
    <t>Goodwill on consolidation</t>
  </si>
  <si>
    <t>Intangible assets</t>
  </si>
  <si>
    <t>TOTAL ASSETS</t>
  </si>
  <si>
    <t>Non-current liabilities</t>
  </si>
  <si>
    <t>Current liabilities</t>
  </si>
  <si>
    <t>Share capital</t>
  </si>
  <si>
    <t>Share premium</t>
  </si>
  <si>
    <t>Total equity</t>
  </si>
  <si>
    <t>Deferred tax liabilities</t>
  </si>
  <si>
    <t>Total liabilities</t>
  </si>
  <si>
    <t>TOTAL EQUITY AND LIABILITIES</t>
  </si>
  <si>
    <t>Retained earnings</t>
  </si>
  <si>
    <t>Finance costs</t>
  </si>
  <si>
    <t>Profit before tax</t>
  </si>
  <si>
    <t>Distributable</t>
  </si>
  <si>
    <t>Taxes paid</t>
  </si>
  <si>
    <t>Non-current assets</t>
  </si>
  <si>
    <t>Current assets</t>
  </si>
  <si>
    <t>(AUDITED)</t>
  </si>
  <si>
    <t xml:space="preserve">  Interest income</t>
  </si>
  <si>
    <t>interests</t>
  </si>
  <si>
    <t>1/1/2010 -</t>
  </si>
  <si>
    <t>At 1 January 2010</t>
  </si>
  <si>
    <t>Loans and borrowings</t>
  </si>
  <si>
    <t>Employee benefits</t>
  </si>
  <si>
    <t>Current tax liabilities</t>
  </si>
  <si>
    <t>Reserves</t>
  </si>
  <si>
    <t>EQUITY</t>
  </si>
  <si>
    <t>capital</t>
  </si>
  <si>
    <t>premium</t>
  </si>
  <si>
    <t>reserve</t>
  </si>
  <si>
    <t>earnings</t>
  </si>
  <si>
    <t>equity</t>
  </si>
  <si>
    <t>Cash and cash equivalents</t>
  </si>
  <si>
    <t>Cash generated from operations</t>
  </si>
  <si>
    <t>CONDENSED CONSOLIDATED STATEMENT OF COMPREHENSIVE INCOME</t>
  </si>
  <si>
    <t>Profit attributable to :</t>
  </si>
  <si>
    <t>CONDENSED CONSOLIDATED STATEMENT OF FINANCIAL POSITION</t>
  </si>
  <si>
    <t>(The Condensed Consolidated Statement of Financial Position should be read in conjunction with the Annual Financial Report</t>
  </si>
  <si>
    <t>(Incorporated in Malaysia)</t>
  </si>
  <si>
    <t>Investment properties</t>
  </si>
  <si>
    <t>Quoted investments</t>
  </si>
  <si>
    <t>Issuance of shares</t>
  </si>
  <si>
    <t>Issuance of shares :</t>
  </si>
  <si>
    <t>Warrants</t>
  </si>
  <si>
    <t>Warrants reserve</t>
  </si>
  <si>
    <t>Foreign currency translation differences for foreign operations</t>
  </si>
  <si>
    <t>Total comprehensive income attributable to :</t>
  </si>
  <si>
    <t>Total comprehensive income</t>
  </si>
  <si>
    <t xml:space="preserve">  interests</t>
  </si>
  <si>
    <t>Total comprehensive</t>
  </si>
  <si>
    <t>Conversion of warrants</t>
  </si>
  <si>
    <t>A9</t>
  </si>
  <si>
    <t>31/12/2010</t>
  </si>
  <si>
    <t>1/1/2011 -</t>
  </si>
  <si>
    <t>year ended 31 December 2010 and the accompanying explanatory notes attached to the interim financial statements)</t>
  </si>
  <si>
    <t>Income tax expense</t>
  </si>
  <si>
    <t>Profit for the period</t>
  </si>
  <si>
    <t>Total comprehensive income for the period</t>
  </si>
  <si>
    <t>Trade and other receivables</t>
  </si>
  <si>
    <t>Revaluation reserve</t>
  </si>
  <si>
    <t>Translation reserve</t>
  </si>
  <si>
    <t>Fair value reserve</t>
  </si>
  <si>
    <t>Total equity attributable to owners of the Company</t>
  </si>
  <si>
    <t>Trade and other payables</t>
  </si>
  <si>
    <t>for the year ended 31 December 2010 and the accompanying explanatory notes attached to the interim financial statements)</t>
  </si>
  <si>
    <t>At 1 January 2011</t>
  </si>
  <si>
    <t>Fair value</t>
  </si>
  <si>
    <t>Translation</t>
  </si>
  <si>
    <t>Revaluation</t>
  </si>
  <si>
    <t xml:space="preserve">  for the period</t>
  </si>
  <si>
    <t xml:space="preserve">  income for the period</t>
  </si>
  <si>
    <t>Cash in hand and at banks</t>
  </si>
  <si>
    <t>Deposits with licensed banks</t>
  </si>
  <si>
    <t>Cash and cash equivalents at beginning of period</t>
  </si>
  <si>
    <t>Cash and cash equivalents at end of period</t>
  </si>
  <si>
    <t>Owners of the Company</t>
  </si>
  <si>
    <t>Fair value of available-for-sale financial assets</t>
  </si>
  <si>
    <t>CONDENSED CONSOLIDATED STATEMENT OF CASH FLOWS</t>
  </si>
  <si>
    <t>(The Condensed Consolidated Statement of Cash Flows should be read in conjunction with the Annual Financial report for the</t>
  </si>
  <si>
    <t>Other comprehensive income, net of tax :</t>
  </si>
  <si>
    <t>Total other comprehensive income for the period</t>
  </si>
  <si>
    <t>(The Condensed Consolidated Statement of Comprehensive Income should be read in conjunction with the Annual Financial Report</t>
  </si>
  <si>
    <t>Non-controlling interests</t>
  </si>
  <si>
    <t>Increase in non-controlling</t>
  </si>
  <si>
    <t>Dividends to shareholders</t>
  </si>
  <si>
    <t>Dividends paid to shareholders of the Company</t>
  </si>
  <si>
    <t>CUMULATIVE QUARTERS</t>
  </si>
  <si>
    <t>Treasury shares acquired</t>
  </si>
  <si>
    <t>Non-</t>
  </si>
  <si>
    <t>controlling</t>
  </si>
  <si>
    <t>Treasury</t>
  </si>
  <si>
    <t>shares</t>
  </si>
  <si>
    <t>Treasury shares</t>
  </si>
  <si>
    <t>Purchase of treasury shares</t>
  </si>
  <si>
    <t xml:space="preserve">Dividends of </t>
  </si>
  <si>
    <t xml:space="preserve">  subsidiaries</t>
  </si>
  <si>
    <t>(The Condensed Consolidated Statement of Changes in Equity should be read in conjuction with the Annual Financial Report for the year</t>
  </si>
  <si>
    <t>ended 31 December 2010 and the accompanying explanatory notes attached to the interim financial statements)</t>
  </si>
  <si>
    <t>CUMULATIVE</t>
  </si>
  <si>
    <t>QUARTERS</t>
  </si>
  <si>
    <t>Dividends paid to non-controlling interests of subsidiaries</t>
  </si>
  <si>
    <t>Net cash generated from operating activities</t>
  </si>
  <si>
    <t xml:space="preserve">    &lt;----------------------------------------- Attributable to owners of the Company -------------------------------------&gt;</t>
  </si>
  <si>
    <t xml:space="preserve">    &lt;-------------------------------------- Non-Distributable ----------------------------------&gt;</t>
  </si>
  <si>
    <t>ENDED 30 SEPTEMBER 2011</t>
  </si>
  <si>
    <t>30/9/2011</t>
  </si>
  <si>
    <t>30/9/2010</t>
  </si>
  <si>
    <t>1/7/2010 -</t>
  </si>
  <si>
    <t>1/7/2011 -</t>
  </si>
  <si>
    <t>At 30 September 2010</t>
  </si>
  <si>
    <t>Bonus issue</t>
  </si>
  <si>
    <t>Issuance of warrants</t>
  </si>
  <si>
    <t>CONDENSED UNAUDITED CONSOLIDATED INTERIM FINANCIAL REPORT FOR THE THIRD FINANCIAL QUARTER</t>
  </si>
  <si>
    <t>At 30 September 2011</t>
  </si>
  <si>
    <t xml:space="preserve">  Amortisation of franchise fees</t>
  </si>
  <si>
    <t xml:space="preserve">  Depreciation of property, plant and equipment</t>
  </si>
  <si>
    <t>Operating profit before changes in working capital</t>
  </si>
  <si>
    <t>Purchase of property, plant and equipment</t>
  </si>
  <si>
    <t>Proceeds from disposal of property, plant and equipment</t>
  </si>
  <si>
    <t>Acquisition of subsidiaries, net of cash acquired</t>
  </si>
  <si>
    <t>Franchise fees</t>
  </si>
  <si>
    <t>Interest received</t>
  </si>
  <si>
    <t>Exchange translation adjustments</t>
  </si>
  <si>
    <t>Proceeds from bank borrowings</t>
  </si>
  <si>
    <t>Repayment of bank borrowings</t>
  </si>
  <si>
    <t>Net cash generated from/(used in) financing activities</t>
  </si>
  <si>
    <t xml:space="preserve">  Loss/(Gain) on disposal of property, plant and equipment</t>
  </si>
  <si>
    <t>Transfer from revaluation</t>
  </si>
  <si>
    <t xml:space="preserve">  reserve</t>
  </si>
  <si>
    <t>Purchase of quoted investments</t>
  </si>
  <si>
    <t>Operating activities</t>
  </si>
  <si>
    <t>Investing activities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</si>
</sst>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 numFmtId="173" formatCode="&quot;Yes&quot;;&quot;Yes&quot;;&quot;No&quot;"/>
    <numFmt numFmtId="174" formatCode="&quot;True&quot;;&quot;True&quot;;&quot;False&quot;"/>
    <numFmt numFmtId="175" formatCode="&quot;On&quot;;&quot;On&quot;;&quot;Off&quot;"/>
    <numFmt numFmtId="176" formatCode="0.0_);\(0.0\)"/>
    <numFmt numFmtId="177" formatCode="0.00_);\(0.00\)"/>
    <numFmt numFmtId="178" formatCode="0.00_);[Red]\(0.00\)"/>
  </numFmts>
  <fonts count="29">
    <font>
      <sz val="10"/>
      <name val="Arial"/>
      <family val="0"/>
    </font>
    <font>
      <b/>
      <sz val="10"/>
      <name val="Times New Roman"/>
      <family val="1"/>
    </font>
    <font>
      <b/>
      <u val="single"/>
      <sz val="10"/>
      <name val="Times New Roman"/>
      <family val="1"/>
    </font>
    <font>
      <sz val="10"/>
      <name val="Times New Roman"/>
      <family val="1"/>
    </font>
    <font>
      <sz val="8"/>
      <name val="Times New Roman"/>
      <family val="1"/>
    </font>
    <font>
      <sz val="7"/>
      <name val="Times New Roman"/>
      <family val="1"/>
    </font>
    <font>
      <sz val="6"/>
      <name val="Times New Roman"/>
      <family val="1"/>
    </font>
    <font>
      <sz val="5"/>
      <name val="Times New Roman"/>
      <family val="1"/>
    </font>
    <font>
      <b/>
      <sz val="10"/>
      <color indexed="8"/>
      <name val="Times New Roman"/>
      <family val="1"/>
    </font>
    <font>
      <b/>
      <sz val="7"/>
      <name val="Times New Roman"/>
      <family val="1"/>
    </font>
    <font>
      <b/>
      <sz val="5"/>
      <name val="Times New Roman"/>
      <family val="1"/>
    </font>
    <font>
      <u val="single"/>
      <sz val="10"/>
      <color indexed="12"/>
      <name val="Arial"/>
      <family val="0"/>
    </font>
    <font>
      <u val="single"/>
      <sz val="10"/>
      <color indexed="36"/>
      <name val="Arial"/>
      <family val="0"/>
    </font>
    <font>
      <b/>
      <sz val="4"/>
      <name val="Times New Roman"/>
      <family val="1"/>
    </font>
    <font>
      <b/>
      <sz val="10"/>
      <color indexed="8"/>
      <name val="Book Antiqua"/>
      <family val="1"/>
    </font>
    <font>
      <sz val="6"/>
      <color indexed="8"/>
      <name val="Book Antiqua"/>
      <family val="1"/>
    </font>
    <font>
      <sz val="10"/>
      <color indexed="8"/>
      <name val="Book Antiqua"/>
      <family val="1"/>
    </font>
    <font>
      <b/>
      <sz val="9"/>
      <color indexed="8"/>
      <name val="Book Antiqua"/>
      <family val="1"/>
    </font>
    <font>
      <b/>
      <sz val="8"/>
      <color indexed="8"/>
      <name val="Book Antiqua"/>
      <family val="1"/>
    </font>
    <font>
      <sz val="10"/>
      <name val="Book Antiqua"/>
      <family val="1"/>
    </font>
    <font>
      <b/>
      <sz val="8.5"/>
      <color indexed="8"/>
      <name val="Book Antiqua"/>
      <family val="1"/>
    </font>
    <font>
      <b/>
      <sz val="10"/>
      <name val="Book Antiqua"/>
      <family val="1"/>
    </font>
    <font>
      <b/>
      <sz val="8.5"/>
      <name val="Book Antiqua"/>
      <family val="1"/>
    </font>
    <font>
      <sz val="8"/>
      <name val="Book Antiqua"/>
      <family val="1"/>
    </font>
    <font>
      <i/>
      <sz val="10"/>
      <name val="Book Antiqua"/>
      <family val="1"/>
    </font>
    <font>
      <sz val="9"/>
      <color indexed="8"/>
      <name val="Book Antiqua"/>
      <family val="1"/>
    </font>
    <font>
      <sz val="9.5"/>
      <color indexed="8"/>
      <name val="Book Antiqua"/>
      <family val="1"/>
    </font>
    <font>
      <b/>
      <sz val="7.5"/>
      <name val="Book Antiqua"/>
      <family val="1"/>
    </font>
    <font>
      <b/>
      <sz val="9"/>
      <name val="Book Antiqua"/>
      <family val="1"/>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4" fillId="0" borderId="0" xfId="0" applyFont="1" applyAlignment="1">
      <alignment horizontal="left"/>
    </xf>
    <xf numFmtId="0" fontId="16" fillId="0" borderId="0" xfId="0" applyFont="1" applyAlignment="1">
      <alignment/>
    </xf>
    <xf numFmtId="0" fontId="17" fillId="0" borderId="0" xfId="0" applyFont="1" applyAlignment="1">
      <alignment horizontal="left"/>
    </xf>
    <xf numFmtId="0" fontId="17" fillId="0" borderId="0" xfId="0" applyFont="1" applyAlignment="1">
      <alignment/>
    </xf>
    <xf numFmtId="0" fontId="14" fillId="0" borderId="0" xfId="0" applyFont="1" applyAlignment="1">
      <alignment/>
    </xf>
    <xf numFmtId="0" fontId="18" fillId="0" borderId="0" xfId="0" applyFont="1" applyAlignment="1">
      <alignment horizontal="center"/>
    </xf>
    <xf numFmtId="0" fontId="18" fillId="0" borderId="0" xfId="0" applyFont="1" applyAlignment="1">
      <alignment/>
    </xf>
    <xf numFmtId="0" fontId="16" fillId="0" borderId="0" xfId="0" applyFont="1" applyAlignment="1">
      <alignment horizontal="left"/>
    </xf>
    <xf numFmtId="0" fontId="19" fillId="0" borderId="0" xfId="0" applyFont="1" applyAlignment="1">
      <alignment/>
    </xf>
    <xf numFmtId="0" fontId="20" fillId="0" borderId="0" xfId="0" applyFont="1" applyAlignment="1" quotePrefix="1">
      <alignment horizontal="center"/>
    </xf>
    <xf numFmtId="0" fontId="20" fillId="0" borderId="0" xfId="0" applyFont="1" applyAlignment="1">
      <alignment horizontal="center"/>
    </xf>
    <xf numFmtId="16" fontId="16" fillId="0" borderId="0" xfId="0" applyNumberFormat="1" applyFont="1" applyAlignment="1">
      <alignment/>
    </xf>
    <xf numFmtId="37" fontId="16" fillId="0" borderId="0" xfId="0" applyNumberFormat="1" applyFont="1" applyBorder="1" applyAlignment="1">
      <alignment horizontal="center"/>
    </xf>
    <xf numFmtId="37" fontId="16" fillId="0" borderId="0" xfId="0" applyNumberFormat="1" applyFont="1" applyBorder="1" applyAlignment="1">
      <alignment/>
    </xf>
    <xf numFmtId="37" fontId="16" fillId="0" borderId="0" xfId="0" applyNumberFormat="1" applyFont="1" applyAlignment="1">
      <alignment/>
    </xf>
    <xf numFmtId="37" fontId="16" fillId="0" borderId="1" xfId="0" applyNumberFormat="1" applyFont="1" applyBorder="1" applyAlignment="1">
      <alignment/>
    </xf>
    <xf numFmtId="37" fontId="16" fillId="0" borderId="0" xfId="0" applyNumberFormat="1" applyFont="1" applyAlignment="1" quotePrefix="1">
      <alignment horizontal="right"/>
    </xf>
    <xf numFmtId="37" fontId="16" fillId="0" borderId="0" xfId="0" applyNumberFormat="1" applyFont="1" applyBorder="1" applyAlignment="1">
      <alignment horizontal="right"/>
    </xf>
    <xf numFmtId="37" fontId="16" fillId="0" borderId="2" xfId="0" applyNumberFormat="1" applyFont="1" applyBorder="1" applyAlignment="1">
      <alignment/>
    </xf>
    <xf numFmtId="37" fontId="16" fillId="0" borderId="3" xfId="0" applyNumberFormat="1" applyFont="1" applyBorder="1" applyAlignment="1">
      <alignment/>
    </xf>
    <xf numFmtId="39" fontId="16" fillId="0" borderId="0" xfId="0" applyNumberFormat="1" applyFont="1" applyAlignment="1">
      <alignment/>
    </xf>
    <xf numFmtId="178" fontId="19" fillId="0" borderId="0" xfId="0" applyNumberFormat="1" applyFont="1" applyAlignment="1">
      <alignment/>
    </xf>
    <xf numFmtId="0" fontId="21" fillId="0" borderId="0" xfId="0" applyFont="1" applyAlignment="1">
      <alignment horizontal="left"/>
    </xf>
    <xf numFmtId="0" fontId="19" fillId="0" borderId="0" xfId="0" applyFont="1" applyAlignment="1">
      <alignment horizontal="left"/>
    </xf>
    <xf numFmtId="0" fontId="22" fillId="0" borderId="0" xfId="0" applyFont="1" applyAlignment="1">
      <alignment horizontal="center"/>
    </xf>
    <xf numFmtId="0" fontId="22" fillId="0" borderId="0" xfId="0" applyFont="1" applyAlignment="1" quotePrefix="1">
      <alignment horizontal="center"/>
    </xf>
    <xf numFmtId="0" fontId="21" fillId="0" borderId="0" xfId="0" applyFont="1" applyAlignment="1">
      <alignment/>
    </xf>
    <xf numFmtId="0" fontId="23" fillId="0" borderId="0" xfId="0" applyFont="1" applyAlignment="1">
      <alignment/>
    </xf>
    <xf numFmtId="37" fontId="19" fillId="0" borderId="0" xfId="0" applyNumberFormat="1" applyFont="1" applyAlignment="1">
      <alignment/>
    </xf>
    <xf numFmtId="37" fontId="19" fillId="0" borderId="4" xfId="0" applyNumberFormat="1" applyFont="1" applyBorder="1" applyAlignment="1">
      <alignment/>
    </xf>
    <xf numFmtId="37" fontId="19" fillId="0" borderId="0" xfId="0" applyNumberFormat="1" applyFont="1" applyBorder="1" applyAlignment="1">
      <alignment/>
    </xf>
    <xf numFmtId="0" fontId="24" fillId="0" borderId="0" xfId="0" applyFont="1" applyAlignment="1">
      <alignment/>
    </xf>
    <xf numFmtId="37" fontId="19" fillId="0" borderId="2" xfId="0" applyNumberFormat="1" applyFont="1" applyBorder="1" applyAlignment="1">
      <alignment/>
    </xf>
    <xf numFmtId="39" fontId="19" fillId="0" borderId="0" xfId="0" applyNumberFormat="1" applyFont="1" applyAlignment="1">
      <alignment/>
    </xf>
    <xf numFmtId="3" fontId="16" fillId="0" borderId="0" xfId="0" applyNumberFormat="1" applyFont="1" applyAlignment="1">
      <alignment/>
    </xf>
    <xf numFmtId="0" fontId="25" fillId="0" borderId="0" xfId="0" applyFont="1" applyAlignment="1">
      <alignment/>
    </xf>
    <xf numFmtId="0" fontId="17" fillId="0" borderId="0" xfId="0" applyFont="1" applyAlignment="1">
      <alignment horizontal="center"/>
    </xf>
    <xf numFmtId="37" fontId="17" fillId="0" borderId="0" xfId="0" applyNumberFormat="1" applyFont="1" applyAlignment="1">
      <alignment horizontal="center"/>
    </xf>
    <xf numFmtId="3" fontId="17" fillId="0" borderId="0" xfId="0" applyNumberFormat="1" applyFont="1" applyAlignment="1">
      <alignment horizontal="center"/>
    </xf>
    <xf numFmtId="0" fontId="25" fillId="0" borderId="0" xfId="0" applyFont="1" applyAlignment="1">
      <alignment horizontal="left"/>
    </xf>
    <xf numFmtId="37" fontId="26" fillId="0" borderId="0" xfId="0" applyNumberFormat="1" applyFont="1" applyBorder="1" applyAlignment="1">
      <alignment/>
    </xf>
    <xf numFmtId="37" fontId="26" fillId="0" borderId="0" xfId="0" applyNumberFormat="1" applyFont="1" applyBorder="1" applyAlignment="1">
      <alignment horizontal="right"/>
    </xf>
    <xf numFmtId="37" fontId="26" fillId="0" borderId="0" xfId="0" applyNumberFormat="1" applyFont="1" applyAlignment="1">
      <alignment/>
    </xf>
    <xf numFmtId="41" fontId="26" fillId="0" borderId="0" xfId="0" applyNumberFormat="1" applyFont="1" applyAlignment="1" quotePrefix="1">
      <alignment horizontal="right"/>
    </xf>
    <xf numFmtId="41" fontId="26" fillId="0" borderId="0" xfId="0" applyNumberFormat="1" applyFont="1" applyAlignment="1">
      <alignment/>
    </xf>
    <xf numFmtId="37" fontId="26" fillId="0" borderId="3" xfId="0" applyNumberFormat="1" applyFont="1" applyBorder="1" applyAlignment="1">
      <alignment/>
    </xf>
    <xf numFmtId="37" fontId="26" fillId="0" borderId="0" xfId="0" applyNumberFormat="1" applyFont="1" applyAlignment="1" quotePrefix="1">
      <alignment horizontal="right"/>
    </xf>
    <xf numFmtId="4" fontId="19" fillId="0" borderId="0" xfId="0" applyNumberFormat="1" applyFont="1" applyAlignment="1">
      <alignment horizontal="right"/>
    </xf>
    <xf numFmtId="4" fontId="19" fillId="0" borderId="0" xfId="0" applyNumberFormat="1" applyFont="1" applyAlignment="1">
      <alignment/>
    </xf>
    <xf numFmtId="0" fontId="20" fillId="0" borderId="0" xfId="0" applyFont="1" applyAlignment="1">
      <alignment horizontal="right"/>
    </xf>
    <xf numFmtId="14" fontId="20" fillId="0" borderId="0" xfId="0" applyNumberFormat="1" applyFont="1" applyAlignment="1">
      <alignment horizontal="right"/>
    </xf>
    <xf numFmtId="37" fontId="16" fillId="0" borderId="0" xfId="0" applyNumberFormat="1" applyFont="1" applyAlignment="1">
      <alignment horizontal="right"/>
    </xf>
    <xf numFmtId="37" fontId="16" fillId="0" borderId="5" xfId="0" applyNumberFormat="1" applyFont="1" applyBorder="1" applyAlignment="1">
      <alignment/>
    </xf>
    <xf numFmtId="0" fontId="16" fillId="0" borderId="0" xfId="0" applyFont="1" applyBorder="1" applyAlignment="1">
      <alignment/>
    </xf>
    <xf numFmtId="37" fontId="16" fillId="0" borderId="4" xfId="0" applyNumberFormat="1" applyFont="1" applyBorder="1" applyAlignment="1">
      <alignment/>
    </xf>
    <xf numFmtId="177" fontId="19" fillId="0" borderId="0" xfId="0" applyNumberFormat="1" applyFont="1" applyAlignment="1">
      <alignment/>
    </xf>
    <xf numFmtId="37" fontId="19" fillId="0" borderId="0" xfId="0" applyNumberFormat="1" applyFont="1" applyBorder="1" applyAlignment="1">
      <alignment horizontal="right"/>
    </xf>
    <xf numFmtId="37" fontId="19" fillId="0" borderId="6" xfId="0" applyNumberFormat="1" applyFont="1" applyBorder="1" applyAlignment="1">
      <alignment/>
    </xf>
    <xf numFmtId="41" fontId="16" fillId="0" borderId="0" xfId="0" applyNumberFormat="1" applyFont="1" applyAlignment="1">
      <alignment horizontal="right"/>
    </xf>
    <xf numFmtId="41" fontId="19" fillId="0" borderId="0" xfId="0" applyNumberFormat="1" applyFont="1" applyAlignment="1">
      <alignment/>
    </xf>
    <xf numFmtId="0" fontId="16" fillId="0" borderId="0" xfId="0" applyFont="1" applyAlignment="1" quotePrefix="1">
      <alignment horizontal="left"/>
    </xf>
    <xf numFmtId="41" fontId="16" fillId="0" borderId="0" xfId="0" applyNumberFormat="1" applyFont="1" applyFill="1" applyAlignment="1">
      <alignment horizontal="right"/>
    </xf>
    <xf numFmtId="41" fontId="26" fillId="0" borderId="0" xfId="0" applyNumberFormat="1" applyFont="1" applyBorder="1" applyAlignment="1">
      <alignment/>
    </xf>
    <xf numFmtId="0" fontId="28" fillId="0" borderId="0" xfId="0" applyFont="1" applyAlignment="1">
      <alignment horizontal="center"/>
    </xf>
    <xf numFmtId="0" fontId="14" fillId="0" borderId="0" xfId="0" applyFont="1" applyAlignment="1" quotePrefix="1">
      <alignment horizontal="left"/>
    </xf>
    <xf numFmtId="41" fontId="26" fillId="0" borderId="3" xfId="0" applyNumberFormat="1" applyFont="1" applyBorder="1" applyAlignment="1">
      <alignment/>
    </xf>
    <xf numFmtId="3" fontId="17" fillId="0" borderId="0" xfId="0" applyNumberFormat="1" applyFont="1" applyAlignment="1">
      <alignment horizontal="left"/>
    </xf>
    <xf numFmtId="41" fontId="16" fillId="0" borderId="0" xfId="0" applyNumberFormat="1" applyFont="1" applyBorder="1" applyAlignment="1">
      <alignment horizontal="right"/>
    </xf>
    <xf numFmtId="37" fontId="16" fillId="0" borderId="0" xfId="0" applyNumberFormat="1" applyFont="1" applyFill="1" applyAlignment="1">
      <alignment/>
    </xf>
    <xf numFmtId="37" fontId="16" fillId="0" borderId="2" xfId="0" applyNumberFormat="1" applyFont="1" applyFill="1" applyBorder="1" applyAlignment="1">
      <alignment/>
    </xf>
    <xf numFmtId="37" fontId="16" fillId="0" borderId="0" xfId="0" applyNumberFormat="1" applyFont="1" applyFill="1" applyBorder="1" applyAlignment="1">
      <alignment/>
    </xf>
    <xf numFmtId="0" fontId="27" fillId="0" borderId="0" xfId="0" applyFont="1" applyAlignment="1">
      <alignment/>
    </xf>
    <xf numFmtId="0" fontId="16" fillId="0" borderId="0" xfId="0" applyFont="1" applyAlignment="1">
      <alignment/>
    </xf>
    <xf numFmtId="0" fontId="19" fillId="0" borderId="0" xfId="0" applyFont="1" applyAlignment="1">
      <alignment/>
    </xf>
    <xf numFmtId="39" fontId="19" fillId="0" borderId="0" xfId="0" applyNumberFormat="1" applyFont="1" applyAlignment="1">
      <alignment/>
    </xf>
    <xf numFmtId="37" fontId="19" fillId="0" borderId="0" xfId="0" applyNumberFormat="1" applyFont="1" applyAlignment="1">
      <alignment/>
    </xf>
    <xf numFmtId="3" fontId="17" fillId="0" borderId="0" xfId="0" applyNumberFormat="1" applyFont="1" applyAlignment="1">
      <alignment/>
    </xf>
    <xf numFmtId="178" fontId="19" fillId="0" borderId="0" xfId="0" applyNumberFormat="1" applyFont="1" applyFill="1" applyAlignment="1">
      <alignment/>
    </xf>
    <xf numFmtId="0" fontId="27" fillId="0" borderId="0" xfId="0" applyFont="1" applyAlignment="1">
      <alignment horizontal="center"/>
    </xf>
    <xf numFmtId="3" fontId="17"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56</xdr:row>
      <xdr:rowOff>0</xdr:rowOff>
    </xdr:from>
    <xdr:to>
      <xdr:col>14</xdr:col>
      <xdr:colOff>0</xdr:colOff>
      <xdr:row>56</xdr:row>
      <xdr:rowOff>0</xdr:rowOff>
    </xdr:to>
    <xdr:sp>
      <xdr:nvSpPr>
        <xdr:cNvPr id="1" name="Text 22"/>
        <xdr:cNvSpPr txBox="1">
          <a:spLocks noChangeArrowheads="1"/>
        </xdr:cNvSpPr>
      </xdr:nvSpPr>
      <xdr:spPr>
        <a:xfrm>
          <a:off x="276225" y="9144000"/>
          <a:ext cx="7762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56</xdr:row>
      <xdr:rowOff>0</xdr:rowOff>
    </xdr:from>
    <xdr:to>
      <xdr:col>14</xdr:col>
      <xdr:colOff>0</xdr:colOff>
      <xdr:row>56</xdr:row>
      <xdr:rowOff>0</xdr:rowOff>
    </xdr:to>
    <xdr:sp>
      <xdr:nvSpPr>
        <xdr:cNvPr id="2" name="Text 22"/>
        <xdr:cNvSpPr txBox="1">
          <a:spLocks noChangeArrowheads="1"/>
        </xdr:cNvSpPr>
      </xdr:nvSpPr>
      <xdr:spPr>
        <a:xfrm>
          <a:off x="228600" y="9144000"/>
          <a:ext cx="78105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56</xdr:row>
      <xdr:rowOff>0</xdr:rowOff>
    </xdr:from>
    <xdr:to>
      <xdr:col>14</xdr:col>
      <xdr:colOff>0</xdr:colOff>
      <xdr:row>56</xdr:row>
      <xdr:rowOff>0</xdr:rowOff>
    </xdr:to>
    <xdr:sp>
      <xdr:nvSpPr>
        <xdr:cNvPr id="3" name="Text 22"/>
        <xdr:cNvSpPr txBox="1">
          <a:spLocks noChangeArrowheads="1"/>
        </xdr:cNvSpPr>
      </xdr:nvSpPr>
      <xdr:spPr>
        <a:xfrm>
          <a:off x="228600" y="9144000"/>
          <a:ext cx="78105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56</xdr:row>
      <xdr:rowOff>0</xdr:rowOff>
    </xdr:from>
    <xdr:to>
      <xdr:col>14</xdr:col>
      <xdr:colOff>0</xdr:colOff>
      <xdr:row>56</xdr:row>
      <xdr:rowOff>0</xdr:rowOff>
    </xdr:to>
    <xdr:sp>
      <xdr:nvSpPr>
        <xdr:cNvPr id="4" name="Text 22"/>
        <xdr:cNvSpPr txBox="1">
          <a:spLocks noChangeArrowheads="1"/>
        </xdr:cNvSpPr>
      </xdr:nvSpPr>
      <xdr:spPr>
        <a:xfrm>
          <a:off x="285750" y="9144000"/>
          <a:ext cx="7753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56</xdr:row>
      <xdr:rowOff>0</xdr:rowOff>
    </xdr:from>
    <xdr:to>
      <xdr:col>14</xdr:col>
      <xdr:colOff>0</xdr:colOff>
      <xdr:row>56</xdr:row>
      <xdr:rowOff>0</xdr:rowOff>
    </xdr:to>
    <xdr:sp>
      <xdr:nvSpPr>
        <xdr:cNvPr id="5" name="Text 22"/>
        <xdr:cNvSpPr txBox="1">
          <a:spLocks noChangeArrowheads="1"/>
        </xdr:cNvSpPr>
      </xdr:nvSpPr>
      <xdr:spPr>
        <a:xfrm>
          <a:off x="276225" y="9144000"/>
          <a:ext cx="7762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56</xdr:row>
      <xdr:rowOff>0</xdr:rowOff>
    </xdr:from>
    <xdr:to>
      <xdr:col>14</xdr:col>
      <xdr:colOff>0</xdr:colOff>
      <xdr:row>56</xdr:row>
      <xdr:rowOff>0</xdr:rowOff>
    </xdr:to>
    <xdr:sp>
      <xdr:nvSpPr>
        <xdr:cNvPr id="6" name="Text 22"/>
        <xdr:cNvSpPr txBox="1">
          <a:spLocks noChangeArrowheads="1"/>
        </xdr:cNvSpPr>
      </xdr:nvSpPr>
      <xdr:spPr>
        <a:xfrm>
          <a:off x="285750" y="9144000"/>
          <a:ext cx="7753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56</xdr:row>
      <xdr:rowOff>0</xdr:rowOff>
    </xdr:from>
    <xdr:to>
      <xdr:col>14</xdr:col>
      <xdr:colOff>0</xdr:colOff>
      <xdr:row>56</xdr:row>
      <xdr:rowOff>0</xdr:rowOff>
    </xdr:to>
    <xdr:sp>
      <xdr:nvSpPr>
        <xdr:cNvPr id="7"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56</xdr:row>
      <xdr:rowOff>0</xdr:rowOff>
    </xdr:from>
    <xdr:to>
      <xdr:col>14</xdr:col>
      <xdr:colOff>0</xdr:colOff>
      <xdr:row>56</xdr:row>
      <xdr:rowOff>0</xdr:rowOff>
    </xdr:to>
    <xdr:sp>
      <xdr:nvSpPr>
        <xdr:cNvPr id="8"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57150</xdr:colOff>
      <xdr:row>56</xdr:row>
      <xdr:rowOff>0</xdr:rowOff>
    </xdr:from>
    <xdr:to>
      <xdr:col>14</xdr:col>
      <xdr:colOff>0</xdr:colOff>
      <xdr:row>56</xdr:row>
      <xdr:rowOff>0</xdr:rowOff>
    </xdr:to>
    <xdr:sp>
      <xdr:nvSpPr>
        <xdr:cNvPr id="9"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56</xdr:row>
      <xdr:rowOff>0</xdr:rowOff>
    </xdr:from>
    <xdr:to>
      <xdr:col>14</xdr:col>
      <xdr:colOff>0</xdr:colOff>
      <xdr:row>56</xdr:row>
      <xdr:rowOff>0</xdr:rowOff>
    </xdr:to>
    <xdr:sp>
      <xdr:nvSpPr>
        <xdr:cNvPr id="10" name="Text 22"/>
        <xdr:cNvSpPr txBox="1">
          <a:spLocks noChangeArrowheads="1"/>
        </xdr:cNvSpPr>
      </xdr:nvSpPr>
      <xdr:spPr>
        <a:xfrm>
          <a:off x="219075" y="9144000"/>
          <a:ext cx="7820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56</xdr:row>
      <xdr:rowOff>0</xdr:rowOff>
    </xdr:from>
    <xdr:to>
      <xdr:col>14</xdr:col>
      <xdr:colOff>0</xdr:colOff>
      <xdr:row>56</xdr:row>
      <xdr:rowOff>0</xdr:rowOff>
    </xdr:to>
    <xdr:sp>
      <xdr:nvSpPr>
        <xdr:cNvPr id="11" name="Text 22"/>
        <xdr:cNvSpPr txBox="1">
          <a:spLocks noChangeArrowheads="1"/>
        </xdr:cNvSpPr>
      </xdr:nvSpPr>
      <xdr:spPr>
        <a:xfrm>
          <a:off x="228600" y="9144000"/>
          <a:ext cx="78105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56</xdr:row>
      <xdr:rowOff>0</xdr:rowOff>
    </xdr:from>
    <xdr:to>
      <xdr:col>14</xdr:col>
      <xdr:colOff>0</xdr:colOff>
      <xdr:row>56</xdr:row>
      <xdr:rowOff>0</xdr:rowOff>
    </xdr:to>
    <xdr:sp>
      <xdr:nvSpPr>
        <xdr:cNvPr id="12" name="Text 22"/>
        <xdr:cNvSpPr txBox="1">
          <a:spLocks noChangeArrowheads="1"/>
        </xdr:cNvSpPr>
      </xdr:nvSpPr>
      <xdr:spPr>
        <a:xfrm>
          <a:off x="219075" y="9144000"/>
          <a:ext cx="7820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56</xdr:row>
      <xdr:rowOff>0</xdr:rowOff>
    </xdr:from>
    <xdr:to>
      <xdr:col>14</xdr:col>
      <xdr:colOff>0</xdr:colOff>
      <xdr:row>56</xdr:row>
      <xdr:rowOff>0</xdr:rowOff>
    </xdr:to>
    <xdr:sp>
      <xdr:nvSpPr>
        <xdr:cNvPr id="13"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56</xdr:row>
      <xdr:rowOff>0</xdr:rowOff>
    </xdr:from>
    <xdr:to>
      <xdr:col>14</xdr:col>
      <xdr:colOff>0</xdr:colOff>
      <xdr:row>56</xdr:row>
      <xdr:rowOff>0</xdr:rowOff>
    </xdr:to>
    <xdr:sp>
      <xdr:nvSpPr>
        <xdr:cNvPr id="14"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238125</xdr:colOff>
      <xdr:row>56</xdr:row>
      <xdr:rowOff>0</xdr:rowOff>
    </xdr:from>
    <xdr:to>
      <xdr:col>14</xdr:col>
      <xdr:colOff>0</xdr:colOff>
      <xdr:row>56</xdr:row>
      <xdr:rowOff>0</xdr:rowOff>
    </xdr:to>
    <xdr:sp>
      <xdr:nvSpPr>
        <xdr:cNvPr id="15" name="Text 22"/>
        <xdr:cNvSpPr txBox="1">
          <a:spLocks noChangeArrowheads="1"/>
        </xdr:cNvSpPr>
      </xdr:nvSpPr>
      <xdr:spPr>
        <a:xfrm>
          <a:off x="447675" y="9144000"/>
          <a:ext cx="75914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56</xdr:row>
      <xdr:rowOff>0</xdr:rowOff>
    </xdr:from>
    <xdr:to>
      <xdr:col>14</xdr:col>
      <xdr:colOff>0</xdr:colOff>
      <xdr:row>56</xdr:row>
      <xdr:rowOff>0</xdr:rowOff>
    </xdr:to>
    <xdr:sp>
      <xdr:nvSpPr>
        <xdr:cNvPr id="16" name="Text 22"/>
        <xdr:cNvSpPr txBox="1">
          <a:spLocks noChangeArrowheads="1"/>
        </xdr:cNvSpPr>
      </xdr:nvSpPr>
      <xdr:spPr>
        <a:xfrm>
          <a:off x="457200" y="9144000"/>
          <a:ext cx="75819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56</xdr:row>
      <xdr:rowOff>0</xdr:rowOff>
    </xdr:from>
    <xdr:to>
      <xdr:col>14</xdr:col>
      <xdr:colOff>0</xdr:colOff>
      <xdr:row>56</xdr:row>
      <xdr:rowOff>0</xdr:rowOff>
    </xdr:to>
    <xdr:sp>
      <xdr:nvSpPr>
        <xdr:cNvPr id="17" name="Text 22"/>
        <xdr:cNvSpPr txBox="1">
          <a:spLocks noChangeArrowheads="1"/>
        </xdr:cNvSpPr>
      </xdr:nvSpPr>
      <xdr:spPr>
        <a:xfrm>
          <a:off x="438150" y="9144000"/>
          <a:ext cx="760095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238125</xdr:colOff>
      <xdr:row>56</xdr:row>
      <xdr:rowOff>0</xdr:rowOff>
    </xdr:from>
    <xdr:to>
      <xdr:col>14</xdr:col>
      <xdr:colOff>0</xdr:colOff>
      <xdr:row>56</xdr:row>
      <xdr:rowOff>0</xdr:rowOff>
    </xdr:to>
    <xdr:sp>
      <xdr:nvSpPr>
        <xdr:cNvPr id="18" name="Text 22"/>
        <xdr:cNvSpPr txBox="1">
          <a:spLocks noChangeArrowheads="1"/>
        </xdr:cNvSpPr>
      </xdr:nvSpPr>
      <xdr:spPr>
        <a:xfrm>
          <a:off x="447675" y="9144000"/>
          <a:ext cx="75914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57150</xdr:colOff>
      <xdr:row>56</xdr:row>
      <xdr:rowOff>0</xdr:rowOff>
    </xdr:from>
    <xdr:to>
      <xdr:col>14</xdr:col>
      <xdr:colOff>0</xdr:colOff>
      <xdr:row>56</xdr:row>
      <xdr:rowOff>0</xdr:rowOff>
    </xdr:to>
    <xdr:sp>
      <xdr:nvSpPr>
        <xdr:cNvPr id="19"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56</xdr:row>
      <xdr:rowOff>0</xdr:rowOff>
    </xdr:from>
    <xdr:to>
      <xdr:col>14</xdr:col>
      <xdr:colOff>0</xdr:colOff>
      <xdr:row>56</xdr:row>
      <xdr:rowOff>0</xdr:rowOff>
    </xdr:to>
    <xdr:sp>
      <xdr:nvSpPr>
        <xdr:cNvPr id="20" name="Text 22"/>
        <xdr:cNvSpPr txBox="1">
          <a:spLocks noChangeArrowheads="1"/>
        </xdr:cNvSpPr>
      </xdr:nvSpPr>
      <xdr:spPr>
        <a:xfrm>
          <a:off x="276225" y="9144000"/>
          <a:ext cx="7762875"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57150</xdr:colOff>
      <xdr:row>56</xdr:row>
      <xdr:rowOff>0</xdr:rowOff>
    </xdr:from>
    <xdr:to>
      <xdr:col>14</xdr:col>
      <xdr:colOff>0</xdr:colOff>
      <xdr:row>56</xdr:row>
      <xdr:rowOff>0</xdr:rowOff>
    </xdr:to>
    <xdr:sp>
      <xdr:nvSpPr>
        <xdr:cNvPr id="21"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56</xdr:row>
      <xdr:rowOff>0</xdr:rowOff>
    </xdr:from>
    <xdr:to>
      <xdr:col>14</xdr:col>
      <xdr:colOff>0</xdr:colOff>
      <xdr:row>56</xdr:row>
      <xdr:rowOff>0</xdr:rowOff>
    </xdr:to>
    <xdr:sp>
      <xdr:nvSpPr>
        <xdr:cNvPr id="22"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56</xdr:row>
      <xdr:rowOff>0</xdr:rowOff>
    </xdr:from>
    <xdr:to>
      <xdr:col>14</xdr:col>
      <xdr:colOff>0</xdr:colOff>
      <xdr:row>56</xdr:row>
      <xdr:rowOff>0</xdr:rowOff>
    </xdr:to>
    <xdr:sp>
      <xdr:nvSpPr>
        <xdr:cNvPr id="23"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56</xdr:row>
      <xdr:rowOff>0</xdr:rowOff>
    </xdr:from>
    <xdr:to>
      <xdr:col>14</xdr:col>
      <xdr:colOff>0</xdr:colOff>
      <xdr:row>56</xdr:row>
      <xdr:rowOff>0</xdr:rowOff>
    </xdr:to>
    <xdr:sp>
      <xdr:nvSpPr>
        <xdr:cNvPr id="24"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56</xdr:row>
      <xdr:rowOff>0</xdr:rowOff>
    </xdr:from>
    <xdr:to>
      <xdr:col>14</xdr:col>
      <xdr:colOff>0</xdr:colOff>
      <xdr:row>56</xdr:row>
      <xdr:rowOff>0</xdr:rowOff>
    </xdr:to>
    <xdr:sp>
      <xdr:nvSpPr>
        <xdr:cNvPr id="25"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56</xdr:row>
      <xdr:rowOff>0</xdr:rowOff>
    </xdr:from>
    <xdr:to>
      <xdr:col>14</xdr:col>
      <xdr:colOff>0</xdr:colOff>
      <xdr:row>56</xdr:row>
      <xdr:rowOff>0</xdr:rowOff>
    </xdr:to>
    <xdr:sp>
      <xdr:nvSpPr>
        <xdr:cNvPr id="26"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287</xdr:row>
      <xdr:rowOff>0</xdr:rowOff>
    </xdr:from>
    <xdr:to>
      <xdr:col>13</xdr:col>
      <xdr:colOff>590550</xdr:colOff>
      <xdr:row>287</xdr:row>
      <xdr:rowOff>0</xdr:rowOff>
    </xdr:to>
    <xdr:sp>
      <xdr:nvSpPr>
        <xdr:cNvPr id="27" name="Text 22"/>
        <xdr:cNvSpPr txBox="1">
          <a:spLocks noChangeArrowheads="1"/>
        </xdr:cNvSpPr>
      </xdr:nvSpPr>
      <xdr:spPr>
        <a:xfrm>
          <a:off x="276225" y="47015400"/>
          <a:ext cx="7639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are unaudited and have been prepared in accordance with the requirements of FRS 134 : Interim Financial Reporting and paragraph 9.22 of the Listing Requirements of Bursa Malaysia Securities Berhad ("Bursa Securities") and should be read in conjunction with the audited financial statements of the Group for the year ended 31 December 2005.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accounting policies and methods of computation adopted by the Group in this interim financial statements are consistent  with  those adopted in the financial statements for the year ended 31 December 2005.</a:t>
          </a:r>
        </a:p>
      </xdr:txBody>
    </xdr:sp>
    <xdr:clientData/>
  </xdr:twoCellAnchor>
  <xdr:twoCellAnchor>
    <xdr:from>
      <xdr:col>1</xdr:col>
      <xdr:colOff>28575</xdr:colOff>
      <xdr:row>287</xdr:row>
      <xdr:rowOff>0</xdr:rowOff>
    </xdr:from>
    <xdr:to>
      <xdr:col>4</xdr:col>
      <xdr:colOff>371475</xdr:colOff>
      <xdr:row>287</xdr:row>
      <xdr:rowOff>0</xdr:rowOff>
    </xdr:to>
    <xdr:sp>
      <xdr:nvSpPr>
        <xdr:cNvPr id="28" name="Text 22"/>
        <xdr:cNvSpPr txBox="1">
          <a:spLocks noChangeArrowheads="1"/>
        </xdr:cNvSpPr>
      </xdr:nvSpPr>
      <xdr:spPr>
        <a:xfrm>
          <a:off x="238125" y="47015400"/>
          <a:ext cx="2000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287</xdr:row>
      <xdr:rowOff>0</xdr:rowOff>
    </xdr:from>
    <xdr:to>
      <xdr:col>13</xdr:col>
      <xdr:colOff>609600</xdr:colOff>
      <xdr:row>287</xdr:row>
      <xdr:rowOff>0</xdr:rowOff>
    </xdr:to>
    <xdr:sp>
      <xdr:nvSpPr>
        <xdr:cNvPr id="29" name="Text 22"/>
        <xdr:cNvSpPr txBox="1">
          <a:spLocks noChangeArrowheads="1"/>
        </xdr:cNvSpPr>
      </xdr:nvSpPr>
      <xdr:spPr>
        <a:xfrm>
          <a:off x="266700" y="47015400"/>
          <a:ext cx="7667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auditors' report on the financial statements for the year ended 31 December 2005 was not qualified.
.
</a:t>
          </a:r>
        </a:p>
      </xdr:txBody>
    </xdr:sp>
    <xdr:clientData/>
  </xdr:twoCellAnchor>
  <xdr:twoCellAnchor>
    <xdr:from>
      <xdr:col>1</xdr:col>
      <xdr:colOff>38100</xdr:colOff>
      <xdr:row>287</xdr:row>
      <xdr:rowOff>0</xdr:rowOff>
    </xdr:from>
    <xdr:to>
      <xdr:col>13</xdr:col>
      <xdr:colOff>609600</xdr:colOff>
      <xdr:row>287</xdr:row>
      <xdr:rowOff>0</xdr:rowOff>
    </xdr:to>
    <xdr:sp>
      <xdr:nvSpPr>
        <xdr:cNvPr id="30" name="Text 22"/>
        <xdr:cNvSpPr txBox="1">
          <a:spLocks noChangeArrowheads="1"/>
        </xdr:cNvSpPr>
      </xdr:nvSpPr>
      <xdr:spPr>
        <a:xfrm>
          <a:off x="247650" y="47015400"/>
          <a:ext cx="7686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unusual items affecting assets, liabilities, equity, net income, or cash flows during the current financial year-to-date.</a:t>
          </a:r>
        </a:p>
      </xdr:txBody>
    </xdr:sp>
    <xdr:clientData/>
  </xdr:twoCellAnchor>
  <xdr:twoCellAnchor>
    <xdr:from>
      <xdr:col>1</xdr:col>
      <xdr:colOff>47625</xdr:colOff>
      <xdr:row>287</xdr:row>
      <xdr:rowOff>0</xdr:rowOff>
    </xdr:from>
    <xdr:to>
      <xdr:col>9</xdr:col>
      <xdr:colOff>400050</xdr:colOff>
      <xdr:row>287</xdr:row>
      <xdr:rowOff>0</xdr:rowOff>
    </xdr:to>
    <xdr:sp>
      <xdr:nvSpPr>
        <xdr:cNvPr id="31" name="Text 22"/>
        <xdr:cNvSpPr txBox="1">
          <a:spLocks noChangeArrowheads="1"/>
        </xdr:cNvSpPr>
      </xdr:nvSpPr>
      <xdr:spPr>
        <a:xfrm>
          <a:off x="257175" y="47015400"/>
          <a:ext cx="4800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287</xdr:row>
      <xdr:rowOff>0</xdr:rowOff>
    </xdr:from>
    <xdr:to>
      <xdr:col>13</xdr:col>
      <xdr:colOff>638175</xdr:colOff>
      <xdr:row>287</xdr:row>
      <xdr:rowOff>0</xdr:rowOff>
    </xdr:to>
    <xdr:sp>
      <xdr:nvSpPr>
        <xdr:cNvPr id="32" name="Text 22"/>
        <xdr:cNvSpPr txBox="1">
          <a:spLocks noChangeArrowheads="1"/>
        </xdr:cNvSpPr>
      </xdr:nvSpPr>
      <xdr:spPr>
        <a:xfrm>
          <a:off x="266700" y="47015400"/>
          <a:ext cx="7696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47625</xdr:colOff>
      <xdr:row>287</xdr:row>
      <xdr:rowOff>0</xdr:rowOff>
    </xdr:from>
    <xdr:to>
      <xdr:col>13</xdr:col>
      <xdr:colOff>657225</xdr:colOff>
      <xdr:row>287</xdr:row>
      <xdr:rowOff>0</xdr:rowOff>
    </xdr:to>
    <xdr:sp>
      <xdr:nvSpPr>
        <xdr:cNvPr id="33" name="Text 22"/>
        <xdr:cNvSpPr txBox="1">
          <a:spLocks noChangeArrowheads="1"/>
        </xdr:cNvSpPr>
      </xdr:nvSpPr>
      <xdr:spPr>
        <a:xfrm>
          <a:off x="257175" y="47015400"/>
          <a:ext cx="7724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sale of unquoted investments and properties.</a:t>
          </a:r>
        </a:p>
      </xdr:txBody>
    </xdr:sp>
    <xdr:clientData/>
  </xdr:twoCellAnchor>
  <xdr:twoCellAnchor>
    <xdr:from>
      <xdr:col>1</xdr:col>
      <xdr:colOff>57150</xdr:colOff>
      <xdr:row>287</xdr:row>
      <xdr:rowOff>0</xdr:rowOff>
    </xdr:from>
    <xdr:to>
      <xdr:col>13</xdr:col>
      <xdr:colOff>638175</xdr:colOff>
      <xdr:row>287</xdr:row>
      <xdr:rowOff>0</xdr:rowOff>
    </xdr:to>
    <xdr:sp>
      <xdr:nvSpPr>
        <xdr:cNvPr id="34" name="Text 22"/>
        <xdr:cNvSpPr txBox="1">
          <a:spLocks noChangeArrowheads="1"/>
        </xdr:cNvSpPr>
      </xdr:nvSpPr>
      <xdr:spPr>
        <a:xfrm>
          <a:off x="266700" y="47015400"/>
          <a:ext cx="7696200" cy="0"/>
        </a:xfrm>
        <a:prstGeom prst="rect">
          <a:avLst/>
        </a:prstGeom>
        <a:solidFill>
          <a:srgbClr val="FFFFFF"/>
        </a:solidFill>
        <a:ln w="1" cmpd="sng">
          <a:noFill/>
        </a:ln>
      </xdr:spPr>
      <xdr:txBody>
        <a:bodyPr vertOverflow="clip" wrap="square"/>
        <a:p>
          <a:pPr algn="l">
            <a:defRPr/>
          </a:pPr>
          <a:r>
            <a:rPr lang="en-US" cap="none" sz="1000" b="1" i="0" u="none" baseline="0"/>
            <a:t>Marketable Securities
</a:t>
          </a:r>
        </a:p>
      </xdr:txBody>
    </xdr:sp>
    <xdr:clientData/>
  </xdr:twoCellAnchor>
  <xdr:twoCellAnchor>
    <xdr:from>
      <xdr:col>0</xdr:col>
      <xdr:colOff>200025</xdr:colOff>
      <xdr:row>287</xdr:row>
      <xdr:rowOff>0</xdr:rowOff>
    </xdr:from>
    <xdr:to>
      <xdr:col>13</xdr:col>
      <xdr:colOff>581025</xdr:colOff>
      <xdr:row>287</xdr:row>
      <xdr:rowOff>0</xdr:rowOff>
    </xdr:to>
    <xdr:sp>
      <xdr:nvSpPr>
        <xdr:cNvPr id="35" name="Text 22"/>
        <xdr:cNvSpPr txBox="1">
          <a:spLocks noChangeArrowheads="1"/>
        </xdr:cNvSpPr>
      </xdr:nvSpPr>
      <xdr:spPr>
        <a:xfrm>
          <a:off x="200025" y="47015400"/>
          <a:ext cx="7705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287</xdr:row>
      <xdr:rowOff>0</xdr:rowOff>
    </xdr:from>
    <xdr:to>
      <xdr:col>13</xdr:col>
      <xdr:colOff>609600</xdr:colOff>
      <xdr:row>287</xdr:row>
      <xdr:rowOff>0</xdr:rowOff>
    </xdr:to>
    <xdr:sp>
      <xdr:nvSpPr>
        <xdr:cNvPr id="36" name="Text 22"/>
        <xdr:cNvSpPr txBox="1">
          <a:spLocks noChangeArrowheads="1"/>
        </xdr:cNvSpPr>
      </xdr:nvSpPr>
      <xdr:spPr>
        <a:xfrm>
          <a:off x="266700" y="47015400"/>
          <a:ext cx="7667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238125</xdr:colOff>
      <xdr:row>287</xdr:row>
      <xdr:rowOff>0</xdr:rowOff>
    </xdr:from>
    <xdr:to>
      <xdr:col>13</xdr:col>
      <xdr:colOff>638175</xdr:colOff>
      <xdr:row>287</xdr:row>
      <xdr:rowOff>0</xdr:rowOff>
    </xdr:to>
    <xdr:sp>
      <xdr:nvSpPr>
        <xdr:cNvPr id="37" name="Text 22"/>
        <xdr:cNvSpPr txBox="1">
          <a:spLocks noChangeArrowheads="1"/>
        </xdr:cNvSpPr>
      </xdr:nvSpPr>
      <xdr:spPr>
        <a:xfrm>
          <a:off x="447675" y="47015400"/>
          <a:ext cx="75152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287</xdr:row>
      <xdr:rowOff>0</xdr:rowOff>
    </xdr:from>
    <xdr:to>
      <xdr:col>13</xdr:col>
      <xdr:colOff>638175</xdr:colOff>
      <xdr:row>287</xdr:row>
      <xdr:rowOff>0</xdr:rowOff>
    </xdr:to>
    <xdr:sp>
      <xdr:nvSpPr>
        <xdr:cNvPr id="38" name="Text 22"/>
        <xdr:cNvSpPr txBox="1">
          <a:spLocks noChangeArrowheads="1"/>
        </xdr:cNvSpPr>
      </xdr:nvSpPr>
      <xdr:spPr>
        <a:xfrm>
          <a:off x="457200" y="47015400"/>
          <a:ext cx="75057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287</xdr:row>
      <xdr:rowOff>0</xdr:rowOff>
    </xdr:from>
    <xdr:to>
      <xdr:col>13</xdr:col>
      <xdr:colOff>609600</xdr:colOff>
      <xdr:row>287</xdr:row>
      <xdr:rowOff>0</xdr:rowOff>
    </xdr:to>
    <xdr:sp>
      <xdr:nvSpPr>
        <xdr:cNvPr id="39" name="Text 22"/>
        <xdr:cNvSpPr txBox="1">
          <a:spLocks noChangeArrowheads="1"/>
        </xdr:cNvSpPr>
      </xdr:nvSpPr>
      <xdr:spPr>
        <a:xfrm>
          <a:off x="438150" y="47015400"/>
          <a:ext cx="749617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238125</xdr:colOff>
      <xdr:row>287</xdr:row>
      <xdr:rowOff>0</xdr:rowOff>
    </xdr:from>
    <xdr:to>
      <xdr:col>13</xdr:col>
      <xdr:colOff>638175</xdr:colOff>
      <xdr:row>287</xdr:row>
      <xdr:rowOff>0</xdr:rowOff>
    </xdr:to>
    <xdr:sp>
      <xdr:nvSpPr>
        <xdr:cNvPr id="40" name="Text 22"/>
        <xdr:cNvSpPr txBox="1">
          <a:spLocks noChangeArrowheads="1"/>
        </xdr:cNvSpPr>
      </xdr:nvSpPr>
      <xdr:spPr>
        <a:xfrm>
          <a:off x="447675" y="47015400"/>
          <a:ext cx="75152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2</xdr:col>
      <xdr:colOff>0</xdr:colOff>
      <xdr:row>287</xdr:row>
      <xdr:rowOff>0</xdr:rowOff>
    </xdr:from>
    <xdr:to>
      <xdr:col>13</xdr:col>
      <xdr:colOff>495300</xdr:colOff>
      <xdr:row>287</xdr:row>
      <xdr:rowOff>0</xdr:rowOff>
    </xdr:to>
    <xdr:sp>
      <xdr:nvSpPr>
        <xdr:cNvPr id="41" name="Text 22"/>
        <xdr:cNvSpPr txBox="1">
          <a:spLocks noChangeArrowheads="1"/>
        </xdr:cNvSpPr>
      </xdr:nvSpPr>
      <xdr:spPr>
        <a:xfrm>
          <a:off x="457200" y="47015400"/>
          <a:ext cx="7362825" cy="0"/>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287</xdr:row>
      <xdr:rowOff>0</xdr:rowOff>
    </xdr:from>
    <xdr:to>
      <xdr:col>13</xdr:col>
      <xdr:colOff>542925</xdr:colOff>
      <xdr:row>287</xdr:row>
      <xdr:rowOff>0</xdr:rowOff>
    </xdr:to>
    <xdr:sp>
      <xdr:nvSpPr>
        <xdr:cNvPr id="42" name="Text 22"/>
        <xdr:cNvSpPr txBox="1">
          <a:spLocks noChangeArrowheads="1"/>
        </xdr:cNvSpPr>
      </xdr:nvSpPr>
      <xdr:spPr>
        <a:xfrm>
          <a:off x="714375" y="47015400"/>
          <a:ext cx="71532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171450</xdr:colOff>
      <xdr:row>287</xdr:row>
      <xdr:rowOff>0</xdr:rowOff>
    </xdr:from>
    <xdr:to>
      <xdr:col>14</xdr:col>
      <xdr:colOff>0</xdr:colOff>
      <xdr:row>287</xdr:row>
      <xdr:rowOff>0</xdr:rowOff>
    </xdr:to>
    <xdr:sp>
      <xdr:nvSpPr>
        <xdr:cNvPr id="43" name="Text 22"/>
        <xdr:cNvSpPr txBox="1">
          <a:spLocks noChangeArrowheads="1"/>
        </xdr:cNvSpPr>
      </xdr:nvSpPr>
      <xdr:spPr>
        <a:xfrm>
          <a:off x="381000" y="47015400"/>
          <a:ext cx="765810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287</xdr:row>
      <xdr:rowOff>0</xdr:rowOff>
    </xdr:from>
    <xdr:to>
      <xdr:col>13</xdr:col>
      <xdr:colOff>542925</xdr:colOff>
      <xdr:row>287</xdr:row>
      <xdr:rowOff>0</xdr:rowOff>
    </xdr:to>
    <xdr:sp>
      <xdr:nvSpPr>
        <xdr:cNvPr id="44" name="Text 22"/>
        <xdr:cNvSpPr txBox="1">
          <a:spLocks noChangeArrowheads="1"/>
        </xdr:cNvSpPr>
      </xdr:nvSpPr>
      <xdr:spPr>
        <a:xfrm>
          <a:off x="714375" y="47015400"/>
          <a:ext cx="7153275"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287</xdr:row>
      <xdr:rowOff>0</xdr:rowOff>
    </xdr:from>
    <xdr:to>
      <xdr:col>14</xdr:col>
      <xdr:colOff>0</xdr:colOff>
      <xdr:row>287</xdr:row>
      <xdr:rowOff>0</xdr:rowOff>
    </xdr:to>
    <xdr:sp>
      <xdr:nvSpPr>
        <xdr:cNvPr id="45" name="Text 22"/>
        <xdr:cNvSpPr txBox="1">
          <a:spLocks noChangeArrowheads="1"/>
        </xdr:cNvSpPr>
      </xdr:nvSpPr>
      <xdr:spPr>
        <a:xfrm>
          <a:off x="723900" y="47015400"/>
          <a:ext cx="731520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466725</xdr:colOff>
      <xdr:row>287</xdr:row>
      <xdr:rowOff>0</xdr:rowOff>
    </xdr:from>
    <xdr:to>
      <xdr:col>13</xdr:col>
      <xdr:colOff>428625</xdr:colOff>
      <xdr:row>287</xdr:row>
      <xdr:rowOff>0</xdr:rowOff>
    </xdr:to>
    <xdr:sp>
      <xdr:nvSpPr>
        <xdr:cNvPr id="46" name="Text 22"/>
        <xdr:cNvSpPr txBox="1">
          <a:spLocks noChangeArrowheads="1"/>
        </xdr:cNvSpPr>
      </xdr:nvSpPr>
      <xdr:spPr>
        <a:xfrm>
          <a:off x="923925" y="47015400"/>
          <a:ext cx="6829425"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466725</xdr:colOff>
      <xdr:row>287</xdr:row>
      <xdr:rowOff>0</xdr:rowOff>
    </xdr:from>
    <xdr:to>
      <xdr:col>13</xdr:col>
      <xdr:colOff>495300</xdr:colOff>
      <xdr:row>287</xdr:row>
      <xdr:rowOff>0</xdr:rowOff>
    </xdr:to>
    <xdr:sp>
      <xdr:nvSpPr>
        <xdr:cNvPr id="47" name="Text 22"/>
        <xdr:cNvSpPr txBox="1">
          <a:spLocks noChangeArrowheads="1"/>
        </xdr:cNvSpPr>
      </xdr:nvSpPr>
      <xdr:spPr>
        <a:xfrm>
          <a:off x="923925" y="47015400"/>
          <a:ext cx="6896100"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287</xdr:row>
      <xdr:rowOff>0</xdr:rowOff>
    </xdr:from>
    <xdr:to>
      <xdr:col>13</xdr:col>
      <xdr:colOff>542925</xdr:colOff>
      <xdr:row>287</xdr:row>
      <xdr:rowOff>0</xdr:rowOff>
    </xdr:to>
    <xdr:sp>
      <xdr:nvSpPr>
        <xdr:cNvPr id="48" name="Text 22"/>
        <xdr:cNvSpPr txBox="1">
          <a:spLocks noChangeArrowheads="1"/>
        </xdr:cNvSpPr>
      </xdr:nvSpPr>
      <xdr:spPr>
        <a:xfrm>
          <a:off x="714375" y="47015400"/>
          <a:ext cx="7153275"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287</xdr:row>
      <xdr:rowOff>0</xdr:rowOff>
    </xdr:from>
    <xdr:to>
      <xdr:col>13</xdr:col>
      <xdr:colOff>561975</xdr:colOff>
      <xdr:row>287</xdr:row>
      <xdr:rowOff>0</xdr:rowOff>
    </xdr:to>
    <xdr:sp>
      <xdr:nvSpPr>
        <xdr:cNvPr id="49" name="Text 22"/>
        <xdr:cNvSpPr txBox="1">
          <a:spLocks noChangeArrowheads="1"/>
        </xdr:cNvSpPr>
      </xdr:nvSpPr>
      <xdr:spPr>
        <a:xfrm>
          <a:off x="219075" y="47015400"/>
          <a:ext cx="7667625"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219075</xdr:colOff>
      <xdr:row>287</xdr:row>
      <xdr:rowOff>0</xdr:rowOff>
    </xdr:from>
    <xdr:to>
      <xdr:col>13</xdr:col>
      <xdr:colOff>581025</xdr:colOff>
      <xdr:row>287</xdr:row>
      <xdr:rowOff>0</xdr:rowOff>
    </xdr:to>
    <xdr:sp>
      <xdr:nvSpPr>
        <xdr:cNvPr id="50" name="Text 22"/>
        <xdr:cNvSpPr txBox="1">
          <a:spLocks noChangeArrowheads="1"/>
        </xdr:cNvSpPr>
      </xdr:nvSpPr>
      <xdr:spPr>
        <a:xfrm>
          <a:off x="428625" y="47015400"/>
          <a:ext cx="7477125"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276225</xdr:colOff>
      <xdr:row>287</xdr:row>
      <xdr:rowOff>0</xdr:rowOff>
    </xdr:from>
    <xdr:to>
      <xdr:col>13</xdr:col>
      <xdr:colOff>561975</xdr:colOff>
      <xdr:row>287</xdr:row>
      <xdr:rowOff>0</xdr:rowOff>
    </xdr:to>
    <xdr:sp>
      <xdr:nvSpPr>
        <xdr:cNvPr id="51" name="Text 22"/>
        <xdr:cNvSpPr txBox="1">
          <a:spLocks noChangeArrowheads="1"/>
        </xdr:cNvSpPr>
      </xdr:nvSpPr>
      <xdr:spPr>
        <a:xfrm>
          <a:off x="733425" y="47015400"/>
          <a:ext cx="7153275"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287</xdr:row>
      <xdr:rowOff>0</xdr:rowOff>
    </xdr:from>
    <xdr:to>
      <xdr:col>13</xdr:col>
      <xdr:colOff>561975</xdr:colOff>
      <xdr:row>287</xdr:row>
      <xdr:rowOff>0</xdr:rowOff>
    </xdr:to>
    <xdr:sp>
      <xdr:nvSpPr>
        <xdr:cNvPr id="52" name="Text 22"/>
        <xdr:cNvSpPr txBox="1">
          <a:spLocks noChangeArrowheads="1"/>
        </xdr:cNvSpPr>
      </xdr:nvSpPr>
      <xdr:spPr>
        <a:xfrm>
          <a:off x="762000" y="47015400"/>
          <a:ext cx="7124700"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287</xdr:row>
      <xdr:rowOff>0</xdr:rowOff>
    </xdr:from>
    <xdr:to>
      <xdr:col>14</xdr:col>
      <xdr:colOff>0</xdr:colOff>
      <xdr:row>287</xdr:row>
      <xdr:rowOff>0</xdr:rowOff>
    </xdr:to>
    <xdr:sp>
      <xdr:nvSpPr>
        <xdr:cNvPr id="53" name="Text 22"/>
        <xdr:cNvSpPr txBox="1">
          <a:spLocks noChangeArrowheads="1"/>
        </xdr:cNvSpPr>
      </xdr:nvSpPr>
      <xdr:spPr>
        <a:xfrm>
          <a:off x="733425" y="47015400"/>
          <a:ext cx="730567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287</xdr:row>
      <xdr:rowOff>0</xdr:rowOff>
    </xdr:from>
    <xdr:to>
      <xdr:col>13</xdr:col>
      <xdr:colOff>304800</xdr:colOff>
      <xdr:row>287</xdr:row>
      <xdr:rowOff>0</xdr:rowOff>
    </xdr:to>
    <xdr:sp>
      <xdr:nvSpPr>
        <xdr:cNvPr id="54" name="Text 22"/>
        <xdr:cNvSpPr txBox="1">
          <a:spLocks noChangeArrowheads="1"/>
        </xdr:cNvSpPr>
      </xdr:nvSpPr>
      <xdr:spPr>
        <a:xfrm>
          <a:off x="409575" y="47015400"/>
          <a:ext cx="72199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287</xdr:row>
      <xdr:rowOff>0</xdr:rowOff>
    </xdr:from>
    <xdr:to>
      <xdr:col>13</xdr:col>
      <xdr:colOff>514350</xdr:colOff>
      <xdr:row>287</xdr:row>
      <xdr:rowOff>0</xdr:rowOff>
    </xdr:to>
    <xdr:sp>
      <xdr:nvSpPr>
        <xdr:cNvPr id="55" name="Text 22"/>
        <xdr:cNvSpPr txBox="1">
          <a:spLocks noChangeArrowheads="1"/>
        </xdr:cNvSpPr>
      </xdr:nvSpPr>
      <xdr:spPr>
        <a:xfrm>
          <a:off x="638175" y="47015400"/>
          <a:ext cx="72009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287</xdr:row>
      <xdr:rowOff>0</xdr:rowOff>
    </xdr:from>
    <xdr:to>
      <xdr:col>13</xdr:col>
      <xdr:colOff>514350</xdr:colOff>
      <xdr:row>287</xdr:row>
      <xdr:rowOff>0</xdr:rowOff>
    </xdr:to>
    <xdr:sp>
      <xdr:nvSpPr>
        <xdr:cNvPr id="56" name="Text 22"/>
        <xdr:cNvSpPr txBox="1">
          <a:spLocks noChangeArrowheads="1"/>
        </xdr:cNvSpPr>
      </xdr:nvSpPr>
      <xdr:spPr>
        <a:xfrm>
          <a:off x="638175" y="47015400"/>
          <a:ext cx="72009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287</xdr:row>
      <xdr:rowOff>0</xdr:rowOff>
    </xdr:from>
    <xdr:to>
      <xdr:col>13</xdr:col>
      <xdr:colOff>514350</xdr:colOff>
      <xdr:row>287</xdr:row>
      <xdr:rowOff>0</xdr:rowOff>
    </xdr:to>
    <xdr:sp>
      <xdr:nvSpPr>
        <xdr:cNvPr id="57" name="Text 22"/>
        <xdr:cNvSpPr txBox="1">
          <a:spLocks noChangeArrowheads="1"/>
        </xdr:cNvSpPr>
      </xdr:nvSpPr>
      <xdr:spPr>
        <a:xfrm>
          <a:off x="638175" y="47015400"/>
          <a:ext cx="72009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287</xdr:row>
      <xdr:rowOff>0</xdr:rowOff>
    </xdr:from>
    <xdr:to>
      <xdr:col>13</xdr:col>
      <xdr:colOff>361950</xdr:colOff>
      <xdr:row>287</xdr:row>
      <xdr:rowOff>0</xdr:rowOff>
    </xdr:to>
    <xdr:sp>
      <xdr:nvSpPr>
        <xdr:cNvPr id="58" name="Text 22"/>
        <xdr:cNvSpPr txBox="1">
          <a:spLocks noChangeArrowheads="1"/>
        </xdr:cNvSpPr>
      </xdr:nvSpPr>
      <xdr:spPr>
        <a:xfrm>
          <a:off x="476250" y="47015400"/>
          <a:ext cx="7210425"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287</xdr:row>
      <xdr:rowOff>0</xdr:rowOff>
    </xdr:from>
    <xdr:to>
      <xdr:col>13</xdr:col>
      <xdr:colOff>609600</xdr:colOff>
      <xdr:row>287</xdr:row>
      <xdr:rowOff>0</xdr:rowOff>
    </xdr:to>
    <xdr:sp>
      <xdr:nvSpPr>
        <xdr:cNvPr id="59" name="Text 22"/>
        <xdr:cNvSpPr txBox="1">
          <a:spLocks noChangeArrowheads="1"/>
        </xdr:cNvSpPr>
      </xdr:nvSpPr>
      <xdr:spPr>
        <a:xfrm>
          <a:off x="276225" y="47015400"/>
          <a:ext cx="7658100" cy="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for the current year-to-date is higher than the statutory tax rate in view of the absence of tax loss relief for losses of some subsidiaries and the disallowance of certain expenses for tax purposes.</a:t>
          </a:r>
        </a:p>
      </xdr:txBody>
    </xdr:sp>
    <xdr:clientData/>
  </xdr:twoCellAnchor>
  <xdr:twoCellAnchor>
    <xdr:from>
      <xdr:col>2</xdr:col>
      <xdr:colOff>85725</xdr:colOff>
      <xdr:row>287</xdr:row>
      <xdr:rowOff>0</xdr:rowOff>
    </xdr:from>
    <xdr:to>
      <xdr:col>13</xdr:col>
      <xdr:colOff>657225</xdr:colOff>
      <xdr:row>287</xdr:row>
      <xdr:rowOff>0</xdr:rowOff>
    </xdr:to>
    <xdr:sp>
      <xdr:nvSpPr>
        <xdr:cNvPr id="60" name="Text 22"/>
        <xdr:cNvSpPr txBox="1">
          <a:spLocks noChangeArrowheads="1"/>
        </xdr:cNvSpPr>
      </xdr:nvSpPr>
      <xdr:spPr>
        <a:xfrm>
          <a:off x="542925" y="47015400"/>
          <a:ext cx="74390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The term loan is secured by a deposit pledged with a licensed bank amounting to RM21 million.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190500</xdr:colOff>
      <xdr:row>287</xdr:row>
      <xdr:rowOff>0</xdr:rowOff>
    </xdr:from>
    <xdr:to>
      <xdr:col>13</xdr:col>
      <xdr:colOff>514350</xdr:colOff>
      <xdr:row>287</xdr:row>
      <xdr:rowOff>0</xdr:rowOff>
    </xdr:to>
    <xdr:sp>
      <xdr:nvSpPr>
        <xdr:cNvPr id="61" name="Text 22"/>
        <xdr:cNvSpPr txBox="1">
          <a:spLocks noChangeArrowheads="1"/>
        </xdr:cNvSpPr>
      </xdr:nvSpPr>
      <xdr:spPr>
        <a:xfrm>
          <a:off x="190500" y="47015400"/>
          <a:ext cx="76485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15 June 2005, our mandated Corporate Advisor, Avenue Securities Sdn Bhd ("Avenue") announced to Bursa Securities on behalf of the Company that the Company proposed to implement a private placement of up to ten percent (10%) of the issued and paid-up share capital of the Company ("Proposed Private Placement"). The Proposed Private Placement will provide the Company with additional funding required to partially repay borrowings and/or bonds and reduce interest costs as a result of the repayments.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
</a:t>
          </a:r>
          <a:r>
            <a:rPr lang="en-US" cap="none" sz="700" b="0" i="0" u="none" baseline="0">
              <a:latin typeface="Times New Roman"/>
              <a:ea typeface="Times New Roman"/>
              <a:cs typeface="Times New Roman"/>
            </a:rPr>
            <a:t>
</a:t>
          </a:r>
        </a:p>
      </xdr:txBody>
    </xdr:sp>
    <xdr:clientData/>
  </xdr:twoCellAnchor>
  <xdr:twoCellAnchor>
    <xdr:from>
      <xdr:col>1</xdr:col>
      <xdr:colOff>66675</xdr:colOff>
      <xdr:row>287</xdr:row>
      <xdr:rowOff>0</xdr:rowOff>
    </xdr:from>
    <xdr:to>
      <xdr:col>13</xdr:col>
      <xdr:colOff>581025</xdr:colOff>
      <xdr:row>287</xdr:row>
      <xdr:rowOff>0</xdr:rowOff>
    </xdr:to>
    <xdr:sp>
      <xdr:nvSpPr>
        <xdr:cNvPr id="62" name="Text 22"/>
        <xdr:cNvSpPr txBox="1">
          <a:spLocks noChangeArrowheads="1"/>
        </xdr:cNvSpPr>
      </xdr:nvSpPr>
      <xdr:spPr>
        <a:xfrm>
          <a:off x="276225" y="47015400"/>
          <a:ext cx="7629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287</xdr:row>
      <xdr:rowOff>0</xdr:rowOff>
    </xdr:from>
    <xdr:to>
      <xdr:col>13</xdr:col>
      <xdr:colOff>523875</xdr:colOff>
      <xdr:row>287</xdr:row>
      <xdr:rowOff>0</xdr:rowOff>
    </xdr:to>
    <xdr:sp>
      <xdr:nvSpPr>
        <xdr:cNvPr id="63" name="Text 22"/>
        <xdr:cNvSpPr txBox="1">
          <a:spLocks noChangeArrowheads="1"/>
        </xdr:cNvSpPr>
      </xdr:nvSpPr>
      <xdr:spPr>
        <a:xfrm>
          <a:off x="276225" y="47015400"/>
          <a:ext cx="7572375"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57150</xdr:colOff>
      <xdr:row>287</xdr:row>
      <xdr:rowOff>0</xdr:rowOff>
    </xdr:from>
    <xdr:to>
      <xdr:col>13</xdr:col>
      <xdr:colOff>561975</xdr:colOff>
      <xdr:row>287</xdr:row>
      <xdr:rowOff>0</xdr:rowOff>
    </xdr:to>
    <xdr:sp>
      <xdr:nvSpPr>
        <xdr:cNvPr id="64" name="Text 22"/>
        <xdr:cNvSpPr txBox="1">
          <a:spLocks noChangeArrowheads="1"/>
        </xdr:cNvSpPr>
      </xdr:nvSpPr>
      <xdr:spPr>
        <a:xfrm>
          <a:off x="266700" y="47015400"/>
          <a:ext cx="76200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287</xdr:row>
      <xdr:rowOff>0</xdr:rowOff>
    </xdr:from>
    <xdr:to>
      <xdr:col>13</xdr:col>
      <xdr:colOff>561975</xdr:colOff>
      <xdr:row>287</xdr:row>
      <xdr:rowOff>0</xdr:rowOff>
    </xdr:to>
    <xdr:sp>
      <xdr:nvSpPr>
        <xdr:cNvPr id="65" name="Text 22"/>
        <xdr:cNvSpPr txBox="1">
          <a:spLocks noChangeArrowheads="1"/>
        </xdr:cNvSpPr>
      </xdr:nvSpPr>
      <xdr:spPr>
        <a:xfrm>
          <a:off x="457200" y="47015400"/>
          <a:ext cx="74295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287</xdr:row>
      <xdr:rowOff>0</xdr:rowOff>
    </xdr:from>
    <xdr:to>
      <xdr:col>13</xdr:col>
      <xdr:colOff>561975</xdr:colOff>
      <xdr:row>287</xdr:row>
      <xdr:rowOff>0</xdr:rowOff>
    </xdr:to>
    <xdr:sp>
      <xdr:nvSpPr>
        <xdr:cNvPr id="66" name="Text 22"/>
        <xdr:cNvSpPr txBox="1">
          <a:spLocks noChangeArrowheads="1"/>
        </xdr:cNvSpPr>
      </xdr:nvSpPr>
      <xdr:spPr>
        <a:xfrm>
          <a:off x="285750" y="47015400"/>
          <a:ext cx="7600950" cy="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30 June 2006 was 37,350,630. Each warrant entitles the holder the right to subscribe for a new ordinary share of RM1.00 each in the Company at an exercise price of RM9.50 per share. The warrants will expire on 7 August 2006. The trading of warrants was suspended on 21 July 2006 in order to facilitate the expiry and final exercise of the warrants. The warrants will be removed from the Official List of Bursa Securities with effect from 8 August 2006. 
</a:t>
          </a:r>
        </a:p>
      </xdr:txBody>
    </xdr:sp>
    <xdr:clientData/>
  </xdr:twoCellAnchor>
  <xdr:twoCellAnchor>
    <xdr:from>
      <xdr:col>1</xdr:col>
      <xdr:colOff>47625</xdr:colOff>
      <xdr:row>287</xdr:row>
      <xdr:rowOff>0</xdr:rowOff>
    </xdr:from>
    <xdr:to>
      <xdr:col>14</xdr:col>
      <xdr:colOff>28575</xdr:colOff>
      <xdr:row>287</xdr:row>
      <xdr:rowOff>0</xdr:rowOff>
    </xdr:to>
    <xdr:sp>
      <xdr:nvSpPr>
        <xdr:cNvPr id="67" name="Text 22"/>
        <xdr:cNvSpPr txBox="1">
          <a:spLocks noChangeArrowheads="1"/>
        </xdr:cNvSpPr>
      </xdr:nvSpPr>
      <xdr:spPr>
        <a:xfrm>
          <a:off x="257175" y="47015400"/>
          <a:ext cx="78105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dividend payments made during the current financial year-to-date.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287</xdr:row>
      <xdr:rowOff>0</xdr:rowOff>
    </xdr:from>
    <xdr:to>
      <xdr:col>13</xdr:col>
      <xdr:colOff>561975</xdr:colOff>
      <xdr:row>287</xdr:row>
      <xdr:rowOff>0</xdr:rowOff>
    </xdr:to>
    <xdr:sp>
      <xdr:nvSpPr>
        <xdr:cNvPr id="68" name="Text 22"/>
        <xdr:cNvSpPr txBox="1">
          <a:spLocks noChangeArrowheads="1"/>
        </xdr:cNvSpPr>
      </xdr:nvSpPr>
      <xdr:spPr>
        <a:xfrm>
          <a:off x="219075" y="47015400"/>
          <a:ext cx="7667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500" b="1" i="0" u="none" baseline="0">
              <a:latin typeface="Times New Roman"/>
              <a:ea typeface="Times New Roman"/>
              <a:cs typeface="Times New Roman"/>
            </a:rPr>
            <a:t>
</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287</xdr:row>
      <xdr:rowOff>0</xdr:rowOff>
    </xdr:from>
    <xdr:to>
      <xdr:col>13</xdr:col>
      <xdr:colOff>514350</xdr:colOff>
      <xdr:row>287</xdr:row>
      <xdr:rowOff>0</xdr:rowOff>
    </xdr:to>
    <xdr:sp>
      <xdr:nvSpPr>
        <xdr:cNvPr id="69" name="Text 22"/>
        <xdr:cNvSpPr txBox="1">
          <a:spLocks noChangeArrowheads="1"/>
        </xdr:cNvSpPr>
      </xdr:nvSpPr>
      <xdr:spPr>
        <a:xfrm>
          <a:off x="523875" y="47015400"/>
          <a:ext cx="7315200"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287</xdr:row>
      <xdr:rowOff>0</xdr:rowOff>
    </xdr:from>
    <xdr:to>
      <xdr:col>13</xdr:col>
      <xdr:colOff>514350</xdr:colOff>
      <xdr:row>287</xdr:row>
      <xdr:rowOff>0</xdr:rowOff>
    </xdr:to>
    <xdr:sp>
      <xdr:nvSpPr>
        <xdr:cNvPr id="70" name="Text 22"/>
        <xdr:cNvSpPr txBox="1">
          <a:spLocks noChangeArrowheads="1"/>
        </xdr:cNvSpPr>
      </xdr:nvSpPr>
      <xdr:spPr>
        <a:xfrm>
          <a:off x="523875" y="47015400"/>
          <a:ext cx="7315200"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287</xdr:row>
      <xdr:rowOff>0</xdr:rowOff>
    </xdr:from>
    <xdr:to>
      <xdr:col>13</xdr:col>
      <xdr:colOff>638175</xdr:colOff>
      <xdr:row>287</xdr:row>
      <xdr:rowOff>0</xdr:rowOff>
    </xdr:to>
    <xdr:sp>
      <xdr:nvSpPr>
        <xdr:cNvPr id="71" name="Text 22"/>
        <xdr:cNvSpPr txBox="1">
          <a:spLocks noChangeArrowheads="1"/>
        </xdr:cNvSpPr>
      </xdr:nvSpPr>
      <xdr:spPr>
        <a:xfrm>
          <a:off x="295275" y="47015400"/>
          <a:ext cx="7667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5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events subsequent to the end of the current quarter. </a:t>
          </a:r>
          <a:r>
            <a:rPr lang="en-US" cap="none" sz="1000" b="1" i="0" u="none" baseline="0">
              <a:latin typeface="Times New Roman"/>
              <a:ea typeface="Times New Roman"/>
              <a:cs typeface="Times New Roman"/>
            </a:rPr>
            <a:t>
</a:t>
          </a:r>
        </a:p>
      </xdr:txBody>
    </xdr:sp>
    <xdr:clientData/>
  </xdr:twoCellAnchor>
  <xdr:twoCellAnchor>
    <xdr:from>
      <xdr:col>2</xdr:col>
      <xdr:colOff>57150</xdr:colOff>
      <xdr:row>287</xdr:row>
      <xdr:rowOff>0</xdr:rowOff>
    </xdr:from>
    <xdr:to>
      <xdr:col>13</xdr:col>
      <xdr:colOff>638175</xdr:colOff>
      <xdr:row>287</xdr:row>
      <xdr:rowOff>0</xdr:rowOff>
    </xdr:to>
    <xdr:sp>
      <xdr:nvSpPr>
        <xdr:cNvPr id="72" name="Text 22"/>
        <xdr:cNvSpPr txBox="1">
          <a:spLocks noChangeArrowheads="1"/>
        </xdr:cNvSpPr>
      </xdr:nvSpPr>
      <xdr:spPr>
        <a:xfrm>
          <a:off x="514350" y="47015400"/>
          <a:ext cx="7448550" cy="0"/>
        </a:xfrm>
        <a:prstGeom prst="rect">
          <a:avLst/>
        </a:prstGeom>
        <a:solidFill>
          <a:srgbClr val="FFFFFF"/>
        </a:solidFill>
        <a:ln w="1" cmpd="sng">
          <a:noFill/>
        </a:ln>
      </xdr:spPr>
      <xdr:txBody>
        <a:bodyPr vertOverflow="clip" wrap="square"/>
        <a:p>
          <a:pPr algn="just">
            <a:defRPr/>
          </a:pPr>
          <a:r>
            <a:rPr lang="en-US" cap="none" sz="1000" b="0" i="0" u="none" baseline="0"/>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287</xdr:row>
      <xdr:rowOff>0</xdr:rowOff>
    </xdr:from>
    <xdr:to>
      <xdr:col>13</xdr:col>
      <xdr:colOff>561975</xdr:colOff>
      <xdr:row>287</xdr:row>
      <xdr:rowOff>0</xdr:rowOff>
    </xdr:to>
    <xdr:sp>
      <xdr:nvSpPr>
        <xdr:cNvPr id="73" name="Text 22"/>
        <xdr:cNvSpPr txBox="1">
          <a:spLocks noChangeArrowheads="1"/>
        </xdr:cNvSpPr>
      </xdr:nvSpPr>
      <xdr:spPr>
        <a:xfrm>
          <a:off x="571500" y="47015400"/>
          <a:ext cx="7315200"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287</xdr:row>
      <xdr:rowOff>0</xdr:rowOff>
    </xdr:from>
    <xdr:to>
      <xdr:col>13</xdr:col>
      <xdr:colOff>542925</xdr:colOff>
      <xdr:row>287</xdr:row>
      <xdr:rowOff>0</xdr:rowOff>
    </xdr:to>
    <xdr:sp>
      <xdr:nvSpPr>
        <xdr:cNvPr id="74" name="Text 22"/>
        <xdr:cNvSpPr txBox="1">
          <a:spLocks noChangeArrowheads="1"/>
        </xdr:cNvSpPr>
      </xdr:nvSpPr>
      <xdr:spPr>
        <a:xfrm>
          <a:off x="552450" y="47015400"/>
          <a:ext cx="7315200"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287</xdr:row>
      <xdr:rowOff>0</xdr:rowOff>
    </xdr:from>
    <xdr:to>
      <xdr:col>13</xdr:col>
      <xdr:colOff>561975</xdr:colOff>
      <xdr:row>287</xdr:row>
      <xdr:rowOff>0</xdr:rowOff>
    </xdr:to>
    <xdr:sp>
      <xdr:nvSpPr>
        <xdr:cNvPr id="75" name="Text 22"/>
        <xdr:cNvSpPr txBox="1">
          <a:spLocks noChangeArrowheads="1"/>
        </xdr:cNvSpPr>
      </xdr:nvSpPr>
      <xdr:spPr>
        <a:xfrm>
          <a:off x="533400" y="47015400"/>
          <a:ext cx="7353300"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287</xdr:row>
      <xdr:rowOff>0</xdr:rowOff>
    </xdr:from>
    <xdr:to>
      <xdr:col>14</xdr:col>
      <xdr:colOff>0</xdr:colOff>
      <xdr:row>287</xdr:row>
      <xdr:rowOff>0</xdr:rowOff>
    </xdr:to>
    <xdr:sp>
      <xdr:nvSpPr>
        <xdr:cNvPr id="76" name="Text 22"/>
        <xdr:cNvSpPr txBox="1">
          <a:spLocks noChangeArrowheads="1"/>
        </xdr:cNvSpPr>
      </xdr:nvSpPr>
      <xdr:spPr>
        <a:xfrm>
          <a:off x="514350" y="47015400"/>
          <a:ext cx="7524750"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287</xdr:row>
      <xdr:rowOff>0</xdr:rowOff>
    </xdr:from>
    <xdr:to>
      <xdr:col>13</xdr:col>
      <xdr:colOff>561975</xdr:colOff>
      <xdr:row>287</xdr:row>
      <xdr:rowOff>0</xdr:rowOff>
    </xdr:to>
    <xdr:sp>
      <xdr:nvSpPr>
        <xdr:cNvPr id="77" name="Text 22"/>
        <xdr:cNvSpPr txBox="1">
          <a:spLocks noChangeArrowheads="1"/>
        </xdr:cNvSpPr>
      </xdr:nvSpPr>
      <xdr:spPr>
        <a:xfrm>
          <a:off x="571500" y="47015400"/>
          <a:ext cx="73152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287</xdr:row>
      <xdr:rowOff>0</xdr:rowOff>
    </xdr:from>
    <xdr:to>
      <xdr:col>13</xdr:col>
      <xdr:colOff>542925</xdr:colOff>
      <xdr:row>287</xdr:row>
      <xdr:rowOff>0</xdr:rowOff>
    </xdr:to>
    <xdr:sp>
      <xdr:nvSpPr>
        <xdr:cNvPr id="78" name="Text 22"/>
        <xdr:cNvSpPr txBox="1">
          <a:spLocks noChangeArrowheads="1"/>
        </xdr:cNvSpPr>
      </xdr:nvSpPr>
      <xdr:spPr>
        <a:xfrm>
          <a:off x="552450" y="47015400"/>
          <a:ext cx="73152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287</xdr:row>
      <xdr:rowOff>0</xdr:rowOff>
    </xdr:from>
    <xdr:to>
      <xdr:col>13</xdr:col>
      <xdr:colOff>542925</xdr:colOff>
      <xdr:row>287</xdr:row>
      <xdr:rowOff>0</xdr:rowOff>
    </xdr:to>
    <xdr:sp>
      <xdr:nvSpPr>
        <xdr:cNvPr id="79" name="Text 22"/>
        <xdr:cNvSpPr txBox="1">
          <a:spLocks noChangeArrowheads="1"/>
        </xdr:cNvSpPr>
      </xdr:nvSpPr>
      <xdr:spPr>
        <a:xfrm>
          <a:off x="552450" y="47015400"/>
          <a:ext cx="7315200"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287</xdr:row>
      <xdr:rowOff>0</xdr:rowOff>
    </xdr:from>
    <xdr:to>
      <xdr:col>13</xdr:col>
      <xdr:colOff>514350</xdr:colOff>
      <xdr:row>287</xdr:row>
      <xdr:rowOff>0</xdr:rowOff>
    </xdr:to>
    <xdr:sp>
      <xdr:nvSpPr>
        <xdr:cNvPr id="80" name="Text 22"/>
        <xdr:cNvSpPr txBox="1">
          <a:spLocks noChangeArrowheads="1"/>
        </xdr:cNvSpPr>
      </xdr:nvSpPr>
      <xdr:spPr>
        <a:xfrm>
          <a:off x="533400" y="47015400"/>
          <a:ext cx="7305675"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287</xdr:row>
      <xdr:rowOff>0</xdr:rowOff>
    </xdr:from>
    <xdr:to>
      <xdr:col>13</xdr:col>
      <xdr:colOff>514350</xdr:colOff>
      <xdr:row>287</xdr:row>
      <xdr:rowOff>0</xdr:rowOff>
    </xdr:to>
    <xdr:sp>
      <xdr:nvSpPr>
        <xdr:cNvPr id="81" name="Text 22"/>
        <xdr:cNvSpPr txBox="1">
          <a:spLocks noChangeArrowheads="1"/>
        </xdr:cNvSpPr>
      </xdr:nvSpPr>
      <xdr:spPr>
        <a:xfrm>
          <a:off x="523875" y="47015400"/>
          <a:ext cx="7315200"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287</xdr:row>
      <xdr:rowOff>0</xdr:rowOff>
    </xdr:from>
    <xdr:to>
      <xdr:col>13</xdr:col>
      <xdr:colOff>514350</xdr:colOff>
      <xdr:row>287</xdr:row>
      <xdr:rowOff>0</xdr:rowOff>
    </xdr:to>
    <xdr:sp>
      <xdr:nvSpPr>
        <xdr:cNvPr id="82" name="Text 22"/>
        <xdr:cNvSpPr txBox="1">
          <a:spLocks noChangeArrowheads="1"/>
        </xdr:cNvSpPr>
      </xdr:nvSpPr>
      <xdr:spPr>
        <a:xfrm>
          <a:off x="504825" y="47015400"/>
          <a:ext cx="7334250"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287</xdr:row>
      <xdr:rowOff>0</xdr:rowOff>
    </xdr:from>
    <xdr:to>
      <xdr:col>13</xdr:col>
      <xdr:colOff>514350</xdr:colOff>
      <xdr:row>287</xdr:row>
      <xdr:rowOff>0</xdr:rowOff>
    </xdr:to>
    <xdr:sp>
      <xdr:nvSpPr>
        <xdr:cNvPr id="83" name="Text 22"/>
        <xdr:cNvSpPr txBox="1">
          <a:spLocks noChangeArrowheads="1"/>
        </xdr:cNvSpPr>
      </xdr:nvSpPr>
      <xdr:spPr>
        <a:xfrm>
          <a:off x="504825" y="47015400"/>
          <a:ext cx="7334250"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287</xdr:row>
      <xdr:rowOff>0</xdr:rowOff>
    </xdr:from>
    <xdr:to>
      <xdr:col>13</xdr:col>
      <xdr:colOff>542925</xdr:colOff>
      <xdr:row>287</xdr:row>
      <xdr:rowOff>0</xdr:rowOff>
    </xdr:to>
    <xdr:sp>
      <xdr:nvSpPr>
        <xdr:cNvPr id="84" name="Text 22"/>
        <xdr:cNvSpPr txBox="1">
          <a:spLocks noChangeArrowheads="1"/>
        </xdr:cNvSpPr>
      </xdr:nvSpPr>
      <xdr:spPr>
        <a:xfrm>
          <a:off x="533400" y="47015400"/>
          <a:ext cx="7334250"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287</xdr:row>
      <xdr:rowOff>0</xdr:rowOff>
    </xdr:from>
    <xdr:to>
      <xdr:col>13</xdr:col>
      <xdr:colOff>495300</xdr:colOff>
      <xdr:row>287</xdr:row>
      <xdr:rowOff>0</xdr:rowOff>
    </xdr:to>
    <xdr:sp>
      <xdr:nvSpPr>
        <xdr:cNvPr id="85" name="Text 22"/>
        <xdr:cNvSpPr txBox="1">
          <a:spLocks noChangeArrowheads="1"/>
        </xdr:cNvSpPr>
      </xdr:nvSpPr>
      <xdr:spPr>
        <a:xfrm>
          <a:off x="542925" y="47015400"/>
          <a:ext cx="7277100"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287</xdr:row>
      <xdr:rowOff>0</xdr:rowOff>
    </xdr:from>
    <xdr:to>
      <xdr:col>13</xdr:col>
      <xdr:colOff>581025</xdr:colOff>
      <xdr:row>287</xdr:row>
      <xdr:rowOff>0</xdr:rowOff>
    </xdr:to>
    <xdr:sp>
      <xdr:nvSpPr>
        <xdr:cNvPr id="86" name="Text 22"/>
        <xdr:cNvSpPr txBox="1">
          <a:spLocks noChangeArrowheads="1"/>
        </xdr:cNvSpPr>
      </xdr:nvSpPr>
      <xdr:spPr>
        <a:xfrm>
          <a:off x="285750" y="47015400"/>
          <a:ext cx="76200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2005.
</a:t>
          </a:r>
        </a:p>
      </xdr:txBody>
    </xdr:sp>
    <xdr:clientData/>
  </xdr:twoCellAnchor>
  <xdr:twoCellAnchor>
    <xdr:from>
      <xdr:col>1</xdr:col>
      <xdr:colOff>47625</xdr:colOff>
      <xdr:row>287</xdr:row>
      <xdr:rowOff>0</xdr:rowOff>
    </xdr:from>
    <xdr:to>
      <xdr:col>13</xdr:col>
      <xdr:colOff>628650</xdr:colOff>
      <xdr:row>287</xdr:row>
      <xdr:rowOff>0</xdr:rowOff>
    </xdr:to>
    <xdr:sp>
      <xdr:nvSpPr>
        <xdr:cNvPr id="87" name="Text 22"/>
        <xdr:cNvSpPr txBox="1">
          <a:spLocks noChangeArrowheads="1"/>
        </xdr:cNvSpPr>
      </xdr:nvSpPr>
      <xdr:spPr>
        <a:xfrm>
          <a:off x="257175" y="47015400"/>
          <a:ext cx="7696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287</xdr:row>
      <xdr:rowOff>0</xdr:rowOff>
    </xdr:from>
    <xdr:to>
      <xdr:col>13</xdr:col>
      <xdr:colOff>495300</xdr:colOff>
      <xdr:row>287</xdr:row>
      <xdr:rowOff>0</xdr:rowOff>
    </xdr:to>
    <xdr:sp>
      <xdr:nvSpPr>
        <xdr:cNvPr id="88" name="Text 22"/>
        <xdr:cNvSpPr txBox="1">
          <a:spLocks noChangeArrowheads="1"/>
        </xdr:cNvSpPr>
      </xdr:nvSpPr>
      <xdr:spPr>
        <a:xfrm>
          <a:off x="276225" y="47015400"/>
          <a:ext cx="7543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287</xdr:row>
      <xdr:rowOff>0</xdr:rowOff>
    </xdr:from>
    <xdr:to>
      <xdr:col>14</xdr:col>
      <xdr:colOff>0</xdr:colOff>
      <xdr:row>287</xdr:row>
      <xdr:rowOff>0</xdr:rowOff>
    </xdr:to>
    <xdr:sp>
      <xdr:nvSpPr>
        <xdr:cNvPr id="89" name="Text 22"/>
        <xdr:cNvSpPr txBox="1">
          <a:spLocks noChangeArrowheads="1"/>
        </xdr:cNvSpPr>
      </xdr:nvSpPr>
      <xdr:spPr>
        <a:xfrm>
          <a:off x="514350" y="47015400"/>
          <a:ext cx="7524750"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287</xdr:row>
      <xdr:rowOff>0</xdr:rowOff>
    </xdr:from>
    <xdr:to>
      <xdr:col>13</xdr:col>
      <xdr:colOff>561975</xdr:colOff>
      <xdr:row>287</xdr:row>
      <xdr:rowOff>0</xdr:rowOff>
    </xdr:to>
    <xdr:sp>
      <xdr:nvSpPr>
        <xdr:cNvPr id="90" name="Text 22"/>
        <xdr:cNvSpPr txBox="1">
          <a:spLocks noChangeArrowheads="1"/>
        </xdr:cNvSpPr>
      </xdr:nvSpPr>
      <xdr:spPr>
        <a:xfrm>
          <a:off x="571500" y="47015400"/>
          <a:ext cx="7315200"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210</xdr:row>
      <xdr:rowOff>0</xdr:rowOff>
    </xdr:from>
    <xdr:to>
      <xdr:col>13</xdr:col>
      <xdr:colOff>514350</xdr:colOff>
      <xdr:row>210</xdr:row>
      <xdr:rowOff>0</xdr:rowOff>
    </xdr:to>
    <xdr:sp>
      <xdr:nvSpPr>
        <xdr:cNvPr id="91" name="Text 22"/>
        <xdr:cNvSpPr txBox="1">
          <a:spLocks noChangeArrowheads="1"/>
        </xdr:cNvSpPr>
      </xdr:nvSpPr>
      <xdr:spPr>
        <a:xfrm>
          <a:off x="285750" y="34499550"/>
          <a:ext cx="7553325"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1</xdr:col>
      <xdr:colOff>19050</xdr:colOff>
      <xdr:row>287</xdr:row>
      <xdr:rowOff>0</xdr:rowOff>
    </xdr:from>
    <xdr:to>
      <xdr:col>13</xdr:col>
      <xdr:colOff>581025</xdr:colOff>
      <xdr:row>287</xdr:row>
      <xdr:rowOff>0</xdr:rowOff>
    </xdr:to>
    <xdr:sp>
      <xdr:nvSpPr>
        <xdr:cNvPr id="92" name="Text 22"/>
        <xdr:cNvSpPr txBox="1">
          <a:spLocks noChangeArrowheads="1"/>
        </xdr:cNvSpPr>
      </xdr:nvSpPr>
      <xdr:spPr>
        <a:xfrm>
          <a:off x="228600" y="47015400"/>
          <a:ext cx="7677150" cy="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was completed on 3 June 2004.</a:t>
          </a:r>
        </a:p>
      </xdr:txBody>
    </xdr:sp>
    <xdr:clientData/>
  </xdr:twoCellAnchor>
  <xdr:twoCellAnchor>
    <xdr:from>
      <xdr:col>1</xdr:col>
      <xdr:colOff>19050</xdr:colOff>
      <xdr:row>287</xdr:row>
      <xdr:rowOff>0</xdr:rowOff>
    </xdr:from>
    <xdr:to>
      <xdr:col>13</xdr:col>
      <xdr:colOff>609600</xdr:colOff>
      <xdr:row>287</xdr:row>
      <xdr:rowOff>0</xdr:rowOff>
    </xdr:to>
    <xdr:sp>
      <xdr:nvSpPr>
        <xdr:cNvPr id="93" name="Text 22"/>
        <xdr:cNvSpPr txBox="1">
          <a:spLocks noChangeArrowheads="1"/>
        </xdr:cNvSpPr>
      </xdr:nvSpPr>
      <xdr:spPr>
        <a:xfrm>
          <a:off x="228600" y="47015400"/>
          <a:ext cx="7705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were authorised for issue by the Board of Directors in accordance with a resolution of the Directors on 14 August 2006.</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95250</xdr:colOff>
      <xdr:row>287</xdr:row>
      <xdr:rowOff>0</xdr:rowOff>
    </xdr:from>
    <xdr:to>
      <xdr:col>13</xdr:col>
      <xdr:colOff>657225</xdr:colOff>
      <xdr:row>287</xdr:row>
      <xdr:rowOff>0</xdr:rowOff>
    </xdr:to>
    <xdr:sp>
      <xdr:nvSpPr>
        <xdr:cNvPr id="94" name="Text 22"/>
        <xdr:cNvSpPr txBox="1">
          <a:spLocks noChangeArrowheads="1"/>
        </xdr:cNvSpPr>
      </xdr:nvSpPr>
      <xdr:spPr>
        <a:xfrm>
          <a:off x="304800" y="47015400"/>
          <a:ext cx="7677150" cy="0"/>
        </a:xfrm>
        <a:prstGeom prst="rect">
          <a:avLst/>
        </a:prstGeom>
        <a:solidFill>
          <a:srgbClr val="FFFFFF"/>
        </a:solidFill>
        <a:ln w="1" cmpd="sng">
          <a:noFill/>
        </a:ln>
      </xdr:spPr>
      <xdr:txBody>
        <a:bodyPr vertOverflow="clip" wrap="square"/>
        <a:p>
          <a:pPr algn="just">
            <a:defRPr/>
          </a:pPr>
          <a:r>
            <a:rPr lang="en-US" cap="none" sz="1000" b="0" i="0" u="none" baseline="0"/>
            <a:t>The unexercised 37,350,630 convertible warrants 1996/2006 were not included in the diluted earnings per share calculation as it is anti-dilutive in nature as the market price of RM3.84 per KFC share at 30 June 2006 is below the exercise price of the warrants of RM9.50 per share.</a:t>
          </a:r>
        </a:p>
      </xdr:txBody>
    </xdr:sp>
    <xdr:clientData/>
  </xdr:twoCellAnchor>
  <xdr:twoCellAnchor>
    <xdr:from>
      <xdr:col>2</xdr:col>
      <xdr:colOff>95250</xdr:colOff>
      <xdr:row>287</xdr:row>
      <xdr:rowOff>0</xdr:rowOff>
    </xdr:from>
    <xdr:to>
      <xdr:col>13</xdr:col>
      <xdr:colOff>495300</xdr:colOff>
      <xdr:row>287</xdr:row>
      <xdr:rowOff>0</xdr:rowOff>
    </xdr:to>
    <xdr:sp>
      <xdr:nvSpPr>
        <xdr:cNvPr id="95" name="Text 22"/>
        <xdr:cNvSpPr txBox="1">
          <a:spLocks noChangeArrowheads="1"/>
        </xdr:cNvSpPr>
      </xdr:nvSpPr>
      <xdr:spPr>
        <a:xfrm>
          <a:off x="552450" y="47015400"/>
          <a:ext cx="7267575"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287</xdr:row>
      <xdr:rowOff>0</xdr:rowOff>
    </xdr:from>
    <xdr:to>
      <xdr:col>13</xdr:col>
      <xdr:colOff>447675</xdr:colOff>
      <xdr:row>287</xdr:row>
      <xdr:rowOff>0</xdr:rowOff>
    </xdr:to>
    <xdr:sp>
      <xdr:nvSpPr>
        <xdr:cNvPr id="96" name="Text 22"/>
        <xdr:cNvSpPr txBox="1">
          <a:spLocks noChangeArrowheads="1"/>
        </xdr:cNvSpPr>
      </xdr:nvSpPr>
      <xdr:spPr>
        <a:xfrm>
          <a:off x="533400" y="47015400"/>
          <a:ext cx="7239000"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287</xdr:row>
      <xdr:rowOff>0</xdr:rowOff>
    </xdr:from>
    <xdr:to>
      <xdr:col>13</xdr:col>
      <xdr:colOff>476250</xdr:colOff>
      <xdr:row>287</xdr:row>
      <xdr:rowOff>0</xdr:rowOff>
    </xdr:to>
    <xdr:sp>
      <xdr:nvSpPr>
        <xdr:cNvPr id="97" name="Text 22"/>
        <xdr:cNvSpPr txBox="1">
          <a:spLocks noChangeArrowheads="1"/>
        </xdr:cNvSpPr>
      </xdr:nvSpPr>
      <xdr:spPr>
        <a:xfrm>
          <a:off x="542925" y="47015400"/>
          <a:ext cx="725805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287</xdr:row>
      <xdr:rowOff>0</xdr:rowOff>
    </xdr:from>
    <xdr:to>
      <xdr:col>13</xdr:col>
      <xdr:colOff>95250</xdr:colOff>
      <xdr:row>287</xdr:row>
      <xdr:rowOff>0</xdr:rowOff>
    </xdr:to>
    <xdr:sp>
      <xdr:nvSpPr>
        <xdr:cNvPr id="98" name="Text 22"/>
        <xdr:cNvSpPr txBox="1">
          <a:spLocks noChangeArrowheads="1"/>
        </xdr:cNvSpPr>
      </xdr:nvSpPr>
      <xdr:spPr>
        <a:xfrm>
          <a:off x="238125" y="47015400"/>
          <a:ext cx="7181850"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0</xdr:col>
      <xdr:colOff>47625</xdr:colOff>
      <xdr:row>304</xdr:row>
      <xdr:rowOff>0</xdr:rowOff>
    </xdr:from>
    <xdr:to>
      <xdr:col>13</xdr:col>
      <xdr:colOff>295275</xdr:colOff>
      <xdr:row>304</xdr:row>
      <xdr:rowOff>0</xdr:rowOff>
    </xdr:to>
    <xdr:sp>
      <xdr:nvSpPr>
        <xdr:cNvPr id="99" name="Text 22"/>
        <xdr:cNvSpPr txBox="1">
          <a:spLocks noChangeArrowheads="1"/>
        </xdr:cNvSpPr>
      </xdr:nvSpPr>
      <xdr:spPr>
        <a:xfrm>
          <a:off x="47625" y="49768125"/>
          <a:ext cx="757237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95250</xdr:colOff>
      <xdr:row>287</xdr:row>
      <xdr:rowOff>0</xdr:rowOff>
    </xdr:from>
    <xdr:to>
      <xdr:col>13</xdr:col>
      <xdr:colOff>561975</xdr:colOff>
      <xdr:row>287</xdr:row>
      <xdr:rowOff>0</xdr:rowOff>
    </xdr:to>
    <xdr:sp>
      <xdr:nvSpPr>
        <xdr:cNvPr id="100" name="Text 22"/>
        <xdr:cNvSpPr txBox="1">
          <a:spLocks noChangeArrowheads="1"/>
        </xdr:cNvSpPr>
      </xdr:nvSpPr>
      <xdr:spPr>
        <a:xfrm>
          <a:off x="552450" y="47015400"/>
          <a:ext cx="7334250" cy="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10 September 2004 in respect of ordinary transfers; and
</a:t>
          </a:r>
        </a:p>
      </xdr:txBody>
    </xdr:sp>
    <xdr:clientData/>
  </xdr:twoCellAnchor>
  <xdr:twoCellAnchor>
    <xdr:from>
      <xdr:col>2</xdr:col>
      <xdr:colOff>85725</xdr:colOff>
      <xdr:row>287</xdr:row>
      <xdr:rowOff>0</xdr:rowOff>
    </xdr:from>
    <xdr:to>
      <xdr:col>13</xdr:col>
      <xdr:colOff>561975</xdr:colOff>
      <xdr:row>287</xdr:row>
      <xdr:rowOff>0</xdr:rowOff>
    </xdr:to>
    <xdr:sp>
      <xdr:nvSpPr>
        <xdr:cNvPr id="101" name="Text 22"/>
        <xdr:cNvSpPr txBox="1">
          <a:spLocks noChangeArrowheads="1"/>
        </xdr:cNvSpPr>
      </xdr:nvSpPr>
      <xdr:spPr>
        <a:xfrm>
          <a:off x="542925" y="47015400"/>
          <a:ext cx="7343775" cy="0"/>
        </a:xfrm>
        <a:prstGeom prst="rect">
          <a:avLst/>
        </a:prstGeom>
        <a:solidFill>
          <a:srgbClr val="FFFFFF"/>
        </a:solidFill>
        <a:ln w="1" cmpd="sng">
          <a:noFill/>
        </a:ln>
      </xdr:spPr>
      <xdr:txBody>
        <a:bodyPr vertOverflow="clip" wrap="square"/>
        <a:p>
          <a:pPr algn="just">
            <a:defRPr/>
          </a:pPr>
          <a:r>
            <a:rPr lang="en-US" cap="none" sz="1000" b="0" i="0" u="none" baseline="0"/>
            <a:t>share bought on the Bursa Securities on a cum entitlement basis according to the Rules of the Bursa Securities.
</a:t>
          </a:r>
        </a:p>
      </xdr:txBody>
    </xdr:sp>
    <xdr:clientData/>
  </xdr:twoCellAnchor>
  <xdr:twoCellAnchor>
    <xdr:from>
      <xdr:col>1</xdr:col>
      <xdr:colOff>57150</xdr:colOff>
      <xdr:row>287</xdr:row>
      <xdr:rowOff>0</xdr:rowOff>
    </xdr:from>
    <xdr:to>
      <xdr:col>13</xdr:col>
      <xdr:colOff>542925</xdr:colOff>
      <xdr:row>287</xdr:row>
      <xdr:rowOff>0</xdr:rowOff>
    </xdr:to>
    <xdr:sp>
      <xdr:nvSpPr>
        <xdr:cNvPr id="102" name="Text 22"/>
        <xdr:cNvSpPr txBox="1">
          <a:spLocks noChangeArrowheads="1"/>
        </xdr:cNvSpPr>
      </xdr:nvSpPr>
      <xdr:spPr>
        <a:xfrm>
          <a:off x="266700" y="47015400"/>
          <a:ext cx="76009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Capital commitments not provided for in the financial statements as at 30 June 2006 were as follows :
</a:t>
          </a:r>
        </a:p>
      </xdr:txBody>
    </xdr:sp>
    <xdr:clientData/>
  </xdr:twoCellAnchor>
  <xdr:twoCellAnchor>
    <xdr:from>
      <xdr:col>2</xdr:col>
      <xdr:colOff>57150</xdr:colOff>
      <xdr:row>142</xdr:row>
      <xdr:rowOff>0</xdr:rowOff>
    </xdr:from>
    <xdr:to>
      <xdr:col>13</xdr:col>
      <xdr:colOff>638175</xdr:colOff>
      <xdr:row>142</xdr:row>
      <xdr:rowOff>0</xdr:rowOff>
    </xdr:to>
    <xdr:sp>
      <xdr:nvSpPr>
        <xdr:cNvPr id="103" name="Text 22"/>
        <xdr:cNvSpPr txBox="1">
          <a:spLocks noChangeArrowheads="1"/>
        </xdr:cNvSpPr>
      </xdr:nvSpPr>
      <xdr:spPr>
        <a:xfrm>
          <a:off x="514350" y="23117175"/>
          <a:ext cx="7448550" cy="0"/>
        </a:xfrm>
        <a:prstGeom prst="rect">
          <a:avLst/>
        </a:prstGeom>
        <a:solidFill>
          <a:srgbClr val="FFFFFF"/>
        </a:solidFill>
        <a:ln w="1" cmpd="sng">
          <a:noFill/>
        </a:ln>
      </xdr:spPr>
      <xdr:txBody>
        <a:bodyPr vertOverflow="clip" wrap="square"/>
        <a:p>
          <a:pPr algn="just">
            <a:defRPr/>
          </a:pPr>
          <a:r>
            <a:rPr lang="en-US" cap="none" sz="1000" b="0" i="0" u="none" baseline="0"/>
            <a:t>Included the proceeds of RM90 million receivable from EPF from the sale of Wisma KFC which was subsequently received in January 2005 in accordance with the terms of the Sale and Purchase Agreement.
</a:t>
          </a:r>
        </a:p>
      </xdr:txBody>
    </xdr:sp>
    <xdr:clientData/>
  </xdr:twoCellAnchor>
  <xdr:twoCellAnchor>
    <xdr:from>
      <xdr:col>1</xdr:col>
      <xdr:colOff>66675</xdr:colOff>
      <xdr:row>287</xdr:row>
      <xdr:rowOff>0</xdr:rowOff>
    </xdr:from>
    <xdr:to>
      <xdr:col>13</xdr:col>
      <xdr:colOff>628650</xdr:colOff>
      <xdr:row>287</xdr:row>
      <xdr:rowOff>0</xdr:rowOff>
    </xdr:to>
    <xdr:sp>
      <xdr:nvSpPr>
        <xdr:cNvPr id="104" name="Text 22"/>
        <xdr:cNvSpPr txBox="1">
          <a:spLocks noChangeArrowheads="1"/>
        </xdr:cNvSpPr>
      </xdr:nvSpPr>
      <xdr:spPr>
        <a:xfrm>
          <a:off x="276225" y="47015400"/>
          <a:ext cx="7677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financial year-to-date.
</a:t>
          </a:r>
          <a:r>
            <a:rPr lang="en-US" cap="none" sz="600" b="0" i="0" u="none" baseline="0">
              <a:latin typeface="Times New Roman"/>
              <a:ea typeface="Times New Roman"/>
              <a:cs typeface="Times New Roman"/>
            </a:rPr>
            <a:t>
</a:t>
          </a:r>
        </a:p>
      </xdr:txBody>
    </xdr:sp>
    <xdr:clientData/>
  </xdr:twoCellAnchor>
  <xdr:twoCellAnchor>
    <xdr:from>
      <xdr:col>2</xdr:col>
      <xdr:colOff>38100</xdr:colOff>
      <xdr:row>287</xdr:row>
      <xdr:rowOff>0</xdr:rowOff>
    </xdr:from>
    <xdr:to>
      <xdr:col>13</xdr:col>
      <xdr:colOff>638175</xdr:colOff>
      <xdr:row>287</xdr:row>
      <xdr:rowOff>0</xdr:rowOff>
    </xdr:to>
    <xdr:sp>
      <xdr:nvSpPr>
        <xdr:cNvPr id="105" name="Text 22"/>
        <xdr:cNvSpPr txBox="1">
          <a:spLocks noChangeArrowheads="1"/>
        </xdr:cNvSpPr>
      </xdr:nvSpPr>
      <xdr:spPr>
        <a:xfrm>
          <a:off x="495300" y="47015400"/>
          <a:ext cx="74676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r>
            <a:rPr lang="en-US" cap="none" sz="1000" b="1" i="0" u="none" baseline="0">
              <a:latin typeface="Times New Roman"/>
              <a:ea typeface="Times New Roman"/>
              <a:cs typeface="Times New Roman"/>
            </a:rPr>
            <a:t>
</a:t>
          </a:r>
        </a:p>
      </xdr:txBody>
    </xdr:sp>
    <xdr:clientData/>
  </xdr:twoCellAnchor>
  <xdr:twoCellAnchor>
    <xdr:from>
      <xdr:col>2</xdr:col>
      <xdr:colOff>85725</xdr:colOff>
      <xdr:row>287</xdr:row>
      <xdr:rowOff>0</xdr:rowOff>
    </xdr:from>
    <xdr:to>
      <xdr:col>13</xdr:col>
      <xdr:colOff>590550</xdr:colOff>
      <xdr:row>287</xdr:row>
      <xdr:rowOff>0</xdr:rowOff>
    </xdr:to>
    <xdr:sp>
      <xdr:nvSpPr>
        <xdr:cNvPr id="106" name="Text 22"/>
        <xdr:cNvSpPr txBox="1">
          <a:spLocks noChangeArrowheads="1"/>
        </xdr:cNvSpPr>
      </xdr:nvSpPr>
      <xdr:spPr>
        <a:xfrm>
          <a:off x="542925" y="47015400"/>
          <a:ext cx="73723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"bought-deal" basis are redeemable semi-annually over a period of 4 years commencing from the third quarter of year 2004.  RM85 million of the outstanding ABBA NIF have been prepaid during the third quarter of 2005.
</a:t>
          </a:r>
          <a:r>
            <a:rPr lang="en-US" cap="none" sz="700" b="0" i="0" u="none" baseline="0">
              <a:latin typeface="Times New Roman"/>
              <a:ea typeface="Times New Roman"/>
              <a:cs typeface="Times New Roman"/>
            </a:rPr>
            <a:t>
</a:t>
          </a:r>
        </a:p>
      </xdr:txBody>
    </xdr:sp>
    <xdr:clientData/>
  </xdr:twoCellAnchor>
  <xdr:twoCellAnchor>
    <xdr:from>
      <xdr:col>2</xdr:col>
      <xdr:colOff>238125</xdr:colOff>
      <xdr:row>287</xdr:row>
      <xdr:rowOff>0</xdr:rowOff>
    </xdr:from>
    <xdr:to>
      <xdr:col>13</xdr:col>
      <xdr:colOff>581025</xdr:colOff>
      <xdr:row>287</xdr:row>
      <xdr:rowOff>0</xdr:rowOff>
    </xdr:to>
    <xdr:sp>
      <xdr:nvSpPr>
        <xdr:cNvPr id="107" name="Text 22"/>
        <xdr:cNvSpPr txBox="1">
          <a:spLocks noChangeArrowheads="1"/>
        </xdr:cNvSpPr>
      </xdr:nvSpPr>
      <xdr:spPr>
        <a:xfrm>
          <a:off x="695325" y="47015400"/>
          <a:ext cx="72104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2003.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257175</xdr:colOff>
      <xdr:row>287</xdr:row>
      <xdr:rowOff>0</xdr:rowOff>
    </xdr:from>
    <xdr:to>
      <xdr:col>13</xdr:col>
      <xdr:colOff>514350</xdr:colOff>
      <xdr:row>287</xdr:row>
      <xdr:rowOff>0</xdr:rowOff>
    </xdr:to>
    <xdr:sp>
      <xdr:nvSpPr>
        <xdr:cNvPr id="108" name="Text 22"/>
        <xdr:cNvSpPr txBox="1">
          <a:spLocks noChangeArrowheads="1"/>
        </xdr:cNvSpPr>
      </xdr:nvSpPr>
      <xdr:spPr>
        <a:xfrm>
          <a:off x="714375" y="47015400"/>
          <a:ext cx="71247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RM45 million is repayable in the second quarter of year 2009.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114300</xdr:colOff>
      <xdr:row>287</xdr:row>
      <xdr:rowOff>0</xdr:rowOff>
    </xdr:from>
    <xdr:to>
      <xdr:col>13</xdr:col>
      <xdr:colOff>657225</xdr:colOff>
      <xdr:row>287</xdr:row>
      <xdr:rowOff>0</xdr:rowOff>
    </xdr:to>
    <xdr:sp>
      <xdr:nvSpPr>
        <xdr:cNvPr id="109" name="Text 22"/>
        <xdr:cNvSpPr txBox="1">
          <a:spLocks noChangeArrowheads="1"/>
        </xdr:cNvSpPr>
      </xdr:nvSpPr>
      <xdr:spPr>
        <a:xfrm>
          <a:off x="571500" y="47015400"/>
          <a:ext cx="7410450" cy="0"/>
        </a:xfrm>
        <a:prstGeom prst="rect">
          <a:avLst/>
        </a:prstGeom>
        <a:solidFill>
          <a:srgbClr val="FFFFFF"/>
        </a:solidFill>
        <a:ln w="1" cmpd="sng">
          <a:noFill/>
        </a:ln>
      </xdr:spPr>
      <xdr:txBody>
        <a:bodyPr vertOverflow="clip" wrap="square"/>
        <a:p>
          <a:pPr algn="just">
            <a:defRPr/>
          </a:pPr>
          <a:r>
            <a:rPr lang="en-US" cap="none" sz="1000" b="0" i="0" u="none" baseline="0"/>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
</a:t>
          </a:r>
        </a:p>
      </xdr:txBody>
    </xdr:sp>
    <xdr:clientData/>
  </xdr:twoCellAnchor>
  <xdr:twoCellAnchor>
    <xdr:from>
      <xdr:col>2</xdr:col>
      <xdr:colOff>85725</xdr:colOff>
      <xdr:row>287</xdr:row>
      <xdr:rowOff>0</xdr:rowOff>
    </xdr:from>
    <xdr:to>
      <xdr:col>13</xdr:col>
      <xdr:colOff>609600</xdr:colOff>
      <xdr:row>287</xdr:row>
      <xdr:rowOff>0</xdr:rowOff>
    </xdr:to>
    <xdr:sp>
      <xdr:nvSpPr>
        <xdr:cNvPr id="110" name="Text 22"/>
        <xdr:cNvSpPr txBox="1">
          <a:spLocks noChangeArrowheads="1"/>
        </xdr:cNvSpPr>
      </xdr:nvSpPr>
      <xdr:spPr>
        <a:xfrm>
          <a:off x="542925" y="47015400"/>
          <a:ext cx="7391400" cy="0"/>
        </a:xfrm>
        <a:prstGeom prst="rect">
          <a:avLst/>
        </a:prstGeom>
        <a:solidFill>
          <a:srgbClr val="FFFFFF"/>
        </a:solidFill>
        <a:ln w="1" cmpd="sng">
          <a:noFill/>
        </a:ln>
      </xdr:spPr>
      <xdr:txBody>
        <a:bodyPr vertOverflow="clip" wrap="square"/>
        <a:p>
          <a:pPr algn="just">
            <a:defRPr/>
          </a:pPr>
          <a:r>
            <a:rPr lang="en-US" cap="none" sz="1000" b="0" i="0" u="none" baseline="0"/>
            <a:t>The unsecured term loans comprised the following repayment terms :-
</a:t>
          </a:r>
        </a:p>
      </xdr:txBody>
    </xdr:sp>
    <xdr:clientData/>
  </xdr:twoCellAnchor>
  <xdr:twoCellAnchor>
    <xdr:from>
      <xdr:col>2</xdr:col>
      <xdr:colOff>257175</xdr:colOff>
      <xdr:row>287</xdr:row>
      <xdr:rowOff>0</xdr:rowOff>
    </xdr:from>
    <xdr:to>
      <xdr:col>13</xdr:col>
      <xdr:colOff>542925</xdr:colOff>
      <xdr:row>287</xdr:row>
      <xdr:rowOff>0</xdr:rowOff>
    </xdr:to>
    <xdr:sp>
      <xdr:nvSpPr>
        <xdr:cNvPr id="111" name="Text 22"/>
        <xdr:cNvSpPr txBox="1">
          <a:spLocks noChangeArrowheads="1"/>
        </xdr:cNvSpPr>
      </xdr:nvSpPr>
      <xdr:spPr>
        <a:xfrm>
          <a:off x="714375" y="47015400"/>
          <a:ext cx="71532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287</xdr:row>
      <xdr:rowOff>0</xdr:rowOff>
    </xdr:from>
    <xdr:to>
      <xdr:col>13</xdr:col>
      <xdr:colOff>609600</xdr:colOff>
      <xdr:row>287</xdr:row>
      <xdr:rowOff>0</xdr:rowOff>
    </xdr:to>
    <xdr:sp>
      <xdr:nvSpPr>
        <xdr:cNvPr id="112" name="Text 22"/>
        <xdr:cNvSpPr txBox="1">
          <a:spLocks noChangeArrowheads="1"/>
        </xdr:cNvSpPr>
      </xdr:nvSpPr>
      <xdr:spPr>
        <a:xfrm>
          <a:off x="276225" y="47015400"/>
          <a:ext cx="7658100"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287</xdr:row>
      <xdr:rowOff>0</xdr:rowOff>
    </xdr:from>
    <xdr:to>
      <xdr:col>13</xdr:col>
      <xdr:colOff>609600</xdr:colOff>
      <xdr:row>287</xdr:row>
      <xdr:rowOff>0</xdr:rowOff>
    </xdr:to>
    <xdr:sp>
      <xdr:nvSpPr>
        <xdr:cNvPr id="113" name="Text 22"/>
        <xdr:cNvSpPr txBox="1">
          <a:spLocks noChangeArrowheads="1"/>
        </xdr:cNvSpPr>
      </xdr:nvSpPr>
      <xdr:spPr>
        <a:xfrm>
          <a:off x="238125" y="47015400"/>
          <a:ext cx="7696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
</a:t>
          </a:r>
          <a:r>
            <a:rPr lang="en-US" cap="none" sz="1000" b="0" i="0" u="none" baseline="0">
              <a:latin typeface="Times New Roman"/>
              <a:ea typeface="Times New Roman"/>
              <a:cs typeface="Times New Roman"/>
            </a:rPr>
            <a:t>Malaysia is expected to achieve an annual economic growth of 6.0% for 2006.  Singapore on the other hand is expected to grow by up to 7%.
The Group is cautiously optimistic that the execution of the Strategic Roadmap will further create value and growth.  However, the Group is also conscious of the challenges posed by increasing costs and will take measures to introduce more layered product offering that focusses on value for our customers.  At the same time, we are continuing with our efforts to derive better cost efficiencies across all functions and to improve on the productivity of our restaurant and manufacturing operations.
</a:t>
          </a:r>
        </a:p>
      </xdr:txBody>
    </xdr:sp>
    <xdr:clientData/>
  </xdr:twoCellAnchor>
  <xdr:twoCellAnchor>
    <xdr:from>
      <xdr:col>1</xdr:col>
      <xdr:colOff>66675</xdr:colOff>
      <xdr:row>287</xdr:row>
      <xdr:rowOff>0</xdr:rowOff>
    </xdr:from>
    <xdr:to>
      <xdr:col>13</xdr:col>
      <xdr:colOff>581025</xdr:colOff>
      <xdr:row>287</xdr:row>
      <xdr:rowOff>0</xdr:rowOff>
    </xdr:to>
    <xdr:sp>
      <xdr:nvSpPr>
        <xdr:cNvPr id="114" name="Text 22"/>
        <xdr:cNvSpPr txBox="1">
          <a:spLocks noChangeArrowheads="1"/>
        </xdr:cNvSpPr>
      </xdr:nvSpPr>
      <xdr:spPr>
        <a:xfrm>
          <a:off x="276225" y="47015400"/>
          <a:ext cx="7629525" cy="0"/>
        </a:xfrm>
        <a:prstGeom prst="rect">
          <a:avLst/>
        </a:prstGeom>
        <a:solidFill>
          <a:srgbClr val="FFFFFF"/>
        </a:solidFill>
        <a:ln w="1" cmpd="sng">
          <a:noFill/>
        </a:ln>
      </xdr:spPr>
      <xdr:txBody>
        <a:bodyPr vertOverflow="clip" wrap="square"/>
        <a:p>
          <a:pPr algn="just">
            <a:defRPr/>
          </a:pPr>
          <a:r>
            <a:rPr lang="en-US" cap="none" sz="1000" b="0" i="0" u="none" baseline="0"/>
            <a:t>Items (i) to (iv) have arisen primarily from a revaluation of the Group's properties by professional valuation firms and rationalisation of the Group's businesses, assets and contractual obligations.</a:t>
          </a:r>
        </a:p>
      </xdr:txBody>
    </xdr:sp>
    <xdr:clientData/>
  </xdr:twoCellAnchor>
  <xdr:twoCellAnchor>
    <xdr:from>
      <xdr:col>1</xdr:col>
      <xdr:colOff>47625</xdr:colOff>
      <xdr:row>287</xdr:row>
      <xdr:rowOff>0</xdr:rowOff>
    </xdr:from>
    <xdr:to>
      <xdr:col>13</xdr:col>
      <xdr:colOff>657225</xdr:colOff>
      <xdr:row>287</xdr:row>
      <xdr:rowOff>0</xdr:rowOff>
    </xdr:to>
    <xdr:sp>
      <xdr:nvSpPr>
        <xdr:cNvPr id="115" name="Text 22"/>
        <xdr:cNvSpPr txBox="1">
          <a:spLocks noChangeArrowheads="1"/>
        </xdr:cNvSpPr>
      </xdr:nvSpPr>
      <xdr:spPr>
        <a:xfrm>
          <a:off x="257175" y="47015400"/>
          <a:ext cx="7724775" cy="0"/>
        </a:xfrm>
        <a:prstGeom prst="rect">
          <a:avLst/>
        </a:prstGeom>
        <a:solidFill>
          <a:srgbClr val="FFFFFF"/>
        </a:solidFill>
        <a:ln w="1" cmpd="sng">
          <a:noFill/>
        </a:ln>
      </xdr:spPr>
      <xdr:txBody>
        <a:bodyPr vertOverflow="clip" wrap="square"/>
        <a:p>
          <a:pPr algn="just">
            <a:defRPr/>
          </a:pPr>
          <a:r>
            <a:rPr lang="en-US" cap="none" sz="1000" b="0" i="0" u="none" baseline="0"/>
            <a:t>The valuation of property, plant and equipment have been brought forward without amendment from the financial statements for the year ended 31 December 2005 other than two properties have been reclassified from Assets held for sale to Property, Plant and Equipment as the group has decided to utilise the said properties for expansion purposes. Arising form this reclassification, a revaluation surplus of RM4.165 million net of tax was credited to equity.</a:t>
          </a:r>
        </a:p>
      </xdr:txBody>
    </xdr:sp>
    <xdr:clientData/>
  </xdr:twoCellAnchor>
  <xdr:twoCellAnchor>
    <xdr:from>
      <xdr:col>1</xdr:col>
      <xdr:colOff>38100</xdr:colOff>
      <xdr:row>287</xdr:row>
      <xdr:rowOff>0</xdr:rowOff>
    </xdr:from>
    <xdr:to>
      <xdr:col>13</xdr:col>
      <xdr:colOff>666750</xdr:colOff>
      <xdr:row>287</xdr:row>
      <xdr:rowOff>0</xdr:rowOff>
    </xdr:to>
    <xdr:sp>
      <xdr:nvSpPr>
        <xdr:cNvPr id="116" name="Text 22"/>
        <xdr:cNvSpPr txBox="1">
          <a:spLocks noChangeArrowheads="1"/>
        </xdr:cNvSpPr>
      </xdr:nvSpPr>
      <xdr:spPr>
        <a:xfrm>
          <a:off x="247650" y="47015400"/>
          <a:ext cx="7743825" cy="0"/>
        </a:xfrm>
        <a:prstGeom prst="rect">
          <a:avLst/>
        </a:prstGeom>
        <a:solidFill>
          <a:srgbClr val="FFFFFF"/>
        </a:solidFill>
        <a:ln w="1" cmpd="sng">
          <a:noFill/>
        </a:ln>
      </xdr:spPr>
      <xdr:txBody>
        <a:bodyPr vertOverflow="clip" wrap="square"/>
        <a:p>
          <a:pPr algn="just">
            <a:defRPr/>
          </a:pPr>
          <a:r>
            <a:rPr lang="en-US" cap="none" sz="1000" b="0" i="0" u="none" baseline="0"/>
            <a:t>The market value of the properties revalued amounted to RM348.8 million.
In addition, 218 of the properties revalued with a market value of RM154.7 million have been identified for sale and an active program have been initiated to identify buyers and complete the sale within the next 12 months.
Arising from this exercise, a revaluation surplus of RM21.9 million net of tax was credited to equity while an impairment loss of RM89.9 million was recognised in the income statement.  This has resulted in a decrease in the net assets per share of the Group by 34.3 sen.</a:t>
          </a:r>
        </a:p>
      </xdr:txBody>
    </xdr:sp>
    <xdr:clientData/>
  </xdr:twoCellAnchor>
  <xdr:twoCellAnchor>
    <xdr:from>
      <xdr:col>1</xdr:col>
      <xdr:colOff>9525</xdr:colOff>
      <xdr:row>287</xdr:row>
      <xdr:rowOff>0</xdr:rowOff>
    </xdr:from>
    <xdr:to>
      <xdr:col>13</xdr:col>
      <xdr:colOff>590550</xdr:colOff>
      <xdr:row>287</xdr:row>
      <xdr:rowOff>0</xdr:rowOff>
    </xdr:to>
    <xdr:sp>
      <xdr:nvSpPr>
        <xdr:cNvPr id="117" name="Text 22"/>
        <xdr:cNvSpPr txBox="1">
          <a:spLocks noChangeArrowheads="1"/>
        </xdr:cNvSpPr>
      </xdr:nvSpPr>
      <xdr:spPr>
        <a:xfrm>
          <a:off x="219075" y="47015400"/>
          <a:ext cx="7696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
(a) </a:t>
          </a:r>
          <a:r>
            <a:rPr lang="en-US" cap="none" sz="1000" b="1" i="0" u="sng" baseline="0">
              <a:latin typeface="Times New Roman"/>
              <a:ea typeface="Times New Roman"/>
              <a:cs typeface="Times New Roman"/>
            </a:rPr>
            <a:t>Claims against the Company</a:t>
          </a:r>
          <a:r>
            <a:rPr lang="en-US" cap="none" sz="1000" b="1" i="0" u="none" baseline="0">
              <a:latin typeface="Times New Roman"/>
              <a:ea typeface="Times New Roman"/>
              <a:cs typeface="Times New Roman"/>
            </a:rPr>
            <a:t>
</a:t>
          </a:r>
          <a:r>
            <a:rPr lang="en-US" cap="none" sz="400" b="1"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19050</xdr:colOff>
      <xdr:row>287</xdr:row>
      <xdr:rowOff>0</xdr:rowOff>
    </xdr:from>
    <xdr:to>
      <xdr:col>13</xdr:col>
      <xdr:colOff>657225</xdr:colOff>
      <xdr:row>287</xdr:row>
      <xdr:rowOff>0</xdr:rowOff>
    </xdr:to>
    <xdr:sp>
      <xdr:nvSpPr>
        <xdr:cNvPr id="118" name="Text 22"/>
        <xdr:cNvSpPr txBox="1">
          <a:spLocks noChangeArrowheads="1"/>
        </xdr:cNvSpPr>
      </xdr:nvSpPr>
      <xdr:spPr>
        <a:xfrm>
          <a:off x="476250" y="47015400"/>
          <a:ext cx="75057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revaluation of properties included within property, plant and equipment as stated below :-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
</a:t>
          </a:r>
          <a:r>
            <a:rPr lang="en-US" cap="none" sz="700" b="0" i="0" u="none" baseline="0">
              <a:latin typeface="Times New Roman"/>
              <a:ea typeface="Times New Roman"/>
              <a:cs typeface="Times New Roman"/>
            </a:rPr>
            <a:t>
</a:t>
          </a:r>
        </a:p>
      </xdr:txBody>
    </xdr:sp>
    <xdr:clientData/>
  </xdr:twoCellAnchor>
  <xdr:twoCellAnchor>
    <xdr:from>
      <xdr:col>1</xdr:col>
      <xdr:colOff>200025</xdr:colOff>
      <xdr:row>287</xdr:row>
      <xdr:rowOff>0</xdr:rowOff>
    </xdr:from>
    <xdr:to>
      <xdr:col>13</xdr:col>
      <xdr:colOff>590550</xdr:colOff>
      <xdr:row>287</xdr:row>
      <xdr:rowOff>0</xdr:rowOff>
    </xdr:to>
    <xdr:sp>
      <xdr:nvSpPr>
        <xdr:cNvPr id="119" name="Text 22"/>
        <xdr:cNvSpPr txBox="1">
          <a:spLocks noChangeArrowheads="1"/>
        </xdr:cNvSpPr>
      </xdr:nvSpPr>
      <xdr:spPr>
        <a:xfrm>
          <a:off x="409575" y="47015400"/>
          <a:ext cx="75057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new Financial Reporting Standards (FRS) for the first time during the third financial quarter ended 30 September 2005 and the related accounting policy is as follows :-
</a:t>
          </a:r>
          <a:r>
            <a:rPr lang="en-US" cap="none" sz="800" b="0" i="0" u="none" baseline="0">
              <a:latin typeface="Times New Roman"/>
              <a:ea typeface="Times New Roman"/>
              <a:cs typeface="Times New Roman"/>
            </a:rPr>
            <a:t>
</a:t>
          </a:r>
          <a:r>
            <a:rPr lang="en-US" cap="none" sz="1000" b="1" i="0" u="none" baseline="0">
              <a:latin typeface="Times New Roman"/>
              <a:ea typeface="Times New Roman"/>
              <a:cs typeface="Times New Roman"/>
            </a:rPr>
            <a:t>FRS 5 : Non-current assets held for sale</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In accordance with this standard, a revaluation surplus of RM11.2 million net of tax was not recognised in the income statement.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are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2</xdr:col>
      <xdr:colOff>85725</xdr:colOff>
      <xdr:row>287</xdr:row>
      <xdr:rowOff>0</xdr:rowOff>
    </xdr:from>
    <xdr:to>
      <xdr:col>13</xdr:col>
      <xdr:colOff>561975</xdr:colOff>
      <xdr:row>287</xdr:row>
      <xdr:rowOff>0</xdr:rowOff>
    </xdr:to>
    <xdr:sp>
      <xdr:nvSpPr>
        <xdr:cNvPr id="120" name="Text 22"/>
        <xdr:cNvSpPr txBox="1">
          <a:spLocks noChangeArrowheads="1"/>
        </xdr:cNvSpPr>
      </xdr:nvSpPr>
      <xdr:spPr>
        <a:xfrm>
          <a:off x="542925" y="47015400"/>
          <a:ext cx="7343775" cy="0"/>
        </a:xfrm>
        <a:prstGeom prst="rect">
          <a:avLst/>
        </a:prstGeom>
        <a:solidFill>
          <a:srgbClr val="FFFFFF"/>
        </a:solidFill>
        <a:ln w="1" cmpd="sng">
          <a:noFill/>
        </a:ln>
      </xdr:spPr>
      <xdr:txBody>
        <a:bodyPr vertOverflow="clip" wrap="square"/>
        <a:p>
          <a:pPr algn="just">
            <a:defRPr/>
          </a:pPr>
          <a:r>
            <a:rPr lang="en-US" cap="none" sz="1000" b="0" i="0" u="none" baseline="0"/>
            <a:t>A former Managing Director of the Company, seeks, among others, damages of RM25 million for alleged defamation arising from several press releases issued by the Company.  The Company has been advised by its solicitors that the chances of the Plaintiff's success in the above suit is minimal and moreover the claim of RM25 million as damages is highly inflated and untenable and inconsistent with current awards in defamation actions. The Company has also been advised that the suit is frivolous, vexatious and an abuse of the court process.</a:t>
          </a:r>
        </a:p>
      </xdr:txBody>
    </xdr:sp>
    <xdr:clientData/>
  </xdr:twoCellAnchor>
  <xdr:twoCellAnchor>
    <xdr:from>
      <xdr:col>1</xdr:col>
      <xdr:colOff>19050</xdr:colOff>
      <xdr:row>287</xdr:row>
      <xdr:rowOff>0</xdr:rowOff>
    </xdr:from>
    <xdr:to>
      <xdr:col>13</xdr:col>
      <xdr:colOff>523875</xdr:colOff>
      <xdr:row>287</xdr:row>
      <xdr:rowOff>0</xdr:rowOff>
    </xdr:to>
    <xdr:sp>
      <xdr:nvSpPr>
        <xdr:cNvPr id="121" name="Text 22"/>
        <xdr:cNvSpPr txBox="1">
          <a:spLocks noChangeArrowheads="1"/>
        </xdr:cNvSpPr>
      </xdr:nvSpPr>
      <xdr:spPr>
        <a:xfrm>
          <a:off x="228600" y="47015400"/>
          <a:ext cx="76200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do not recommend any interim dividend for the financial quarter ended 31 March 2006.</a:t>
          </a:r>
        </a:p>
      </xdr:txBody>
    </xdr:sp>
    <xdr:clientData/>
  </xdr:twoCellAnchor>
  <xdr:twoCellAnchor>
    <xdr:from>
      <xdr:col>1</xdr:col>
      <xdr:colOff>247650</xdr:colOff>
      <xdr:row>287</xdr:row>
      <xdr:rowOff>0</xdr:rowOff>
    </xdr:from>
    <xdr:to>
      <xdr:col>13</xdr:col>
      <xdr:colOff>609600</xdr:colOff>
      <xdr:row>287</xdr:row>
      <xdr:rowOff>0</xdr:rowOff>
    </xdr:to>
    <xdr:sp>
      <xdr:nvSpPr>
        <xdr:cNvPr id="122" name="Text 22"/>
        <xdr:cNvSpPr txBox="1">
          <a:spLocks noChangeArrowheads="1"/>
        </xdr:cNvSpPr>
      </xdr:nvSpPr>
      <xdr:spPr>
        <a:xfrm>
          <a:off x="457200" y="47015400"/>
          <a:ext cx="74771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following new FRS for the first time during the fourth financial quarter ended 31 December 2005 and the related accounting policies are as follows :-
</a:t>
          </a:r>
          <a:r>
            <a:rPr lang="en-US" cap="none" sz="800" b="0" i="0" u="none" baseline="0">
              <a:latin typeface="Times New Roman"/>
              <a:ea typeface="Times New Roman"/>
              <a:cs typeface="Times New Roman"/>
            </a:rPr>
            <a:t>
</a:t>
          </a:r>
        </a:p>
      </xdr:txBody>
    </xdr:sp>
    <xdr:clientData/>
  </xdr:twoCellAnchor>
  <xdr:twoCellAnchor>
    <xdr:from>
      <xdr:col>2</xdr:col>
      <xdr:colOff>171450</xdr:colOff>
      <xdr:row>287</xdr:row>
      <xdr:rowOff>0</xdr:rowOff>
    </xdr:from>
    <xdr:to>
      <xdr:col>13</xdr:col>
      <xdr:colOff>638175</xdr:colOff>
      <xdr:row>287</xdr:row>
      <xdr:rowOff>0</xdr:rowOff>
    </xdr:to>
    <xdr:sp>
      <xdr:nvSpPr>
        <xdr:cNvPr id="123" name="Text 22"/>
        <xdr:cNvSpPr txBox="1">
          <a:spLocks noChangeArrowheads="1"/>
        </xdr:cNvSpPr>
      </xdr:nvSpPr>
      <xdr:spPr>
        <a:xfrm>
          <a:off x="628650" y="47015400"/>
          <a:ext cx="7334250" cy="0"/>
        </a:xfrm>
        <a:prstGeom prst="rect">
          <a:avLst/>
        </a:prstGeom>
        <a:solidFill>
          <a:srgbClr val="FFFFFF"/>
        </a:solidFill>
        <a:ln w="1" cmpd="sng">
          <a:noFill/>
        </a:ln>
      </xdr:spPr>
      <xdr:txBody>
        <a:bodyPr vertOverflow="clip" wrap="square"/>
        <a:p>
          <a:pPr algn="just">
            <a:defRPr/>
          </a:pPr>
          <a:r>
            <a:rPr lang="en-US" cap="none" sz="1000" b="1" i="0" u="none" baseline="0"/>
            <a:t>FRS 140 : Investment Property</a:t>
          </a:r>
        </a:p>
      </xdr:txBody>
    </xdr:sp>
    <xdr:clientData/>
  </xdr:twoCellAnchor>
  <xdr:twoCellAnchor>
    <xdr:from>
      <xdr:col>2</xdr:col>
      <xdr:colOff>219075</xdr:colOff>
      <xdr:row>287</xdr:row>
      <xdr:rowOff>0</xdr:rowOff>
    </xdr:from>
    <xdr:to>
      <xdr:col>13</xdr:col>
      <xdr:colOff>638175</xdr:colOff>
      <xdr:row>287</xdr:row>
      <xdr:rowOff>0</xdr:rowOff>
    </xdr:to>
    <xdr:sp>
      <xdr:nvSpPr>
        <xdr:cNvPr id="124" name="Text 22"/>
        <xdr:cNvSpPr txBox="1">
          <a:spLocks noChangeArrowheads="1"/>
        </xdr:cNvSpPr>
      </xdr:nvSpPr>
      <xdr:spPr>
        <a:xfrm>
          <a:off x="676275" y="47015400"/>
          <a:ext cx="72866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Investment properties are measured at fair value and gains or losses arising from changes in fair value of investment properties are included in the income statements in the year in which they arise.  The adoption of FRS 140 does not give rise to any adjustments to the opening balances of retained profits of the prior or current year.</a:t>
          </a:r>
          <a:r>
            <a:rPr lang="en-US" cap="none" sz="800" b="0" i="0" u="none" baseline="0">
              <a:latin typeface="Times New Roman"/>
              <a:ea typeface="Times New Roman"/>
              <a:cs typeface="Times New Roman"/>
            </a:rPr>
            <a:t>
</a:t>
          </a:r>
        </a:p>
      </xdr:txBody>
    </xdr:sp>
    <xdr:clientData/>
  </xdr:twoCellAnchor>
  <xdr:twoCellAnchor>
    <xdr:from>
      <xdr:col>2</xdr:col>
      <xdr:colOff>190500</xdr:colOff>
      <xdr:row>287</xdr:row>
      <xdr:rowOff>0</xdr:rowOff>
    </xdr:from>
    <xdr:to>
      <xdr:col>13</xdr:col>
      <xdr:colOff>657225</xdr:colOff>
      <xdr:row>287</xdr:row>
      <xdr:rowOff>0</xdr:rowOff>
    </xdr:to>
    <xdr:sp>
      <xdr:nvSpPr>
        <xdr:cNvPr id="125" name="Text 22"/>
        <xdr:cNvSpPr txBox="1">
          <a:spLocks noChangeArrowheads="1"/>
        </xdr:cNvSpPr>
      </xdr:nvSpPr>
      <xdr:spPr>
        <a:xfrm>
          <a:off x="647700" y="47015400"/>
          <a:ext cx="7334250" cy="0"/>
        </a:xfrm>
        <a:prstGeom prst="rect">
          <a:avLst/>
        </a:prstGeom>
        <a:solidFill>
          <a:srgbClr val="FFFFFF"/>
        </a:solidFill>
        <a:ln w="1" cmpd="sng">
          <a:noFill/>
        </a:ln>
      </xdr:spPr>
      <xdr:txBody>
        <a:bodyPr vertOverflow="clip" wrap="square"/>
        <a:p>
          <a:pPr algn="just">
            <a:defRPr/>
          </a:pPr>
          <a:r>
            <a:rPr lang="en-US" cap="none" sz="1000" b="1" i="0" u="none" baseline="0"/>
            <a:t>FRS 3 (revised) : Business Combinations, FRS 136 (revised) : Impairment of Assets and FRS 138 : Intangible Assets</a:t>
          </a:r>
        </a:p>
      </xdr:txBody>
    </xdr:sp>
    <xdr:clientData/>
  </xdr:twoCellAnchor>
  <xdr:twoCellAnchor>
    <xdr:from>
      <xdr:col>2</xdr:col>
      <xdr:colOff>180975</xdr:colOff>
      <xdr:row>287</xdr:row>
      <xdr:rowOff>0</xdr:rowOff>
    </xdr:from>
    <xdr:to>
      <xdr:col>14</xdr:col>
      <xdr:colOff>0</xdr:colOff>
      <xdr:row>287</xdr:row>
      <xdr:rowOff>0</xdr:rowOff>
    </xdr:to>
    <xdr:sp>
      <xdr:nvSpPr>
        <xdr:cNvPr id="126" name="Text 22"/>
        <xdr:cNvSpPr txBox="1">
          <a:spLocks noChangeArrowheads="1"/>
        </xdr:cNvSpPr>
      </xdr:nvSpPr>
      <xdr:spPr>
        <a:xfrm>
          <a:off x="638175" y="47015400"/>
          <a:ext cx="7400925" cy="0"/>
        </a:xfrm>
        <a:prstGeom prst="rect">
          <a:avLst/>
        </a:prstGeom>
        <a:solidFill>
          <a:srgbClr val="FFFFFF"/>
        </a:solidFill>
        <a:ln w="1" cmpd="sng">
          <a:noFill/>
        </a:ln>
      </xdr:spPr>
      <xdr:txBody>
        <a:bodyPr vertOverflow="clip" wrap="square"/>
        <a:p>
          <a:pPr algn="just">
            <a:defRPr/>
          </a:pPr>
          <a:r>
            <a:rPr lang="en-US" cap="none" sz="1000" b="0" i="0" u="none" baseline="0"/>
            <a:t>The adoption of the above standards has resulted in the Group ceasing annual goodwill amortisation and commenced testing for impairment at the cash-generating unit level annually (unless an event occurs during the year which requires the goodwill to be tested more frequently) from 1 January 2005.  
In accordance with the transitional provisions of revised FRS 3, the Group has also derecognized the remaining unamortised negative goodwill included in the carrying amount of investments in subsidiaries at 1 January 2005, amounting to RM8,615,471 with a corresponding adjustment to retained profits as at 1 January 2005.
The useful lives of intangible assets are now assessed at the individual asset level as having either a finite or indefinite life.  Until the end of last year, intangible assets were considered to have a finite useful life with a rebuttable presumption that life would not exceed twenty years from the date when the asset was available for use.  In accordance with FRS 138, some of the intangible assets are regarded to have an indefinite useful life when, based on an analysis of all of the relevant factors, there is no foreseeable limit to the period over which the asset is expected to generate net cash inflows for the Group.
The adoption of FRS 138 does not give rise to any adjustments to the opening balances of retained profits of the prior or current year.</a:t>
          </a:r>
        </a:p>
      </xdr:txBody>
    </xdr:sp>
    <xdr:clientData/>
  </xdr:twoCellAnchor>
  <xdr:twoCellAnchor>
    <xdr:from>
      <xdr:col>0</xdr:col>
      <xdr:colOff>200025</xdr:colOff>
      <xdr:row>287</xdr:row>
      <xdr:rowOff>0</xdr:rowOff>
    </xdr:from>
    <xdr:to>
      <xdr:col>13</xdr:col>
      <xdr:colOff>638175</xdr:colOff>
      <xdr:row>287</xdr:row>
      <xdr:rowOff>0</xdr:rowOff>
    </xdr:to>
    <xdr:sp>
      <xdr:nvSpPr>
        <xdr:cNvPr id="127" name="Text 22"/>
        <xdr:cNvSpPr txBox="1">
          <a:spLocks noChangeArrowheads="1"/>
        </xdr:cNvSpPr>
      </xdr:nvSpPr>
      <xdr:spPr>
        <a:xfrm>
          <a:off x="200025" y="47015400"/>
          <a:ext cx="7762875" cy="0"/>
        </a:xfrm>
        <a:prstGeom prst="rect">
          <a:avLst/>
        </a:prstGeom>
        <a:solidFill>
          <a:srgbClr val="FFFFFF"/>
        </a:solidFill>
        <a:ln w="1" cmpd="sng">
          <a:noFill/>
        </a:ln>
      </xdr:spPr>
      <xdr:txBody>
        <a:bodyPr vertOverflow="clip" wrap="square"/>
        <a:p>
          <a:pPr algn="just">
            <a:defRPr/>
          </a:pPr>
          <a:r>
            <a:rPr lang="en-US" cap="none" sz="1000" b="0" i="0" u="none" baseline="0"/>
            <a:t>The Securities Commission ("SC") vide its letter dated 20 December 2005  approved the proposed private placement of up to 10% of the issued and paid-up share capital of the Company under Section 32(5) of the Securities Commission Act, 1993 and the Foreign Investment Committee's Guidelines for the Acquisitions of Interests, Merger and Takeover by Local and Foreign Interests. </a:t>
          </a:r>
        </a:p>
      </xdr:txBody>
    </xdr:sp>
    <xdr:clientData/>
  </xdr:twoCellAnchor>
  <xdr:twoCellAnchor>
    <xdr:from>
      <xdr:col>0</xdr:col>
      <xdr:colOff>200025</xdr:colOff>
      <xdr:row>287</xdr:row>
      <xdr:rowOff>0</xdr:rowOff>
    </xdr:from>
    <xdr:to>
      <xdr:col>13</xdr:col>
      <xdr:colOff>657225</xdr:colOff>
      <xdr:row>287</xdr:row>
      <xdr:rowOff>0</xdr:rowOff>
    </xdr:to>
    <xdr:sp>
      <xdr:nvSpPr>
        <xdr:cNvPr id="128" name="Text 22"/>
        <xdr:cNvSpPr txBox="1">
          <a:spLocks noChangeArrowheads="1"/>
        </xdr:cNvSpPr>
      </xdr:nvSpPr>
      <xdr:spPr>
        <a:xfrm>
          <a:off x="200025" y="47015400"/>
          <a:ext cx="7781925" cy="0"/>
        </a:xfrm>
        <a:prstGeom prst="rect">
          <a:avLst/>
        </a:prstGeom>
        <a:solidFill>
          <a:srgbClr val="FFFFFF"/>
        </a:solidFill>
        <a:ln w="1" cmpd="sng">
          <a:noFill/>
        </a:ln>
      </xdr:spPr>
      <xdr:txBody>
        <a:bodyPr vertOverflow="clip" wrap="square"/>
        <a:p>
          <a:pPr algn="just">
            <a:defRPr/>
          </a:pPr>
          <a:r>
            <a:rPr lang="en-US" cap="none" sz="1000" b="0" i="0" u="none" baseline="0"/>
            <a:t>On 14 April 2006, the Company announced to Bursa Securities that the issue price of the Placement Shares is fixed at RM3.53 per KFCH Share, which represents a discount of approximately 7.3% from the five-day weighted average market price of KFCH Shares up to 13 April 2006 of RM3.81.  Bursa Securities vide its letter dated 4 May 2006 has approved in principle the listing and quotation of the Placement Shares.  Avenue has submitted its recommended placees to the SC for approval.</a:t>
          </a:r>
        </a:p>
      </xdr:txBody>
    </xdr:sp>
    <xdr:clientData/>
  </xdr:twoCellAnchor>
  <xdr:twoCellAnchor>
    <xdr:from>
      <xdr:col>1</xdr:col>
      <xdr:colOff>66675</xdr:colOff>
      <xdr:row>287</xdr:row>
      <xdr:rowOff>0</xdr:rowOff>
    </xdr:from>
    <xdr:to>
      <xdr:col>13</xdr:col>
      <xdr:colOff>590550</xdr:colOff>
      <xdr:row>287</xdr:row>
      <xdr:rowOff>0</xdr:rowOff>
    </xdr:to>
    <xdr:sp>
      <xdr:nvSpPr>
        <xdr:cNvPr id="129" name="Text 22"/>
        <xdr:cNvSpPr txBox="1">
          <a:spLocks noChangeArrowheads="1"/>
        </xdr:cNvSpPr>
      </xdr:nvSpPr>
      <xdr:spPr>
        <a:xfrm>
          <a:off x="276225" y="47015400"/>
          <a:ext cx="7639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Proposed Dividend</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has declared an interim dividend of 4 sen (2005 : Nil) less 28% Malaysia income tax per ordinary share in respect of the financial year ending 31 December 2006 which will be paid on 3 August 2006 to shareholders whose names appear on the Record of Depositors as at 17 July 2006, i.e.:-</a:t>
          </a:r>
        </a:p>
      </xdr:txBody>
    </xdr:sp>
    <xdr:clientData/>
  </xdr:twoCellAnchor>
  <xdr:twoCellAnchor>
    <xdr:from>
      <xdr:col>1</xdr:col>
      <xdr:colOff>38100</xdr:colOff>
      <xdr:row>287</xdr:row>
      <xdr:rowOff>0</xdr:rowOff>
    </xdr:from>
    <xdr:to>
      <xdr:col>13</xdr:col>
      <xdr:colOff>590550</xdr:colOff>
      <xdr:row>287</xdr:row>
      <xdr:rowOff>0</xdr:rowOff>
    </xdr:to>
    <xdr:sp>
      <xdr:nvSpPr>
        <xdr:cNvPr id="130" name="TextBox 331"/>
        <xdr:cNvSpPr txBox="1">
          <a:spLocks noChangeArrowheads="1"/>
        </xdr:cNvSpPr>
      </xdr:nvSpPr>
      <xdr:spPr>
        <a:xfrm>
          <a:off x="247650" y="47015400"/>
          <a:ext cx="76676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Performance Review
</a:t>
          </a:r>
          <a:r>
            <a:rPr lang="en-US" cap="none" sz="1000" b="0" i="0" u="none" baseline="0">
              <a:latin typeface="Times New Roman"/>
              <a:ea typeface="Times New Roman"/>
              <a:cs typeface="Times New Roman"/>
            </a:rPr>
            <a:t>The Group generated RM723.8 million (2005: RM723.2 million) in Revenue for the six months ending 30 June 2006, representing an increase of 0.1% over the prior year's corresponding period.  KFC Restaurant Segment recorded a revenue of RM552.6 million (2005: RM525.4 million), representing an increase of 5.2% over the prior year's corresponding period while the Integrared Poultry Segment recorded a revenue of RM136.1 million (2005: RM165.5 million) representing a decline of 18% over the prior year's corresponding period.
</a:t>
          </a:r>
        </a:p>
      </xdr:txBody>
    </xdr:sp>
    <xdr:clientData/>
  </xdr:twoCellAnchor>
  <xdr:twoCellAnchor>
    <xdr:from>
      <xdr:col>1</xdr:col>
      <xdr:colOff>219075</xdr:colOff>
      <xdr:row>287</xdr:row>
      <xdr:rowOff>0</xdr:rowOff>
    </xdr:from>
    <xdr:to>
      <xdr:col>13</xdr:col>
      <xdr:colOff>561975</xdr:colOff>
      <xdr:row>287</xdr:row>
      <xdr:rowOff>0</xdr:rowOff>
    </xdr:to>
    <xdr:sp>
      <xdr:nvSpPr>
        <xdr:cNvPr id="131" name="TextBox 332"/>
        <xdr:cNvSpPr txBox="1">
          <a:spLocks noChangeArrowheads="1"/>
        </xdr:cNvSpPr>
      </xdr:nvSpPr>
      <xdr:spPr>
        <a:xfrm>
          <a:off x="428625" y="47015400"/>
          <a:ext cx="74580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Group's Revenue for the financial yeat-to-date was affected by the combination of the following:-</a:t>
          </a:r>
        </a:p>
      </xdr:txBody>
    </xdr:sp>
    <xdr:clientData/>
  </xdr:twoCellAnchor>
  <xdr:twoCellAnchor>
    <xdr:from>
      <xdr:col>2</xdr:col>
      <xdr:colOff>200025</xdr:colOff>
      <xdr:row>287</xdr:row>
      <xdr:rowOff>0</xdr:rowOff>
    </xdr:from>
    <xdr:to>
      <xdr:col>13</xdr:col>
      <xdr:colOff>561975</xdr:colOff>
      <xdr:row>287</xdr:row>
      <xdr:rowOff>0</xdr:rowOff>
    </xdr:to>
    <xdr:sp>
      <xdr:nvSpPr>
        <xdr:cNvPr id="132" name="TextBox 333"/>
        <xdr:cNvSpPr txBox="1">
          <a:spLocks noChangeArrowheads="1"/>
        </xdr:cNvSpPr>
      </xdr:nvSpPr>
      <xdr:spPr>
        <a:xfrm>
          <a:off x="657225" y="47015400"/>
          <a:ext cx="72294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Avian Flu outbreak in Peninsular Malaysia in February and March 2006 affected the Setapak area in Selangor and several regions in Perak and Penang.  Stores around these areas were affected during the period.  The Avian Flu also affected the Processing Plant as it experienced lower open market and export sales;
the closure of non-performing Kedai Ayamas and Rasa Ayamas; and
various other external factors which affected consumers sentiments, market confidence and which contributed to the general increased cost of living.
</a:t>
          </a:r>
        </a:p>
      </xdr:txBody>
    </xdr:sp>
    <xdr:clientData/>
  </xdr:twoCellAnchor>
  <xdr:twoCellAnchor>
    <xdr:from>
      <xdr:col>0</xdr:col>
      <xdr:colOff>161925</xdr:colOff>
      <xdr:row>287</xdr:row>
      <xdr:rowOff>0</xdr:rowOff>
    </xdr:from>
    <xdr:to>
      <xdr:col>13</xdr:col>
      <xdr:colOff>638175</xdr:colOff>
      <xdr:row>287</xdr:row>
      <xdr:rowOff>0</xdr:rowOff>
    </xdr:to>
    <xdr:sp>
      <xdr:nvSpPr>
        <xdr:cNvPr id="133" name="TextBox 335"/>
        <xdr:cNvSpPr txBox="1">
          <a:spLocks noChangeArrowheads="1"/>
        </xdr:cNvSpPr>
      </xdr:nvSpPr>
      <xdr:spPr>
        <a:xfrm>
          <a:off x="161925" y="47015400"/>
          <a:ext cx="78009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1" i="0" u="sng" baseline="0">
              <a:latin typeface="Times New Roman"/>
              <a:ea typeface="Times New Roman"/>
              <a:cs typeface="Times New Roman"/>
            </a:rPr>
            <a:t>Profitability</a:t>
          </a:r>
          <a:r>
            <a:rPr lang="en-US" cap="none" sz="1000" b="0" i="0" u="none" baseline="0">
              <a:latin typeface="Times New Roman"/>
              <a:ea typeface="Times New Roman"/>
              <a:cs typeface="Times New Roman"/>
            </a:rPr>
            <a:t>
The profit improvement was primarily attributed to the successful planning and execution of the initiatives embodied  in the August 2005 Strategic Roadmap:-</a:t>
          </a:r>
        </a:p>
      </xdr:txBody>
    </xdr:sp>
    <xdr:clientData/>
  </xdr:twoCellAnchor>
  <xdr:twoCellAnchor>
    <xdr:from>
      <xdr:col>2</xdr:col>
      <xdr:colOff>47625</xdr:colOff>
      <xdr:row>287</xdr:row>
      <xdr:rowOff>0</xdr:rowOff>
    </xdr:from>
    <xdr:to>
      <xdr:col>13</xdr:col>
      <xdr:colOff>542925</xdr:colOff>
      <xdr:row>287</xdr:row>
      <xdr:rowOff>0</xdr:rowOff>
    </xdr:to>
    <xdr:sp>
      <xdr:nvSpPr>
        <xdr:cNvPr id="134" name="TextBox 338"/>
        <xdr:cNvSpPr txBox="1">
          <a:spLocks noChangeArrowheads="1"/>
        </xdr:cNvSpPr>
      </xdr:nvSpPr>
      <xdr:spPr>
        <a:xfrm>
          <a:off x="504825" y="47015400"/>
          <a:ext cx="7362825" cy="0"/>
        </a:xfrm>
        <a:prstGeom prst="rect">
          <a:avLst/>
        </a:prstGeom>
        <a:solidFill>
          <a:srgbClr val="FFFFFF"/>
        </a:solidFill>
        <a:ln w="9525" cmpd="sng">
          <a:solidFill>
            <a:srgbClr val="FFFFFF"/>
          </a:solidFill>
          <a:headEnd type="none"/>
          <a:tailEnd type="none"/>
        </a:ln>
      </xdr:spPr>
      <xdr:txBody>
        <a:bodyPr vertOverflow="clip" wrap="square" anchor="just"/>
        <a:p>
          <a:pPr algn="l">
            <a:defRPr/>
          </a:pPr>
          <a:r>
            <a:rPr lang="en-US" cap="none" sz="1000" b="0" i="0" u="none" baseline="0"/>
            <a:t>effective brand thematic marketing campaigns such as "What's your KFC Moments?" and  "5 Senses" which were designed to build an emotional bond with our customers and also to pre-empt the potential negative perception that the Avian Flu may have on our products; 
new product such as Fish Sandwich which was intended to offer our customers a trusted and cost effective alternative to our chicken centric products;
the introduction of product variants like the Colonel Burger and X-meal which improved access to the Teens and Young Adults segment;
extension of the successful Family Feast combo meals to include 8 Happiness Feast and  Sorbet Story which received
strong suppport from the Family segment; 
more effective cost control (labour, material usage, wastages etc.) and improved productivity and operational efficiencies at the store level which leads to higher Restaurant Margins; and
rationalisation of Rasa Ayamas and Kedai Ayamas store portfolio which yielded further cost savings.
</a:t>
          </a:r>
        </a:p>
      </xdr:txBody>
    </xdr:sp>
    <xdr:clientData/>
  </xdr:twoCellAnchor>
  <xdr:twoCellAnchor>
    <xdr:from>
      <xdr:col>2</xdr:col>
      <xdr:colOff>38100</xdr:colOff>
      <xdr:row>287</xdr:row>
      <xdr:rowOff>0</xdr:rowOff>
    </xdr:from>
    <xdr:to>
      <xdr:col>13</xdr:col>
      <xdr:colOff>581025</xdr:colOff>
      <xdr:row>287</xdr:row>
      <xdr:rowOff>0</xdr:rowOff>
    </xdr:to>
    <xdr:sp>
      <xdr:nvSpPr>
        <xdr:cNvPr id="135" name="TextBox 341"/>
        <xdr:cNvSpPr txBox="1">
          <a:spLocks noChangeArrowheads="1"/>
        </xdr:cNvSpPr>
      </xdr:nvSpPr>
      <xdr:spPr>
        <a:xfrm>
          <a:off x="495300" y="47015400"/>
          <a:ext cx="7410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effective control of general and administration expenses at the Group Support Divisions; and
policies and procedures for more effective asset and liability management have also been implemented.  Surplus cash
flows generated from operations and from asset sales have been directed towards reducing the Group's Borrowings.   
Rationalisation of Rasa Ayamas and Kedai Ayamas store portfolio which yielded cost savings.</a:t>
          </a:r>
        </a:p>
      </xdr:txBody>
    </xdr:sp>
    <xdr:clientData/>
  </xdr:twoCellAnchor>
  <xdr:twoCellAnchor>
    <xdr:from>
      <xdr:col>1</xdr:col>
      <xdr:colOff>28575</xdr:colOff>
      <xdr:row>287</xdr:row>
      <xdr:rowOff>0</xdr:rowOff>
    </xdr:from>
    <xdr:to>
      <xdr:col>13</xdr:col>
      <xdr:colOff>523875</xdr:colOff>
      <xdr:row>287</xdr:row>
      <xdr:rowOff>0</xdr:rowOff>
    </xdr:to>
    <xdr:sp>
      <xdr:nvSpPr>
        <xdr:cNvPr id="136" name="Text 22"/>
        <xdr:cNvSpPr txBox="1">
          <a:spLocks noChangeArrowheads="1"/>
        </xdr:cNvSpPr>
      </xdr:nvSpPr>
      <xdr:spPr>
        <a:xfrm>
          <a:off x="238125" y="47015400"/>
          <a:ext cx="7610475"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
As a result, the Group registered a better Profit before Taxation of RM33.5 million in the current quarter as against RM27.3 million in the previous quarter to 31 March 2006.  Earnings per Share increased from 9.6 sen in the previous quarter to 11.4 sen in the current quarter.
Other than the seasonality factor, the Group's resutls for the current quarter were also adversely affected by the following:-
</a:t>
          </a:r>
        </a:p>
      </xdr:txBody>
    </xdr:sp>
    <xdr:clientData/>
  </xdr:twoCellAnchor>
  <xdr:twoCellAnchor>
    <xdr:from>
      <xdr:col>2</xdr:col>
      <xdr:colOff>123825</xdr:colOff>
      <xdr:row>287</xdr:row>
      <xdr:rowOff>0</xdr:rowOff>
    </xdr:from>
    <xdr:to>
      <xdr:col>13</xdr:col>
      <xdr:colOff>609600</xdr:colOff>
      <xdr:row>287</xdr:row>
      <xdr:rowOff>0</xdr:rowOff>
    </xdr:to>
    <xdr:sp>
      <xdr:nvSpPr>
        <xdr:cNvPr id="137" name="Text 22"/>
        <xdr:cNvSpPr txBox="1">
          <a:spLocks noChangeArrowheads="1"/>
        </xdr:cNvSpPr>
      </xdr:nvSpPr>
      <xdr:spPr>
        <a:xfrm>
          <a:off x="581025" y="47015400"/>
          <a:ext cx="7353300" cy="0"/>
        </a:xfrm>
        <a:prstGeom prst="rect">
          <a:avLst/>
        </a:prstGeom>
        <a:solidFill>
          <a:srgbClr val="FFFFFF"/>
        </a:solidFill>
        <a:ln w="1" cmpd="sng">
          <a:noFill/>
        </a:ln>
      </xdr:spPr>
      <xdr:txBody>
        <a:bodyPr vertOverflow="clip" wrap="square"/>
        <a:p>
          <a:pPr algn="just">
            <a:defRPr/>
          </a:pPr>
          <a:r>
            <a:rPr lang="en-US" cap="none" sz="1000" b="0" i="0" u="none" baseline="0"/>
            <a:t>the Avian Flu  impacting on the operations of the both KFC Restaurant and Integrated Poultry Segments;
the Hand, Foot and Mouth outbreak  impacting on the operations of KFC East Malaysia and Brunei; and
the adverse impact of a 30% increase in electricity tariffs in Singapore in the current quarter.
</a:t>
          </a:r>
        </a:p>
      </xdr:txBody>
    </xdr:sp>
    <xdr:clientData/>
  </xdr:twoCellAnchor>
  <xdr:twoCellAnchor>
    <xdr:from>
      <xdr:col>0</xdr:col>
      <xdr:colOff>28575</xdr:colOff>
      <xdr:row>287</xdr:row>
      <xdr:rowOff>0</xdr:rowOff>
    </xdr:from>
    <xdr:to>
      <xdr:col>1</xdr:col>
      <xdr:colOff>57150</xdr:colOff>
      <xdr:row>287</xdr:row>
      <xdr:rowOff>0</xdr:rowOff>
    </xdr:to>
    <xdr:sp>
      <xdr:nvSpPr>
        <xdr:cNvPr id="138" name="TextBox 347"/>
        <xdr:cNvSpPr txBox="1">
          <a:spLocks noChangeArrowheads="1"/>
        </xdr:cNvSpPr>
      </xdr:nvSpPr>
      <xdr:spPr>
        <a:xfrm>
          <a:off x="28575" y="47015400"/>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16.</a:t>
          </a:r>
        </a:p>
      </xdr:txBody>
    </xdr:sp>
    <xdr:clientData/>
  </xdr:twoCellAnchor>
  <xdr:twoCellAnchor>
    <xdr:from>
      <xdr:col>2</xdr:col>
      <xdr:colOff>476250</xdr:colOff>
      <xdr:row>287</xdr:row>
      <xdr:rowOff>0</xdr:rowOff>
    </xdr:from>
    <xdr:to>
      <xdr:col>13</xdr:col>
      <xdr:colOff>561975</xdr:colOff>
      <xdr:row>287</xdr:row>
      <xdr:rowOff>0</xdr:rowOff>
    </xdr:to>
    <xdr:sp>
      <xdr:nvSpPr>
        <xdr:cNvPr id="139" name="TextBox 352"/>
        <xdr:cNvSpPr txBox="1">
          <a:spLocks noChangeArrowheads="1"/>
        </xdr:cNvSpPr>
      </xdr:nvSpPr>
      <xdr:spPr>
        <a:xfrm>
          <a:off x="933450" y="47015400"/>
          <a:ext cx="69532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Hand, Foot and Mouth outbreak in Sarawak;
the substantial increase in petrol and diesel prices in Malaysia; and
the increase in interest rates in Malaysia
</a:t>
          </a:r>
        </a:p>
      </xdr:txBody>
    </xdr:sp>
    <xdr:clientData/>
  </xdr:twoCellAnchor>
  <xdr:twoCellAnchor>
    <xdr:from>
      <xdr:col>1</xdr:col>
      <xdr:colOff>104775</xdr:colOff>
      <xdr:row>287</xdr:row>
      <xdr:rowOff>0</xdr:rowOff>
    </xdr:from>
    <xdr:to>
      <xdr:col>2</xdr:col>
      <xdr:colOff>85725</xdr:colOff>
      <xdr:row>287</xdr:row>
      <xdr:rowOff>0</xdr:rowOff>
    </xdr:to>
    <xdr:sp>
      <xdr:nvSpPr>
        <xdr:cNvPr id="140" name="TextBox 356"/>
        <xdr:cNvSpPr txBox="1">
          <a:spLocks noChangeArrowheads="1"/>
        </xdr:cNvSpPr>
      </xdr:nvSpPr>
      <xdr:spPr>
        <a:xfrm>
          <a:off x="314325" y="47015400"/>
          <a:ext cx="2286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
(iii)
</a:t>
          </a:r>
        </a:p>
      </xdr:txBody>
    </xdr:sp>
    <xdr:clientData/>
  </xdr:twoCellAnchor>
  <xdr:twoCellAnchor>
    <xdr:from>
      <xdr:col>2</xdr:col>
      <xdr:colOff>447675</xdr:colOff>
      <xdr:row>287</xdr:row>
      <xdr:rowOff>0</xdr:rowOff>
    </xdr:from>
    <xdr:to>
      <xdr:col>13</xdr:col>
      <xdr:colOff>628650</xdr:colOff>
      <xdr:row>287</xdr:row>
      <xdr:rowOff>0</xdr:rowOff>
    </xdr:to>
    <xdr:sp>
      <xdr:nvSpPr>
        <xdr:cNvPr id="141" name="TextBox 359"/>
        <xdr:cNvSpPr txBox="1">
          <a:spLocks noChangeArrowheads="1"/>
        </xdr:cNvSpPr>
      </xdr:nvSpPr>
      <xdr:spPr>
        <a:xfrm>
          <a:off x="904875" y="47015400"/>
          <a:ext cx="70485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Managing Director of the Company who had acted in breach  of his fiduciary duties and/or breach of trust by having wrongfully procured RM65 million from the Company for his  personal benefit.  The Company is also claiming for damages against the former Managing Director and other defendants for contriving to facilitate and/or conceal the aforesaid wrongful procurement through the contrivance of a project known as the Mersing Hills project.</a:t>
          </a:r>
        </a:p>
      </xdr:txBody>
    </xdr:sp>
    <xdr:clientData/>
  </xdr:twoCellAnchor>
  <xdr:twoCellAnchor>
    <xdr:from>
      <xdr:col>2</xdr:col>
      <xdr:colOff>400050</xdr:colOff>
      <xdr:row>287</xdr:row>
      <xdr:rowOff>0</xdr:rowOff>
    </xdr:from>
    <xdr:to>
      <xdr:col>13</xdr:col>
      <xdr:colOff>590550</xdr:colOff>
      <xdr:row>287</xdr:row>
      <xdr:rowOff>0</xdr:rowOff>
    </xdr:to>
    <xdr:sp>
      <xdr:nvSpPr>
        <xdr:cNvPr id="142" name="TextBox 360"/>
        <xdr:cNvSpPr txBox="1">
          <a:spLocks noChangeArrowheads="1"/>
        </xdr:cNvSpPr>
      </xdr:nvSpPr>
      <xdr:spPr>
        <a:xfrm>
          <a:off x="857250" y="47015400"/>
          <a:ext cx="70580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Executive Deputy Chairman of the Company, who had acted in  breach of his fiduciary duties and/or breach of trust by having wrongfully procured RM10 million from the Company for his personal benefit in collusion with another defendant.  The Company is also claiming for damages against all the  Defendants.</a:t>
          </a:r>
        </a:p>
      </xdr:txBody>
    </xdr:sp>
    <xdr:clientData/>
  </xdr:twoCellAnchor>
  <xdr:twoCellAnchor>
    <xdr:from>
      <xdr:col>2</xdr:col>
      <xdr:colOff>9525</xdr:colOff>
      <xdr:row>287</xdr:row>
      <xdr:rowOff>0</xdr:rowOff>
    </xdr:from>
    <xdr:to>
      <xdr:col>13</xdr:col>
      <xdr:colOff>523875</xdr:colOff>
      <xdr:row>287</xdr:row>
      <xdr:rowOff>0</xdr:rowOff>
    </xdr:to>
    <xdr:sp>
      <xdr:nvSpPr>
        <xdr:cNvPr id="143" name="Text 22"/>
        <xdr:cNvSpPr txBox="1">
          <a:spLocks noChangeArrowheads="1"/>
        </xdr:cNvSpPr>
      </xdr:nvSpPr>
      <xdr:spPr>
        <a:xfrm>
          <a:off x="466725" y="47015400"/>
          <a:ext cx="7381875" cy="0"/>
        </a:xfrm>
        <a:prstGeom prst="rect">
          <a:avLst/>
        </a:prstGeom>
        <a:solidFill>
          <a:srgbClr val="FFFFFF"/>
        </a:solidFill>
        <a:ln w="1" cmpd="sng">
          <a:noFill/>
        </a:ln>
      </xdr:spPr>
      <xdr:txBody>
        <a:bodyPr vertOverflow="clip" wrap="square"/>
        <a:p>
          <a:pPr algn="l">
            <a:defRPr/>
          </a:pPr>
          <a:r>
            <a:rPr lang="en-US" cap="none" sz="1000" b="0" i="0" u="none" baseline="0"/>
            <a:t> restaurant expansion where 17 new stores have been opened since the second half of 2005 (including 10 stores which were opened in the current quarter). This is in addition to the re-modelling of 21 existing stores since the second half of 2005 (including 8 in the current quarter) to improve our customer dine-in experience.  Both of these initiatives have increased visit frequency and consequently, increased sales and throughput;</a:t>
          </a:r>
        </a:p>
      </xdr:txBody>
    </xdr:sp>
    <xdr:clientData/>
  </xdr:twoCellAnchor>
  <xdr:twoCellAnchor>
    <xdr:from>
      <xdr:col>2</xdr:col>
      <xdr:colOff>28575</xdr:colOff>
      <xdr:row>287</xdr:row>
      <xdr:rowOff>0</xdr:rowOff>
    </xdr:from>
    <xdr:to>
      <xdr:col>13</xdr:col>
      <xdr:colOff>609600</xdr:colOff>
      <xdr:row>287</xdr:row>
      <xdr:rowOff>0</xdr:rowOff>
    </xdr:to>
    <xdr:sp>
      <xdr:nvSpPr>
        <xdr:cNvPr id="144" name="Text 22"/>
        <xdr:cNvSpPr txBox="1">
          <a:spLocks noChangeArrowheads="1"/>
        </xdr:cNvSpPr>
      </xdr:nvSpPr>
      <xdr:spPr>
        <a:xfrm>
          <a:off x="485775" y="47015400"/>
          <a:ext cx="7448550" cy="0"/>
        </a:xfrm>
        <a:prstGeom prst="rect">
          <a:avLst/>
        </a:prstGeom>
        <a:solidFill>
          <a:srgbClr val="FFFFFF"/>
        </a:solidFill>
        <a:ln w="1" cmpd="sng">
          <a:noFill/>
        </a:ln>
      </xdr:spPr>
      <xdr:txBody>
        <a:bodyPr vertOverflow="clip" wrap="square"/>
        <a:p>
          <a:pPr algn="just">
            <a:defRPr/>
          </a:pPr>
          <a:r>
            <a:rPr lang="en-US" cap="none" sz="1000" b="0" i="0" u="none" baseline="0"/>
            <a:t>
particular focus was placed on efficient sourcing of product and services and on ensuring both internal and external suppliers deliver on time, at the right place, at the right price and with the right quantities; and  
greater efforts were also directed at optimising the Group's raw materials and finished stock handling and holdings </a:t>
          </a:r>
        </a:p>
      </xdr:txBody>
    </xdr:sp>
    <xdr:clientData/>
  </xdr:twoCellAnchor>
  <xdr:twoCellAnchor>
    <xdr:from>
      <xdr:col>2</xdr:col>
      <xdr:colOff>38100</xdr:colOff>
      <xdr:row>287</xdr:row>
      <xdr:rowOff>0</xdr:rowOff>
    </xdr:from>
    <xdr:to>
      <xdr:col>13</xdr:col>
      <xdr:colOff>561975</xdr:colOff>
      <xdr:row>287</xdr:row>
      <xdr:rowOff>0</xdr:rowOff>
    </xdr:to>
    <xdr:sp>
      <xdr:nvSpPr>
        <xdr:cNvPr id="145" name="TextBox 363"/>
        <xdr:cNvSpPr txBox="1">
          <a:spLocks noChangeArrowheads="1"/>
        </xdr:cNvSpPr>
      </xdr:nvSpPr>
      <xdr:spPr>
        <a:xfrm>
          <a:off x="495300" y="47015400"/>
          <a:ext cx="7391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Since the second half of 2005, the Group's Borrowings have been reduced by </a:t>
          </a:r>
          <a:r>
            <a:rPr lang="en-US" cap="none" sz="1000" b="1" i="0" u="none" baseline="0">
              <a:solidFill>
                <a:srgbClr val="000000"/>
              </a:solidFill>
              <a:latin typeface="Times New Roman"/>
              <a:ea typeface="Times New Roman"/>
              <a:cs typeface="Times New Roman"/>
            </a:rPr>
            <a:t>RM127 </a:t>
          </a:r>
          <a:r>
            <a:rPr lang="en-US" cap="none" sz="1000" b="0" i="0" u="none" baseline="0">
              <a:latin typeface="Times New Roman"/>
              <a:ea typeface="Times New Roman"/>
              <a:cs typeface="Times New Roman"/>
            </a:rPr>
            <a:t>million (34%) to RM248 million as at 31st March 2006.  This significant reduction yields an annualised interest cost savings of RM8.8 million.  As a result, the Group's gearing (net of cash &amp; bank balances) has been reduced by 46% to 0.26 as at 31st March 2006 (2005: 0.48). The positive financial effects of these measures on the Group is evident in the 40% reduction in the Group's Finance Cost to RM3.8 million for the current quarter compared to RM6.3 million for the corresponding quarter in 2005.
</a:t>
          </a:r>
        </a:p>
      </xdr:txBody>
    </xdr:sp>
    <xdr:clientData/>
  </xdr:twoCellAnchor>
  <xdr:twoCellAnchor>
    <xdr:from>
      <xdr:col>2</xdr:col>
      <xdr:colOff>9525</xdr:colOff>
      <xdr:row>287</xdr:row>
      <xdr:rowOff>0</xdr:rowOff>
    </xdr:from>
    <xdr:to>
      <xdr:col>13</xdr:col>
      <xdr:colOff>590550</xdr:colOff>
      <xdr:row>287</xdr:row>
      <xdr:rowOff>0</xdr:rowOff>
    </xdr:to>
    <xdr:sp>
      <xdr:nvSpPr>
        <xdr:cNvPr id="146" name="Text 22"/>
        <xdr:cNvSpPr txBox="1">
          <a:spLocks noChangeArrowheads="1"/>
        </xdr:cNvSpPr>
      </xdr:nvSpPr>
      <xdr:spPr>
        <a:xfrm>
          <a:off x="466725" y="47015400"/>
          <a:ext cx="7448550" cy="0"/>
        </a:xfrm>
        <a:prstGeom prst="rect">
          <a:avLst/>
        </a:prstGeom>
        <a:solidFill>
          <a:srgbClr val="FFFFFF"/>
        </a:solidFill>
        <a:ln w="1" cmpd="sng">
          <a:noFill/>
        </a:ln>
      </xdr:spPr>
      <xdr:txBody>
        <a:bodyPr vertOverflow="clip" wrap="square"/>
        <a:p>
          <a:pPr algn="just">
            <a:defRPr/>
          </a:pPr>
          <a:r>
            <a:rPr lang="en-US" cap="none" sz="1000" b="0" i="0" u="none" baseline="0"/>
            <a:t/>
          </a:r>
        </a:p>
      </xdr:txBody>
    </xdr:sp>
    <xdr:clientData/>
  </xdr:twoCellAnchor>
  <xdr:twoCellAnchor>
    <xdr:from>
      <xdr:col>1</xdr:col>
      <xdr:colOff>57150</xdr:colOff>
      <xdr:row>287</xdr:row>
      <xdr:rowOff>0</xdr:rowOff>
    </xdr:from>
    <xdr:to>
      <xdr:col>13</xdr:col>
      <xdr:colOff>561975</xdr:colOff>
      <xdr:row>287</xdr:row>
      <xdr:rowOff>0</xdr:rowOff>
    </xdr:to>
    <xdr:sp>
      <xdr:nvSpPr>
        <xdr:cNvPr id="147" name="TextBox 367"/>
        <xdr:cNvSpPr txBox="1">
          <a:spLocks noChangeArrowheads="1"/>
        </xdr:cNvSpPr>
      </xdr:nvSpPr>
      <xdr:spPr>
        <a:xfrm>
          <a:off x="266700" y="47015400"/>
          <a:ext cx="7620000" cy="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000" b="0" i="0" u="none" baseline="0">
              <a:latin typeface="Times New Roman"/>
              <a:ea typeface="Times New Roman"/>
              <a:cs typeface="Times New Roman"/>
            </a:rPr>
            <a:t>Further, to sustain our growth momentum, the Group's marketing efforts will be towards strengthening our position in our core consumer segment and to build brand relevancy in other segments.  Towards this objective, the Group Marketing Division for both Malaysia and Singapore have been integrated to promote cross fertilisation of ideas and to drive economies of scale.  The Group will also continue to aggressively open new stores and to re-model existing stores to ensure that our stores continue to be attractive, relevant and convenient for customers.  Complementing these initiatives is a strong pipeline of exciting new products and product variants designed to tantalise and enthrall the tastebuds of our customers.  The objective is to entice repeat visits and promote customer loyalty.                                                                         
With respect to the threat of Avian Flu, the Group will continue to observe and enforce strict bio-security measures at the farm level and co-operate with the authorities in our </a:t>
          </a:r>
          <a:r>
            <a:rPr lang="en-US" cap="none" sz="1000" b="1" i="0" u="none" baseline="0">
              <a:latin typeface="Times New Roman"/>
              <a:ea typeface="Times New Roman"/>
              <a:cs typeface="Times New Roman"/>
            </a:rPr>
            <a:t>"Farm to Plate" </a:t>
          </a:r>
          <a:r>
            <a:rPr lang="en-US" cap="none" sz="1000" b="0" i="0" u="none" baseline="0">
              <a:latin typeface="Times New Roman"/>
              <a:ea typeface="Times New Roman"/>
              <a:cs typeface="Times New Roman"/>
            </a:rPr>
            <a:t>integrated poultry business.  We will continue to build on proactive Government led measures to reinforce trust and awareness in the safety and integrity of our products.
</a:t>
          </a:r>
        </a:p>
      </xdr:txBody>
    </xdr:sp>
    <xdr:clientData/>
  </xdr:twoCellAnchor>
  <xdr:twoCellAnchor>
    <xdr:from>
      <xdr:col>1</xdr:col>
      <xdr:colOff>38100</xdr:colOff>
      <xdr:row>287</xdr:row>
      <xdr:rowOff>0</xdr:rowOff>
    </xdr:from>
    <xdr:to>
      <xdr:col>14</xdr:col>
      <xdr:colOff>0</xdr:colOff>
      <xdr:row>287</xdr:row>
      <xdr:rowOff>0</xdr:rowOff>
    </xdr:to>
    <xdr:sp>
      <xdr:nvSpPr>
        <xdr:cNvPr id="148" name="TextBox 368"/>
        <xdr:cNvSpPr txBox="1">
          <a:spLocks noChangeArrowheads="1"/>
        </xdr:cNvSpPr>
      </xdr:nvSpPr>
      <xdr:spPr>
        <a:xfrm>
          <a:off x="247650" y="47015400"/>
          <a:ext cx="77914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Notwithstanding the 0.1% increase in revenue, the Group still managed to record a 35.7% increase in Profit before Taxation of RM60.8 million (2005: RM44.8 million excluding exceptional items of RM106.4 million).</a:t>
          </a:r>
        </a:p>
      </xdr:txBody>
    </xdr:sp>
    <xdr:clientData/>
  </xdr:twoCellAnchor>
  <xdr:twoCellAnchor>
    <xdr:from>
      <xdr:col>1</xdr:col>
      <xdr:colOff>133350</xdr:colOff>
      <xdr:row>287</xdr:row>
      <xdr:rowOff>0</xdr:rowOff>
    </xdr:from>
    <xdr:to>
      <xdr:col>2</xdr:col>
      <xdr:colOff>47625</xdr:colOff>
      <xdr:row>287</xdr:row>
      <xdr:rowOff>0</xdr:rowOff>
    </xdr:to>
    <xdr:sp>
      <xdr:nvSpPr>
        <xdr:cNvPr id="149" name="TextBox 369"/>
        <xdr:cNvSpPr txBox="1">
          <a:spLocks noChangeArrowheads="1"/>
        </xdr:cNvSpPr>
      </xdr:nvSpPr>
      <xdr:spPr>
        <a:xfrm>
          <a:off x="342900" y="47015400"/>
          <a:ext cx="1619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 i)
 ii)</a:t>
          </a:r>
        </a:p>
      </xdr:txBody>
    </xdr:sp>
    <xdr:clientData/>
  </xdr:twoCellAnchor>
  <xdr:oneCellAnchor>
    <xdr:from>
      <xdr:col>9</xdr:col>
      <xdr:colOff>28575</xdr:colOff>
      <xdr:row>287</xdr:row>
      <xdr:rowOff>0</xdr:rowOff>
    </xdr:from>
    <xdr:ext cx="76200" cy="200025"/>
    <xdr:sp>
      <xdr:nvSpPr>
        <xdr:cNvPr id="150" name="TextBox 370"/>
        <xdr:cNvSpPr txBox="1">
          <a:spLocks noChangeArrowheads="1"/>
        </xdr:cNvSpPr>
      </xdr:nvSpPr>
      <xdr:spPr>
        <a:xfrm>
          <a:off x="4686300" y="47015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123825</xdr:colOff>
      <xdr:row>287</xdr:row>
      <xdr:rowOff>0</xdr:rowOff>
    </xdr:from>
    <xdr:to>
      <xdr:col>2</xdr:col>
      <xdr:colOff>409575</xdr:colOff>
      <xdr:row>287</xdr:row>
      <xdr:rowOff>0</xdr:rowOff>
    </xdr:to>
    <xdr:sp>
      <xdr:nvSpPr>
        <xdr:cNvPr id="151" name="TextBox 371"/>
        <xdr:cNvSpPr txBox="1">
          <a:spLocks noChangeArrowheads="1"/>
        </xdr:cNvSpPr>
      </xdr:nvSpPr>
      <xdr:spPr>
        <a:xfrm>
          <a:off x="581025" y="47015400"/>
          <a:ext cx="2857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a:t>
          </a:r>
        </a:p>
      </xdr:txBody>
    </xdr:sp>
    <xdr:clientData/>
  </xdr:twoCellAnchor>
  <xdr:twoCellAnchor>
    <xdr:from>
      <xdr:col>2</xdr:col>
      <xdr:colOff>266700</xdr:colOff>
      <xdr:row>287</xdr:row>
      <xdr:rowOff>0</xdr:rowOff>
    </xdr:from>
    <xdr:to>
      <xdr:col>13</xdr:col>
      <xdr:colOff>590550</xdr:colOff>
      <xdr:row>287</xdr:row>
      <xdr:rowOff>0</xdr:rowOff>
    </xdr:to>
    <xdr:sp>
      <xdr:nvSpPr>
        <xdr:cNvPr id="152" name="TextBox 372"/>
        <xdr:cNvSpPr txBox="1">
          <a:spLocks noChangeArrowheads="1"/>
        </xdr:cNvSpPr>
      </xdr:nvSpPr>
      <xdr:spPr>
        <a:xfrm>
          <a:off x="723900" y="47015400"/>
          <a:ext cx="71913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shares transferred into the Depository's Securities Account before 4p.m. on 17 July 2006 in repect of ordinary transfers; and
shares bought on the Bursa Securities on a cum entitlement basis according to the Rules of the Bursa Securities.
</a:t>
          </a:r>
        </a:p>
      </xdr:txBody>
    </xdr:sp>
    <xdr:clientData/>
  </xdr:twoCellAnchor>
  <xdr:twoCellAnchor>
    <xdr:from>
      <xdr:col>1</xdr:col>
      <xdr:colOff>171450</xdr:colOff>
      <xdr:row>287</xdr:row>
      <xdr:rowOff>0</xdr:rowOff>
    </xdr:from>
    <xdr:to>
      <xdr:col>2</xdr:col>
      <xdr:colOff>219075</xdr:colOff>
      <xdr:row>287</xdr:row>
      <xdr:rowOff>0</xdr:rowOff>
    </xdr:to>
    <xdr:sp>
      <xdr:nvSpPr>
        <xdr:cNvPr id="153" name="TextBox 373"/>
        <xdr:cNvSpPr txBox="1">
          <a:spLocks noChangeArrowheads="1"/>
        </xdr:cNvSpPr>
      </xdr:nvSpPr>
      <xdr:spPr>
        <a:xfrm>
          <a:off x="381000" y="47015400"/>
          <a:ext cx="2952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a)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87"/>
  <sheetViews>
    <sheetView showGridLines="0" tabSelected="1" zoomScaleSheetLayoutView="100" workbookViewId="0" topLeftCell="A1">
      <selection activeCell="A1" sqref="A1"/>
    </sheetView>
  </sheetViews>
  <sheetFormatPr defaultColWidth="9.140625" defaultRowHeight="12.75" customHeight="1"/>
  <cols>
    <col min="1" max="1" width="3.140625" style="8" customWidth="1"/>
    <col min="2" max="2" width="3.7109375" style="2" customWidth="1"/>
    <col min="3" max="3" width="12.7109375" style="2" customWidth="1"/>
    <col min="4" max="4" width="8.421875" style="2" customWidth="1"/>
    <col min="5" max="5" width="8.28125" style="2" customWidth="1"/>
    <col min="6" max="6" width="7.28125" style="2" customWidth="1"/>
    <col min="7" max="7" width="7.8515625" style="2" customWidth="1"/>
    <col min="8" max="8" width="9.140625" style="2" customWidth="1"/>
    <col min="9" max="9" width="9.28125" style="2" customWidth="1"/>
    <col min="10" max="10" width="9.57421875" style="2" customWidth="1"/>
    <col min="11" max="11" width="10.00390625" style="2" customWidth="1"/>
    <col min="12" max="12" width="10.28125" style="2" customWidth="1"/>
    <col min="13" max="13" width="10.140625" style="2" customWidth="1"/>
    <col min="14" max="14" width="10.7109375" style="2" customWidth="1"/>
    <col min="15" max="15" width="12.140625" style="2" customWidth="1"/>
    <col min="16" max="16" width="1.7109375" style="2" customWidth="1"/>
    <col min="17" max="16384" width="9.140625" style="2" customWidth="1"/>
  </cols>
  <sheetData>
    <row r="1" spans="1:16" ht="13.5" customHeight="1">
      <c r="A1" s="1" t="s">
        <v>35</v>
      </c>
      <c r="P1" s="2" t="s">
        <v>3</v>
      </c>
    </row>
    <row r="2" ht="13.5" customHeight="1">
      <c r="A2" s="65" t="s">
        <v>79</v>
      </c>
    </row>
    <row r="3" ht="13.5" customHeight="1">
      <c r="A3" s="1" t="s">
        <v>153</v>
      </c>
    </row>
    <row r="4" ht="13.5" customHeight="1">
      <c r="A4" s="1" t="s">
        <v>145</v>
      </c>
    </row>
    <row r="5" ht="12.75" customHeight="1">
      <c r="A5" s="1"/>
    </row>
    <row r="6" spans="1:17" ht="12.75" customHeight="1">
      <c r="A6" s="1" t="s">
        <v>75</v>
      </c>
      <c r="B6" s="5"/>
      <c r="C6" s="5"/>
      <c r="D6" s="5"/>
      <c r="E6" s="5"/>
      <c r="F6" s="5"/>
      <c r="G6" s="5"/>
      <c r="H6" s="5"/>
      <c r="I6" s="5"/>
      <c r="J6" s="5"/>
      <c r="K6" s="5"/>
      <c r="Q6" s="2" t="s">
        <v>3</v>
      </c>
    </row>
    <row r="7" spans="1:18" ht="12.75" customHeight="1">
      <c r="A7" s="3"/>
      <c r="B7" s="4"/>
      <c r="C7" s="4"/>
      <c r="D7" s="4"/>
      <c r="E7" s="4"/>
      <c r="F7" s="4"/>
      <c r="G7" s="5"/>
      <c r="H7" s="5"/>
      <c r="I7" s="5"/>
      <c r="J7" s="5"/>
      <c r="K7" s="5"/>
      <c r="Q7" s="2" t="s">
        <v>3</v>
      </c>
      <c r="R7" s="2" t="s">
        <v>3</v>
      </c>
    </row>
    <row r="8" spans="1:17" ht="12.75" customHeight="1">
      <c r="A8" s="3"/>
      <c r="B8" s="4"/>
      <c r="C8" s="4"/>
      <c r="D8" s="4"/>
      <c r="E8" s="4"/>
      <c r="F8" s="4"/>
      <c r="G8" s="5" t="s">
        <v>3</v>
      </c>
      <c r="H8" s="5"/>
      <c r="I8" s="5"/>
      <c r="J8" s="6"/>
      <c r="K8" s="7"/>
      <c r="M8" s="6"/>
      <c r="Q8" s="2" t="s">
        <v>3</v>
      </c>
    </row>
    <row r="9" spans="3:21" ht="12.75" customHeight="1">
      <c r="C9" s="2" t="s">
        <v>3</v>
      </c>
      <c r="G9" s="9"/>
      <c r="H9" s="9"/>
      <c r="I9" s="9"/>
      <c r="J9" s="79" t="s">
        <v>33</v>
      </c>
      <c r="K9" s="79"/>
      <c r="L9" s="79" t="s">
        <v>127</v>
      </c>
      <c r="M9" s="79"/>
      <c r="N9" s="72"/>
      <c r="O9" s="6"/>
      <c r="P9" s="2" t="s">
        <v>3</v>
      </c>
      <c r="Q9" s="2" t="s">
        <v>3</v>
      </c>
      <c r="R9" s="2" t="s">
        <v>3</v>
      </c>
      <c r="S9" s="2" t="s">
        <v>3</v>
      </c>
      <c r="T9" s="2" t="s">
        <v>3</v>
      </c>
      <c r="U9" s="2" t="s">
        <v>3</v>
      </c>
    </row>
    <row r="10" spans="1:17" ht="12.75" customHeight="1">
      <c r="A10" s="8" t="s">
        <v>3</v>
      </c>
      <c r="G10" s="6" t="s">
        <v>3</v>
      </c>
      <c r="H10" s="6"/>
      <c r="I10" s="6"/>
      <c r="J10" s="10" t="s">
        <v>149</v>
      </c>
      <c r="K10" s="10" t="s">
        <v>148</v>
      </c>
      <c r="L10" s="10" t="s">
        <v>94</v>
      </c>
      <c r="M10" s="10" t="s">
        <v>61</v>
      </c>
      <c r="N10" s="6"/>
      <c r="P10" s="2" t="s">
        <v>3</v>
      </c>
      <c r="Q10" s="2" t="s">
        <v>3</v>
      </c>
    </row>
    <row r="11" spans="7:16" ht="12.75" customHeight="1">
      <c r="G11" s="10"/>
      <c r="H11" s="10"/>
      <c r="I11" s="10"/>
      <c r="J11" s="10" t="s">
        <v>146</v>
      </c>
      <c r="K11" s="10" t="s">
        <v>147</v>
      </c>
      <c r="L11" s="10" t="str">
        <f>J11</f>
        <v>30/9/2011</v>
      </c>
      <c r="M11" s="10" t="str">
        <f>K11</f>
        <v>30/9/2010</v>
      </c>
      <c r="N11" s="10"/>
      <c r="P11" s="12" t="s">
        <v>3</v>
      </c>
    </row>
    <row r="12" spans="3:14" ht="12.75" customHeight="1">
      <c r="C12" s="2" t="s">
        <v>3</v>
      </c>
      <c r="I12" s="11" t="s">
        <v>34</v>
      </c>
      <c r="J12" s="11" t="s">
        <v>2</v>
      </c>
      <c r="K12" s="11" t="s">
        <v>2</v>
      </c>
      <c r="L12" s="11" t="s">
        <v>2</v>
      </c>
      <c r="M12" s="11" t="s">
        <v>2</v>
      </c>
      <c r="N12" s="11"/>
    </row>
    <row r="13" spans="11:13" ht="12.75" customHeight="1">
      <c r="K13" s="25"/>
      <c r="M13" s="25"/>
    </row>
    <row r="14" spans="1:18" ht="15.75" customHeight="1">
      <c r="A14" s="2" t="s">
        <v>11</v>
      </c>
      <c r="I14" s="13" t="s">
        <v>92</v>
      </c>
      <c r="J14" s="14">
        <v>697833</v>
      </c>
      <c r="K14" s="14">
        <v>631551</v>
      </c>
      <c r="L14" s="14">
        <v>2032142</v>
      </c>
      <c r="M14" s="14">
        <v>1838434</v>
      </c>
      <c r="N14" s="14"/>
      <c r="O14" s="2" t="s">
        <v>3</v>
      </c>
      <c r="P14" s="2" t="s">
        <v>3</v>
      </c>
      <c r="Q14" s="2" t="s">
        <v>3</v>
      </c>
      <c r="R14" s="2" t="s">
        <v>3</v>
      </c>
    </row>
    <row r="15" spans="9:16" ht="12.75" customHeight="1">
      <c r="I15" s="17"/>
      <c r="J15" s="17"/>
      <c r="K15" s="17"/>
      <c r="L15" s="17"/>
      <c r="M15" s="17"/>
      <c r="N15" s="17"/>
      <c r="O15" s="2" t="s">
        <v>3</v>
      </c>
      <c r="P15" s="2" t="s">
        <v>3</v>
      </c>
    </row>
    <row r="16" spans="1:16" ht="12.75" customHeight="1">
      <c r="A16" s="8" t="s">
        <v>20</v>
      </c>
      <c r="I16" s="18"/>
      <c r="J16" s="18">
        <v>-647901</v>
      </c>
      <c r="K16" s="18">
        <v>-574805</v>
      </c>
      <c r="L16" s="14">
        <v>-1875347</v>
      </c>
      <c r="M16" s="14">
        <v>-1679010</v>
      </c>
      <c r="N16" s="18"/>
      <c r="O16" s="2" t="s">
        <v>3</v>
      </c>
      <c r="P16" s="2" t="s">
        <v>3</v>
      </c>
    </row>
    <row r="17" spans="9:14" ht="12.75" customHeight="1">
      <c r="I17" s="15"/>
      <c r="J17" s="15"/>
      <c r="K17" s="15"/>
      <c r="L17" s="15"/>
      <c r="M17" s="15"/>
      <c r="N17" s="15"/>
    </row>
    <row r="18" spans="1:16" ht="12.75" customHeight="1">
      <c r="A18" s="2" t="s">
        <v>21</v>
      </c>
      <c r="I18" s="14"/>
      <c r="J18" s="19">
        <v>760</v>
      </c>
      <c r="K18" s="19">
        <v>651</v>
      </c>
      <c r="L18" s="19">
        <v>2039</v>
      </c>
      <c r="M18" s="19">
        <v>1997</v>
      </c>
      <c r="N18" s="14"/>
      <c r="O18" s="2" t="s">
        <v>3</v>
      </c>
      <c r="P18" s="2" t="s">
        <v>3</v>
      </c>
    </row>
    <row r="19" spans="9:16" ht="12.75" customHeight="1">
      <c r="I19" s="15"/>
      <c r="J19" s="15"/>
      <c r="K19" s="15"/>
      <c r="L19" s="15"/>
      <c r="M19" s="15"/>
      <c r="N19" s="15"/>
      <c r="P19" s="2" t="s">
        <v>3</v>
      </c>
    </row>
    <row r="20" spans="1:16" ht="12.75" customHeight="1">
      <c r="A20" s="2" t="s">
        <v>22</v>
      </c>
      <c r="I20" s="15"/>
      <c r="J20" s="14">
        <f>SUM(J14:J19)</f>
        <v>50692</v>
      </c>
      <c r="K20" s="14">
        <f>SUM(K14:K19)</f>
        <v>57397</v>
      </c>
      <c r="L20" s="14">
        <f>SUM(L14:L19)</f>
        <v>158834</v>
      </c>
      <c r="M20" s="14">
        <f>SUM(M14:M19)</f>
        <v>161421</v>
      </c>
      <c r="N20" s="15"/>
      <c r="P20" s="2" t="s">
        <v>3</v>
      </c>
    </row>
    <row r="21" spans="9:14" ht="12.75" customHeight="1">
      <c r="I21" s="15"/>
      <c r="J21" s="15"/>
      <c r="K21" s="15"/>
      <c r="L21" s="15"/>
      <c r="M21" s="15"/>
      <c r="N21" s="15"/>
    </row>
    <row r="22" spans="1:14" ht="12.75" customHeight="1">
      <c r="A22" s="2" t="s">
        <v>52</v>
      </c>
      <c r="I22" s="15"/>
      <c r="J22" s="19">
        <v>-1776</v>
      </c>
      <c r="K22" s="19">
        <v>-1161</v>
      </c>
      <c r="L22" s="19">
        <v>-4305</v>
      </c>
      <c r="M22" s="19">
        <v>-2981</v>
      </c>
      <c r="N22" s="15"/>
    </row>
    <row r="23" spans="1:14" ht="12.75" customHeight="1">
      <c r="A23" s="2"/>
      <c r="I23" s="15"/>
      <c r="J23" s="14"/>
      <c r="K23" s="14"/>
      <c r="L23" s="14"/>
      <c r="M23" s="14"/>
      <c r="N23" s="15"/>
    </row>
    <row r="24" spans="1:14" ht="12.75" customHeight="1">
      <c r="A24" s="2" t="s">
        <v>53</v>
      </c>
      <c r="I24" s="13" t="s">
        <v>92</v>
      </c>
      <c r="J24" s="14">
        <f>SUM(J20:J22)</f>
        <v>48916</v>
      </c>
      <c r="K24" s="14">
        <f>SUM(K20:K22)</f>
        <v>56236</v>
      </c>
      <c r="L24" s="14">
        <f>SUM(L20:L22)</f>
        <v>154529</v>
      </c>
      <c r="M24" s="14">
        <f>SUM(M20:M22)</f>
        <v>158440</v>
      </c>
      <c r="N24" s="15"/>
    </row>
    <row r="25" spans="1:14" ht="12.75" customHeight="1">
      <c r="A25" s="2"/>
      <c r="G25" s="15"/>
      <c r="H25" s="15"/>
      <c r="I25" s="15"/>
      <c r="J25" s="15"/>
      <c r="K25" s="15"/>
      <c r="L25" s="15"/>
      <c r="M25" s="15"/>
      <c r="N25" s="15"/>
    </row>
    <row r="26" spans="1:14" ht="12.75" customHeight="1">
      <c r="A26" s="2" t="s">
        <v>96</v>
      </c>
      <c r="G26" s="14"/>
      <c r="H26" s="14"/>
      <c r="I26" s="14"/>
      <c r="J26" s="19">
        <v>-14700</v>
      </c>
      <c r="K26" s="19">
        <v>-16900</v>
      </c>
      <c r="L26" s="19">
        <v>-46400</v>
      </c>
      <c r="M26" s="19">
        <v>-47600</v>
      </c>
      <c r="N26" s="14"/>
    </row>
    <row r="27" spans="7:14" ht="12.75" customHeight="1">
      <c r="G27" s="15"/>
      <c r="H27" s="15"/>
      <c r="I27" s="15"/>
      <c r="J27" s="15"/>
      <c r="K27" s="15"/>
      <c r="L27" s="15"/>
      <c r="M27" s="15"/>
      <c r="N27" s="15"/>
    </row>
    <row r="28" spans="1:16" ht="12.75" customHeight="1">
      <c r="A28" s="2" t="s">
        <v>97</v>
      </c>
      <c r="J28" s="19">
        <f>J24+J26</f>
        <v>34216</v>
      </c>
      <c r="K28" s="19">
        <f>K24+K26</f>
        <v>39336</v>
      </c>
      <c r="L28" s="19">
        <f>L24+L26</f>
        <v>108129</v>
      </c>
      <c r="M28" s="19">
        <f>M24+M26</f>
        <v>110840</v>
      </c>
      <c r="P28" s="2" t="s">
        <v>3</v>
      </c>
    </row>
    <row r="29" spans="7:16" ht="12.75" customHeight="1">
      <c r="G29" s="15"/>
      <c r="H29" s="15"/>
      <c r="I29" s="15"/>
      <c r="J29" s="15"/>
      <c r="K29" s="15"/>
      <c r="L29" s="15"/>
      <c r="M29" s="15"/>
      <c r="N29" s="15"/>
      <c r="P29" s="2" t="s">
        <v>3</v>
      </c>
    </row>
    <row r="30" spans="1:14" ht="12.75" customHeight="1">
      <c r="A30" s="8" t="s">
        <v>120</v>
      </c>
      <c r="G30" s="15"/>
      <c r="H30" s="15"/>
      <c r="I30" s="15"/>
      <c r="J30" s="15"/>
      <c r="K30" s="15"/>
      <c r="L30" s="15"/>
      <c r="M30" s="15"/>
      <c r="N30" s="15"/>
    </row>
    <row r="31" spans="1:14" ht="12.75" customHeight="1">
      <c r="A31" s="8" t="s">
        <v>86</v>
      </c>
      <c r="I31" s="18"/>
      <c r="J31" s="18">
        <v>-583</v>
      </c>
      <c r="K31" s="18">
        <v>713</v>
      </c>
      <c r="L31" s="14">
        <v>-813</v>
      </c>
      <c r="M31" s="14">
        <v>-102</v>
      </c>
      <c r="N31" s="15"/>
    </row>
    <row r="32" spans="9:14" ht="12.75" customHeight="1">
      <c r="I32" s="18"/>
      <c r="J32" s="18"/>
      <c r="K32" s="18"/>
      <c r="L32" s="14"/>
      <c r="M32" s="14"/>
      <c r="N32" s="15"/>
    </row>
    <row r="33" spans="1:14" ht="12.75" customHeight="1">
      <c r="A33" s="8" t="s">
        <v>117</v>
      </c>
      <c r="I33" s="18"/>
      <c r="J33" s="18">
        <v>-1023</v>
      </c>
      <c r="K33" s="18">
        <v>2121</v>
      </c>
      <c r="L33" s="14">
        <v>177</v>
      </c>
      <c r="M33" s="68">
        <v>2121</v>
      </c>
      <c r="N33" s="15"/>
    </row>
    <row r="34" spans="1:14" ht="12.75" customHeight="1">
      <c r="A34" s="40"/>
      <c r="I34" s="15"/>
      <c r="J34" s="53"/>
      <c r="K34" s="53"/>
      <c r="L34" s="53"/>
      <c r="M34" s="53"/>
      <c r="N34" s="15"/>
    </row>
    <row r="35" spans="1:14" ht="12.75" customHeight="1">
      <c r="A35" s="8" t="s">
        <v>121</v>
      </c>
      <c r="I35" s="15"/>
      <c r="J35" s="19">
        <f>SUM(J31:J33)</f>
        <v>-1606</v>
      </c>
      <c r="K35" s="19">
        <f>SUM(K31:K33)</f>
        <v>2834</v>
      </c>
      <c r="L35" s="19">
        <f>SUM(L31:L33)</f>
        <v>-636</v>
      </c>
      <c r="M35" s="19">
        <f>SUM(M31:M33)</f>
        <v>2019</v>
      </c>
      <c r="N35" s="15"/>
    </row>
    <row r="36" spans="1:14" ht="12.75" customHeight="1">
      <c r="A36" s="40"/>
      <c r="I36" s="15"/>
      <c r="J36" s="14"/>
      <c r="K36" s="14"/>
      <c r="L36" s="14"/>
      <c r="M36" s="14"/>
      <c r="N36" s="15"/>
    </row>
    <row r="37" spans="1:14" ht="12.75" customHeight="1" thickBot="1">
      <c r="A37" s="2" t="s">
        <v>98</v>
      </c>
      <c r="I37" s="15"/>
      <c r="J37" s="16">
        <f>J28+J35</f>
        <v>32610</v>
      </c>
      <c r="K37" s="16">
        <f>K28+K35</f>
        <v>42170</v>
      </c>
      <c r="L37" s="16">
        <f>L28+L35</f>
        <v>107493</v>
      </c>
      <c r="M37" s="16">
        <f>M28+M35</f>
        <v>112859</v>
      </c>
      <c r="N37" s="15"/>
    </row>
    <row r="38" spans="7:14" ht="12.75" customHeight="1" thickTop="1">
      <c r="G38" s="15"/>
      <c r="H38" s="15"/>
      <c r="I38" s="15"/>
      <c r="J38" s="15"/>
      <c r="K38" s="15"/>
      <c r="L38" s="15"/>
      <c r="M38" s="15"/>
      <c r="N38" s="15"/>
    </row>
    <row r="39" spans="1:14" ht="12.75" customHeight="1">
      <c r="A39" s="8" t="s">
        <v>76</v>
      </c>
      <c r="G39" s="15"/>
      <c r="H39" s="15"/>
      <c r="I39" s="15"/>
      <c r="J39" s="15"/>
      <c r="K39" s="15"/>
      <c r="L39" s="15"/>
      <c r="M39" s="15"/>
      <c r="N39" s="15"/>
    </row>
    <row r="40" spans="1:14" ht="12.75" customHeight="1">
      <c r="A40" s="8" t="s">
        <v>116</v>
      </c>
      <c r="G40" s="15"/>
      <c r="H40" s="15"/>
      <c r="I40" s="15"/>
      <c r="J40" s="15">
        <f>J44-J42</f>
        <v>33524</v>
      </c>
      <c r="K40" s="15">
        <f>K44-K42</f>
        <v>38204</v>
      </c>
      <c r="L40" s="15">
        <f>L44-L42</f>
        <v>106004</v>
      </c>
      <c r="M40" s="15">
        <f>M44-M42</f>
        <v>108174</v>
      </c>
      <c r="N40" s="15"/>
    </row>
    <row r="41" spans="7:14" ht="12.75" customHeight="1">
      <c r="G41" s="15"/>
      <c r="H41" s="15"/>
      <c r="I41" s="15"/>
      <c r="J41" s="15"/>
      <c r="K41" s="15"/>
      <c r="L41" s="15"/>
      <c r="M41" s="15"/>
      <c r="N41" s="15"/>
    </row>
    <row r="42" spans="1:16" ht="12.75" customHeight="1">
      <c r="A42" s="2" t="s">
        <v>123</v>
      </c>
      <c r="G42" s="14"/>
      <c r="H42" s="14"/>
      <c r="I42" s="14"/>
      <c r="J42" s="19">
        <v>692</v>
      </c>
      <c r="K42" s="19">
        <v>1132</v>
      </c>
      <c r="L42" s="19">
        <v>2125</v>
      </c>
      <c r="M42" s="19">
        <v>2666</v>
      </c>
      <c r="N42" s="14"/>
      <c r="P42" s="2" t="s">
        <v>3</v>
      </c>
    </row>
    <row r="43" spans="7:14" ht="12.75" customHeight="1">
      <c r="G43" s="15"/>
      <c r="H43" s="15"/>
      <c r="I43" s="15"/>
      <c r="J43" s="15"/>
      <c r="K43" s="15"/>
      <c r="L43" s="15"/>
      <c r="M43" s="15"/>
      <c r="N43" s="15"/>
    </row>
    <row r="44" spans="1:13" ht="12.75" customHeight="1" thickBot="1">
      <c r="A44" s="8" t="str">
        <f>A28</f>
        <v>Profit for the period</v>
      </c>
      <c r="J44" s="16">
        <f>J28</f>
        <v>34216</v>
      </c>
      <c r="K44" s="16">
        <f>K28</f>
        <v>39336</v>
      </c>
      <c r="L44" s="16">
        <f>L28</f>
        <v>108129</v>
      </c>
      <c r="M44" s="16">
        <f>M28</f>
        <v>110840</v>
      </c>
    </row>
    <row r="45" ht="12.75" customHeight="1" thickTop="1"/>
    <row r="46" spans="1:11" ht="12.75" customHeight="1">
      <c r="A46" s="8" t="s">
        <v>87</v>
      </c>
      <c r="I46" s="14"/>
      <c r="J46" s="14"/>
      <c r="K46" s="14"/>
    </row>
    <row r="47" spans="1:13" ht="12.75" customHeight="1">
      <c r="A47" s="8" t="s">
        <v>116</v>
      </c>
      <c r="F47" s="15"/>
      <c r="G47" s="15"/>
      <c r="H47" s="15"/>
      <c r="J47" s="69">
        <f>J51-J49</f>
        <v>31918</v>
      </c>
      <c r="K47" s="69">
        <f>K51-K49</f>
        <v>41038</v>
      </c>
      <c r="L47" s="69">
        <f>L51-L49</f>
        <v>105368</v>
      </c>
      <c r="M47" s="69">
        <f>M51-M49</f>
        <v>110193</v>
      </c>
    </row>
    <row r="48" spans="6:13" ht="12.75" customHeight="1">
      <c r="F48" s="15"/>
      <c r="G48" s="15"/>
      <c r="H48" s="15"/>
      <c r="J48" s="69"/>
      <c r="K48" s="69"/>
      <c r="L48" s="69"/>
      <c r="M48" s="69"/>
    </row>
    <row r="49" spans="1:13" ht="12.75" customHeight="1">
      <c r="A49" s="2" t="s">
        <v>123</v>
      </c>
      <c r="F49" s="14"/>
      <c r="G49" s="14"/>
      <c r="H49" s="14"/>
      <c r="J49" s="70">
        <f>J42</f>
        <v>692</v>
      </c>
      <c r="K49" s="70">
        <f>K42</f>
        <v>1132</v>
      </c>
      <c r="L49" s="70">
        <f>L42</f>
        <v>2125</v>
      </c>
      <c r="M49" s="70">
        <f>M42</f>
        <v>2666</v>
      </c>
    </row>
    <row r="50" spans="1:13" ht="12.75" customHeight="1">
      <c r="A50" s="2"/>
      <c r="F50" s="14"/>
      <c r="G50" s="14"/>
      <c r="H50" s="14"/>
      <c r="J50" s="71"/>
      <c r="K50" s="71"/>
      <c r="L50" s="71"/>
      <c r="M50" s="71"/>
    </row>
    <row r="51" spans="1:13" ht="12.75" customHeight="1" thickBot="1">
      <c r="A51" s="8" t="str">
        <f>A37</f>
        <v>Total comprehensive income for the period</v>
      </c>
      <c r="J51" s="16">
        <f>J37</f>
        <v>32610</v>
      </c>
      <c r="K51" s="16">
        <f>K37</f>
        <v>42170</v>
      </c>
      <c r="L51" s="16">
        <f>L37</f>
        <v>107493</v>
      </c>
      <c r="M51" s="16">
        <f>M37</f>
        <v>112859</v>
      </c>
    </row>
    <row r="52" ht="12.75" customHeight="1" thickTop="1"/>
    <row r="53" spans="1:13" ht="12.75" customHeight="1">
      <c r="A53" s="2" t="s">
        <v>37</v>
      </c>
      <c r="M53" s="2" t="s">
        <v>3</v>
      </c>
    </row>
    <row r="54" ht="12.75" customHeight="1"/>
    <row r="55" spans="2:14" ht="12.75" customHeight="1">
      <c r="B55" s="2" t="s">
        <v>4</v>
      </c>
      <c r="C55" s="2" t="s">
        <v>23</v>
      </c>
      <c r="G55" s="21"/>
      <c r="H55" s="21"/>
      <c r="I55" s="21"/>
      <c r="J55" s="22">
        <f>J40/792520*100</f>
        <v>4.230050976631505</v>
      </c>
      <c r="K55" s="22">
        <f>K40/793100*100</f>
        <v>4.817047030639263</v>
      </c>
      <c r="L55" s="22">
        <f>L40/792520*100</f>
        <v>13.375561500025235</v>
      </c>
      <c r="M55" s="56">
        <f>M40/793100*100</f>
        <v>13.639389736477114</v>
      </c>
      <c r="N55" s="21"/>
    </row>
    <row r="56" spans="7:14" ht="12.75" customHeight="1">
      <c r="G56" s="21"/>
      <c r="H56" s="21"/>
      <c r="I56" s="21"/>
      <c r="J56" s="9"/>
      <c r="K56" s="9"/>
      <c r="L56" s="9"/>
      <c r="M56" s="9"/>
      <c r="N56" s="21"/>
    </row>
    <row r="57" spans="2:13" ht="12.75" customHeight="1">
      <c r="B57" s="2" t="s">
        <v>5</v>
      </c>
      <c r="C57" s="2" t="s">
        <v>24</v>
      </c>
      <c r="J57" s="78">
        <f>J40/798798*100</f>
        <v>4.196805700565099</v>
      </c>
      <c r="K57" s="22">
        <f>K40/794766*100</f>
        <v>4.806949466887109</v>
      </c>
      <c r="L57" s="78">
        <f>L40/798798*100</f>
        <v>13.270438834348608</v>
      </c>
      <c r="M57" s="56">
        <f>M40/794766*100</f>
        <v>13.610798650168729</v>
      </c>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c r="A71" s="8" t="s">
        <v>122</v>
      </c>
    </row>
    <row r="72" ht="12.75" customHeight="1">
      <c r="A72" s="8" t="s">
        <v>105</v>
      </c>
    </row>
    <row r="73" ht="13.5" customHeight="1">
      <c r="A73" s="1" t="s">
        <v>35</v>
      </c>
    </row>
    <row r="74" spans="1:12" ht="13.5" customHeight="1">
      <c r="A74" s="23" t="s">
        <v>77</v>
      </c>
      <c r="B74" s="9"/>
      <c r="C74" s="9"/>
      <c r="D74" s="9"/>
      <c r="E74" s="9"/>
      <c r="F74" s="9"/>
      <c r="G74" s="9"/>
      <c r="H74" s="9"/>
      <c r="I74" s="9"/>
      <c r="J74" s="9"/>
      <c r="K74" s="9"/>
      <c r="L74" s="9"/>
    </row>
    <row r="75" spans="1:12" ht="13.5" customHeight="1">
      <c r="A75" s="23"/>
      <c r="B75" s="9"/>
      <c r="C75" s="9"/>
      <c r="D75" s="9"/>
      <c r="E75" s="9"/>
      <c r="F75" s="9"/>
      <c r="G75" s="9"/>
      <c r="H75" s="9"/>
      <c r="I75" s="9"/>
      <c r="J75" s="9"/>
      <c r="K75" s="9"/>
      <c r="L75" s="9"/>
    </row>
    <row r="76" spans="1:12" ht="12" customHeight="1">
      <c r="A76" s="24"/>
      <c r="B76" s="9"/>
      <c r="C76" s="9"/>
      <c r="D76" s="9"/>
      <c r="E76" s="9"/>
      <c r="F76" s="9"/>
      <c r="J76" s="25" t="s">
        <v>6</v>
      </c>
      <c r="K76" s="25" t="s">
        <v>3</v>
      </c>
      <c r="L76" s="25" t="s">
        <v>6</v>
      </c>
    </row>
    <row r="77" spans="1:12" ht="12" customHeight="1">
      <c r="A77" s="24"/>
      <c r="B77" s="9"/>
      <c r="C77" s="9"/>
      <c r="D77" s="9"/>
      <c r="E77" s="9"/>
      <c r="F77" s="9"/>
      <c r="J77" s="25" t="s">
        <v>7</v>
      </c>
      <c r="K77" s="25"/>
      <c r="L77" s="25" t="s">
        <v>9</v>
      </c>
    </row>
    <row r="78" spans="1:12" ht="12" customHeight="1">
      <c r="A78" s="24"/>
      <c r="B78" s="9"/>
      <c r="C78" s="9"/>
      <c r="D78" s="9"/>
      <c r="E78" s="9"/>
      <c r="F78" s="9"/>
      <c r="J78" s="25" t="s">
        <v>0</v>
      </c>
      <c r="K78" s="25"/>
      <c r="L78" s="25" t="s">
        <v>8</v>
      </c>
    </row>
    <row r="79" spans="1:12" ht="12" customHeight="1">
      <c r="A79" s="24"/>
      <c r="B79" s="9"/>
      <c r="C79" s="9"/>
      <c r="D79" s="9"/>
      <c r="E79" s="9"/>
      <c r="F79" s="9"/>
      <c r="J79" s="25" t="s">
        <v>1</v>
      </c>
      <c r="K79" s="25"/>
      <c r="L79" s="25" t="s">
        <v>10</v>
      </c>
    </row>
    <row r="80" spans="1:12" ht="12" customHeight="1">
      <c r="A80" s="24"/>
      <c r="B80" s="9"/>
      <c r="C80" s="9"/>
      <c r="D80" s="9"/>
      <c r="E80" s="9"/>
      <c r="F80" s="9"/>
      <c r="J80" s="26" t="str">
        <f>L11</f>
        <v>30/9/2011</v>
      </c>
      <c r="K80" s="25"/>
      <c r="L80" s="26" t="s">
        <v>93</v>
      </c>
    </row>
    <row r="81" spans="1:12" ht="12" customHeight="1">
      <c r="A81" s="24"/>
      <c r="B81" s="9"/>
      <c r="C81" s="9"/>
      <c r="D81" s="9"/>
      <c r="E81" s="9"/>
      <c r="F81" s="9"/>
      <c r="J81" s="26"/>
      <c r="K81" s="25"/>
      <c r="L81" s="25" t="s">
        <v>58</v>
      </c>
    </row>
    <row r="82" spans="1:12" ht="12" customHeight="1">
      <c r="A82" s="24"/>
      <c r="B82" s="9"/>
      <c r="C82" s="9"/>
      <c r="D82" s="9"/>
      <c r="E82" s="9"/>
      <c r="F82" s="9"/>
      <c r="G82" s="11"/>
      <c r="H82" s="11"/>
      <c r="I82" s="11"/>
      <c r="J82" s="64" t="s">
        <v>2</v>
      </c>
      <c r="K82" s="25" t="s">
        <v>3</v>
      </c>
      <c r="L82" s="64" t="s">
        <v>2</v>
      </c>
    </row>
    <row r="83" spans="1:12" ht="12.75" customHeight="1">
      <c r="A83" s="23" t="s">
        <v>39</v>
      </c>
      <c r="B83" s="9"/>
      <c r="C83" s="9"/>
      <c r="D83" s="9"/>
      <c r="E83" s="9"/>
      <c r="F83" s="9"/>
      <c r="G83" s="11"/>
      <c r="H83" s="11"/>
      <c r="I83" s="11"/>
      <c r="J83" s="25"/>
      <c r="K83" s="25"/>
      <c r="L83" s="25"/>
    </row>
    <row r="84" spans="1:12" ht="12.75" customHeight="1">
      <c r="A84" s="27" t="s">
        <v>56</v>
      </c>
      <c r="B84" s="9"/>
      <c r="C84" s="9"/>
      <c r="D84" s="9"/>
      <c r="E84" s="9"/>
      <c r="F84" s="9"/>
      <c r="J84" s="28"/>
      <c r="K84" s="28"/>
      <c r="L84" s="28"/>
    </row>
    <row r="85" spans="1:17" ht="12.75" customHeight="1">
      <c r="A85" s="9" t="s">
        <v>38</v>
      </c>
      <c r="C85" s="9"/>
      <c r="D85" s="9"/>
      <c r="E85" s="9"/>
      <c r="F85" s="9"/>
      <c r="G85" s="13"/>
      <c r="H85" s="13"/>
      <c r="I85" s="13"/>
      <c r="J85" s="29">
        <v>1144018</v>
      </c>
      <c r="K85" s="29"/>
      <c r="L85" s="29">
        <v>999984</v>
      </c>
      <c r="Q85" s="2" t="s">
        <v>3</v>
      </c>
    </row>
    <row r="86" spans="1:12" ht="12.75" customHeight="1">
      <c r="A86" s="2" t="s">
        <v>40</v>
      </c>
      <c r="J86" s="29">
        <v>50741</v>
      </c>
      <c r="K86" s="29"/>
      <c r="L86" s="29">
        <v>50018</v>
      </c>
    </row>
    <row r="87" spans="1:17" ht="12.75" customHeight="1">
      <c r="A87" s="9" t="s">
        <v>41</v>
      </c>
      <c r="C87" s="9"/>
      <c r="D87" s="9"/>
      <c r="E87" s="9"/>
      <c r="F87" s="9"/>
      <c r="J87" s="29">
        <v>22912</v>
      </c>
      <c r="K87" s="29"/>
      <c r="L87" s="29">
        <v>23578</v>
      </c>
      <c r="Q87" s="2" t="s">
        <v>3</v>
      </c>
    </row>
    <row r="88" spans="1:12" ht="12.75" customHeight="1">
      <c r="A88" s="9" t="s">
        <v>80</v>
      </c>
      <c r="C88" s="9"/>
      <c r="D88" s="9"/>
      <c r="E88" s="9"/>
      <c r="F88" s="9"/>
      <c r="J88" s="60">
        <v>910</v>
      </c>
      <c r="K88" s="29"/>
      <c r="L88" s="60">
        <v>910</v>
      </c>
    </row>
    <row r="89" spans="1:12" ht="12.75" customHeight="1">
      <c r="A89" s="9" t="s">
        <v>81</v>
      </c>
      <c r="C89" s="9"/>
      <c r="D89" s="9"/>
      <c r="E89" s="9"/>
      <c r="F89" s="9"/>
      <c r="J89" s="60">
        <v>23860</v>
      </c>
      <c r="K89" s="29"/>
      <c r="L89" s="60">
        <v>22400</v>
      </c>
    </row>
    <row r="90" spans="1:17" ht="12.75" customHeight="1">
      <c r="A90" s="24"/>
      <c r="B90" s="9"/>
      <c r="C90" s="9"/>
      <c r="D90" s="9"/>
      <c r="E90" s="9"/>
      <c r="F90" s="9"/>
      <c r="J90" s="30">
        <f>SUM(J85:J89)</f>
        <v>1242441</v>
      </c>
      <c r="K90" s="29"/>
      <c r="L90" s="30">
        <f>SUM(L85:L89)</f>
        <v>1096890</v>
      </c>
      <c r="Q90" s="2" t="s">
        <v>3</v>
      </c>
    </row>
    <row r="91" spans="1:12" ht="12.75" customHeight="1">
      <c r="A91" s="24"/>
      <c r="B91" s="9"/>
      <c r="C91" s="9"/>
      <c r="D91" s="9"/>
      <c r="E91" s="9"/>
      <c r="F91" s="9"/>
      <c r="J91" s="31"/>
      <c r="K91" s="29"/>
      <c r="L91" s="31"/>
    </row>
    <row r="92" spans="1:12" ht="12.75" customHeight="1">
      <c r="A92" s="27" t="s">
        <v>57</v>
      </c>
      <c r="B92" s="9"/>
      <c r="D92" s="9"/>
      <c r="E92" s="9"/>
      <c r="F92" s="9"/>
      <c r="J92" s="29"/>
      <c r="K92" s="29"/>
      <c r="L92" s="29"/>
    </row>
    <row r="93" spans="1:12" ht="12.75" customHeight="1">
      <c r="A93" s="9" t="s">
        <v>12</v>
      </c>
      <c r="D93" s="9"/>
      <c r="E93" s="9"/>
      <c r="F93" s="9"/>
      <c r="J93" s="57">
        <v>211810</v>
      </c>
      <c r="K93" s="29"/>
      <c r="L93" s="57">
        <v>200797</v>
      </c>
    </row>
    <row r="94" spans="1:12" ht="12.75" customHeight="1">
      <c r="A94" s="9" t="s">
        <v>99</v>
      </c>
      <c r="D94" s="9"/>
      <c r="E94" s="9"/>
      <c r="F94" s="9"/>
      <c r="J94" s="57">
        <v>174637</v>
      </c>
      <c r="K94" s="29"/>
      <c r="L94" s="57">
        <v>153633</v>
      </c>
    </row>
    <row r="95" spans="1:12" ht="12.75" customHeight="1">
      <c r="A95" s="9" t="s">
        <v>73</v>
      </c>
      <c r="D95" s="9"/>
      <c r="E95" s="9"/>
      <c r="F95" s="9"/>
      <c r="J95" s="33">
        <v>100881</v>
      </c>
      <c r="K95" s="29"/>
      <c r="L95" s="33">
        <f>48893+82819</f>
        <v>131712</v>
      </c>
    </row>
    <row r="96" spans="1:12" ht="12.75" customHeight="1">
      <c r="A96" s="24"/>
      <c r="B96" s="9"/>
      <c r="C96" s="9"/>
      <c r="D96" s="9"/>
      <c r="E96" s="9"/>
      <c r="F96" s="9"/>
      <c r="J96" s="30">
        <f>SUM(J93:J95)</f>
        <v>487328</v>
      </c>
      <c r="K96" s="29"/>
      <c r="L96" s="30">
        <f>SUM(L93:L95)</f>
        <v>486142</v>
      </c>
    </row>
    <row r="97" spans="1:12" ht="12.75" customHeight="1">
      <c r="A97" s="24"/>
      <c r="B97" s="9"/>
      <c r="C97" s="9"/>
      <c r="D97" s="9"/>
      <c r="E97" s="9"/>
      <c r="F97" s="9"/>
      <c r="J97" s="31"/>
      <c r="K97" s="29"/>
      <c r="L97" s="31"/>
    </row>
    <row r="98" spans="1:12" ht="16.5" customHeight="1" thickBot="1">
      <c r="A98" s="27" t="s">
        <v>42</v>
      </c>
      <c r="B98" s="9"/>
      <c r="E98" s="9"/>
      <c r="F98" s="9"/>
      <c r="J98" s="58">
        <f>J90+J96</f>
        <v>1729769</v>
      </c>
      <c r="K98" s="29"/>
      <c r="L98" s="58">
        <f>L90+L96</f>
        <v>1583032</v>
      </c>
    </row>
    <row r="99" spans="1:12" ht="12.75" customHeight="1">
      <c r="A99" s="27"/>
      <c r="B99" s="9"/>
      <c r="D99" s="9"/>
      <c r="E99" s="9"/>
      <c r="F99" s="9"/>
      <c r="J99" s="29"/>
      <c r="K99" s="29"/>
      <c r="L99" s="29"/>
    </row>
    <row r="100" spans="1:12" ht="12.75" customHeight="1">
      <c r="A100" s="27"/>
      <c r="B100" s="9"/>
      <c r="D100" s="9"/>
      <c r="E100" s="9"/>
      <c r="F100" s="9"/>
      <c r="J100" s="29"/>
      <c r="K100" s="29"/>
      <c r="L100" s="29"/>
    </row>
    <row r="101" spans="1:12" ht="12.75" customHeight="1">
      <c r="A101" s="27" t="s">
        <v>67</v>
      </c>
      <c r="B101" s="9"/>
      <c r="D101" s="9"/>
      <c r="E101" s="9"/>
      <c r="F101" s="9"/>
      <c r="J101" s="29"/>
      <c r="K101" s="29"/>
      <c r="L101" s="29"/>
    </row>
    <row r="102" spans="1:12" ht="12.75" customHeight="1">
      <c r="A102" s="9" t="s">
        <v>45</v>
      </c>
      <c r="B102" s="9"/>
      <c r="D102" s="9"/>
      <c r="E102" s="9"/>
      <c r="F102" s="9"/>
      <c r="J102" s="29">
        <v>396633</v>
      </c>
      <c r="K102" s="29"/>
      <c r="L102" s="29">
        <v>396615</v>
      </c>
    </row>
    <row r="103" spans="1:12" ht="12.75" customHeight="1">
      <c r="A103" s="9" t="s">
        <v>66</v>
      </c>
      <c r="B103" s="9"/>
      <c r="D103" s="9"/>
      <c r="E103" s="9"/>
      <c r="F103" s="9"/>
      <c r="J103" s="29"/>
      <c r="K103" s="29"/>
      <c r="L103" s="29"/>
    </row>
    <row r="104" spans="1:12" ht="12.75" customHeight="1">
      <c r="A104" s="9"/>
      <c r="B104" s="32" t="s">
        <v>46</v>
      </c>
      <c r="D104" s="9"/>
      <c r="E104" s="9"/>
      <c r="F104" s="9"/>
      <c r="J104" s="29">
        <v>454</v>
      </c>
      <c r="K104" s="29"/>
      <c r="L104" s="29">
        <v>363</v>
      </c>
    </row>
    <row r="105" spans="1:12" ht="12.75" customHeight="1">
      <c r="A105" s="9"/>
      <c r="B105" s="32" t="s">
        <v>85</v>
      </c>
      <c r="D105" s="9"/>
      <c r="E105" s="9"/>
      <c r="F105" s="9"/>
      <c r="J105" s="29">
        <v>4102</v>
      </c>
      <c r="K105" s="29"/>
      <c r="L105" s="29">
        <v>4107</v>
      </c>
    </row>
    <row r="106" spans="1:12" ht="12.75" customHeight="1">
      <c r="A106" s="9"/>
      <c r="B106" s="32" t="s">
        <v>102</v>
      </c>
      <c r="D106" s="9"/>
      <c r="E106" s="9"/>
      <c r="F106" s="9"/>
      <c r="J106" s="29">
        <v>1698</v>
      </c>
      <c r="K106" s="29"/>
      <c r="L106" s="29">
        <v>1521</v>
      </c>
    </row>
    <row r="107" spans="1:12" ht="12.75" customHeight="1">
      <c r="A107" s="9"/>
      <c r="B107" s="32" t="s">
        <v>101</v>
      </c>
      <c r="D107" s="9"/>
      <c r="E107" s="9"/>
      <c r="F107" s="9"/>
      <c r="J107" s="29">
        <v>312</v>
      </c>
      <c r="K107" s="29"/>
      <c r="L107" s="29">
        <v>1125</v>
      </c>
    </row>
    <row r="108" spans="1:12" ht="12.75" customHeight="1">
      <c r="A108" s="9"/>
      <c r="B108" s="32" t="s">
        <v>100</v>
      </c>
      <c r="D108" s="9"/>
      <c r="E108" s="9"/>
      <c r="F108" s="9"/>
      <c r="J108" s="29">
        <v>104290</v>
      </c>
      <c r="K108" s="29"/>
      <c r="L108" s="68">
        <v>104290</v>
      </c>
    </row>
    <row r="109" spans="1:12" ht="12.75" customHeight="1">
      <c r="A109" s="9"/>
      <c r="B109" s="32" t="s">
        <v>133</v>
      </c>
      <c r="D109" s="9"/>
      <c r="E109" s="9"/>
      <c r="F109" s="9"/>
      <c r="J109" s="29">
        <v>-7934</v>
      </c>
      <c r="K109" s="29"/>
      <c r="L109" s="68">
        <v>0</v>
      </c>
    </row>
    <row r="110" spans="1:12" ht="12.75" customHeight="1">
      <c r="A110" s="9" t="s">
        <v>51</v>
      </c>
      <c r="D110" s="9"/>
      <c r="E110" s="9"/>
      <c r="F110" s="9"/>
      <c r="J110" s="33">
        <f>+L110+L40+K168</f>
        <v>555508</v>
      </c>
      <c r="K110" s="29"/>
      <c r="L110" s="33">
        <v>482226</v>
      </c>
    </row>
    <row r="111" spans="1:12" ht="12.75" customHeight="1">
      <c r="A111" s="27" t="s">
        <v>103</v>
      </c>
      <c r="B111" s="9"/>
      <c r="C111" s="32"/>
      <c r="D111" s="9"/>
      <c r="E111" s="9"/>
      <c r="F111" s="9"/>
      <c r="J111" s="29">
        <f>SUM(J102:J110)</f>
        <v>1055063</v>
      </c>
      <c r="K111" s="29"/>
      <c r="L111" s="29">
        <f>SUM(L102:L110)</f>
        <v>990247</v>
      </c>
    </row>
    <row r="112" spans="1:12" ht="12.75" customHeight="1">
      <c r="A112" s="27"/>
      <c r="B112" s="9"/>
      <c r="C112" s="32"/>
      <c r="D112" s="9"/>
      <c r="E112" s="9"/>
      <c r="F112" s="9"/>
      <c r="J112" s="29"/>
      <c r="K112" s="29"/>
      <c r="L112" s="29"/>
    </row>
    <row r="113" spans="1:12" ht="12.75" customHeight="1">
      <c r="A113" s="5" t="s">
        <v>123</v>
      </c>
      <c r="C113" s="9"/>
      <c r="D113" s="9"/>
      <c r="E113" s="9"/>
      <c r="F113" s="9"/>
      <c r="J113" s="29">
        <f>+L113+L42+M166+M171</f>
        <v>17443</v>
      </c>
      <c r="K113" s="29"/>
      <c r="L113" s="29">
        <v>15025</v>
      </c>
    </row>
    <row r="114" spans="1:12" ht="12.75" customHeight="1">
      <c r="A114" s="27" t="s">
        <v>47</v>
      </c>
      <c r="C114" s="9"/>
      <c r="D114" s="9"/>
      <c r="E114" s="9"/>
      <c r="F114" s="9"/>
      <c r="J114" s="30">
        <f>J111+J113</f>
        <v>1072506</v>
      </c>
      <c r="K114" s="29"/>
      <c r="L114" s="30">
        <f>L111+L113</f>
        <v>1005272</v>
      </c>
    </row>
    <row r="115" spans="1:12" ht="12.75" customHeight="1">
      <c r="A115" s="27"/>
      <c r="C115" s="9"/>
      <c r="D115" s="9"/>
      <c r="E115" s="9"/>
      <c r="F115" s="9"/>
      <c r="J115" s="31"/>
      <c r="K115" s="29"/>
      <c r="L115" s="31"/>
    </row>
    <row r="116" spans="1:12" ht="12.75" customHeight="1">
      <c r="A116" s="27" t="s">
        <v>43</v>
      </c>
      <c r="C116" s="9"/>
      <c r="D116" s="9"/>
      <c r="E116" s="9"/>
      <c r="F116" s="9"/>
      <c r="J116" s="31"/>
      <c r="K116" s="29"/>
      <c r="L116" s="31"/>
    </row>
    <row r="117" spans="1:12" ht="12.75" customHeight="1">
      <c r="A117" s="9" t="s">
        <v>63</v>
      </c>
      <c r="C117" s="9"/>
      <c r="D117" s="9"/>
      <c r="E117" s="9"/>
      <c r="F117" s="9"/>
      <c r="J117" s="29">
        <v>155647</v>
      </c>
      <c r="K117" s="29"/>
      <c r="L117" s="29">
        <v>105845</v>
      </c>
    </row>
    <row r="118" spans="1:12" ht="12.75" customHeight="1">
      <c r="A118" s="9" t="s">
        <v>48</v>
      </c>
      <c r="C118" s="9"/>
      <c r="D118" s="9"/>
      <c r="E118" s="9"/>
      <c r="F118" s="9"/>
      <c r="J118" s="29">
        <v>55996</v>
      </c>
      <c r="K118" s="29"/>
      <c r="L118" s="29">
        <v>51795</v>
      </c>
    </row>
    <row r="119" spans="1:12" ht="12.75" customHeight="1">
      <c r="A119" s="9" t="s">
        <v>64</v>
      </c>
      <c r="C119" s="9"/>
      <c r="D119" s="9"/>
      <c r="E119" s="9"/>
      <c r="F119" s="9"/>
      <c r="J119" s="31">
        <v>2877</v>
      </c>
      <c r="K119" s="29"/>
      <c r="L119" s="31">
        <v>2913</v>
      </c>
    </row>
    <row r="120" spans="1:12" ht="12.75" customHeight="1">
      <c r="A120" s="9"/>
      <c r="C120" s="9"/>
      <c r="D120" s="9"/>
      <c r="E120" s="9"/>
      <c r="F120" s="9"/>
      <c r="J120" s="30">
        <f>SUM(J117:J119)</f>
        <v>214520</v>
      </c>
      <c r="K120" s="29"/>
      <c r="L120" s="30">
        <f>SUM(L117:L119)</f>
        <v>160553</v>
      </c>
    </row>
    <row r="121" spans="1:12" ht="12.75" customHeight="1">
      <c r="A121" s="9"/>
      <c r="C121" s="9"/>
      <c r="D121" s="9"/>
      <c r="E121" s="9"/>
      <c r="F121" s="9"/>
      <c r="J121" s="31"/>
      <c r="K121" s="29"/>
      <c r="L121" s="31"/>
    </row>
    <row r="122" spans="1:12" ht="12.75" customHeight="1">
      <c r="A122" s="27" t="s">
        <v>44</v>
      </c>
      <c r="C122" s="9"/>
      <c r="D122" s="9"/>
      <c r="E122" s="9"/>
      <c r="F122" s="9"/>
      <c r="J122" s="29"/>
      <c r="K122" s="29"/>
      <c r="L122" s="29"/>
    </row>
    <row r="123" spans="1:12" ht="12.75" customHeight="1">
      <c r="A123" s="9" t="s">
        <v>104</v>
      </c>
      <c r="D123" s="9"/>
      <c r="E123" s="9"/>
      <c r="F123" s="9"/>
      <c r="J123" s="31">
        <v>372498</v>
      </c>
      <c r="K123" s="29"/>
      <c r="L123" s="31">
        <v>357164</v>
      </c>
    </row>
    <row r="124" spans="1:12" ht="12.75" customHeight="1">
      <c r="A124" s="9" t="s">
        <v>65</v>
      </c>
      <c r="D124" s="9"/>
      <c r="E124" s="9"/>
      <c r="F124" s="9"/>
      <c r="J124" s="31">
        <v>19294</v>
      </c>
      <c r="K124" s="29"/>
      <c r="L124" s="31">
        <v>12697</v>
      </c>
    </row>
    <row r="125" spans="1:12" ht="12.75" customHeight="1">
      <c r="A125" s="9" t="s">
        <v>63</v>
      </c>
      <c r="D125" s="9"/>
      <c r="E125" s="9"/>
      <c r="F125" s="9"/>
      <c r="J125" s="57">
        <v>50436</v>
      </c>
      <c r="K125" s="29"/>
      <c r="L125" s="57">
        <v>46702</v>
      </c>
    </row>
    <row r="126" spans="1:12" ht="12.75" customHeight="1">
      <c r="A126" s="9" t="s">
        <v>64</v>
      </c>
      <c r="C126" s="9"/>
      <c r="D126" s="9"/>
      <c r="E126" s="9"/>
      <c r="F126" s="9"/>
      <c r="J126" s="29">
        <v>515</v>
      </c>
      <c r="K126" s="29"/>
      <c r="L126" s="29">
        <v>644</v>
      </c>
    </row>
    <row r="127" spans="1:12" ht="12.75" customHeight="1">
      <c r="A127" s="24"/>
      <c r="B127" s="9"/>
      <c r="C127" s="9"/>
      <c r="D127" s="9"/>
      <c r="E127" s="9"/>
      <c r="F127" s="9"/>
      <c r="J127" s="30">
        <f>SUM(J123:J126)</f>
        <v>442743</v>
      </c>
      <c r="K127" s="29"/>
      <c r="L127" s="30">
        <f>SUM(L123:L126)</f>
        <v>417207</v>
      </c>
    </row>
    <row r="128" spans="1:12" ht="12.75" customHeight="1">
      <c r="A128" s="9"/>
      <c r="C128" s="9"/>
      <c r="D128" s="9"/>
      <c r="E128" s="9"/>
      <c r="F128" s="9"/>
      <c r="J128" s="29"/>
      <c r="K128" s="29"/>
      <c r="L128" s="29"/>
    </row>
    <row r="129" spans="1:12" ht="12.75" customHeight="1">
      <c r="A129" s="27" t="s">
        <v>49</v>
      </c>
      <c r="C129" s="9"/>
      <c r="D129" s="9"/>
      <c r="E129" s="9"/>
      <c r="F129" s="9"/>
      <c r="J129" s="33">
        <f>J120+J127</f>
        <v>657263</v>
      </c>
      <c r="K129" s="29"/>
      <c r="L129" s="33">
        <f>L120+L127</f>
        <v>577760</v>
      </c>
    </row>
    <row r="130" spans="1:12" ht="12.75" customHeight="1">
      <c r="A130" s="9"/>
      <c r="C130" s="9"/>
      <c r="D130" s="9"/>
      <c r="E130" s="9"/>
      <c r="F130" s="9"/>
      <c r="J130" s="29"/>
      <c r="K130" s="29"/>
      <c r="L130" s="29"/>
    </row>
    <row r="131" spans="1:12" ht="15" customHeight="1" thickBot="1">
      <c r="A131" s="27" t="s">
        <v>50</v>
      </c>
      <c r="B131" s="9"/>
      <c r="D131" s="9"/>
      <c r="E131" s="9"/>
      <c r="F131" s="9"/>
      <c r="J131" s="58">
        <f>J114+J129</f>
        <v>1729769</v>
      </c>
      <c r="K131" s="29"/>
      <c r="L131" s="58">
        <f>L114+L129</f>
        <v>1583032</v>
      </c>
    </row>
    <row r="132" spans="1:12" ht="12.75" customHeight="1">
      <c r="A132" s="9"/>
      <c r="C132" s="9"/>
      <c r="D132" s="9"/>
      <c r="E132" s="9"/>
      <c r="F132" s="9"/>
      <c r="J132" s="29">
        <f>IF(J98-J131=0,"",J98-J131)</f>
      </c>
      <c r="K132" s="29"/>
      <c r="L132" s="29"/>
    </row>
    <row r="133" spans="1:12" ht="12.75" customHeight="1">
      <c r="A133" s="9" t="s">
        <v>31</v>
      </c>
      <c r="C133" s="9"/>
      <c r="D133" s="9"/>
      <c r="E133" s="9"/>
      <c r="F133" s="9"/>
      <c r="J133" s="34">
        <f>J111/(J102*2)</f>
        <v>1.3300242289471627</v>
      </c>
      <c r="K133" s="29"/>
      <c r="L133" s="34">
        <f>L111/(L102*2)</f>
        <v>1.248373107421555</v>
      </c>
    </row>
    <row r="134" spans="1:12" ht="12.75" customHeight="1">
      <c r="A134" s="9"/>
      <c r="C134" s="9"/>
      <c r="D134" s="9"/>
      <c r="E134" s="9"/>
      <c r="F134" s="9"/>
      <c r="J134" s="34"/>
      <c r="K134" s="29"/>
      <c r="L134" s="34"/>
    </row>
    <row r="135" spans="1:12" ht="12.75" customHeight="1">
      <c r="A135" s="9"/>
      <c r="C135" s="9"/>
      <c r="D135" s="9"/>
      <c r="E135" s="9"/>
      <c r="F135" s="9"/>
      <c r="J135" s="34"/>
      <c r="K135" s="29"/>
      <c r="L135" s="34"/>
    </row>
    <row r="136" spans="1:12" ht="12.75" customHeight="1">
      <c r="A136" s="9"/>
      <c r="C136" s="9"/>
      <c r="D136" s="9"/>
      <c r="E136" s="9"/>
      <c r="F136" s="9"/>
      <c r="J136" s="34"/>
      <c r="K136" s="29"/>
      <c r="L136" s="34"/>
    </row>
    <row r="137" spans="1:12" ht="12.75" customHeight="1">
      <c r="A137" s="9"/>
      <c r="C137" s="9"/>
      <c r="D137" s="9"/>
      <c r="E137" s="9"/>
      <c r="F137" s="9"/>
      <c r="J137" s="34"/>
      <c r="K137" s="29"/>
      <c r="L137" s="34"/>
    </row>
    <row r="138" spans="1:12" ht="12.75" customHeight="1">
      <c r="A138" s="9"/>
      <c r="C138" s="9"/>
      <c r="D138" s="9"/>
      <c r="E138" s="9"/>
      <c r="F138" s="9"/>
      <c r="J138" s="34"/>
      <c r="K138" s="29"/>
      <c r="L138" s="34"/>
    </row>
    <row r="139" spans="1:12" ht="12.75" customHeight="1">
      <c r="A139" s="9"/>
      <c r="C139" s="9"/>
      <c r="D139" s="9"/>
      <c r="E139" s="9"/>
      <c r="F139" s="9"/>
      <c r="J139" s="34"/>
      <c r="K139" s="29"/>
      <c r="L139" s="34"/>
    </row>
    <row r="140" spans="1:12" ht="12.75" customHeight="1">
      <c r="A140" s="9"/>
      <c r="C140" s="9"/>
      <c r="D140" s="9"/>
      <c r="E140" s="9"/>
      <c r="F140" s="9"/>
      <c r="J140" s="34"/>
      <c r="K140" s="29"/>
      <c r="L140" s="34"/>
    </row>
    <row r="141" spans="1:12" ht="12.75" customHeight="1">
      <c r="A141" s="9"/>
      <c r="C141" s="9"/>
      <c r="D141" s="9"/>
      <c r="E141" s="9"/>
      <c r="F141" s="9"/>
      <c r="J141" s="34"/>
      <c r="K141" s="29"/>
      <c r="L141" s="34"/>
    </row>
    <row r="142" spans="1:12" ht="13.5">
      <c r="A142" s="9"/>
      <c r="C142" s="9"/>
      <c r="D142" s="9"/>
      <c r="E142" s="9"/>
      <c r="F142" s="9"/>
      <c r="J142" s="34"/>
      <c r="K142" s="29"/>
      <c r="L142" s="34"/>
    </row>
    <row r="143" spans="1:14" ht="12.75" customHeight="1">
      <c r="A143" s="73" t="s">
        <v>78</v>
      </c>
      <c r="B143" s="73"/>
      <c r="C143" s="74"/>
      <c r="D143" s="74"/>
      <c r="E143" s="74"/>
      <c r="F143" s="74"/>
      <c r="G143" s="73"/>
      <c r="H143" s="73"/>
      <c r="I143" s="73"/>
      <c r="J143" s="75"/>
      <c r="K143" s="76"/>
      <c r="L143" s="75"/>
      <c r="M143" s="73"/>
      <c r="N143" s="73"/>
    </row>
    <row r="144" spans="1:12" ht="12.75" customHeight="1">
      <c r="A144" s="8" t="s">
        <v>105</v>
      </c>
      <c r="C144" s="9"/>
      <c r="D144" s="9"/>
      <c r="E144" s="9"/>
      <c r="F144" s="9"/>
      <c r="J144" s="29"/>
      <c r="K144" s="29"/>
      <c r="L144" s="31"/>
    </row>
    <row r="145" spans="1:12" ht="13.5" customHeight="1">
      <c r="A145" s="1" t="s">
        <v>35</v>
      </c>
      <c r="J145" s="35"/>
      <c r="L145" s="15"/>
    </row>
    <row r="146" spans="1:12" ht="13.5" customHeight="1">
      <c r="A146" s="1" t="s">
        <v>28</v>
      </c>
      <c r="J146" s="35"/>
      <c r="L146" s="15"/>
    </row>
    <row r="147" spans="10:12" ht="12.75" customHeight="1">
      <c r="J147" s="35"/>
      <c r="L147" s="15"/>
    </row>
    <row r="148" spans="4:13" ht="12.75" customHeight="1">
      <c r="D148" s="77" t="s">
        <v>143</v>
      </c>
      <c r="E148" s="77"/>
      <c r="F148" s="77"/>
      <c r="G148" s="77"/>
      <c r="H148" s="77"/>
      <c r="I148" s="77"/>
      <c r="J148" s="77"/>
      <c r="K148" s="77"/>
      <c r="M148" s="36"/>
    </row>
    <row r="149" spans="4:12" ht="12.75" customHeight="1">
      <c r="D149" s="80" t="s">
        <v>144</v>
      </c>
      <c r="E149" s="80"/>
      <c r="F149" s="80"/>
      <c r="G149" s="80"/>
      <c r="H149" s="80"/>
      <c r="I149" s="80"/>
      <c r="J149" s="80"/>
      <c r="K149" s="67" t="s">
        <v>54</v>
      </c>
      <c r="L149" s="39"/>
    </row>
    <row r="150" spans="4:13" ht="12.75" customHeight="1">
      <c r="D150" s="39"/>
      <c r="E150" s="39"/>
      <c r="F150" s="39"/>
      <c r="G150" s="39"/>
      <c r="H150" s="39"/>
      <c r="I150" s="39"/>
      <c r="J150" s="39"/>
      <c r="K150" s="39"/>
      <c r="L150" s="39"/>
      <c r="M150" s="39" t="s">
        <v>129</v>
      </c>
    </row>
    <row r="151" spans="4:14" ht="12.75" customHeight="1">
      <c r="D151" s="39" t="s">
        <v>26</v>
      </c>
      <c r="E151" s="39" t="s">
        <v>26</v>
      </c>
      <c r="F151" s="37" t="s">
        <v>84</v>
      </c>
      <c r="G151" s="37" t="s">
        <v>107</v>
      </c>
      <c r="H151" s="37" t="s">
        <v>108</v>
      </c>
      <c r="I151" s="37" t="s">
        <v>109</v>
      </c>
      <c r="J151" s="37" t="s">
        <v>131</v>
      </c>
      <c r="K151" s="39" t="s">
        <v>27</v>
      </c>
      <c r="L151" s="36"/>
      <c r="M151" s="39" t="s">
        <v>130</v>
      </c>
      <c r="N151" s="38" t="s">
        <v>18</v>
      </c>
    </row>
    <row r="152" spans="4:14" ht="12.75" customHeight="1">
      <c r="D152" s="37" t="s">
        <v>68</v>
      </c>
      <c r="E152" s="37" t="s">
        <v>69</v>
      </c>
      <c r="F152" s="37" t="s">
        <v>70</v>
      </c>
      <c r="G152" s="37" t="s">
        <v>70</v>
      </c>
      <c r="H152" s="37" t="s">
        <v>70</v>
      </c>
      <c r="I152" s="37" t="s">
        <v>70</v>
      </c>
      <c r="J152" s="37" t="s">
        <v>132</v>
      </c>
      <c r="K152" s="39" t="s">
        <v>71</v>
      </c>
      <c r="L152" s="39" t="s">
        <v>18</v>
      </c>
      <c r="M152" s="39" t="s">
        <v>60</v>
      </c>
      <c r="N152" s="38" t="s">
        <v>72</v>
      </c>
    </row>
    <row r="153" spans="4:14" ht="12.75" customHeight="1">
      <c r="D153" s="37" t="s">
        <v>29</v>
      </c>
      <c r="E153" s="37" t="s">
        <v>2</v>
      </c>
      <c r="F153" s="39" t="s">
        <v>2</v>
      </c>
      <c r="G153" s="37" t="s">
        <v>2</v>
      </c>
      <c r="H153" s="37" t="s">
        <v>2</v>
      </c>
      <c r="I153" s="37" t="s">
        <v>2</v>
      </c>
      <c r="J153" s="37" t="s">
        <v>2</v>
      </c>
      <c r="K153" s="39" t="s">
        <v>2</v>
      </c>
      <c r="L153" s="39" t="s">
        <v>2</v>
      </c>
      <c r="M153" s="39" t="s">
        <v>2</v>
      </c>
      <c r="N153" s="38" t="s">
        <v>2</v>
      </c>
    </row>
    <row r="154" spans="6:14" ht="12.75" customHeight="1">
      <c r="F154" s="35"/>
      <c r="K154" s="35"/>
      <c r="L154" s="35"/>
      <c r="M154" s="35"/>
      <c r="N154" s="15"/>
    </row>
    <row r="155" spans="1:14" ht="12.75" customHeight="1">
      <c r="A155" s="40" t="s">
        <v>106</v>
      </c>
      <c r="B155" s="36"/>
      <c r="C155" s="36"/>
      <c r="D155" s="41">
        <v>396615</v>
      </c>
      <c r="E155" s="41">
        <v>363</v>
      </c>
      <c r="F155" s="41">
        <v>4107</v>
      </c>
      <c r="G155" s="42">
        <v>1521</v>
      </c>
      <c r="H155" s="44">
        <v>1125</v>
      </c>
      <c r="I155" s="44">
        <v>104290</v>
      </c>
      <c r="J155" s="44">
        <v>0</v>
      </c>
      <c r="K155" s="41">
        <v>482226</v>
      </c>
      <c r="L155" s="41">
        <f>SUM(D155:K155)</f>
        <v>990247</v>
      </c>
      <c r="M155" s="41">
        <v>15025</v>
      </c>
      <c r="N155" s="43">
        <f>L155+M155</f>
        <v>1005272</v>
      </c>
    </row>
    <row r="156" spans="1:14" ht="12.75" customHeight="1">
      <c r="A156" s="40"/>
      <c r="B156" s="36"/>
      <c r="C156" s="36"/>
      <c r="D156" s="41"/>
      <c r="E156" s="41"/>
      <c r="F156" s="41"/>
      <c r="G156" s="42"/>
      <c r="H156" s="42"/>
      <c r="I156" s="42"/>
      <c r="J156" s="42"/>
      <c r="K156" s="41"/>
      <c r="L156" s="41"/>
      <c r="M156" s="41"/>
      <c r="N156" s="43"/>
    </row>
    <row r="157" spans="1:14" ht="12.75" customHeight="1">
      <c r="A157" s="40" t="s">
        <v>88</v>
      </c>
      <c r="B157" s="36"/>
      <c r="C157" s="36"/>
      <c r="D157" s="41"/>
      <c r="E157" s="41"/>
      <c r="F157" s="41"/>
      <c r="G157" s="42"/>
      <c r="H157" s="42"/>
      <c r="I157" s="42"/>
      <c r="J157" s="42"/>
      <c r="K157" s="41"/>
      <c r="L157" s="41"/>
      <c r="M157" s="41"/>
      <c r="N157" s="43"/>
    </row>
    <row r="158" spans="1:14" ht="12.75" customHeight="1">
      <c r="A158" s="40" t="s">
        <v>110</v>
      </c>
      <c r="C158" s="36"/>
      <c r="D158" s="44">
        <v>0</v>
      </c>
      <c r="E158" s="44">
        <v>0</v>
      </c>
      <c r="F158" s="44">
        <v>0</v>
      </c>
      <c r="G158" s="44">
        <f>J106-L106</f>
        <v>177</v>
      </c>
      <c r="H158" s="44">
        <f>J107-L107</f>
        <v>-813</v>
      </c>
      <c r="I158" s="44">
        <v>0</v>
      </c>
      <c r="J158" s="44">
        <v>0</v>
      </c>
      <c r="K158" s="43">
        <f>L40</f>
        <v>106004</v>
      </c>
      <c r="L158" s="41">
        <f>SUM(D158:K158)</f>
        <v>105368</v>
      </c>
      <c r="M158" s="44">
        <f>L42</f>
        <v>2125</v>
      </c>
      <c r="N158" s="43">
        <f>L158+M158</f>
        <v>107493</v>
      </c>
    </row>
    <row r="159" spans="1:14" ht="12.75" customHeight="1">
      <c r="A159" s="40"/>
      <c r="B159" s="36"/>
      <c r="C159" s="36"/>
      <c r="D159" s="44"/>
      <c r="E159" s="44"/>
      <c r="F159" s="44"/>
      <c r="G159" s="44"/>
      <c r="H159" s="44"/>
      <c r="I159" s="44"/>
      <c r="J159" s="44"/>
      <c r="K159" s="43"/>
      <c r="L159" s="41"/>
      <c r="M159" s="44"/>
      <c r="N159" s="43"/>
    </row>
    <row r="160" spans="1:14" ht="12.75" customHeight="1">
      <c r="A160" s="40" t="s">
        <v>83</v>
      </c>
      <c r="B160" s="36"/>
      <c r="C160" s="36"/>
      <c r="D160" s="44"/>
      <c r="E160" s="44"/>
      <c r="F160" s="44"/>
      <c r="G160" s="44"/>
      <c r="H160" s="44"/>
      <c r="I160" s="44"/>
      <c r="J160" s="44"/>
      <c r="K160" s="44"/>
      <c r="L160" s="63"/>
      <c r="M160" s="44"/>
      <c r="N160" s="44"/>
    </row>
    <row r="161" spans="1:14" ht="12.75" customHeight="1">
      <c r="A161" s="40" t="s">
        <v>91</v>
      </c>
      <c r="B161" s="36"/>
      <c r="C161" s="36"/>
      <c r="D161" s="44">
        <f>J102-L102</f>
        <v>18</v>
      </c>
      <c r="E161" s="44">
        <f>J104-L104</f>
        <v>91</v>
      </c>
      <c r="F161" s="44">
        <f>J105-L105</f>
        <v>-5</v>
      </c>
      <c r="G161" s="44">
        <v>0</v>
      </c>
      <c r="H161" s="44">
        <v>0</v>
      </c>
      <c r="I161" s="44">
        <v>0</v>
      </c>
      <c r="J161" s="44">
        <v>0</v>
      </c>
      <c r="K161" s="44">
        <v>0</v>
      </c>
      <c r="L161" s="63">
        <f>SUM(D161:K161)</f>
        <v>104</v>
      </c>
      <c r="M161" s="44">
        <v>0</v>
      </c>
      <c r="N161" s="44">
        <f>L161+M161</f>
        <v>104</v>
      </c>
    </row>
    <row r="162" spans="1:14" ht="12.75" customHeight="1">
      <c r="A162" s="40"/>
      <c r="B162" s="36"/>
      <c r="C162" s="36"/>
      <c r="D162" s="44"/>
      <c r="E162" s="44"/>
      <c r="F162" s="44"/>
      <c r="G162" s="44"/>
      <c r="H162" s="44"/>
      <c r="I162" s="44"/>
      <c r="J162" s="44"/>
      <c r="K162" s="43"/>
      <c r="L162" s="41"/>
      <c r="M162" s="44"/>
      <c r="N162" s="43"/>
    </row>
    <row r="163" spans="1:14" ht="12.75" customHeight="1">
      <c r="A163" s="40" t="s">
        <v>128</v>
      </c>
      <c r="B163" s="36"/>
      <c r="C163" s="36"/>
      <c r="D163" s="44">
        <v>0</v>
      </c>
      <c r="E163" s="44">
        <v>0</v>
      </c>
      <c r="F163" s="44">
        <v>0</v>
      </c>
      <c r="G163" s="44">
        <v>0</v>
      </c>
      <c r="H163" s="44">
        <v>0</v>
      </c>
      <c r="I163" s="44">
        <v>0</v>
      </c>
      <c r="J163" s="44">
        <v>-7934</v>
      </c>
      <c r="K163" s="44">
        <v>0</v>
      </c>
      <c r="L163" s="63">
        <f>SUM(D163:K163)</f>
        <v>-7934</v>
      </c>
      <c r="M163" s="44">
        <v>0</v>
      </c>
      <c r="N163" s="44">
        <f>L163+M163</f>
        <v>-7934</v>
      </c>
    </row>
    <row r="164" spans="1:14" ht="12.75" customHeight="1">
      <c r="A164" s="40"/>
      <c r="B164" s="36"/>
      <c r="C164" s="36"/>
      <c r="D164" s="44"/>
      <c r="E164" s="44"/>
      <c r="F164" s="44"/>
      <c r="G164" s="44"/>
      <c r="H164" s="44"/>
      <c r="I164" s="44"/>
      <c r="J164" s="44"/>
      <c r="K164" s="43"/>
      <c r="L164" s="41"/>
      <c r="M164" s="44"/>
      <c r="N164" s="43"/>
    </row>
    <row r="165" spans="1:14" ht="12.75" customHeight="1">
      <c r="A165" s="40" t="s">
        <v>124</v>
      </c>
      <c r="B165" s="36"/>
      <c r="C165" s="36"/>
      <c r="D165" s="44"/>
      <c r="E165" s="44"/>
      <c r="F165" s="44"/>
      <c r="G165" s="44"/>
      <c r="H165" s="44"/>
      <c r="I165" s="44"/>
      <c r="J165" s="44"/>
      <c r="K165" s="43"/>
      <c r="L165" s="41"/>
      <c r="M165" s="44"/>
      <c r="N165" s="43"/>
    </row>
    <row r="166" spans="1:14" ht="12.75" customHeight="1">
      <c r="A166" s="36" t="s">
        <v>89</v>
      </c>
      <c r="C166" s="36"/>
      <c r="D166" s="44">
        <v>0</v>
      </c>
      <c r="E166" s="44">
        <v>0</v>
      </c>
      <c r="F166" s="44">
        <v>0</v>
      </c>
      <c r="G166" s="44">
        <v>0</v>
      </c>
      <c r="H166" s="44">
        <v>0</v>
      </c>
      <c r="I166" s="44">
        <v>0</v>
      </c>
      <c r="J166" s="44">
        <v>0</v>
      </c>
      <c r="K166" s="44">
        <v>0</v>
      </c>
      <c r="L166" s="63">
        <f>SUM(D166:K166)</f>
        <v>0</v>
      </c>
      <c r="M166" s="44">
        <f>525-22</f>
        <v>503</v>
      </c>
      <c r="N166" s="43">
        <f>L166+M166</f>
        <v>503</v>
      </c>
    </row>
    <row r="167" spans="1:14" ht="12.75" customHeight="1">
      <c r="A167" s="36"/>
      <c r="C167" s="36"/>
      <c r="D167" s="44"/>
      <c r="E167" s="44"/>
      <c r="F167" s="44"/>
      <c r="G167" s="44"/>
      <c r="H167" s="44"/>
      <c r="I167" s="44"/>
      <c r="J167" s="44"/>
      <c r="K167" s="44"/>
      <c r="L167" s="63"/>
      <c r="M167" s="44"/>
      <c r="N167" s="43"/>
    </row>
    <row r="168" spans="1:14" ht="12.75" customHeight="1">
      <c r="A168" s="40" t="s">
        <v>125</v>
      </c>
      <c r="B168" s="36"/>
      <c r="C168" s="36"/>
      <c r="D168" s="44">
        <v>0</v>
      </c>
      <c r="E168" s="44">
        <v>0</v>
      </c>
      <c r="F168" s="44">
        <v>0</v>
      </c>
      <c r="G168" s="44">
        <v>0</v>
      </c>
      <c r="H168" s="44">
        <v>0</v>
      </c>
      <c r="I168" s="44">
        <v>0</v>
      </c>
      <c r="J168" s="44">
        <v>0</v>
      </c>
      <c r="K168" s="44">
        <v>-32722</v>
      </c>
      <c r="L168" s="63">
        <f>SUM(D168:K168)</f>
        <v>-32722</v>
      </c>
      <c r="M168" s="44">
        <v>0</v>
      </c>
      <c r="N168" s="44">
        <f>L168+M168</f>
        <v>-32722</v>
      </c>
    </row>
    <row r="169" spans="1:14" ht="12.75" customHeight="1">
      <c r="A169" s="40"/>
      <c r="B169" s="36"/>
      <c r="C169" s="36"/>
      <c r="D169" s="44"/>
      <c r="E169" s="44"/>
      <c r="F169" s="44"/>
      <c r="G169" s="44"/>
      <c r="H169" s="44"/>
      <c r="I169" s="44"/>
      <c r="J169" s="44"/>
      <c r="K169" s="44"/>
      <c r="L169" s="63"/>
      <c r="M169" s="44"/>
      <c r="N169" s="44"/>
    </row>
    <row r="170" spans="1:14" ht="12.75" customHeight="1">
      <c r="A170" s="40" t="s">
        <v>135</v>
      </c>
      <c r="B170" s="36"/>
      <c r="C170" s="36"/>
      <c r="D170" s="44"/>
      <c r="E170" s="44"/>
      <c r="F170" s="44"/>
      <c r="G170" s="44"/>
      <c r="H170" s="44"/>
      <c r="I170" s="44"/>
      <c r="J170" s="44"/>
      <c r="K170" s="44"/>
      <c r="L170" s="63"/>
      <c r="M170" s="44"/>
      <c r="N170" s="44"/>
    </row>
    <row r="171" spans="1:14" ht="12.75" customHeight="1">
      <c r="A171" s="40" t="s">
        <v>136</v>
      </c>
      <c r="B171" s="36"/>
      <c r="C171" s="36"/>
      <c r="D171" s="44">
        <v>0</v>
      </c>
      <c r="E171" s="44">
        <v>0</v>
      </c>
      <c r="F171" s="44">
        <v>0</v>
      </c>
      <c r="G171" s="44">
        <v>0</v>
      </c>
      <c r="H171" s="44">
        <v>0</v>
      </c>
      <c r="I171" s="44">
        <v>0</v>
      </c>
      <c r="J171" s="44">
        <v>0</v>
      </c>
      <c r="K171" s="44">
        <v>0</v>
      </c>
      <c r="L171" s="63">
        <f>SUM(D171:K171)</f>
        <v>0</v>
      </c>
      <c r="M171" s="44">
        <v>-210</v>
      </c>
      <c r="N171" s="44">
        <f>L171+M171</f>
        <v>-210</v>
      </c>
    </row>
    <row r="172" spans="1:14" ht="12.75" customHeight="1">
      <c r="A172" s="40"/>
      <c r="B172" s="36"/>
      <c r="C172" s="36"/>
      <c r="D172" s="44"/>
      <c r="E172" s="44"/>
      <c r="F172" s="44"/>
      <c r="G172" s="44"/>
      <c r="H172" s="44"/>
      <c r="I172" s="44"/>
      <c r="J172" s="44"/>
      <c r="K172" s="43"/>
      <c r="L172" s="41"/>
      <c r="M172" s="44"/>
      <c r="N172" s="43"/>
    </row>
    <row r="173" spans="1:14" ht="12.75" customHeight="1" thickBot="1">
      <c r="A173" s="40" t="s">
        <v>154</v>
      </c>
      <c r="B173" s="36"/>
      <c r="C173" s="36"/>
      <c r="D173" s="46">
        <f aca="true" t="shared" si="0" ref="D173:K173">SUM(D155:D172)</f>
        <v>396633</v>
      </c>
      <c r="E173" s="46">
        <f t="shared" si="0"/>
        <v>454</v>
      </c>
      <c r="F173" s="46">
        <f t="shared" si="0"/>
        <v>4102</v>
      </c>
      <c r="G173" s="46">
        <f t="shared" si="0"/>
        <v>1698</v>
      </c>
      <c r="H173" s="46">
        <f t="shared" si="0"/>
        <v>312</v>
      </c>
      <c r="I173" s="46">
        <f t="shared" si="0"/>
        <v>104290</v>
      </c>
      <c r="J173" s="46">
        <f t="shared" si="0"/>
        <v>-7934</v>
      </c>
      <c r="K173" s="46">
        <f t="shared" si="0"/>
        <v>555508</v>
      </c>
      <c r="L173" s="46">
        <f>SUM(L155:L172)</f>
        <v>1055063</v>
      </c>
      <c r="M173" s="46">
        <f>SUM(M155:M172)</f>
        <v>17443</v>
      </c>
      <c r="N173" s="46">
        <f>SUM(N155:N172)</f>
        <v>1072506</v>
      </c>
    </row>
    <row r="174" spans="1:14" ht="12.75" customHeight="1" thickTop="1">
      <c r="A174" s="40"/>
      <c r="B174" s="36"/>
      <c r="C174" s="36"/>
      <c r="D174" s="43"/>
      <c r="E174" s="43"/>
      <c r="F174" s="43"/>
      <c r="G174" s="43"/>
      <c r="H174" s="43"/>
      <c r="I174" s="43"/>
      <c r="J174" s="43"/>
      <c r="K174" s="43"/>
      <c r="L174" s="43"/>
      <c r="M174" s="43"/>
      <c r="N174" s="43"/>
    </row>
    <row r="175" spans="1:14" ht="12.75" customHeight="1">
      <c r="A175" s="40"/>
      <c r="B175" s="36"/>
      <c r="C175" s="36"/>
      <c r="D175" s="43"/>
      <c r="E175" s="43"/>
      <c r="F175" s="43"/>
      <c r="G175" s="43"/>
      <c r="H175" s="43"/>
      <c r="I175" s="43"/>
      <c r="J175" s="43"/>
      <c r="K175" s="43"/>
      <c r="L175" s="43"/>
      <c r="M175" s="43"/>
      <c r="N175" s="43"/>
    </row>
    <row r="176" spans="1:14" ht="13.5">
      <c r="A176" s="40" t="s">
        <v>62</v>
      </c>
      <c r="B176" s="36"/>
      <c r="C176" s="36"/>
      <c r="D176" s="43">
        <v>198275</v>
      </c>
      <c r="E176" s="43">
        <v>18736</v>
      </c>
      <c r="F176" s="44">
        <v>0</v>
      </c>
      <c r="G176" s="44">
        <v>0</v>
      </c>
      <c r="H176" s="44">
        <v>2072</v>
      </c>
      <c r="I176" s="44">
        <v>25169</v>
      </c>
      <c r="J176" s="44">
        <v>0</v>
      </c>
      <c r="K176" s="43">
        <v>547505</v>
      </c>
      <c r="L176" s="41">
        <f>SUM(D176:K176)</f>
        <v>791757</v>
      </c>
      <c r="M176" s="43">
        <v>12491</v>
      </c>
      <c r="N176" s="43">
        <f>L176+M176</f>
        <v>804248</v>
      </c>
    </row>
    <row r="177" spans="1:14" ht="13.5">
      <c r="A177" s="40"/>
      <c r="B177" s="36"/>
      <c r="C177" s="36"/>
      <c r="D177" s="43"/>
      <c r="E177" s="43"/>
      <c r="F177" s="43"/>
      <c r="G177" s="45"/>
      <c r="H177" s="45"/>
      <c r="I177" s="45"/>
      <c r="J177" s="45"/>
      <c r="K177" s="43"/>
      <c r="L177" s="43"/>
      <c r="M177" s="43"/>
      <c r="N177" s="43"/>
    </row>
    <row r="178" spans="1:14" ht="13.5">
      <c r="A178" s="40" t="s">
        <v>90</v>
      </c>
      <c r="B178" s="36"/>
      <c r="C178" s="36"/>
      <c r="D178" s="43"/>
      <c r="E178" s="43"/>
      <c r="F178" s="43"/>
      <c r="G178" s="45"/>
      <c r="H178" s="45"/>
      <c r="I178" s="45"/>
      <c r="J178" s="45"/>
      <c r="K178" s="43"/>
      <c r="L178" s="43"/>
      <c r="M178" s="43"/>
      <c r="N178" s="43"/>
    </row>
    <row r="179" spans="1:14" ht="13.5">
      <c r="A179" s="40" t="s">
        <v>111</v>
      </c>
      <c r="C179" s="36"/>
      <c r="D179" s="44">
        <v>0</v>
      </c>
      <c r="E179" s="44">
        <v>0</v>
      </c>
      <c r="F179" s="44">
        <v>0</v>
      </c>
      <c r="G179" s="44">
        <v>2121</v>
      </c>
      <c r="H179" s="44">
        <v>-102</v>
      </c>
      <c r="I179" s="44">
        <v>0</v>
      </c>
      <c r="J179" s="44">
        <v>0</v>
      </c>
      <c r="K179" s="43">
        <f>M40</f>
        <v>108174</v>
      </c>
      <c r="L179" s="41">
        <f>SUM(D179:K179)</f>
        <v>110193</v>
      </c>
      <c r="M179" s="43">
        <f>M42</f>
        <v>2666</v>
      </c>
      <c r="N179" s="43">
        <f>L179+M179</f>
        <v>112859</v>
      </c>
    </row>
    <row r="180" spans="1:14" ht="13.5">
      <c r="A180" s="40"/>
      <c r="B180" s="36"/>
      <c r="C180" s="36"/>
      <c r="D180" s="44"/>
      <c r="E180" s="44"/>
      <c r="F180" s="47"/>
      <c r="G180" s="44"/>
      <c r="H180" s="44"/>
      <c r="I180" s="44"/>
      <c r="J180" s="44"/>
      <c r="K180" s="44"/>
      <c r="L180" s="41"/>
      <c r="M180" s="44"/>
      <c r="N180" s="43"/>
    </row>
    <row r="181" spans="1:14" ht="13.5">
      <c r="A181" s="40" t="s">
        <v>125</v>
      </c>
      <c r="B181" s="36"/>
      <c r="C181" s="36"/>
      <c r="D181" s="44">
        <v>0</v>
      </c>
      <c r="E181" s="44">
        <v>0</v>
      </c>
      <c r="F181" s="44">
        <v>0</v>
      </c>
      <c r="G181" s="44">
        <v>0</v>
      </c>
      <c r="H181" s="44">
        <v>0</v>
      </c>
      <c r="I181" s="44">
        <v>0</v>
      </c>
      <c r="J181" s="44">
        <v>0</v>
      </c>
      <c r="K181" s="44">
        <f>-23793-14871</f>
        <v>-38664</v>
      </c>
      <c r="L181" s="41">
        <f>SUM(D181:K181)</f>
        <v>-38664</v>
      </c>
      <c r="M181" s="44">
        <v>0</v>
      </c>
      <c r="N181" s="43">
        <f>L181+M181</f>
        <v>-38664</v>
      </c>
    </row>
    <row r="182" spans="1:14" ht="13.5">
      <c r="A182" s="40"/>
      <c r="B182" s="36"/>
      <c r="C182" s="36"/>
      <c r="D182" s="44"/>
      <c r="E182" s="44"/>
      <c r="F182" s="44"/>
      <c r="G182" s="44"/>
      <c r="H182" s="44"/>
      <c r="I182" s="44"/>
      <c r="J182" s="44"/>
      <c r="K182" s="44"/>
      <c r="L182" s="41"/>
      <c r="M182" s="44"/>
      <c r="N182" s="43"/>
    </row>
    <row r="183" spans="1:14" ht="13.5">
      <c r="A183" s="40" t="s">
        <v>168</v>
      </c>
      <c r="B183" s="36"/>
      <c r="C183" s="36"/>
      <c r="D183" s="44"/>
      <c r="E183" s="44"/>
      <c r="F183" s="44"/>
      <c r="G183" s="44"/>
      <c r="H183" s="44"/>
      <c r="I183" s="44"/>
      <c r="J183" s="44"/>
      <c r="K183" s="44"/>
      <c r="L183" s="41"/>
      <c r="M183" s="44"/>
      <c r="N183" s="43"/>
    </row>
    <row r="184" spans="1:14" ht="13.5">
      <c r="A184" s="40" t="s">
        <v>169</v>
      </c>
      <c r="B184" s="36"/>
      <c r="C184" s="36"/>
      <c r="D184" s="44">
        <v>0</v>
      </c>
      <c r="E184" s="44">
        <v>0</v>
      </c>
      <c r="F184" s="44">
        <v>0</v>
      </c>
      <c r="G184" s="44">
        <v>0</v>
      </c>
      <c r="H184" s="44">
        <v>0</v>
      </c>
      <c r="I184" s="44">
        <v>-128</v>
      </c>
      <c r="J184" s="44">
        <v>0</v>
      </c>
      <c r="K184" s="44">
        <f>-I184</f>
        <v>128</v>
      </c>
      <c r="L184" s="63">
        <f>SUM(D184:K184)</f>
        <v>0</v>
      </c>
      <c r="M184" s="44">
        <v>0</v>
      </c>
      <c r="N184" s="63">
        <f>SUM(L184:M184)</f>
        <v>0</v>
      </c>
    </row>
    <row r="185" spans="1:14" ht="13.5">
      <c r="A185" s="40"/>
      <c r="B185" s="36"/>
      <c r="C185" s="36"/>
      <c r="D185" s="44"/>
      <c r="E185" s="44"/>
      <c r="F185" s="44"/>
      <c r="G185" s="44"/>
      <c r="H185" s="44"/>
      <c r="I185" s="44"/>
      <c r="J185" s="44"/>
      <c r="K185" s="44"/>
      <c r="L185" s="41"/>
      <c r="M185" s="44"/>
      <c r="N185" s="43"/>
    </row>
    <row r="186" spans="1:14" ht="13.5">
      <c r="A186" s="40" t="s">
        <v>83</v>
      </c>
      <c r="B186" s="36"/>
      <c r="C186" s="36"/>
      <c r="D186" s="44"/>
      <c r="E186" s="44"/>
      <c r="F186" s="44"/>
      <c r="G186" s="44"/>
      <c r="H186" s="44"/>
      <c r="I186" s="44"/>
      <c r="J186" s="44"/>
      <c r="K186" s="44"/>
      <c r="L186" s="44"/>
      <c r="M186" s="44"/>
      <c r="N186" s="43"/>
    </row>
    <row r="187" spans="1:14" ht="13.5">
      <c r="A187" s="40" t="s">
        <v>151</v>
      </c>
      <c r="B187" s="36"/>
      <c r="C187" s="36"/>
      <c r="D187" s="44">
        <v>198274</v>
      </c>
      <c r="E187" s="44">
        <v>-18721</v>
      </c>
      <c r="F187" s="44">
        <v>0</v>
      </c>
      <c r="G187" s="44">
        <v>0</v>
      </c>
      <c r="H187" s="44">
        <v>0</v>
      </c>
      <c r="I187" s="44">
        <v>0</v>
      </c>
      <c r="J187" s="44">
        <v>0</v>
      </c>
      <c r="K187" s="44">
        <v>-179553</v>
      </c>
      <c r="L187" s="44">
        <f>SUM(D187:K187)</f>
        <v>0</v>
      </c>
      <c r="M187" s="44">
        <v>0</v>
      </c>
      <c r="N187" s="44">
        <f>L187+M187</f>
        <v>0</v>
      </c>
    </row>
    <row r="188" spans="1:14" ht="13.5">
      <c r="A188" s="40" t="s">
        <v>91</v>
      </c>
      <c r="B188" s="36"/>
      <c r="C188" s="36"/>
      <c r="D188" s="44">
        <v>64</v>
      </c>
      <c r="E188" s="44">
        <v>337</v>
      </c>
      <c r="F188" s="44">
        <v>-17</v>
      </c>
      <c r="G188" s="44">
        <v>0</v>
      </c>
      <c r="H188" s="44">
        <v>0</v>
      </c>
      <c r="I188" s="44">
        <v>0</v>
      </c>
      <c r="J188" s="44">
        <v>0</v>
      </c>
      <c r="K188" s="44">
        <v>0</v>
      </c>
      <c r="L188" s="41">
        <f>SUM(D188:K188)</f>
        <v>384</v>
      </c>
      <c r="M188" s="44">
        <v>0</v>
      </c>
      <c r="N188" s="43">
        <f>L188+M188</f>
        <v>384</v>
      </c>
    </row>
    <row r="189" spans="1:14" ht="13.5">
      <c r="A189" s="40"/>
      <c r="B189" s="36"/>
      <c r="C189" s="36"/>
      <c r="D189" s="44"/>
      <c r="E189" s="44"/>
      <c r="F189" s="47"/>
      <c r="G189" s="44"/>
      <c r="H189" s="44"/>
      <c r="I189" s="44"/>
      <c r="J189" s="44"/>
      <c r="K189" s="44"/>
      <c r="L189" s="41"/>
      <c r="M189" s="44"/>
      <c r="N189" s="43"/>
    </row>
    <row r="190" spans="1:14" ht="13.5">
      <c r="A190" s="40" t="s">
        <v>152</v>
      </c>
      <c r="B190" s="36"/>
      <c r="C190" s="36"/>
      <c r="D190" s="44">
        <v>0</v>
      </c>
      <c r="E190" s="44">
        <v>0</v>
      </c>
      <c r="F190" s="44">
        <v>4124</v>
      </c>
      <c r="G190" s="44">
        <v>0</v>
      </c>
      <c r="H190" s="44">
        <v>0</v>
      </c>
      <c r="I190" s="44"/>
      <c r="J190" s="44">
        <v>0</v>
      </c>
      <c r="K190" s="44">
        <v>-4124</v>
      </c>
      <c r="L190" s="63">
        <f>SUM(D190:K190)</f>
        <v>0</v>
      </c>
      <c r="M190" s="44">
        <v>0</v>
      </c>
      <c r="N190" s="63">
        <f>SUM(L190:M190)</f>
        <v>0</v>
      </c>
    </row>
    <row r="191" spans="1:14" ht="13.5">
      <c r="A191" s="40"/>
      <c r="B191" s="36"/>
      <c r="C191" s="36"/>
      <c r="D191" s="44"/>
      <c r="E191" s="44"/>
      <c r="F191" s="47"/>
      <c r="G191" s="44"/>
      <c r="H191" s="44"/>
      <c r="I191" s="44"/>
      <c r="J191" s="44"/>
      <c r="K191" s="44"/>
      <c r="L191" s="41"/>
      <c r="M191" s="44"/>
      <c r="N191" s="43"/>
    </row>
    <row r="192" spans="1:14" ht="13.5">
      <c r="A192" s="40" t="s">
        <v>124</v>
      </c>
      <c r="B192" s="36"/>
      <c r="C192" s="36"/>
      <c r="D192" s="44"/>
      <c r="E192" s="44"/>
      <c r="F192" s="44"/>
      <c r="G192" s="44"/>
      <c r="H192" s="44"/>
      <c r="I192" s="44"/>
      <c r="J192" s="44"/>
      <c r="K192" s="44"/>
      <c r="L192" s="41"/>
      <c r="M192" s="44"/>
      <c r="N192" s="43"/>
    </row>
    <row r="193" spans="1:14" ht="13.5">
      <c r="A193" s="36" t="s">
        <v>89</v>
      </c>
      <c r="C193" s="36"/>
      <c r="D193" s="44">
        <v>0</v>
      </c>
      <c r="E193" s="44">
        <v>0</v>
      </c>
      <c r="F193" s="44">
        <v>0</v>
      </c>
      <c r="G193" s="44">
        <v>0</v>
      </c>
      <c r="H193" s="44">
        <v>0</v>
      </c>
      <c r="I193" s="44">
        <v>0</v>
      </c>
      <c r="J193" s="44">
        <v>0</v>
      </c>
      <c r="K193" s="44">
        <v>0</v>
      </c>
      <c r="L193" s="63">
        <f>SUM(D193:K193)</f>
        <v>0</v>
      </c>
      <c r="M193" s="44">
        <v>40</v>
      </c>
      <c r="N193" s="43">
        <f>L193+M193</f>
        <v>40</v>
      </c>
    </row>
    <row r="194" spans="1:14" ht="13.5">
      <c r="A194" s="40"/>
      <c r="B194" s="36"/>
      <c r="C194" s="36"/>
      <c r="D194" s="44"/>
      <c r="E194" s="44"/>
      <c r="F194" s="47"/>
      <c r="G194" s="44"/>
      <c r="H194" s="44"/>
      <c r="I194" s="44"/>
      <c r="J194" s="44"/>
      <c r="K194" s="44"/>
      <c r="L194" s="41"/>
      <c r="M194" s="44"/>
      <c r="N194" s="43"/>
    </row>
    <row r="195" spans="1:14" ht="14.25" thickBot="1">
      <c r="A195" s="40" t="s">
        <v>150</v>
      </c>
      <c r="B195" s="36"/>
      <c r="C195" s="36"/>
      <c r="D195" s="46">
        <f aca="true" t="shared" si="1" ref="D195:N195">SUM(D176:D194)</f>
        <v>396613</v>
      </c>
      <c r="E195" s="46">
        <f t="shared" si="1"/>
        <v>352</v>
      </c>
      <c r="F195" s="66">
        <f t="shared" si="1"/>
        <v>4107</v>
      </c>
      <c r="G195" s="66">
        <f t="shared" si="1"/>
        <v>2121</v>
      </c>
      <c r="H195" s="66">
        <f t="shared" si="1"/>
        <v>1970</v>
      </c>
      <c r="I195" s="66">
        <f t="shared" si="1"/>
        <v>25041</v>
      </c>
      <c r="J195" s="66">
        <f t="shared" si="1"/>
        <v>0</v>
      </c>
      <c r="K195" s="46">
        <f t="shared" si="1"/>
        <v>433466</v>
      </c>
      <c r="L195" s="46">
        <f t="shared" si="1"/>
        <v>863670</v>
      </c>
      <c r="M195" s="46">
        <f t="shared" si="1"/>
        <v>15197</v>
      </c>
      <c r="N195" s="46">
        <f t="shared" si="1"/>
        <v>878867</v>
      </c>
    </row>
    <row r="196" spans="1:13" ht="14.25" thickTop="1">
      <c r="A196" s="40"/>
      <c r="B196" s="36"/>
      <c r="C196" s="36"/>
      <c r="D196" s="41"/>
      <c r="E196" s="41"/>
      <c r="F196" s="41"/>
      <c r="G196" s="41"/>
      <c r="H196" s="41"/>
      <c r="I196" s="41"/>
      <c r="J196" s="41"/>
      <c r="K196" s="41"/>
      <c r="L196" s="41"/>
      <c r="M196" s="41"/>
    </row>
    <row r="197" spans="1:13" ht="13.5">
      <c r="A197" s="40"/>
      <c r="B197" s="36"/>
      <c r="C197" s="36"/>
      <c r="D197" s="41"/>
      <c r="E197" s="41"/>
      <c r="F197" s="41"/>
      <c r="G197" s="41"/>
      <c r="H197" s="41"/>
      <c r="I197" s="41"/>
      <c r="J197" s="41"/>
      <c r="K197" s="41"/>
      <c r="L197" s="41"/>
      <c r="M197" s="41"/>
    </row>
    <row r="198" spans="1:14" ht="13.5">
      <c r="A198" s="40"/>
      <c r="B198" s="36"/>
      <c r="C198" s="36"/>
      <c r="D198" s="41"/>
      <c r="E198" s="41"/>
      <c r="F198" s="41"/>
      <c r="G198" s="41"/>
      <c r="H198" s="41"/>
      <c r="I198" s="41"/>
      <c r="J198" s="41"/>
      <c r="K198" s="41"/>
      <c r="L198" s="41"/>
      <c r="M198" s="41"/>
      <c r="N198" s="41"/>
    </row>
    <row r="199" spans="1:14" ht="13.5">
      <c r="A199" s="40"/>
      <c r="B199" s="36"/>
      <c r="C199" s="36"/>
      <c r="D199" s="41"/>
      <c r="E199" s="41"/>
      <c r="F199" s="41"/>
      <c r="G199" s="41"/>
      <c r="H199" s="41"/>
      <c r="I199" s="41"/>
      <c r="J199" s="41"/>
      <c r="K199" s="41"/>
      <c r="L199" s="41"/>
      <c r="M199" s="41"/>
      <c r="N199" s="41"/>
    </row>
    <row r="200" spans="1:14" ht="13.5">
      <c r="A200" s="40"/>
      <c r="B200" s="36"/>
      <c r="C200" s="36"/>
      <c r="D200" s="41"/>
      <c r="E200" s="41"/>
      <c r="F200" s="41"/>
      <c r="G200" s="41"/>
      <c r="H200" s="41"/>
      <c r="I200" s="41"/>
      <c r="J200" s="41"/>
      <c r="K200" s="41"/>
      <c r="L200" s="41"/>
      <c r="M200" s="41"/>
      <c r="N200" s="41"/>
    </row>
    <row r="201" spans="1:14" ht="13.5">
      <c r="A201" s="40"/>
      <c r="B201" s="36"/>
      <c r="C201" s="36"/>
      <c r="D201" s="41"/>
      <c r="E201" s="41"/>
      <c r="F201" s="41"/>
      <c r="G201" s="41"/>
      <c r="H201" s="41"/>
      <c r="I201" s="41"/>
      <c r="J201" s="41"/>
      <c r="K201" s="41"/>
      <c r="L201" s="41"/>
      <c r="M201" s="41"/>
      <c r="N201" s="41"/>
    </row>
    <row r="202" spans="1:14" ht="13.5">
      <c r="A202" s="40"/>
      <c r="B202" s="36"/>
      <c r="C202" s="36"/>
      <c r="D202" s="41"/>
      <c r="E202" s="41"/>
      <c r="F202" s="41"/>
      <c r="G202" s="41"/>
      <c r="H202" s="41"/>
      <c r="I202" s="41"/>
      <c r="J202" s="41"/>
      <c r="K202" s="41"/>
      <c r="L202" s="41"/>
      <c r="M202" s="41"/>
      <c r="N202" s="41"/>
    </row>
    <row r="203" spans="1:14" ht="13.5">
      <c r="A203" s="40"/>
      <c r="B203" s="36"/>
      <c r="C203" s="36"/>
      <c r="D203" s="41"/>
      <c r="E203" s="41"/>
      <c r="F203" s="41"/>
      <c r="G203" s="41"/>
      <c r="H203" s="41"/>
      <c r="I203" s="41"/>
      <c r="J203" s="41"/>
      <c r="K203" s="41"/>
      <c r="L203" s="41"/>
      <c r="M203" s="41"/>
      <c r="N203" s="41"/>
    </row>
    <row r="204" spans="1:14" ht="13.5">
      <c r="A204" s="40"/>
      <c r="B204" s="36"/>
      <c r="C204" s="36"/>
      <c r="D204" s="41"/>
      <c r="E204" s="41"/>
      <c r="F204" s="41"/>
      <c r="G204" s="41"/>
      <c r="H204" s="41"/>
      <c r="I204" s="41"/>
      <c r="J204" s="41"/>
      <c r="K204" s="41"/>
      <c r="L204" s="41"/>
      <c r="M204" s="41"/>
      <c r="N204" s="41"/>
    </row>
    <row r="205" spans="1:14" ht="13.5">
      <c r="A205" s="40"/>
      <c r="B205" s="36"/>
      <c r="C205" s="36"/>
      <c r="D205" s="41"/>
      <c r="E205" s="41"/>
      <c r="F205" s="41"/>
      <c r="G205" s="41"/>
      <c r="H205" s="41"/>
      <c r="I205" s="41"/>
      <c r="J205" s="41"/>
      <c r="K205" s="41"/>
      <c r="L205" s="41"/>
      <c r="M205" s="41"/>
      <c r="N205" s="41"/>
    </row>
    <row r="206" spans="1:14" ht="13.5">
      <c r="A206" s="40"/>
      <c r="B206" s="36"/>
      <c r="C206" s="36"/>
      <c r="D206" s="41"/>
      <c r="E206" s="41"/>
      <c r="F206" s="41"/>
      <c r="G206" s="41"/>
      <c r="H206" s="41"/>
      <c r="I206" s="41"/>
      <c r="J206" s="41"/>
      <c r="K206" s="41"/>
      <c r="L206" s="41"/>
      <c r="M206" s="41"/>
      <c r="N206" s="41"/>
    </row>
    <row r="207" spans="1:14" ht="13.5">
      <c r="A207" s="40"/>
      <c r="B207" s="36"/>
      <c r="C207" s="36"/>
      <c r="D207" s="41"/>
      <c r="E207" s="41"/>
      <c r="F207" s="41"/>
      <c r="G207" s="41"/>
      <c r="H207" s="41"/>
      <c r="I207" s="41"/>
      <c r="J207" s="41"/>
      <c r="K207" s="41"/>
      <c r="L207" s="41"/>
      <c r="M207" s="41"/>
      <c r="N207" s="41"/>
    </row>
    <row r="208" spans="1:14" ht="13.5">
      <c r="A208" s="40"/>
      <c r="B208" s="36"/>
      <c r="C208" s="36"/>
      <c r="D208" s="41"/>
      <c r="E208" s="41"/>
      <c r="F208" s="41"/>
      <c r="G208" s="41"/>
      <c r="H208" s="41"/>
      <c r="I208" s="41"/>
      <c r="J208" s="41"/>
      <c r="K208" s="41"/>
      <c r="L208" s="41"/>
      <c r="M208" s="41"/>
      <c r="N208" s="41"/>
    </row>
    <row r="209" spans="1:14" ht="13.5">
      <c r="A209" s="40"/>
      <c r="B209" s="36"/>
      <c r="C209" s="36"/>
      <c r="D209" s="41"/>
      <c r="E209" s="41"/>
      <c r="F209" s="41"/>
      <c r="G209" s="41"/>
      <c r="H209" s="41"/>
      <c r="I209" s="41"/>
      <c r="J209" s="41"/>
      <c r="K209" s="41"/>
      <c r="L209" s="41"/>
      <c r="M209" s="41"/>
      <c r="N209" s="41"/>
    </row>
    <row r="210" spans="1:14" ht="13.5">
      <c r="A210" s="40"/>
      <c r="B210" s="36"/>
      <c r="C210" s="36"/>
      <c r="D210" s="41"/>
      <c r="E210" s="41"/>
      <c r="F210" s="41"/>
      <c r="G210" s="41"/>
      <c r="H210" s="41"/>
      <c r="I210" s="41"/>
      <c r="J210" s="41"/>
      <c r="K210" s="41"/>
      <c r="L210" s="41"/>
      <c r="M210" s="41"/>
      <c r="N210" s="41"/>
    </row>
    <row r="211" spans="1:14" ht="13.5">
      <c r="A211" s="40"/>
      <c r="B211" s="36"/>
      <c r="C211" s="36"/>
      <c r="D211" s="41"/>
      <c r="E211" s="41"/>
      <c r="F211" s="41"/>
      <c r="G211" s="41"/>
      <c r="H211" s="41"/>
      <c r="I211" s="41"/>
      <c r="J211" s="41"/>
      <c r="K211" s="41"/>
      <c r="L211" s="41"/>
      <c r="M211" s="41"/>
      <c r="N211" s="41"/>
    </row>
    <row r="212" spans="1:14" ht="13.5">
      <c r="A212" s="40"/>
      <c r="B212" s="36"/>
      <c r="C212" s="36"/>
      <c r="D212" s="41"/>
      <c r="E212" s="41"/>
      <c r="F212" s="41"/>
      <c r="G212" s="41"/>
      <c r="H212" s="41"/>
      <c r="I212" s="41"/>
      <c r="J212" s="41"/>
      <c r="K212" s="41"/>
      <c r="L212" s="41"/>
      <c r="M212" s="41"/>
      <c r="N212" s="41"/>
    </row>
    <row r="213" spans="1:12" ht="12.75" customHeight="1">
      <c r="A213" s="61" t="s">
        <v>137</v>
      </c>
      <c r="F213" s="15"/>
      <c r="G213" s="15"/>
      <c r="H213" s="15"/>
      <c r="I213" s="15"/>
      <c r="J213" s="15"/>
      <c r="K213" s="15"/>
      <c r="L213" s="15"/>
    </row>
    <row r="214" spans="1:12" ht="12.75" customHeight="1">
      <c r="A214" s="8" t="s">
        <v>138</v>
      </c>
      <c r="C214" s="9"/>
      <c r="D214" s="9"/>
      <c r="E214" s="9"/>
      <c r="F214" s="9"/>
      <c r="J214" s="29"/>
      <c r="K214" s="29"/>
      <c r="L214" s="31"/>
    </row>
    <row r="215" spans="1:12" ht="13.5" customHeight="1">
      <c r="A215" s="1" t="s">
        <v>35</v>
      </c>
      <c r="B215" s="9"/>
      <c r="C215" s="9"/>
      <c r="D215" s="9"/>
      <c r="E215" s="9"/>
      <c r="F215" s="9"/>
      <c r="J215" s="48"/>
      <c r="K215" s="49"/>
      <c r="L215" s="49"/>
    </row>
    <row r="216" spans="1:10" ht="13.5" customHeight="1">
      <c r="A216" s="1" t="s">
        <v>118</v>
      </c>
      <c r="J216" s="35"/>
    </row>
    <row r="217" ht="12.75" customHeight="1">
      <c r="J217" s="35"/>
    </row>
    <row r="218" spans="12:14" ht="12.75" customHeight="1">
      <c r="L218" s="11"/>
      <c r="N218" s="50"/>
    </row>
    <row r="219" spans="10:12" ht="12.75" customHeight="1">
      <c r="J219" s="50" t="s">
        <v>139</v>
      </c>
      <c r="L219" s="50" t="s">
        <v>139</v>
      </c>
    </row>
    <row r="220" spans="10:12" ht="12.75" customHeight="1">
      <c r="J220" s="50" t="s">
        <v>140</v>
      </c>
      <c r="L220" s="50" t="s">
        <v>140</v>
      </c>
    </row>
    <row r="221" spans="10:12" ht="12.75" customHeight="1">
      <c r="J221" s="51" t="str">
        <f>CONCATENATE("AS AT ",J11)</f>
        <v>AS AT 30/9/2011</v>
      </c>
      <c r="L221" s="51" t="str">
        <f>CONCATENATE("AS AT ",M11)</f>
        <v>AS AT 30/9/2010</v>
      </c>
    </row>
    <row r="222" spans="10:12" ht="12.75" customHeight="1">
      <c r="J222" s="11" t="s">
        <v>2</v>
      </c>
      <c r="L222" s="11" t="s">
        <v>2</v>
      </c>
    </row>
    <row r="223" spans="10:12" ht="12.75" customHeight="1">
      <c r="J223" s="11"/>
      <c r="L223" s="25"/>
    </row>
    <row r="224" ht="12.75" customHeight="1">
      <c r="A224" s="1" t="s">
        <v>171</v>
      </c>
    </row>
    <row r="225" spans="1:12" ht="12.75" customHeight="1">
      <c r="A225" s="8" t="s">
        <v>53</v>
      </c>
      <c r="J225" s="15">
        <f>L24</f>
        <v>154529</v>
      </c>
      <c r="L225" s="15">
        <f>M24</f>
        <v>158440</v>
      </c>
    </row>
    <row r="226" spans="10:12" ht="12.75" customHeight="1">
      <c r="J226" s="15"/>
      <c r="L226" s="15"/>
    </row>
    <row r="227" spans="1:18" ht="12.75" customHeight="1">
      <c r="A227" s="8" t="s">
        <v>19</v>
      </c>
      <c r="J227" s="15"/>
      <c r="L227" s="15"/>
      <c r="R227" s="15"/>
    </row>
    <row r="228" spans="1:18" ht="12.75" customHeight="1">
      <c r="A228" s="8" t="s">
        <v>155</v>
      </c>
      <c r="J228" s="52">
        <v>3837</v>
      </c>
      <c r="L228" s="52">
        <v>3706</v>
      </c>
      <c r="R228" s="15"/>
    </row>
    <row r="229" spans="1:18" ht="12.75" customHeight="1">
      <c r="A229" s="8" t="s">
        <v>156</v>
      </c>
      <c r="J229" s="52">
        <v>75062</v>
      </c>
      <c r="L229" s="52">
        <v>63222</v>
      </c>
      <c r="R229" s="15"/>
    </row>
    <row r="230" spans="1:18" ht="12.75" customHeight="1">
      <c r="A230" s="8" t="s">
        <v>30</v>
      </c>
      <c r="J230" s="52">
        <f>-L22</f>
        <v>4305</v>
      </c>
      <c r="L230" s="52">
        <f>-M22</f>
        <v>2981</v>
      </c>
      <c r="R230" s="15"/>
    </row>
    <row r="231" spans="1:18" ht="12.75" customHeight="1">
      <c r="A231" s="8" t="s">
        <v>167</v>
      </c>
      <c r="J231" s="52">
        <v>897</v>
      </c>
      <c r="L231" s="52">
        <v>310</v>
      </c>
      <c r="R231" s="15"/>
    </row>
    <row r="232" spans="1:18" ht="12.75" customHeight="1">
      <c r="A232" s="8" t="s">
        <v>59</v>
      </c>
      <c r="J232" s="59">
        <v>-280</v>
      </c>
      <c r="L232" s="62">
        <v>-316</v>
      </c>
      <c r="R232" s="15"/>
    </row>
    <row r="233" spans="1:18" ht="12.75" customHeight="1">
      <c r="A233" s="8" t="s">
        <v>157</v>
      </c>
      <c r="J233" s="53">
        <f>SUM(J225:J232)</f>
        <v>238350</v>
      </c>
      <c r="L233" s="53">
        <f>SUM(L225:L232)</f>
        <v>228343</v>
      </c>
      <c r="R233" s="15"/>
    </row>
    <row r="234" spans="10:18" ht="12.75" customHeight="1">
      <c r="J234" s="15"/>
      <c r="L234" s="15"/>
      <c r="R234" s="15"/>
    </row>
    <row r="235" spans="1:18" ht="12.75" customHeight="1">
      <c r="A235" s="8" t="s">
        <v>13</v>
      </c>
      <c r="J235" s="15"/>
      <c r="L235" s="15"/>
      <c r="R235" s="15"/>
    </row>
    <row r="236" spans="1:18" ht="12.75" customHeight="1">
      <c r="A236" s="8" t="s">
        <v>14</v>
      </c>
      <c r="J236" s="15">
        <v>-34579</v>
      </c>
      <c r="L236" s="15">
        <v>-38772</v>
      </c>
      <c r="R236" s="15"/>
    </row>
    <row r="237" spans="1:18" ht="12.75" customHeight="1">
      <c r="A237" s="8" t="s">
        <v>15</v>
      </c>
      <c r="J237" s="14">
        <v>13965</v>
      </c>
      <c r="L237" s="14">
        <v>-4058</v>
      </c>
      <c r="R237" s="14"/>
    </row>
    <row r="238" spans="1:18" ht="12.75" customHeight="1">
      <c r="A238" s="8" t="s">
        <v>74</v>
      </c>
      <c r="J238" s="53">
        <f>SUM(J233:J237)</f>
        <v>217736</v>
      </c>
      <c r="L238" s="53">
        <f>SUM(L233:L237)</f>
        <v>185513</v>
      </c>
      <c r="R238" s="14"/>
    </row>
    <row r="239" spans="10:18" ht="12.75" customHeight="1">
      <c r="J239" s="15"/>
      <c r="L239" s="15"/>
      <c r="R239" s="14"/>
    </row>
    <row r="240" spans="1:18" ht="12.75" customHeight="1">
      <c r="A240" s="8" t="s">
        <v>17</v>
      </c>
      <c r="J240" s="15">
        <f>-J230</f>
        <v>-4305</v>
      </c>
      <c r="L240" s="15">
        <f>-L230</f>
        <v>-2981</v>
      </c>
      <c r="R240" s="14"/>
    </row>
    <row r="241" spans="1:18" ht="12.75" customHeight="1">
      <c r="A241" s="8" t="s">
        <v>55</v>
      </c>
      <c r="J241" s="14">
        <v>-32189</v>
      </c>
      <c r="K241" s="54"/>
      <c r="L241" s="14">
        <v>-38495</v>
      </c>
      <c r="R241" s="14"/>
    </row>
    <row r="242" spans="1:18" ht="12.75" customHeight="1">
      <c r="A242" s="8" t="s">
        <v>142</v>
      </c>
      <c r="J242" s="55">
        <f>SUM(J238:J241)</f>
        <v>181242</v>
      </c>
      <c r="L242" s="55">
        <f>SUM(L238:L241)</f>
        <v>144037</v>
      </c>
      <c r="R242" s="14"/>
    </row>
    <row r="243" spans="10:18" ht="12.75" customHeight="1">
      <c r="J243" s="15"/>
      <c r="L243" s="15"/>
      <c r="R243" s="14"/>
    </row>
    <row r="244" spans="1:18" ht="12.75" customHeight="1">
      <c r="A244" s="1" t="s">
        <v>172</v>
      </c>
      <c r="J244" s="15"/>
      <c r="L244" s="15"/>
      <c r="R244" s="14"/>
    </row>
    <row r="245" spans="1:18" ht="12.75" customHeight="1">
      <c r="A245" s="8" t="s">
        <v>158</v>
      </c>
      <c r="J245" s="59">
        <v>-220503</v>
      </c>
      <c r="L245" s="59">
        <v>-129816</v>
      </c>
      <c r="R245" s="14"/>
    </row>
    <row r="246" spans="1:18" ht="12.75" customHeight="1">
      <c r="A246" s="8" t="s">
        <v>159</v>
      </c>
      <c r="J246" s="59">
        <v>528</v>
      </c>
      <c r="L246" s="59">
        <v>1723</v>
      </c>
      <c r="R246" s="14"/>
    </row>
    <row r="247" spans="1:18" ht="12.75" customHeight="1">
      <c r="A247" s="8" t="s">
        <v>170</v>
      </c>
      <c r="J247" s="59">
        <v>-1283</v>
      </c>
      <c r="L247" s="59">
        <v>-20879</v>
      </c>
      <c r="R247" s="14"/>
    </row>
    <row r="248" spans="1:18" ht="12.75" customHeight="1">
      <c r="A248" s="8" t="s">
        <v>160</v>
      </c>
      <c r="J248" s="59">
        <f>137-22</f>
        <v>115</v>
      </c>
      <c r="L248" s="59">
        <v>-6081</v>
      </c>
      <c r="R248" s="14"/>
    </row>
    <row r="249" spans="1:18" ht="12.75" customHeight="1">
      <c r="A249" s="8" t="s">
        <v>161</v>
      </c>
      <c r="J249" s="59">
        <v>-3171</v>
      </c>
      <c r="L249" s="59">
        <v>-3206</v>
      </c>
      <c r="R249" s="14"/>
    </row>
    <row r="250" spans="1:18" ht="12.75" customHeight="1">
      <c r="A250" s="8" t="s">
        <v>162</v>
      </c>
      <c r="J250" s="59">
        <f>-J232</f>
        <v>280</v>
      </c>
      <c r="L250" s="59">
        <f>-L232</f>
        <v>316</v>
      </c>
      <c r="R250" s="14"/>
    </row>
    <row r="251" spans="1:18" ht="12.75" customHeight="1">
      <c r="A251" s="8" t="s">
        <v>163</v>
      </c>
      <c r="J251" s="59">
        <v>-813</v>
      </c>
      <c r="L251" s="59">
        <v>-102</v>
      </c>
      <c r="R251" s="14"/>
    </row>
    <row r="252" spans="1:18" ht="12.75" customHeight="1">
      <c r="A252" s="8" t="s">
        <v>32</v>
      </c>
      <c r="J252" s="55">
        <f>SUM(J245:J251)</f>
        <v>-224847</v>
      </c>
      <c r="L252" s="55">
        <f>SUM(L245:L251)</f>
        <v>-158045</v>
      </c>
      <c r="R252" s="14"/>
    </row>
    <row r="253" spans="10:18" ht="12.75" customHeight="1">
      <c r="J253" s="15"/>
      <c r="L253" s="15"/>
      <c r="R253" s="14"/>
    </row>
    <row r="254" spans="1:18" ht="12.75" customHeight="1">
      <c r="A254" s="1" t="s">
        <v>16</v>
      </c>
      <c r="J254" s="15"/>
      <c r="L254" s="15"/>
      <c r="R254" s="14"/>
    </row>
    <row r="255" spans="1:18" ht="12.75" customHeight="1">
      <c r="A255" s="8" t="s">
        <v>82</v>
      </c>
      <c r="J255" s="59">
        <f>N161</f>
        <v>104</v>
      </c>
      <c r="L255" s="59">
        <v>384</v>
      </c>
      <c r="R255" s="14"/>
    </row>
    <row r="256" spans="1:18" ht="12.75" customHeight="1">
      <c r="A256" s="8" t="s">
        <v>134</v>
      </c>
      <c r="J256" s="59">
        <v>-7934</v>
      </c>
      <c r="L256" s="59">
        <v>0</v>
      </c>
      <c r="R256" s="14"/>
    </row>
    <row r="257" spans="1:18" ht="12.75" customHeight="1">
      <c r="A257" s="8" t="s">
        <v>164</v>
      </c>
      <c r="J257" s="52">
        <v>94892</v>
      </c>
      <c r="L257" s="52">
        <v>68895</v>
      </c>
      <c r="R257" s="14"/>
    </row>
    <row r="258" spans="1:18" ht="12.75" customHeight="1">
      <c r="A258" s="8" t="s">
        <v>165</v>
      </c>
      <c r="J258" s="52">
        <v>-41356</v>
      </c>
      <c r="L258" s="52">
        <v>-30776</v>
      </c>
      <c r="R258" s="14"/>
    </row>
    <row r="259" spans="1:18" ht="12.75" customHeight="1">
      <c r="A259" s="8" t="s">
        <v>126</v>
      </c>
      <c r="J259" s="15">
        <f>K168</f>
        <v>-32722</v>
      </c>
      <c r="L259" s="59">
        <v>-38664</v>
      </c>
      <c r="R259" s="14"/>
    </row>
    <row r="260" spans="1:18" ht="12.75" customHeight="1">
      <c r="A260" s="8" t="s">
        <v>141</v>
      </c>
      <c r="J260" s="15">
        <f>M171</f>
        <v>-210</v>
      </c>
      <c r="L260" s="59">
        <v>0</v>
      </c>
      <c r="R260" s="14"/>
    </row>
    <row r="261" spans="1:18" ht="12.75" customHeight="1">
      <c r="A261" s="8" t="s">
        <v>166</v>
      </c>
      <c r="J261" s="55">
        <f>SUM(J255:J260)</f>
        <v>12774</v>
      </c>
      <c r="L261" s="55">
        <f>SUM(L255:L260)</f>
        <v>-161</v>
      </c>
      <c r="R261" s="14"/>
    </row>
    <row r="262" spans="10:18" ht="12.75" customHeight="1">
      <c r="J262" s="15"/>
      <c r="L262" s="15"/>
      <c r="R262" s="14"/>
    </row>
    <row r="263" spans="1:18" ht="12.75" customHeight="1">
      <c r="A263" s="8" t="s">
        <v>25</v>
      </c>
      <c r="J263" s="15">
        <f>J242+J252+J261</f>
        <v>-30831</v>
      </c>
      <c r="L263" s="15">
        <f>L242+L252+L261</f>
        <v>-14169</v>
      </c>
      <c r="R263" s="14"/>
    </row>
    <row r="264" spans="1:18" ht="12.75" customHeight="1">
      <c r="A264" s="8" t="s">
        <v>114</v>
      </c>
      <c r="J264" s="15">
        <v>131712</v>
      </c>
      <c r="L264" s="15">
        <v>123449</v>
      </c>
      <c r="R264" s="14"/>
    </row>
    <row r="265" spans="1:18" ht="12.75" customHeight="1" thickBot="1">
      <c r="A265" s="8" t="s">
        <v>115</v>
      </c>
      <c r="J265" s="20">
        <f>SUM(J263:J264)</f>
        <v>100881</v>
      </c>
      <c r="L265" s="20">
        <f>SUM(L263:L264)</f>
        <v>109280</v>
      </c>
      <c r="R265" s="14"/>
    </row>
    <row r="266" ht="12.75" customHeight="1" thickTop="1">
      <c r="R266" s="14"/>
    </row>
    <row r="267" spans="1:18" ht="12.75" customHeight="1">
      <c r="A267" s="8" t="s">
        <v>36</v>
      </c>
      <c r="R267" s="14"/>
    </row>
    <row r="268" spans="1:18" ht="12.75" customHeight="1">
      <c r="A268" s="32" t="s">
        <v>113</v>
      </c>
      <c r="D268" s="9"/>
      <c r="E268" s="9"/>
      <c r="F268" s="9"/>
      <c r="J268" s="31">
        <v>22533</v>
      </c>
      <c r="K268" s="29"/>
      <c r="L268" s="31">
        <v>45961</v>
      </c>
      <c r="R268" s="14"/>
    </row>
    <row r="269" spans="1:18" ht="12.75" customHeight="1">
      <c r="A269" s="32" t="s">
        <v>112</v>
      </c>
      <c r="D269" s="9"/>
      <c r="E269" s="9"/>
      <c r="F269" s="9"/>
      <c r="J269" s="33">
        <v>78348</v>
      </c>
      <c r="K269" s="29"/>
      <c r="L269" s="33">
        <v>63319</v>
      </c>
      <c r="R269" s="14"/>
    </row>
    <row r="270" spans="10:18" ht="12.75" customHeight="1" thickBot="1">
      <c r="J270" s="20">
        <f>J268+J269</f>
        <v>100881</v>
      </c>
      <c r="L270" s="20">
        <f>L268+L269</f>
        <v>109280</v>
      </c>
      <c r="R270" s="14"/>
    </row>
    <row r="271" ht="12.75" customHeight="1" thickTop="1">
      <c r="R271" s="14"/>
    </row>
    <row r="272" ht="12.75" customHeight="1">
      <c r="R272" s="14"/>
    </row>
    <row r="273" ht="12.75" customHeight="1">
      <c r="R273" s="14"/>
    </row>
    <row r="274" ht="12.75" customHeight="1">
      <c r="R274" s="14"/>
    </row>
    <row r="275" ht="12.75" customHeight="1">
      <c r="R275" s="14"/>
    </row>
    <row r="276" ht="12.75" customHeight="1">
      <c r="R276" s="14"/>
    </row>
    <row r="277" ht="12.75" customHeight="1">
      <c r="R277" s="14"/>
    </row>
    <row r="278" ht="12.75" customHeight="1">
      <c r="R278" s="14"/>
    </row>
    <row r="279" ht="12.75" customHeight="1">
      <c r="R279" s="14"/>
    </row>
    <row r="280" spans="10:18" ht="12.75" customHeight="1">
      <c r="J280" s="35"/>
      <c r="L280" s="15"/>
      <c r="R280" s="14"/>
    </row>
    <row r="281" spans="10:18" ht="12.75" customHeight="1">
      <c r="J281" s="35"/>
      <c r="L281" s="15"/>
      <c r="R281" s="14"/>
    </row>
    <row r="282" spans="10:18" ht="12.75" customHeight="1">
      <c r="J282" s="35"/>
      <c r="L282" s="15"/>
      <c r="R282" s="14"/>
    </row>
    <row r="283" spans="10:18" ht="12.75" customHeight="1">
      <c r="J283" s="35"/>
      <c r="L283" s="15"/>
      <c r="R283" s="14"/>
    </row>
    <row r="284" spans="10:18" ht="13.5">
      <c r="J284" s="35"/>
      <c r="L284" s="15"/>
      <c r="R284" s="14"/>
    </row>
    <row r="285" spans="1:18" ht="12.75" customHeight="1">
      <c r="A285" s="8" t="s">
        <v>119</v>
      </c>
      <c r="J285" s="35"/>
      <c r="L285" s="15"/>
      <c r="R285" s="14"/>
    </row>
    <row r="286" spans="1:18" ht="12.75" customHeight="1">
      <c r="A286" s="8" t="s">
        <v>95</v>
      </c>
      <c r="J286" s="35"/>
      <c r="L286" s="15"/>
      <c r="R286" s="14"/>
    </row>
    <row r="287" spans="10:18" ht="12.75" customHeight="1">
      <c r="J287" s="35"/>
      <c r="L287" s="15"/>
      <c r="R287" s="14"/>
    </row>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sheetData>
  <mergeCells count="3">
    <mergeCell ref="J9:K9"/>
    <mergeCell ref="L9:M9"/>
    <mergeCell ref="D149:J149"/>
  </mergeCells>
  <conditionalFormatting sqref="J265">
    <cfRule type="cellIs" priority="1" dxfId="0" operator="notEqual" stopIfTrue="1">
      <formula>$J$270</formula>
    </cfRule>
  </conditionalFormatting>
  <printOptions/>
  <pageMargins left="0.7" right="0.2" top="1" bottom="0.5" header="0.5" footer="0.5"/>
  <pageSetup fitToHeight="5" horizontalDpi="600" verticalDpi="600" orientation="portrait" paperSize="9" scale="79" r:id="rId2"/>
  <headerFooter alignWithMargins="0">
    <oddFooter>&amp;C&amp;"Book Antiqua,Regular"&amp;11&amp;P</oddFooter>
  </headerFooter>
  <rowBreaks count="3" manualBreakCount="3">
    <brk id="72" max="15" man="1"/>
    <brk id="144" max="15" man="1"/>
    <brk id="214"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kim</cp:lastModifiedBy>
  <cp:lastPrinted>2011-11-25T05:01:37Z</cp:lastPrinted>
  <dcterms:created xsi:type="dcterms:W3CDTF">1996-10-14T23:33:28Z</dcterms:created>
  <dcterms:modified xsi:type="dcterms:W3CDTF">2011-11-25T05:01:45Z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