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60" yWindow="65521" windowWidth="10680" windowHeight="10890" activeTab="0"/>
  </bookViews>
  <sheets>
    <sheet name="KFCH" sheetId="1" r:id="rId1"/>
  </sheets>
  <definedNames>
    <definedName name="_xlnm.Print_Area" localSheetId="0">'KFCH'!$A$1:$P$261</definedName>
  </definedNames>
  <calcPr fullCalcOnLoad="1"/>
</workbook>
</file>

<file path=xl/sharedStrings.xml><?xml version="1.0" encoding="utf-8"?>
<sst xmlns="http://schemas.openxmlformats.org/spreadsheetml/2006/main" count="235" uniqueCount="153">
  <si>
    <t>CURRENT</t>
  </si>
  <si>
    <t>QUARTER</t>
  </si>
  <si>
    <t>RM'000</t>
  </si>
  <si>
    <t xml:space="preserve"> </t>
  </si>
  <si>
    <t>(a)</t>
  </si>
  <si>
    <t>(b)</t>
  </si>
  <si>
    <t>AS AT</t>
  </si>
  <si>
    <t xml:space="preserve">END OF </t>
  </si>
  <si>
    <t>FINANCIAL</t>
  </si>
  <si>
    <t>PRECEDING</t>
  </si>
  <si>
    <t>YEAR END</t>
  </si>
  <si>
    <t>-</t>
  </si>
  <si>
    <t>Revenue</t>
  </si>
  <si>
    <t>30/09/99</t>
  </si>
  <si>
    <t>Inventories</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</si>
  <si>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</si>
  <si>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</si>
  <si>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</si>
  <si>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</si>
  <si>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</si>
  <si>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</si>
  <si>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</si>
  <si>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</si>
  <si>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</si>
  <si>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</si>
  <si>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</si>
  <si>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</si>
  <si>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</si>
  <si>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</si>
  <si>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</si>
  <si>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</si>
  <si>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</si>
  <si>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Retained</t>
  </si>
  <si>
    <t>CONDENSED CONSOLIDATED STATEMENT OF CHANGES IN EQUITY</t>
  </si>
  <si>
    <t xml:space="preserve"> RM'000</t>
  </si>
  <si>
    <t>Bank borrowings</t>
  </si>
  <si>
    <t>Equity investments</t>
  </si>
  <si>
    <t>Other investments</t>
  </si>
  <si>
    <t xml:space="preserve">  Non-cash items</t>
  </si>
  <si>
    <t xml:space="preserve">  Interest expense</t>
  </si>
  <si>
    <t>Net assets per share (RM)</t>
  </si>
  <si>
    <t>Net cash used in investing activities</t>
  </si>
  <si>
    <t xml:space="preserve">             -</t>
  </si>
  <si>
    <t xml:space="preserve">                -</t>
  </si>
  <si>
    <t>INDIVIDUAL QUARTER</t>
  </si>
  <si>
    <t>Note</t>
  </si>
  <si>
    <r>
      <t xml:space="preserve">KFC HOLDINGS (MALAYSIA) BHD </t>
    </r>
    <r>
      <rPr>
        <sz val="6"/>
        <color indexed="8"/>
        <rFont val="Book Antiqua"/>
        <family val="1"/>
      </rPr>
      <t>(65787-T)</t>
    </r>
  </si>
  <si>
    <t>The cash and cash equivalents consist of the following:-</t>
  </si>
  <si>
    <t>Earnings per share (sen) :</t>
  </si>
  <si>
    <t>Property, plant and equipment</t>
  </si>
  <si>
    <t>ASSETS</t>
  </si>
  <si>
    <t>Goodwill on consolidation</t>
  </si>
  <si>
    <t>Intangible assets</t>
  </si>
  <si>
    <t>TOTAL ASSETS</t>
  </si>
  <si>
    <t>Non-current liabilities</t>
  </si>
  <si>
    <t>Current liabilities</t>
  </si>
  <si>
    <t>Share capital</t>
  </si>
  <si>
    <t>Share premium</t>
  </si>
  <si>
    <t>Total equity</t>
  </si>
  <si>
    <t>Deferred tax liabilities</t>
  </si>
  <si>
    <t>Total liabilities</t>
  </si>
  <si>
    <t>TOTAL EQUITY AND LIABILITIES</t>
  </si>
  <si>
    <t>Retained earnings</t>
  </si>
  <si>
    <t>Finance costs</t>
  </si>
  <si>
    <t>Profit before tax</t>
  </si>
  <si>
    <t>Distributable</t>
  </si>
  <si>
    <t>Taxes paid</t>
  </si>
  <si>
    <t>Non-current assets</t>
  </si>
  <si>
    <t>Current assets</t>
  </si>
  <si>
    <t>(AUDITED)</t>
  </si>
  <si>
    <t xml:space="preserve">  Interest income</t>
  </si>
  <si>
    <t xml:space="preserve">(The Condensed Consolidated Statement of Changes in Equity should be read in conjuction with the Annual Financial Report </t>
  </si>
  <si>
    <t>interests</t>
  </si>
  <si>
    <t>1/1/2010 -</t>
  </si>
  <si>
    <t>At 1 January 2010</t>
  </si>
  <si>
    <t>Loans and borrowings</t>
  </si>
  <si>
    <t>Employee benefits</t>
  </si>
  <si>
    <t>Current tax liabilities</t>
  </si>
  <si>
    <t>Reserves</t>
  </si>
  <si>
    <t>EQUITY</t>
  </si>
  <si>
    <t>capital</t>
  </si>
  <si>
    <t>premium</t>
  </si>
  <si>
    <t>reserve</t>
  </si>
  <si>
    <t>earnings</t>
  </si>
  <si>
    <t>equity</t>
  </si>
  <si>
    <t>Cash and cash equivalents</t>
  </si>
  <si>
    <t>Cash generated from operations</t>
  </si>
  <si>
    <t>CONDENSED CONSOLIDATED STATEMENT OF COMPREHENSIVE INCOME</t>
  </si>
  <si>
    <t>Profit attributable to :</t>
  </si>
  <si>
    <t>CONDENSED CONSOLIDATED STATEMENT OF FINANCIAL POSITION</t>
  </si>
  <si>
    <t>(The Condensed Consolidated Statement of Financial Position should be read in conjunction with the Annual Financial Report</t>
  </si>
  <si>
    <t>(Incorporated in Malaysia)</t>
  </si>
  <si>
    <t>Investment properties</t>
  </si>
  <si>
    <t>Quoted investments</t>
  </si>
  <si>
    <t>Net cash used in financing activities</t>
  </si>
  <si>
    <t>Issuance of shares</t>
  </si>
  <si>
    <t>Issuance of shares :</t>
  </si>
  <si>
    <t>Warrants</t>
  </si>
  <si>
    <t>Warrants reserve</t>
  </si>
  <si>
    <t>Foreign currency translation differences for foreign operations</t>
  </si>
  <si>
    <t>Total comprehensive income attributable to :</t>
  </si>
  <si>
    <t>Total comprehensive income</t>
  </si>
  <si>
    <t xml:space="preserve">    &lt;----------------------------Non-Distributable ------------------------&gt;</t>
  </si>
  <si>
    <t xml:space="preserve">  interests</t>
  </si>
  <si>
    <t>Total comprehensive</t>
  </si>
  <si>
    <t>Conversion of warrants</t>
  </si>
  <si>
    <t>A9</t>
  </si>
  <si>
    <t>31/12/2010</t>
  </si>
  <si>
    <t>CONDENSED UNAUDITED CONSOLIDATED INTERIM FINANCIAL REPORT FOR THE FIRST FINANCIAL QUARTER</t>
  </si>
  <si>
    <t>ENDED 31 MARCH 2011</t>
  </si>
  <si>
    <t>1/1/2011 -</t>
  </si>
  <si>
    <t>31/3/2011</t>
  </si>
  <si>
    <t>31/3/2010</t>
  </si>
  <si>
    <t>year ended 31 December 2010 and the accompanying explanatory notes attached to the interim financial statements)</t>
  </si>
  <si>
    <t>Income tax expense</t>
  </si>
  <si>
    <t>Profit for the period</t>
  </si>
  <si>
    <t>Total comprehensive income for the period</t>
  </si>
  <si>
    <t>Trade and other receivables</t>
  </si>
  <si>
    <t>Revaluation reserve</t>
  </si>
  <si>
    <t>Translation reserve</t>
  </si>
  <si>
    <t>Fair value reserve</t>
  </si>
  <si>
    <t>Total equity attributable to owners of the Company</t>
  </si>
  <si>
    <t>Trade and other payables</t>
  </si>
  <si>
    <t>for the year ended 31 December 2010 and the accompanying explanatory notes attached to the interim financial statements)</t>
  </si>
  <si>
    <t>At 1 January 2011</t>
  </si>
  <si>
    <t>Fair value</t>
  </si>
  <si>
    <t>Translation</t>
  </si>
  <si>
    <t>Revaluation</t>
  </si>
  <si>
    <t xml:space="preserve">  for the period</t>
  </si>
  <si>
    <t>At 31 March 2011</t>
  </si>
  <si>
    <t xml:space="preserve">  income for the period</t>
  </si>
  <si>
    <t>At 31 March 2010</t>
  </si>
  <si>
    <t>Cash in hand and at banks</t>
  </si>
  <si>
    <t>Deposits with licensed banks</t>
  </si>
  <si>
    <t>Cash and cash equivalents at beginning of period</t>
  </si>
  <si>
    <t>Cash and cash equivalents at end of period</t>
  </si>
  <si>
    <t>Owners of the Company</t>
  </si>
  <si>
    <t xml:space="preserve">    &lt;--------------------------------Attributable to owners of the Company -------------------------&gt;</t>
  </si>
  <si>
    <t>Fair value of available-for-sale financial assets</t>
  </si>
  <si>
    <t>CONDENSED CONSOLIDATED STATEMENT OF CASH FLOWS</t>
  </si>
  <si>
    <t>PRIOR YEAR</t>
  </si>
  <si>
    <t>(The Condensed Consolidated Statement of Cash Flows should be read in conjunction with the Annual Financial report for the</t>
  </si>
  <si>
    <t>Other comprehensive income, net of tax :</t>
  </si>
  <si>
    <t>Total other comprehensive income for the period</t>
  </si>
  <si>
    <t>Net cash generated from/(used in) operating activities</t>
  </si>
  <si>
    <t>(The Condensed Consolidated Statement of Comprehensive Income should be read in conjunction with the Annual Financial Report</t>
  </si>
  <si>
    <t>CUMULATIVE QUARTER</t>
  </si>
  <si>
    <t>Non-controlling interests</t>
  </si>
  <si>
    <t>Non-controlling</t>
  </si>
  <si>
    <t>Increase in non-controlling</t>
  </si>
  <si>
    <t>Acquisition of non-controlling</t>
  </si>
  <si>
    <t>Dividends to shareholders</t>
  </si>
  <si>
    <t>Dividends paid to shareholders of the Company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</si>
</sst>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30">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b/>
      <sz val="10"/>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7.5"/>
      <color indexed="8"/>
      <name val="Book Antiqua"/>
      <family val="1"/>
    </font>
    <font>
      <b/>
      <sz val="9"/>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horizontal="left"/>
    </xf>
    <xf numFmtId="0" fontId="17" fillId="0" borderId="0" xfId="0" applyFont="1" applyAlignment="1">
      <alignment/>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16" fillId="0" borderId="0" xfId="0" applyFont="1" applyAlignment="1">
      <alignment horizontal="left"/>
    </xf>
    <xf numFmtId="0" fontId="19" fillId="0" borderId="0" xfId="0" applyFont="1" applyAlignment="1">
      <alignment/>
    </xf>
    <xf numFmtId="0" fontId="20" fillId="0" borderId="0" xfId="0" applyFont="1" applyAlignment="1" quotePrefix="1">
      <alignment horizontal="center"/>
    </xf>
    <xf numFmtId="0" fontId="20" fillId="0" borderId="0" xfId="0" applyFont="1" applyAlignment="1">
      <alignment horizontal="center"/>
    </xf>
    <xf numFmtId="16" fontId="16" fillId="0" borderId="0" xfId="0" applyNumberFormat="1" applyFont="1" applyAlignment="1">
      <alignment/>
    </xf>
    <xf numFmtId="37" fontId="16" fillId="0" borderId="0" xfId="0" applyNumberFormat="1" applyFont="1" applyBorder="1" applyAlignment="1">
      <alignment horizontal="center"/>
    </xf>
    <xf numFmtId="37" fontId="16" fillId="0" borderId="0" xfId="0" applyNumberFormat="1" applyFont="1" applyBorder="1" applyAlignment="1">
      <alignment/>
    </xf>
    <xf numFmtId="37" fontId="16" fillId="0" borderId="0" xfId="0" applyNumberFormat="1" applyFont="1" applyAlignment="1">
      <alignment/>
    </xf>
    <xf numFmtId="37" fontId="16" fillId="0" borderId="1" xfId="0" applyNumberFormat="1" applyFont="1" applyBorder="1" applyAlignment="1">
      <alignment/>
    </xf>
    <xf numFmtId="37" fontId="16" fillId="0" borderId="0" xfId="0" applyNumberFormat="1" applyFont="1" applyAlignment="1" quotePrefix="1">
      <alignment horizontal="right"/>
    </xf>
    <xf numFmtId="37" fontId="16" fillId="0" borderId="0" xfId="0" applyNumberFormat="1" applyFont="1" applyBorder="1" applyAlignment="1">
      <alignment horizontal="right"/>
    </xf>
    <xf numFmtId="37" fontId="16" fillId="0" borderId="1" xfId="0" applyNumberFormat="1" applyFont="1" applyBorder="1" applyAlignment="1">
      <alignment horizontal="right"/>
    </xf>
    <xf numFmtId="37" fontId="16" fillId="0" borderId="2" xfId="0" applyNumberFormat="1" applyFont="1" applyBorder="1" applyAlignment="1">
      <alignment/>
    </xf>
    <xf numFmtId="37" fontId="16" fillId="0" borderId="3" xfId="0" applyNumberFormat="1" applyFont="1" applyBorder="1" applyAlignment="1">
      <alignment/>
    </xf>
    <xf numFmtId="39" fontId="16" fillId="0" borderId="0" xfId="0" applyNumberFormat="1" applyFont="1" applyAlignment="1">
      <alignment/>
    </xf>
    <xf numFmtId="178" fontId="19" fillId="0" borderId="0" xfId="0" applyNumberFormat="1" applyFont="1" applyAlignment="1">
      <alignment/>
    </xf>
    <xf numFmtId="39" fontId="16" fillId="0" borderId="0" xfId="0" applyNumberFormat="1" applyFont="1" applyAlignment="1">
      <alignment horizontal="left"/>
    </xf>
    <xf numFmtId="0" fontId="21" fillId="0" borderId="0" xfId="0" applyFont="1" applyAlignment="1">
      <alignment horizontal="left"/>
    </xf>
    <xf numFmtId="0" fontId="19" fillId="0" borderId="0" xfId="0" applyFont="1" applyAlignment="1">
      <alignment horizontal="left"/>
    </xf>
    <xf numFmtId="0" fontId="22" fillId="0" borderId="0" xfId="0" applyFont="1" applyAlignment="1">
      <alignment horizontal="center"/>
    </xf>
    <xf numFmtId="0" fontId="22" fillId="0" borderId="0" xfId="0" applyFont="1" applyAlignment="1" quotePrefix="1">
      <alignment horizontal="center"/>
    </xf>
    <xf numFmtId="0" fontId="21" fillId="0" borderId="0" xfId="0" applyFont="1" applyAlignment="1">
      <alignment/>
    </xf>
    <xf numFmtId="0" fontId="23" fillId="0" borderId="0" xfId="0" applyFont="1" applyAlignment="1">
      <alignment/>
    </xf>
    <xf numFmtId="37" fontId="19" fillId="0" borderId="0" xfId="0" applyNumberFormat="1" applyFont="1" applyAlignment="1">
      <alignment/>
    </xf>
    <xf numFmtId="37" fontId="19" fillId="0" borderId="4" xfId="0" applyNumberFormat="1" applyFont="1" applyBorder="1" applyAlignment="1">
      <alignment/>
    </xf>
    <xf numFmtId="37" fontId="19" fillId="0" borderId="0" xfId="0" applyNumberFormat="1" applyFont="1" applyBorder="1" applyAlignment="1">
      <alignment/>
    </xf>
    <xf numFmtId="0" fontId="24" fillId="0" borderId="0" xfId="0" applyFont="1" applyAlignment="1">
      <alignment/>
    </xf>
    <xf numFmtId="37" fontId="19" fillId="0" borderId="2" xfId="0" applyNumberFormat="1" applyFont="1" applyBorder="1" applyAlignment="1">
      <alignment/>
    </xf>
    <xf numFmtId="39" fontId="19" fillId="0" borderId="0" xfId="0" applyNumberFormat="1" applyFont="1" applyAlignment="1">
      <alignment/>
    </xf>
    <xf numFmtId="3" fontId="16" fillId="0" borderId="0" xfId="0" applyNumberFormat="1" applyFont="1" applyAlignment="1">
      <alignment/>
    </xf>
    <xf numFmtId="0" fontId="25" fillId="0" borderId="0" xfId="0" applyFont="1" applyAlignment="1">
      <alignment/>
    </xf>
    <xf numFmtId="0" fontId="17" fillId="0" borderId="0" xfId="0" applyFont="1" applyAlignment="1">
      <alignment horizontal="center"/>
    </xf>
    <xf numFmtId="37" fontId="17" fillId="0" borderId="0" xfId="0" applyNumberFormat="1" applyFont="1" applyAlignment="1">
      <alignment horizontal="center"/>
    </xf>
    <xf numFmtId="3" fontId="17" fillId="0" borderId="0" xfId="0" applyNumberFormat="1" applyFont="1" applyAlignment="1">
      <alignment horizontal="center"/>
    </xf>
    <xf numFmtId="0" fontId="25" fillId="0" borderId="0" xfId="0" applyFont="1" applyAlignment="1">
      <alignment horizontal="left"/>
    </xf>
    <xf numFmtId="37" fontId="26" fillId="0" borderId="0" xfId="0" applyNumberFormat="1" applyFont="1" applyBorder="1" applyAlignment="1">
      <alignment/>
    </xf>
    <xf numFmtId="37" fontId="26" fillId="0" borderId="0" xfId="0" applyNumberFormat="1" applyFont="1" applyBorder="1" applyAlignment="1">
      <alignment horizontal="right"/>
    </xf>
    <xf numFmtId="0" fontId="26" fillId="0" borderId="0" xfId="0" applyFont="1" applyBorder="1" applyAlignment="1">
      <alignment/>
    </xf>
    <xf numFmtId="0" fontId="26" fillId="0" borderId="0" xfId="0" applyFont="1" applyAlignment="1">
      <alignment/>
    </xf>
    <xf numFmtId="37" fontId="26" fillId="0" borderId="0" xfId="0" applyNumberFormat="1" applyFont="1" applyAlignment="1">
      <alignment/>
    </xf>
    <xf numFmtId="41" fontId="26" fillId="0" borderId="0" xfId="0" applyNumberFormat="1" applyFont="1" applyAlignment="1" quotePrefix="1">
      <alignment horizontal="right"/>
    </xf>
    <xf numFmtId="41" fontId="26" fillId="0" borderId="0" xfId="0" applyNumberFormat="1" applyFont="1" applyAlignment="1">
      <alignment/>
    </xf>
    <xf numFmtId="37" fontId="26" fillId="0" borderId="3" xfId="0" applyNumberFormat="1" applyFont="1" applyBorder="1" applyAlignment="1">
      <alignment/>
    </xf>
    <xf numFmtId="0" fontId="26" fillId="0" borderId="3" xfId="0" applyFont="1" applyBorder="1" applyAlignment="1">
      <alignment/>
    </xf>
    <xf numFmtId="37" fontId="26" fillId="0" borderId="0" xfId="0" applyNumberFormat="1" applyFont="1" applyAlignment="1" quotePrefix="1">
      <alignment horizontal="right"/>
    </xf>
    <xf numFmtId="4" fontId="19" fillId="0" borderId="0" xfId="0" applyNumberFormat="1" applyFont="1" applyAlignment="1">
      <alignment horizontal="right"/>
    </xf>
    <xf numFmtId="4" fontId="19" fillId="0" borderId="0" xfId="0" applyNumberFormat="1" applyFont="1" applyAlignment="1">
      <alignment/>
    </xf>
    <xf numFmtId="0" fontId="20" fillId="0" borderId="0" xfId="0" applyFont="1" applyAlignment="1">
      <alignment horizontal="right"/>
    </xf>
    <xf numFmtId="14" fontId="20" fillId="0" borderId="0" xfId="0" applyNumberFormat="1" applyFont="1" applyAlignment="1">
      <alignment horizontal="right"/>
    </xf>
    <xf numFmtId="37" fontId="16" fillId="0" borderId="0" xfId="0" applyNumberFormat="1" applyFont="1" applyAlignment="1">
      <alignment horizontal="right"/>
    </xf>
    <xf numFmtId="37" fontId="16" fillId="0" borderId="5" xfId="0" applyNumberFormat="1" applyFont="1" applyBorder="1" applyAlignment="1">
      <alignment/>
    </xf>
    <xf numFmtId="0" fontId="16" fillId="0" borderId="0" xfId="0" applyFont="1" applyBorder="1" applyAlignment="1">
      <alignment/>
    </xf>
    <xf numFmtId="37" fontId="16" fillId="0" borderId="4" xfId="0" applyNumberFormat="1" applyFont="1" applyBorder="1" applyAlignment="1">
      <alignment/>
    </xf>
    <xf numFmtId="177" fontId="19" fillId="0" borderId="0" xfId="0" applyNumberFormat="1" applyFont="1" applyAlignment="1">
      <alignment/>
    </xf>
    <xf numFmtId="37" fontId="19" fillId="0" borderId="0" xfId="0" applyNumberFormat="1" applyFont="1" applyBorder="1" applyAlignment="1">
      <alignment horizontal="right"/>
    </xf>
    <xf numFmtId="37" fontId="19" fillId="0" borderId="6" xfId="0" applyNumberFormat="1" applyFont="1" applyBorder="1" applyAlignment="1">
      <alignment/>
    </xf>
    <xf numFmtId="41" fontId="16" fillId="0" borderId="0" xfId="0" applyNumberFormat="1" applyFont="1" applyAlignment="1">
      <alignment horizontal="right"/>
    </xf>
    <xf numFmtId="0" fontId="28" fillId="0" borderId="0" xfId="0" applyFont="1" applyAlignment="1">
      <alignment/>
    </xf>
    <xf numFmtId="41" fontId="19" fillId="0" borderId="0" xfId="0" applyNumberFormat="1" applyFont="1" applyAlignment="1">
      <alignment/>
    </xf>
    <xf numFmtId="0" fontId="16" fillId="0" borderId="0" xfId="0" applyFont="1" applyAlignment="1" quotePrefix="1">
      <alignment horizontal="left"/>
    </xf>
    <xf numFmtId="41" fontId="16" fillId="0" borderId="0" xfId="0" applyNumberFormat="1" applyFont="1" applyFill="1" applyAlignment="1">
      <alignment horizontal="right"/>
    </xf>
    <xf numFmtId="41" fontId="26" fillId="0" borderId="0" xfId="0" applyNumberFormat="1" applyFont="1" applyBorder="1" applyAlignment="1">
      <alignment/>
    </xf>
    <xf numFmtId="0" fontId="29" fillId="0" borderId="0" xfId="0" applyFont="1" applyAlignment="1">
      <alignment horizontal="center"/>
    </xf>
    <xf numFmtId="0" fontId="14" fillId="0" borderId="0" xfId="0" applyFont="1" applyAlignment="1" quotePrefix="1">
      <alignment horizontal="left"/>
    </xf>
    <xf numFmtId="41" fontId="26" fillId="0" borderId="3" xfId="0" applyNumberFormat="1" applyFont="1" applyBorder="1" applyAlignment="1">
      <alignment/>
    </xf>
    <xf numFmtId="3" fontId="17" fillId="0" borderId="0" xfId="0" applyNumberFormat="1" applyFont="1" applyAlignment="1">
      <alignment horizontal="left"/>
    </xf>
    <xf numFmtId="41" fontId="16" fillId="0" borderId="0" xfId="0" applyNumberFormat="1" applyFont="1" applyBorder="1" applyAlignment="1">
      <alignment horizontal="right"/>
    </xf>
    <xf numFmtId="37" fontId="16" fillId="0" borderId="0" xfId="0" applyNumberFormat="1" applyFont="1" applyFill="1" applyAlignment="1">
      <alignment/>
    </xf>
    <xf numFmtId="37" fontId="16" fillId="0" borderId="2" xfId="0" applyNumberFormat="1" applyFont="1" applyFill="1" applyBorder="1" applyAlignment="1">
      <alignment/>
    </xf>
    <xf numFmtId="37" fontId="16" fillId="0" borderId="0" xfId="0" applyNumberFormat="1" applyFont="1" applyFill="1" applyBorder="1" applyAlignment="1">
      <alignment/>
    </xf>
    <xf numFmtId="41" fontId="16" fillId="0" borderId="0" xfId="0" applyNumberFormat="1" applyFont="1" applyBorder="1" applyAlignment="1">
      <alignment/>
    </xf>
    <xf numFmtId="0" fontId="16" fillId="0" borderId="5" xfId="0" applyFont="1" applyBorder="1" applyAlignment="1">
      <alignment/>
    </xf>
    <xf numFmtId="3" fontId="17" fillId="0" borderId="0" xfId="0" applyNumberFormat="1" applyFont="1" applyAlignment="1">
      <alignment horizontal="right"/>
    </xf>
    <xf numFmtId="0" fontId="27" fillId="0" borderId="0" xfId="0" applyFont="1" applyAlignment="1">
      <alignment horizontal="center"/>
    </xf>
    <xf numFmtId="3"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56</xdr:row>
      <xdr:rowOff>0</xdr:rowOff>
    </xdr:from>
    <xdr:to>
      <xdr:col>17</xdr:col>
      <xdr:colOff>638175</xdr:colOff>
      <xdr:row>56</xdr:row>
      <xdr:rowOff>0</xdr:rowOff>
    </xdr:to>
    <xdr:sp>
      <xdr:nvSpPr>
        <xdr:cNvPr id="1" name="Text 22"/>
        <xdr:cNvSpPr txBox="1">
          <a:spLocks noChangeArrowheads="1"/>
        </xdr:cNvSpPr>
      </xdr:nvSpPr>
      <xdr:spPr>
        <a:xfrm>
          <a:off x="276225" y="9144000"/>
          <a:ext cx="7086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56</xdr:row>
      <xdr:rowOff>0</xdr:rowOff>
    </xdr:from>
    <xdr:to>
      <xdr:col>17</xdr:col>
      <xdr:colOff>590550</xdr:colOff>
      <xdr:row>56</xdr:row>
      <xdr:rowOff>0</xdr:rowOff>
    </xdr:to>
    <xdr:sp>
      <xdr:nvSpPr>
        <xdr:cNvPr id="2" name="Text 22"/>
        <xdr:cNvSpPr txBox="1">
          <a:spLocks noChangeArrowheads="1"/>
        </xdr:cNvSpPr>
      </xdr:nvSpPr>
      <xdr:spPr>
        <a:xfrm>
          <a:off x="228600" y="9144000"/>
          <a:ext cx="7134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56</xdr:row>
      <xdr:rowOff>0</xdr:rowOff>
    </xdr:from>
    <xdr:to>
      <xdr:col>17</xdr:col>
      <xdr:colOff>590550</xdr:colOff>
      <xdr:row>56</xdr:row>
      <xdr:rowOff>0</xdr:rowOff>
    </xdr:to>
    <xdr:sp>
      <xdr:nvSpPr>
        <xdr:cNvPr id="3" name="Text 22"/>
        <xdr:cNvSpPr txBox="1">
          <a:spLocks noChangeArrowheads="1"/>
        </xdr:cNvSpPr>
      </xdr:nvSpPr>
      <xdr:spPr>
        <a:xfrm>
          <a:off x="228600" y="9144000"/>
          <a:ext cx="7134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56</xdr:row>
      <xdr:rowOff>0</xdr:rowOff>
    </xdr:from>
    <xdr:to>
      <xdr:col>17</xdr:col>
      <xdr:colOff>647700</xdr:colOff>
      <xdr:row>56</xdr:row>
      <xdr:rowOff>0</xdr:rowOff>
    </xdr:to>
    <xdr:sp>
      <xdr:nvSpPr>
        <xdr:cNvPr id="4" name="Text 22"/>
        <xdr:cNvSpPr txBox="1">
          <a:spLocks noChangeArrowheads="1"/>
        </xdr:cNvSpPr>
      </xdr:nvSpPr>
      <xdr:spPr>
        <a:xfrm>
          <a:off x="285750" y="9144000"/>
          <a:ext cx="7077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56</xdr:row>
      <xdr:rowOff>0</xdr:rowOff>
    </xdr:from>
    <xdr:to>
      <xdr:col>17</xdr:col>
      <xdr:colOff>638175</xdr:colOff>
      <xdr:row>56</xdr:row>
      <xdr:rowOff>0</xdr:rowOff>
    </xdr:to>
    <xdr:sp>
      <xdr:nvSpPr>
        <xdr:cNvPr id="5" name="Text 22"/>
        <xdr:cNvSpPr txBox="1">
          <a:spLocks noChangeArrowheads="1"/>
        </xdr:cNvSpPr>
      </xdr:nvSpPr>
      <xdr:spPr>
        <a:xfrm>
          <a:off x="276225" y="9144000"/>
          <a:ext cx="7086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56</xdr:row>
      <xdr:rowOff>0</xdr:rowOff>
    </xdr:from>
    <xdr:to>
      <xdr:col>17</xdr:col>
      <xdr:colOff>647700</xdr:colOff>
      <xdr:row>56</xdr:row>
      <xdr:rowOff>0</xdr:rowOff>
    </xdr:to>
    <xdr:sp>
      <xdr:nvSpPr>
        <xdr:cNvPr id="6" name="Text 22"/>
        <xdr:cNvSpPr txBox="1">
          <a:spLocks noChangeArrowheads="1"/>
        </xdr:cNvSpPr>
      </xdr:nvSpPr>
      <xdr:spPr>
        <a:xfrm>
          <a:off x="285750" y="9144000"/>
          <a:ext cx="7077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56</xdr:row>
      <xdr:rowOff>0</xdr:rowOff>
    </xdr:from>
    <xdr:to>
      <xdr:col>17</xdr:col>
      <xdr:colOff>619125</xdr:colOff>
      <xdr:row>56</xdr:row>
      <xdr:rowOff>0</xdr:rowOff>
    </xdr:to>
    <xdr:sp>
      <xdr:nvSpPr>
        <xdr:cNvPr id="7" name="Text 22"/>
        <xdr:cNvSpPr txBox="1">
          <a:spLocks noChangeArrowheads="1"/>
        </xdr:cNvSpPr>
      </xdr:nvSpPr>
      <xdr:spPr>
        <a:xfrm>
          <a:off x="266700" y="9144000"/>
          <a:ext cx="7096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56</xdr:row>
      <xdr:rowOff>0</xdr:rowOff>
    </xdr:from>
    <xdr:to>
      <xdr:col>17</xdr:col>
      <xdr:colOff>628650</xdr:colOff>
      <xdr:row>56</xdr:row>
      <xdr:rowOff>0</xdr:rowOff>
    </xdr:to>
    <xdr:sp>
      <xdr:nvSpPr>
        <xdr:cNvPr id="8" name="Text 22"/>
        <xdr:cNvSpPr txBox="1">
          <a:spLocks noChangeArrowheads="1"/>
        </xdr:cNvSpPr>
      </xdr:nvSpPr>
      <xdr:spPr>
        <a:xfrm>
          <a:off x="266700" y="9144000"/>
          <a:ext cx="7096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56</xdr:row>
      <xdr:rowOff>0</xdr:rowOff>
    </xdr:from>
    <xdr:to>
      <xdr:col>17</xdr:col>
      <xdr:colOff>619125</xdr:colOff>
      <xdr:row>56</xdr:row>
      <xdr:rowOff>0</xdr:rowOff>
    </xdr:to>
    <xdr:sp>
      <xdr:nvSpPr>
        <xdr:cNvPr id="9" name="Text 22"/>
        <xdr:cNvSpPr txBox="1">
          <a:spLocks noChangeArrowheads="1"/>
        </xdr:cNvSpPr>
      </xdr:nvSpPr>
      <xdr:spPr>
        <a:xfrm>
          <a:off x="266700" y="9144000"/>
          <a:ext cx="7096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56</xdr:row>
      <xdr:rowOff>0</xdr:rowOff>
    </xdr:from>
    <xdr:to>
      <xdr:col>17</xdr:col>
      <xdr:colOff>581025</xdr:colOff>
      <xdr:row>56</xdr:row>
      <xdr:rowOff>0</xdr:rowOff>
    </xdr:to>
    <xdr:sp>
      <xdr:nvSpPr>
        <xdr:cNvPr id="10" name="Text 22"/>
        <xdr:cNvSpPr txBox="1">
          <a:spLocks noChangeArrowheads="1"/>
        </xdr:cNvSpPr>
      </xdr:nvSpPr>
      <xdr:spPr>
        <a:xfrm>
          <a:off x="219075" y="9144000"/>
          <a:ext cx="7143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56</xdr:row>
      <xdr:rowOff>0</xdr:rowOff>
    </xdr:from>
    <xdr:to>
      <xdr:col>17</xdr:col>
      <xdr:colOff>590550</xdr:colOff>
      <xdr:row>56</xdr:row>
      <xdr:rowOff>0</xdr:rowOff>
    </xdr:to>
    <xdr:sp>
      <xdr:nvSpPr>
        <xdr:cNvPr id="11" name="Text 22"/>
        <xdr:cNvSpPr txBox="1">
          <a:spLocks noChangeArrowheads="1"/>
        </xdr:cNvSpPr>
      </xdr:nvSpPr>
      <xdr:spPr>
        <a:xfrm>
          <a:off x="228600" y="9144000"/>
          <a:ext cx="7134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56</xdr:row>
      <xdr:rowOff>0</xdr:rowOff>
    </xdr:from>
    <xdr:to>
      <xdr:col>17</xdr:col>
      <xdr:colOff>581025</xdr:colOff>
      <xdr:row>56</xdr:row>
      <xdr:rowOff>0</xdr:rowOff>
    </xdr:to>
    <xdr:sp>
      <xdr:nvSpPr>
        <xdr:cNvPr id="12" name="Text 22"/>
        <xdr:cNvSpPr txBox="1">
          <a:spLocks noChangeArrowheads="1"/>
        </xdr:cNvSpPr>
      </xdr:nvSpPr>
      <xdr:spPr>
        <a:xfrm>
          <a:off x="219075" y="9144000"/>
          <a:ext cx="7143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56</xdr:row>
      <xdr:rowOff>0</xdr:rowOff>
    </xdr:from>
    <xdr:to>
      <xdr:col>17</xdr:col>
      <xdr:colOff>600075</xdr:colOff>
      <xdr:row>56</xdr:row>
      <xdr:rowOff>0</xdr:rowOff>
    </xdr:to>
    <xdr:sp>
      <xdr:nvSpPr>
        <xdr:cNvPr id="13" name="Text 22"/>
        <xdr:cNvSpPr txBox="1">
          <a:spLocks noChangeArrowheads="1"/>
        </xdr:cNvSpPr>
      </xdr:nvSpPr>
      <xdr:spPr>
        <a:xfrm>
          <a:off x="238125" y="9144000"/>
          <a:ext cx="7124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56</xdr:row>
      <xdr:rowOff>0</xdr:rowOff>
    </xdr:from>
    <xdr:to>
      <xdr:col>17</xdr:col>
      <xdr:colOff>628650</xdr:colOff>
      <xdr:row>56</xdr:row>
      <xdr:rowOff>0</xdr:rowOff>
    </xdr:to>
    <xdr:sp>
      <xdr:nvSpPr>
        <xdr:cNvPr id="14" name="Text 22"/>
        <xdr:cNvSpPr txBox="1">
          <a:spLocks noChangeArrowheads="1"/>
        </xdr:cNvSpPr>
      </xdr:nvSpPr>
      <xdr:spPr>
        <a:xfrm>
          <a:off x="266700" y="9144000"/>
          <a:ext cx="7096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238125</xdr:colOff>
      <xdr:row>56</xdr:row>
      <xdr:rowOff>0</xdr:rowOff>
    </xdr:from>
    <xdr:to>
      <xdr:col>17</xdr:col>
      <xdr:colOff>628650</xdr:colOff>
      <xdr:row>56</xdr:row>
      <xdr:rowOff>0</xdr:rowOff>
    </xdr:to>
    <xdr:sp>
      <xdr:nvSpPr>
        <xdr:cNvPr id="15" name="Text 22"/>
        <xdr:cNvSpPr txBox="1">
          <a:spLocks noChangeArrowheads="1"/>
        </xdr:cNvSpPr>
      </xdr:nvSpPr>
      <xdr:spPr>
        <a:xfrm>
          <a:off x="447675" y="9144000"/>
          <a:ext cx="69151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56</xdr:row>
      <xdr:rowOff>0</xdr:rowOff>
    </xdr:from>
    <xdr:to>
      <xdr:col>17</xdr:col>
      <xdr:colOff>638175</xdr:colOff>
      <xdr:row>56</xdr:row>
      <xdr:rowOff>0</xdr:rowOff>
    </xdr:to>
    <xdr:sp>
      <xdr:nvSpPr>
        <xdr:cNvPr id="16" name="Text 22"/>
        <xdr:cNvSpPr txBox="1">
          <a:spLocks noChangeArrowheads="1"/>
        </xdr:cNvSpPr>
      </xdr:nvSpPr>
      <xdr:spPr>
        <a:xfrm>
          <a:off x="457200" y="9144000"/>
          <a:ext cx="69056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56</xdr:row>
      <xdr:rowOff>0</xdr:rowOff>
    </xdr:from>
    <xdr:to>
      <xdr:col>17</xdr:col>
      <xdr:colOff>609600</xdr:colOff>
      <xdr:row>56</xdr:row>
      <xdr:rowOff>0</xdr:rowOff>
    </xdr:to>
    <xdr:sp>
      <xdr:nvSpPr>
        <xdr:cNvPr id="17" name="Text 22"/>
        <xdr:cNvSpPr txBox="1">
          <a:spLocks noChangeArrowheads="1"/>
        </xdr:cNvSpPr>
      </xdr:nvSpPr>
      <xdr:spPr>
        <a:xfrm>
          <a:off x="438150" y="9144000"/>
          <a:ext cx="69246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238125</xdr:colOff>
      <xdr:row>56</xdr:row>
      <xdr:rowOff>0</xdr:rowOff>
    </xdr:from>
    <xdr:to>
      <xdr:col>17</xdr:col>
      <xdr:colOff>628650</xdr:colOff>
      <xdr:row>56</xdr:row>
      <xdr:rowOff>0</xdr:rowOff>
    </xdr:to>
    <xdr:sp>
      <xdr:nvSpPr>
        <xdr:cNvPr id="18" name="Text 22"/>
        <xdr:cNvSpPr txBox="1">
          <a:spLocks noChangeArrowheads="1"/>
        </xdr:cNvSpPr>
      </xdr:nvSpPr>
      <xdr:spPr>
        <a:xfrm>
          <a:off x="447675" y="9144000"/>
          <a:ext cx="69151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56</xdr:row>
      <xdr:rowOff>0</xdr:rowOff>
    </xdr:from>
    <xdr:to>
      <xdr:col>17</xdr:col>
      <xdr:colOff>619125</xdr:colOff>
      <xdr:row>56</xdr:row>
      <xdr:rowOff>0</xdr:rowOff>
    </xdr:to>
    <xdr:sp>
      <xdr:nvSpPr>
        <xdr:cNvPr id="19" name="Text 22"/>
        <xdr:cNvSpPr txBox="1">
          <a:spLocks noChangeArrowheads="1"/>
        </xdr:cNvSpPr>
      </xdr:nvSpPr>
      <xdr:spPr>
        <a:xfrm>
          <a:off x="266700" y="9144000"/>
          <a:ext cx="7096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56</xdr:row>
      <xdr:rowOff>0</xdr:rowOff>
    </xdr:from>
    <xdr:to>
      <xdr:col>17</xdr:col>
      <xdr:colOff>638175</xdr:colOff>
      <xdr:row>56</xdr:row>
      <xdr:rowOff>0</xdr:rowOff>
    </xdr:to>
    <xdr:sp>
      <xdr:nvSpPr>
        <xdr:cNvPr id="20" name="Text 22"/>
        <xdr:cNvSpPr txBox="1">
          <a:spLocks noChangeArrowheads="1"/>
        </xdr:cNvSpPr>
      </xdr:nvSpPr>
      <xdr:spPr>
        <a:xfrm>
          <a:off x="276225" y="9144000"/>
          <a:ext cx="70866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56</xdr:row>
      <xdr:rowOff>0</xdr:rowOff>
    </xdr:from>
    <xdr:to>
      <xdr:col>17</xdr:col>
      <xdr:colOff>619125</xdr:colOff>
      <xdr:row>56</xdr:row>
      <xdr:rowOff>0</xdr:rowOff>
    </xdr:to>
    <xdr:sp>
      <xdr:nvSpPr>
        <xdr:cNvPr id="21" name="Text 22"/>
        <xdr:cNvSpPr txBox="1">
          <a:spLocks noChangeArrowheads="1"/>
        </xdr:cNvSpPr>
      </xdr:nvSpPr>
      <xdr:spPr>
        <a:xfrm>
          <a:off x="266700" y="9144000"/>
          <a:ext cx="70961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56</xdr:row>
      <xdr:rowOff>0</xdr:rowOff>
    </xdr:from>
    <xdr:to>
      <xdr:col>17</xdr:col>
      <xdr:colOff>628650</xdr:colOff>
      <xdr:row>56</xdr:row>
      <xdr:rowOff>0</xdr:rowOff>
    </xdr:to>
    <xdr:sp>
      <xdr:nvSpPr>
        <xdr:cNvPr id="22" name="Text 22"/>
        <xdr:cNvSpPr txBox="1">
          <a:spLocks noChangeArrowheads="1"/>
        </xdr:cNvSpPr>
      </xdr:nvSpPr>
      <xdr:spPr>
        <a:xfrm>
          <a:off x="266700" y="9144000"/>
          <a:ext cx="7096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56</xdr:row>
      <xdr:rowOff>0</xdr:rowOff>
    </xdr:from>
    <xdr:to>
      <xdr:col>17</xdr:col>
      <xdr:colOff>600075</xdr:colOff>
      <xdr:row>56</xdr:row>
      <xdr:rowOff>0</xdr:rowOff>
    </xdr:to>
    <xdr:sp>
      <xdr:nvSpPr>
        <xdr:cNvPr id="23" name="Text 22"/>
        <xdr:cNvSpPr txBox="1">
          <a:spLocks noChangeArrowheads="1"/>
        </xdr:cNvSpPr>
      </xdr:nvSpPr>
      <xdr:spPr>
        <a:xfrm>
          <a:off x="238125" y="9144000"/>
          <a:ext cx="7124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56</xdr:row>
      <xdr:rowOff>0</xdr:rowOff>
    </xdr:from>
    <xdr:to>
      <xdr:col>17</xdr:col>
      <xdr:colOff>600075</xdr:colOff>
      <xdr:row>56</xdr:row>
      <xdr:rowOff>0</xdr:rowOff>
    </xdr:to>
    <xdr:sp>
      <xdr:nvSpPr>
        <xdr:cNvPr id="24" name="Text 22"/>
        <xdr:cNvSpPr txBox="1">
          <a:spLocks noChangeArrowheads="1"/>
        </xdr:cNvSpPr>
      </xdr:nvSpPr>
      <xdr:spPr>
        <a:xfrm>
          <a:off x="238125" y="9144000"/>
          <a:ext cx="7124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56</xdr:row>
      <xdr:rowOff>0</xdr:rowOff>
    </xdr:from>
    <xdr:to>
      <xdr:col>17</xdr:col>
      <xdr:colOff>600075</xdr:colOff>
      <xdr:row>56</xdr:row>
      <xdr:rowOff>0</xdr:rowOff>
    </xdr:to>
    <xdr:sp>
      <xdr:nvSpPr>
        <xdr:cNvPr id="25" name="Text 22"/>
        <xdr:cNvSpPr txBox="1">
          <a:spLocks noChangeArrowheads="1"/>
        </xdr:cNvSpPr>
      </xdr:nvSpPr>
      <xdr:spPr>
        <a:xfrm>
          <a:off x="238125" y="9144000"/>
          <a:ext cx="7124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56</xdr:row>
      <xdr:rowOff>0</xdr:rowOff>
    </xdr:from>
    <xdr:to>
      <xdr:col>17</xdr:col>
      <xdr:colOff>600075</xdr:colOff>
      <xdr:row>56</xdr:row>
      <xdr:rowOff>0</xdr:rowOff>
    </xdr:to>
    <xdr:sp>
      <xdr:nvSpPr>
        <xdr:cNvPr id="26" name="Text 22"/>
        <xdr:cNvSpPr txBox="1">
          <a:spLocks noChangeArrowheads="1"/>
        </xdr:cNvSpPr>
      </xdr:nvSpPr>
      <xdr:spPr>
        <a:xfrm>
          <a:off x="238125" y="9144000"/>
          <a:ext cx="7124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262</xdr:row>
      <xdr:rowOff>0</xdr:rowOff>
    </xdr:from>
    <xdr:to>
      <xdr:col>15</xdr:col>
      <xdr:colOff>590550</xdr:colOff>
      <xdr:row>262</xdr:row>
      <xdr:rowOff>0</xdr:rowOff>
    </xdr:to>
    <xdr:sp>
      <xdr:nvSpPr>
        <xdr:cNvPr id="27" name="Text 22"/>
        <xdr:cNvSpPr txBox="1">
          <a:spLocks noChangeArrowheads="1"/>
        </xdr:cNvSpPr>
      </xdr:nvSpPr>
      <xdr:spPr>
        <a:xfrm>
          <a:off x="276225" y="43014900"/>
          <a:ext cx="6943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262</xdr:row>
      <xdr:rowOff>0</xdr:rowOff>
    </xdr:from>
    <xdr:to>
      <xdr:col>4</xdr:col>
      <xdr:colOff>371475</xdr:colOff>
      <xdr:row>262</xdr:row>
      <xdr:rowOff>0</xdr:rowOff>
    </xdr:to>
    <xdr:sp>
      <xdr:nvSpPr>
        <xdr:cNvPr id="28" name="Text 22"/>
        <xdr:cNvSpPr txBox="1">
          <a:spLocks noChangeArrowheads="1"/>
        </xdr:cNvSpPr>
      </xdr:nvSpPr>
      <xdr:spPr>
        <a:xfrm>
          <a:off x="238125" y="43014900"/>
          <a:ext cx="2000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262</xdr:row>
      <xdr:rowOff>0</xdr:rowOff>
    </xdr:from>
    <xdr:to>
      <xdr:col>15</xdr:col>
      <xdr:colOff>600075</xdr:colOff>
      <xdr:row>262</xdr:row>
      <xdr:rowOff>0</xdr:rowOff>
    </xdr:to>
    <xdr:sp>
      <xdr:nvSpPr>
        <xdr:cNvPr id="29" name="Text 22"/>
        <xdr:cNvSpPr txBox="1">
          <a:spLocks noChangeArrowheads="1"/>
        </xdr:cNvSpPr>
      </xdr:nvSpPr>
      <xdr:spPr>
        <a:xfrm>
          <a:off x="266700" y="43014900"/>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262</xdr:row>
      <xdr:rowOff>0</xdr:rowOff>
    </xdr:from>
    <xdr:to>
      <xdr:col>15</xdr:col>
      <xdr:colOff>600075</xdr:colOff>
      <xdr:row>262</xdr:row>
      <xdr:rowOff>0</xdr:rowOff>
    </xdr:to>
    <xdr:sp>
      <xdr:nvSpPr>
        <xdr:cNvPr id="30" name="Text 22"/>
        <xdr:cNvSpPr txBox="1">
          <a:spLocks noChangeArrowheads="1"/>
        </xdr:cNvSpPr>
      </xdr:nvSpPr>
      <xdr:spPr>
        <a:xfrm>
          <a:off x="247650" y="430149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262</xdr:row>
      <xdr:rowOff>0</xdr:rowOff>
    </xdr:from>
    <xdr:to>
      <xdr:col>9</xdr:col>
      <xdr:colOff>400050</xdr:colOff>
      <xdr:row>262</xdr:row>
      <xdr:rowOff>0</xdr:rowOff>
    </xdr:to>
    <xdr:sp>
      <xdr:nvSpPr>
        <xdr:cNvPr id="31" name="Text 22"/>
        <xdr:cNvSpPr txBox="1">
          <a:spLocks noChangeArrowheads="1"/>
        </xdr:cNvSpPr>
      </xdr:nvSpPr>
      <xdr:spPr>
        <a:xfrm>
          <a:off x="257175" y="43014900"/>
          <a:ext cx="4800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262</xdr:row>
      <xdr:rowOff>0</xdr:rowOff>
    </xdr:from>
    <xdr:to>
      <xdr:col>15</xdr:col>
      <xdr:colOff>600075</xdr:colOff>
      <xdr:row>262</xdr:row>
      <xdr:rowOff>0</xdr:rowOff>
    </xdr:to>
    <xdr:sp>
      <xdr:nvSpPr>
        <xdr:cNvPr id="32" name="Text 22"/>
        <xdr:cNvSpPr txBox="1">
          <a:spLocks noChangeArrowheads="1"/>
        </xdr:cNvSpPr>
      </xdr:nvSpPr>
      <xdr:spPr>
        <a:xfrm>
          <a:off x="266700" y="43014900"/>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262</xdr:row>
      <xdr:rowOff>0</xdr:rowOff>
    </xdr:from>
    <xdr:to>
      <xdr:col>15</xdr:col>
      <xdr:colOff>600075</xdr:colOff>
      <xdr:row>262</xdr:row>
      <xdr:rowOff>0</xdr:rowOff>
    </xdr:to>
    <xdr:sp>
      <xdr:nvSpPr>
        <xdr:cNvPr id="33" name="Text 22"/>
        <xdr:cNvSpPr txBox="1">
          <a:spLocks noChangeArrowheads="1"/>
        </xdr:cNvSpPr>
      </xdr:nvSpPr>
      <xdr:spPr>
        <a:xfrm>
          <a:off x="257175" y="43014900"/>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262</xdr:row>
      <xdr:rowOff>0</xdr:rowOff>
    </xdr:from>
    <xdr:to>
      <xdr:col>15</xdr:col>
      <xdr:colOff>600075</xdr:colOff>
      <xdr:row>262</xdr:row>
      <xdr:rowOff>0</xdr:rowOff>
    </xdr:to>
    <xdr:sp>
      <xdr:nvSpPr>
        <xdr:cNvPr id="34" name="Text 22"/>
        <xdr:cNvSpPr txBox="1">
          <a:spLocks noChangeArrowheads="1"/>
        </xdr:cNvSpPr>
      </xdr:nvSpPr>
      <xdr:spPr>
        <a:xfrm>
          <a:off x="266700" y="43014900"/>
          <a:ext cx="6962775"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262</xdr:row>
      <xdr:rowOff>0</xdr:rowOff>
    </xdr:from>
    <xdr:to>
      <xdr:col>15</xdr:col>
      <xdr:colOff>571500</xdr:colOff>
      <xdr:row>262</xdr:row>
      <xdr:rowOff>0</xdr:rowOff>
    </xdr:to>
    <xdr:sp>
      <xdr:nvSpPr>
        <xdr:cNvPr id="35" name="Text 22"/>
        <xdr:cNvSpPr txBox="1">
          <a:spLocks noChangeArrowheads="1"/>
        </xdr:cNvSpPr>
      </xdr:nvSpPr>
      <xdr:spPr>
        <a:xfrm>
          <a:off x="200025" y="43014900"/>
          <a:ext cx="7000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262</xdr:row>
      <xdr:rowOff>0</xdr:rowOff>
    </xdr:from>
    <xdr:to>
      <xdr:col>15</xdr:col>
      <xdr:colOff>600075</xdr:colOff>
      <xdr:row>262</xdr:row>
      <xdr:rowOff>0</xdr:rowOff>
    </xdr:to>
    <xdr:sp>
      <xdr:nvSpPr>
        <xdr:cNvPr id="36" name="Text 22"/>
        <xdr:cNvSpPr txBox="1">
          <a:spLocks noChangeArrowheads="1"/>
        </xdr:cNvSpPr>
      </xdr:nvSpPr>
      <xdr:spPr>
        <a:xfrm>
          <a:off x="266700" y="43014900"/>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238125</xdr:colOff>
      <xdr:row>262</xdr:row>
      <xdr:rowOff>0</xdr:rowOff>
    </xdr:from>
    <xdr:to>
      <xdr:col>15</xdr:col>
      <xdr:colOff>600075</xdr:colOff>
      <xdr:row>262</xdr:row>
      <xdr:rowOff>0</xdr:rowOff>
    </xdr:to>
    <xdr:sp>
      <xdr:nvSpPr>
        <xdr:cNvPr id="37" name="Text 22"/>
        <xdr:cNvSpPr txBox="1">
          <a:spLocks noChangeArrowheads="1"/>
        </xdr:cNvSpPr>
      </xdr:nvSpPr>
      <xdr:spPr>
        <a:xfrm>
          <a:off x="447675" y="43014900"/>
          <a:ext cx="67818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262</xdr:row>
      <xdr:rowOff>0</xdr:rowOff>
    </xdr:from>
    <xdr:to>
      <xdr:col>15</xdr:col>
      <xdr:colOff>600075</xdr:colOff>
      <xdr:row>262</xdr:row>
      <xdr:rowOff>0</xdr:rowOff>
    </xdr:to>
    <xdr:sp>
      <xdr:nvSpPr>
        <xdr:cNvPr id="38" name="Text 22"/>
        <xdr:cNvSpPr txBox="1">
          <a:spLocks noChangeArrowheads="1"/>
        </xdr:cNvSpPr>
      </xdr:nvSpPr>
      <xdr:spPr>
        <a:xfrm>
          <a:off x="457200" y="43014900"/>
          <a:ext cx="67722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262</xdr:row>
      <xdr:rowOff>0</xdr:rowOff>
    </xdr:from>
    <xdr:to>
      <xdr:col>15</xdr:col>
      <xdr:colOff>600075</xdr:colOff>
      <xdr:row>262</xdr:row>
      <xdr:rowOff>0</xdr:rowOff>
    </xdr:to>
    <xdr:sp>
      <xdr:nvSpPr>
        <xdr:cNvPr id="39" name="Text 22"/>
        <xdr:cNvSpPr txBox="1">
          <a:spLocks noChangeArrowheads="1"/>
        </xdr:cNvSpPr>
      </xdr:nvSpPr>
      <xdr:spPr>
        <a:xfrm>
          <a:off x="438150" y="43014900"/>
          <a:ext cx="67913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238125</xdr:colOff>
      <xdr:row>262</xdr:row>
      <xdr:rowOff>0</xdr:rowOff>
    </xdr:from>
    <xdr:to>
      <xdr:col>15</xdr:col>
      <xdr:colOff>600075</xdr:colOff>
      <xdr:row>262</xdr:row>
      <xdr:rowOff>0</xdr:rowOff>
    </xdr:to>
    <xdr:sp>
      <xdr:nvSpPr>
        <xdr:cNvPr id="40" name="Text 22"/>
        <xdr:cNvSpPr txBox="1">
          <a:spLocks noChangeArrowheads="1"/>
        </xdr:cNvSpPr>
      </xdr:nvSpPr>
      <xdr:spPr>
        <a:xfrm>
          <a:off x="447675" y="43014900"/>
          <a:ext cx="67818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262</xdr:row>
      <xdr:rowOff>0</xdr:rowOff>
    </xdr:from>
    <xdr:to>
      <xdr:col>15</xdr:col>
      <xdr:colOff>485775</xdr:colOff>
      <xdr:row>262</xdr:row>
      <xdr:rowOff>0</xdr:rowOff>
    </xdr:to>
    <xdr:sp>
      <xdr:nvSpPr>
        <xdr:cNvPr id="41" name="Text 22"/>
        <xdr:cNvSpPr txBox="1">
          <a:spLocks noChangeArrowheads="1"/>
        </xdr:cNvSpPr>
      </xdr:nvSpPr>
      <xdr:spPr>
        <a:xfrm>
          <a:off x="457200" y="43014900"/>
          <a:ext cx="665797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262</xdr:row>
      <xdr:rowOff>0</xdr:rowOff>
    </xdr:from>
    <xdr:to>
      <xdr:col>15</xdr:col>
      <xdr:colOff>533400</xdr:colOff>
      <xdr:row>262</xdr:row>
      <xdr:rowOff>0</xdr:rowOff>
    </xdr:to>
    <xdr:sp>
      <xdr:nvSpPr>
        <xdr:cNvPr id="42" name="Text 22"/>
        <xdr:cNvSpPr txBox="1">
          <a:spLocks noChangeArrowheads="1"/>
        </xdr:cNvSpPr>
      </xdr:nvSpPr>
      <xdr:spPr>
        <a:xfrm>
          <a:off x="714375" y="43014900"/>
          <a:ext cx="64484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171450</xdr:colOff>
      <xdr:row>262</xdr:row>
      <xdr:rowOff>0</xdr:rowOff>
    </xdr:from>
    <xdr:to>
      <xdr:col>16</xdr:col>
      <xdr:colOff>0</xdr:colOff>
      <xdr:row>262</xdr:row>
      <xdr:rowOff>0</xdr:rowOff>
    </xdr:to>
    <xdr:sp>
      <xdr:nvSpPr>
        <xdr:cNvPr id="43" name="Text 22"/>
        <xdr:cNvSpPr txBox="1">
          <a:spLocks noChangeArrowheads="1"/>
        </xdr:cNvSpPr>
      </xdr:nvSpPr>
      <xdr:spPr>
        <a:xfrm>
          <a:off x="381000" y="43014900"/>
          <a:ext cx="68484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262</xdr:row>
      <xdr:rowOff>0</xdr:rowOff>
    </xdr:from>
    <xdr:to>
      <xdr:col>15</xdr:col>
      <xdr:colOff>533400</xdr:colOff>
      <xdr:row>262</xdr:row>
      <xdr:rowOff>0</xdr:rowOff>
    </xdr:to>
    <xdr:sp>
      <xdr:nvSpPr>
        <xdr:cNvPr id="44" name="Text 22"/>
        <xdr:cNvSpPr txBox="1">
          <a:spLocks noChangeArrowheads="1"/>
        </xdr:cNvSpPr>
      </xdr:nvSpPr>
      <xdr:spPr>
        <a:xfrm>
          <a:off x="714375" y="43014900"/>
          <a:ext cx="6448425"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262</xdr:row>
      <xdr:rowOff>0</xdr:rowOff>
    </xdr:from>
    <xdr:to>
      <xdr:col>16</xdr:col>
      <xdr:colOff>0</xdr:colOff>
      <xdr:row>262</xdr:row>
      <xdr:rowOff>0</xdr:rowOff>
    </xdr:to>
    <xdr:sp>
      <xdr:nvSpPr>
        <xdr:cNvPr id="45" name="Text 22"/>
        <xdr:cNvSpPr txBox="1">
          <a:spLocks noChangeArrowheads="1"/>
        </xdr:cNvSpPr>
      </xdr:nvSpPr>
      <xdr:spPr>
        <a:xfrm>
          <a:off x="723900" y="43014900"/>
          <a:ext cx="65055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262</xdr:row>
      <xdr:rowOff>0</xdr:rowOff>
    </xdr:from>
    <xdr:to>
      <xdr:col>15</xdr:col>
      <xdr:colOff>428625</xdr:colOff>
      <xdr:row>262</xdr:row>
      <xdr:rowOff>0</xdr:rowOff>
    </xdr:to>
    <xdr:sp>
      <xdr:nvSpPr>
        <xdr:cNvPr id="46" name="Text 22"/>
        <xdr:cNvSpPr txBox="1">
          <a:spLocks noChangeArrowheads="1"/>
        </xdr:cNvSpPr>
      </xdr:nvSpPr>
      <xdr:spPr>
        <a:xfrm>
          <a:off x="923925" y="43014900"/>
          <a:ext cx="6134100"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262</xdr:row>
      <xdr:rowOff>0</xdr:rowOff>
    </xdr:from>
    <xdr:to>
      <xdr:col>15</xdr:col>
      <xdr:colOff>495300</xdr:colOff>
      <xdr:row>262</xdr:row>
      <xdr:rowOff>0</xdr:rowOff>
    </xdr:to>
    <xdr:sp>
      <xdr:nvSpPr>
        <xdr:cNvPr id="47" name="Text 22"/>
        <xdr:cNvSpPr txBox="1">
          <a:spLocks noChangeArrowheads="1"/>
        </xdr:cNvSpPr>
      </xdr:nvSpPr>
      <xdr:spPr>
        <a:xfrm>
          <a:off x="923925" y="43014900"/>
          <a:ext cx="620077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262</xdr:row>
      <xdr:rowOff>0</xdr:rowOff>
    </xdr:from>
    <xdr:to>
      <xdr:col>15</xdr:col>
      <xdr:colOff>533400</xdr:colOff>
      <xdr:row>262</xdr:row>
      <xdr:rowOff>0</xdr:rowOff>
    </xdr:to>
    <xdr:sp>
      <xdr:nvSpPr>
        <xdr:cNvPr id="48" name="Text 22"/>
        <xdr:cNvSpPr txBox="1">
          <a:spLocks noChangeArrowheads="1"/>
        </xdr:cNvSpPr>
      </xdr:nvSpPr>
      <xdr:spPr>
        <a:xfrm>
          <a:off x="714375" y="43014900"/>
          <a:ext cx="6448425"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262</xdr:row>
      <xdr:rowOff>0</xdr:rowOff>
    </xdr:from>
    <xdr:to>
      <xdr:col>15</xdr:col>
      <xdr:colOff>552450</xdr:colOff>
      <xdr:row>262</xdr:row>
      <xdr:rowOff>0</xdr:rowOff>
    </xdr:to>
    <xdr:sp>
      <xdr:nvSpPr>
        <xdr:cNvPr id="49" name="Text 22"/>
        <xdr:cNvSpPr txBox="1">
          <a:spLocks noChangeArrowheads="1"/>
        </xdr:cNvSpPr>
      </xdr:nvSpPr>
      <xdr:spPr>
        <a:xfrm>
          <a:off x="219075" y="43014900"/>
          <a:ext cx="696277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262</xdr:row>
      <xdr:rowOff>0</xdr:rowOff>
    </xdr:from>
    <xdr:to>
      <xdr:col>15</xdr:col>
      <xdr:colOff>571500</xdr:colOff>
      <xdr:row>262</xdr:row>
      <xdr:rowOff>0</xdr:rowOff>
    </xdr:to>
    <xdr:sp>
      <xdr:nvSpPr>
        <xdr:cNvPr id="50" name="Text 22"/>
        <xdr:cNvSpPr txBox="1">
          <a:spLocks noChangeArrowheads="1"/>
        </xdr:cNvSpPr>
      </xdr:nvSpPr>
      <xdr:spPr>
        <a:xfrm>
          <a:off x="428625" y="43014900"/>
          <a:ext cx="6772275"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262</xdr:row>
      <xdr:rowOff>0</xdr:rowOff>
    </xdr:from>
    <xdr:to>
      <xdr:col>15</xdr:col>
      <xdr:colOff>561975</xdr:colOff>
      <xdr:row>262</xdr:row>
      <xdr:rowOff>0</xdr:rowOff>
    </xdr:to>
    <xdr:sp>
      <xdr:nvSpPr>
        <xdr:cNvPr id="51" name="Text 22"/>
        <xdr:cNvSpPr txBox="1">
          <a:spLocks noChangeArrowheads="1"/>
        </xdr:cNvSpPr>
      </xdr:nvSpPr>
      <xdr:spPr>
        <a:xfrm>
          <a:off x="733425" y="43014900"/>
          <a:ext cx="645795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262</xdr:row>
      <xdr:rowOff>0</xdr:rowOff>
    </xdr:from>
    <xdr:to>
      <xdr:col>15</xdr:col>
      <xdr:colOff>561975</xdr:colOff>
      <xdr:row>262</xdr:row>
      <xdr:rowOff>0</xdr:rowOff>
    </xdr:to>
    <xdr:sp>
      <xdr:nvSpPr>
        <xdr:cNvPr id="52" name="Text 22"/>
        <xdr:cNvSpPr txBox="1">
          <a:spLocks noChangeArrowheads="1"/>
        </xdr:cNvSpPr>
      </xdr:nvSpPr>
      <xdr:spPr>
        <a:xfrm>
          <a:off x="762000" y="43014900"/>
          <a:ext cx="64293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262</xdr:row>
      <xdr:rowOff>0</xdr:rowOff>
    </xdr:from>
    <xdr:to>
      <xdr:col>16</xdr:col>
      <xdr:colOff>0</xdr:colOff>
      <xdr:row>262</xdr:row>
      <xdr:rowOff>0</xdr:rowOff>
    </xdr:to>
    <xdr:sp>
      <xdr:nvSpPr>
        <xdr:cNvPr id="53" name="Text 22"/>
        <xdr:cNvSpPr txBox="1">
          <a:spLocks noChangeArrowheads="1"/>
        </xdr:cNvSpPr>
      </xdr:nvSpPr>
      <xdr:spPr>
        <a:xfrm>
          <a:off x="733425" y="43014900"/>
          <a:ext cx="64960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262</xdr:row>
      <xdr:rowOff>0</xdr:rowOff>
    </xdr:from>
    <xdr:to>
      <xdr:col>15</xdr:col>
      <xdr:colOff>304800</xdr:colOff>
      <xdr:row>262</xdr:row>
      <xdr:rowOff>0</xdr:rowOff>
    </xdr:to>
    <xdr:sp>
      <xdr:nvSpPr>
        <xdr:cNvPr id="54" name="Text 22"/>
        <xdr:cNvSpPr txBox="1">
          <a:spLocks noChangeArrowheads="1"/>
        </xdr:cNvSpPr>
      </xdr:nvSpPr>
      <xdr:spPr>
        <a:xfrm>
          <a:off x="409575" y="4301490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262</xdr:row>
      <xdr:rowOff>0</xdr:rowOff>
    </xdr:from>
    <xdr:to>
      <xdr:col>15</xdr:col>
      <xdr:colOff>504825</xdr:colOff>
      <xdr:row>262</xdr:row>
      <xdr:rowOff>0</xdr:rowOff>
    </xdr:to>
    <xdr:sp>
      <xdr:nvSpPr>
        <xdr:cNvPr id="55" name="Text 22"/>
        <xdr:cNvSpPr txBox="1">
          <a:spLocks noChangeArrowheads="1"/>
        </xdr:cNvSpPr>
      </xdr:nvSpPr>
      <xdr:spPr>
        <a:xfrm>
          <a:off x="638175" y="43014900"/>
          <a:ext cx="649605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262</xdr:row>
      <xdr:rowOff>0</xdr:rowOff>
    </xdr:from>
    <xdr:to>
      <xdr:col>15</xdr:col>
      <xdr:colOff>504825</xdr:colOff>
      <xdr:row>262</xdr:row>
      <xdr:rowOff>0</xdr:rowOff>
    </xdr:to>
    <xdr:sp>
      <xdr:nvSpPr>
        <xdr:cNvPr id="56" name="Text 22"/>
        <xdr:cNvSpPr txBox="1">
          <a:spLocks noChangeArrowheads="1"/>
        </xdr:cNvSpPr>
      </xdr:nvSpPr>
      <xdr:spPr>
        <a:xfrm>
          <a:off x="638175" y="43014900"/>
          <a:ext cx="649605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262</xdr:row>
      <xdr:rowOff>0</xdr:rowOff>
    </xdr:from>
    <xdr:to>
      <xdr:col>15</xdr:col>
      <xdr:colOff>504825</xdr:colOff>
      <xdr:row>262</xdr:row>
      <xdr:rowOff>0</xdr:rowOff>
    </xdr:to>
    <xdr:sp>
      <xdr:nvSpPr>
        <xdr:cNvPr id="57" name="Text 22"/>
        <xdr:cNvSpPr txBox="1">
          <a:spLocks noChangeArrowheads="1"/>
        </xdr:cNvSpPr>
      </xdr:nvSpPr>
      <xdr:spPr>
        <a:xfrm>
          <a:off x="638175" y="43014900"/>
          <a:ext cx="649605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262</xdr:row>
      <xdr:rowOff>0</xdr:rowOff>
    </xdr:from>
    <xdr:to>
      <xdr:col>15</xdr:col>
      <xdr:colOff>361950</xdr:colOff>
      <xdr:row>262</xdr:row>
      <xdr:rowOff>0</xdr:rowOff>
    </xdr:to>
    <xdr:sp>
      <xdr:nvSpPr>
        <xdr:cNvPr id="58" name="Text 22"/>
        <xdr:cNvSpPr txBox="1">
          <a:spLocks noChangeArrowheads="1"/>
        </xdr:cNvSpPr>
      </xdr:nvSpPr>
      <xdr:spPr>
        <a:xfrm>
          <a:off x="476250" y="43014900"/>
          <a:ext cx="65151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262</xdr:row>
      <xdr:rowOff>0</xdr:rowOff>
    </xdr:from>
    <xdr:to>
      <xdr:col>15</xdr:col>
      <xdr:colOff>600075</xdr:colOff>
      <xdr:row>262</xdr:row>
      <xdr:rowOff>0</xdr:rowOff>
    </xdr:to>
    <xdr:sp>
      <xdr:nvSpPr>
        <xdr:cNvPr id="59" name="Text 22"/>
        <xdr:cNvSpPr txBox="1">
          <a:spLocks noChangeArrowheads="1"/>
        </xdr:cNvSpPr>
      </xdr:nvSpPr>
      <xdr:spPr>
        <a:xfrm>
          <a:off x="276225" y="43014900"/>
          <a:ext cx="6953250"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262</xdr:row>
      <xdr:rowOff>0</xdr:rowOff>
    </xdr:from>
    <xdr:to>
      <xdr:col>15</xdr:col>
      <xdr:colOff>600075</xdr:colOff>
      <xdr:row>262</xdr:row>
      <xdr:rowOff>0</xdr:rowOff>
    </xdr:to>
    <xdr:sp>
      <xdr:nvSpPr>
        <xdr:cNvPr id="60" name="Text 22"/>
        <xdr:cNvSpPr txBox="1">
          <a:spLocks noChangeArrowheads="1"/>
        </xdr:cNvSpPr>
      </xdr:nvSpPr>
      <xdr:spPr>
        <a:xfrm>
          <a:off x="542925" y="43014900"/>
          <a:ext cx="66865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262</xdr:row>
      <xdr:rowOff>0</xdr:rowOff>
    </xdr:from>
    <xdr:to>
      <xdr:col>15</xdr:col>
      <xdr:colOff>504825</xdr:colOff>
      <xdr:row>262</xdr:row>
      <xdr:rowOff>0</xdr:rowOff>
    </xdr:to>
    <xdr:sp>
      <xdr:nvSpPr>
        <xdr:cNvPr id="61" name="Text 22"/>
        <xdr:cNvSpPr txBox="1">
          <a:spLocks noChangeArrowheads="1"/>
        </xdr:cNvSpPr>
      </xdr:nvSpPr>
      <xdr:spPr>
        <a:xfrm>
          <a:off x="190500" y="43014900"/>
          <a:ext cx="69437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262</xdr:row>
      <xdr:rowOff>0</xdr:rowOff>
    </xdr:from>
    <xdr:to>
      <xdr:col>15</xdr:col>
      <xdr:colOff>571500</xdr:colOff>
      <xdr:row>262</xdr:row>
      <xdr:rowOff>0</xdr:rowOff>
    </xdr:to>
    <xdr:sp>
      <xdr:nvSpPr>
        <xdr:cNvPr id="62" name="Text 22"/>
        <xdr:cNvSpPr txBox="1">
          <a:spLocks noChangeArrowheads="1"/>
        </xdr:cNvSpPr>
      </xdr:nvSpPr>
      <xdr:spPr>
        <a:xfrm>
          <a:off x="276225" y="43014900"/>
          <a:ext cx="6924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262</xdr:row>
      <xdr:rowOff>0</xdr:rowOff>
    </xdr:from>
    <xdr:to>
      <xdr:col>15</xdr:col>
      <xdr:colOff>523875</xdr:colOff>
      <xdr:row>262</xdr:row>
      <xdr:rowOff>0</xdr:rowOff>
    </xdr:to>
    <xdr:sp>
      <xdr:nvSpPr>
        <xdr:cNvPr id="63" name="Text 22"/>
        <xdr:cNvSpPr txBox="1">
          <a:spLocks noChangeArrowheads="1"/>
        </xdr:cNvSpPr>
      </xdr:nvSpPr>
      <xdr:spPr>
        <a:xfrm>
          <a:off x="276225" y="43014900"/>
          <a:ext cx="687705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262</xdr:row>
      <xdr:rowOff>0</xdr:rowOff>
    </xdr:from>
    <xdr:to>
      <xdr:col>15</xdr:col>
      <xdr:colOff>561975</xdr:colOff>
      <xdr:row>262</xdr:row>
      <xdr:rowOff>0</xdr:rowOff>
    </xdr:to>
    <xdr:sp>
      <xdr:nvSpPr>
        <xdr:cNvPr id="64" name="Text 22"/>
        <xdr:cNvSpPr txBox="1">
          <a:spLocks noChangeArrowheads="1"/>
        </xdr:cNvSpPr>
      </xdr:nvSpPr>
      <xdr:spPr>
        <a:xfrm>
          <a:off x="266700" y="43014900"/>
          <a:ext cx="6924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262</xdr:row>
      <xdr:rowOff>0</xdr:rowOff>
    </xdr:from>
    <xdr:to>
      <xdr:col>15</xdr:col>
      <xdr:colOff>561975</xdr:colOff>
      <xdr:row>262</xdr:row>
      <xdr:rowOff>0</xdr:rowOff>
    </xdr:to>
    <xdr:sp>
      <xdr:nvSpPr>
        <xdr:cNvPr id="65" name="Text 22"/>
        <xdr:cNvSpPr txBox="1">
          <a:spLocks noChangeArrowheads="1"/>
        </xdr:cNvSpPr>
      </xdr:nvSpPr>
      <xdr:spPr>
        <a:xfrm>
          <a:off x="457200" y="43014900"/>
          <a:ext cx="67341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262</xdr:row>
      <xdr:rowOff>0</xdr:rowOff>
    </xdr:from>
    <xdr:to>
      <xdr:col>15</xdr:col>
      <xdr:colOff>561975</xdr:colOff>
      <xdr:row>262</xdr:row>
      <xdr:rowOff>0</xdr:rowOff>
    </xdr:to>
    <xdr:sp>
      <xdr:nvSpPr>
        <xdr:cNvPr id="66" name="Text 22"/>
        <xdr:cNvSpPr txBox="1">
          <a:spLocks noChangeArrowheads="1"/>
        </xdr:cNvSpPr>
      </xdr:nvSpPr>
      <xdr:spPr>
        <a:xfrm>
          <a:off x="285750" y="43014900"/>
          <a:ext cx="6905625"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262</xdr:row>
      <xdr:rowOff>0</xdr:rowOff>
    </xdr:from>
    <xdr:to>
      <xdr:col>16</xdr:col>
      <xdr:colOff>28575</xdr:colOff>
      <xdr:row>262</xdr:row>
      <xdr:rowOff>0</xdr:rowOff>
    </xdr:to>
    <xdr:sp>
      <xdr:nvSpPr>
        <xdr:cNvPr id="67" name="Text 22"/>
        <xdr:cNvSpPr txBox="1">
          <a:spLocks noChangeArrowheads="1"/>
        </xdr:cNvSpPr>
      </xdr:nvSpPr>
      <xdr:spPr>
        <a:xfrm>
          <a:off x="257175" y="43014900"/>
          <a:ext cx="7000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262</xdr:row>
      <xdr:rowOff>0</xdr:rowOff>
    </xdr:from>
    <xdr:to>
      <xdr:col>15</xdr:col>
      <xdr:colOff>561975</xdr:colOff>
      <xdr:row>262</xdr:row>
      <xdr:rowOff>0</xdr:rowOff>
    </xdr:to>
    <xdr:sp>
      <xdr:nvSpPr>
        <xdr:cNvPr id="68" name="Text 22"/>
        <xdr:cNvSpPr txBox="1">
          <a:spLocks noChangeArrowheads="1"/>
        </xdr:cNvSpPr>
      </xdr:nvSpPr>
      <xdr:spPr>
        <a:xfrm>
          <a:off x="219075" y="43014900"/>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262</xdr:row>
      <xdr:rowOff>0</xdr:rowOff>
    </xdr:from>
    <xdr:to>
      <xdr:col>15</xdr:col>
      <xdr:colOff>504825</xdr:colOff>
      <xdr:row>262</xdr:row>
      <xdr:rowOff>0</xdr:rowOff>
    </xdr:to>
    <xdr:sp>
      <xdr:nvSpPr>
        <xdr:cNvPr id="69" name="Text 22"/>
        <xdr:cNvSpPr txBox="1">
          <a:spLocks noChangeArrowheads="1"/>
        </xdr:cNvSpPr>
      </xdr:nvSpPr>
      <xdr:spPr>
        <a:xfrm>
          <a:off x="523875" y="43014900"/>
          <a:ext cx="661035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262</xdr:row>
      <xdr:rowOff>0</xdr:rowOff>
    </xdr:from>
    <xdr:to>
      <xdr:col>15</xdr:col>
      <xdr:colOff>504825</xdr:colOff>
      <xdr:row>262</xdr:row>
      <xdr:rowOff>0</xdr:rowOff>
    </xdr:to>
    <xdr:sp>
      <xdr:nvSpPr>
        <xdr:cNvPr id="70" name="Text 22"/>
        <xdr:cNvSpPr txBox="1">
          <a:spLocks noChangeArrowheads="1"/>
        </xdr:cNvSpPr>
      </xdr:nvSpPr>
      <xdr:spPr>
        <a:xfrm>
          <a:off x="523875" y="43014900"/>
          <a:ext cx="661035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262</xdr:row>
      <xdr:rowOff>0</xdr:rowOff>
    </xdr:from>
    <xdr:to>
      <xdr:col>15</xdr:col>
      <xdr:colOff>600075</xdr:colOff>
      <xdr:row>262</xdr:row>
      <xdr:rowOff>0</xdr:rowOff>
    </xdr:to>
    <xdr:sp>
      <xdr:nvSpPr>
        <xdr:cNvPr id="71" name="Text 22"/>
        <xdr:cNvSpPr txBox="1">
          <a:spLocks noChangeArrowheads="1"/>
        </xdr:cNvSpPr>
      </xdr:nvSpPr>
      <xdr:spPr>
        <a:xfrm>
          <a:off x="295275" y="43014900"/>
          <a:ext cx="6934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262</xdr:row>
      <xdr:rowOff>0</xdr:rowOff>
    </xdr:from>
    <xdr:to>
      <xdr:col>15</xdr:col>
      <xdr:colOff>600075</xdr:colOff>
      <xdr:row>262</xdr:row>
      <xdr:rowOff>0</xdr:rowOff>
    </xdr:to>
    <xdr:sp>
      <xdr:nvSpPr>
        <xdr:cNvPr id="72" name="Text 22"/>
        <xdr:cNvSpPr txBox="1">
          <a:spLocks noChangeArrowheads="1"/>
        </xdr:cNvSpPr>
      </xdr:nvSpPr>
      <xdr:spPr>
        <a:xfrm>
          <a:off x="514350" y="43014900"/>
          <a:ext cx="6715125"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262</xdr:row>
      <xdr:rowOff>0</xdr:rowOff>
    </xdr:from>
    <xdr:to>
      <xdr:col>15</xdr:col>
      <xdr:colOff>561975</xdr:colOff>
      <xdr:row>262</xdr:row>
      <xdr:rowOff>0</xdr:rowOff>
    </xdr:to>
    <xdr:sp>
      <xdr:nvSpPr>
        <xdr:cNvPr id="73" name="Text 22"/>
        <xdr:cNvSpPr txBox="1">
          <a:spLocks noChangeArrowheads="1"/>
        </xdr:cNvSpPr>
      </xdr:nvSpPr>
      <xdr:spPr>
        <a:xfrm>
          <a:off x="571500" y="43014900"/>
          <a:ext cx="66198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262</xdr:row>
      <xdr:rowOff>0</xdr:rowOff>
    </xdr:from>
    <xdr:to>
      <xdr:col>15</xdr:col>
      <xdr:colOff>533400</xdr:colOff>
      <xdr:row>262</xdr:row>
      <xdr:rowOff>0</xdr:rowOff>
    </xdr:to>
    <xdr:sp>
      <xdr:nvSpPr>
        <xdr:cNvPr id="74" name="Text 22"/>
        <xdr:cNvSpPr txBox="1">
          <a:spLocks noChangeArrowheads="1"/>
        </xdr:cNvSpPr>
      </xdr:nvSpPr>
      <xdr:spPr>
        <a:xfrm>
          <a:off x="552450" y="43014900"/>
          <a:ext cx="6610350"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262</xdr:row>
      <xdr:rowOff>0</xdr:rowOff>
    </xdr:from>
    <xdr:to>
      <xdr:col>15</xdr:col>
      <xdr:colOff>561975</xdr:colOff>
      <xdr:row>262</xdr:row>
      <xdr:rowOff>0</xdr:rowOff>
    </xdr:to>
    <xdr:sp>
      <xdr:nvSpPr>
        <xdr:cNvPr id="75" name="Text 22"/>
        <xdr:cNvSpPr txBox="1">
          <a:spLocks noChangeArrowheads="1"/>
        </xdr:cNvSpPr>
      </xdr:nvSpPr>
      <xdr:spPr>
        <a:xfrm>
          <a:off x="533400" y="43014900"/>
          <a:ext cx="66579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262</xdr:row>
      <xdr:rowOff>0</xdr:rowOff>
    </xdr:from>
    <xdr:to>
      <xdr:col>16</xdr:col>
      <xdr:colOff>0</xdr:colOff>
      <xdr:row>262</xdr:row>
      <xdr:rowOff>0</xdr:rowOff>
    </xdr:to>
    <xdr:sp>
      <xdr:nvSpPr>
        <xdr:cNvPr id="76" name="Text 22"/>
        <xdr:cNvSpPr txBox="1">
          <a:spLocks noChangeArrowheads="1"/>
        </xdr:cNvSpPr>
      </xdr:nvSpPr>
      <xdr:spPr>
        <a:xfrm>
          <a:off x="514350" y="43014900"/>
          <a:ext cx="671512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262</xdr:row>
      <xdr:rowOff>0</xdr:rowOff>
    </xdr:from>
    <xdr:to>
      <xdr:col>15</xdr:col>
      <xdr:colOff>561975</xdr:colOff>
      <xdr:row>262</xdr:row>
      <xdr:rowOff>0</xdr:rowOff>
    </xdr:to>
    <xdr:sp>
      <xdr:nvSpPr>
        <xdr:cNvPr id="77" name="Text 22"/>
        <xdr:cNvSpPr txBox="1">
          <a:spLocks noChangeArrowheads="1"/>
        </xdr:cNvSpPr>
      </xdr:nvSpPr>
      <xdr:spPr>
        <a:xfrm>
          <a:off x="571500" y="43014900"/>
          <a:ext cx="66198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262</xdr:row>
      <xdr:rowOff>0</xdr:rowOff>
    </xdr:from>
    <xdr:to>
      <xdr:col>15</xdr:col>
      <xdr:colOff>533400</xdr:colOff>
      <xdr:row>262</xdr:row>
      <xdr:rowOff>0</xdr:rowOff>
    </xdr:to>
    <xdr:sp>
      <xdr:nvSpPr>
        <xdr:cNvPr id="78" name="Text 22"/>
        <xdr:cNvSpPr txBox="1">
          <a:spLocks noChangeArrowheads="1"/>
        </xdr:cNvSpPr>
      </xdr:nvSpPr>
      <xdr:spPr>
        <a:xfrm>
          <a:off x="552450" y="43014900"/>
          <a:ext cx="6610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262</xdr:row>
      <xdr:rowOff>0</xdr:rowOff>
    </xdr:from>
    <xdr:to>
      <xdr:col>15</xdr:col>
      <xdr:colOff>533400</xdr:colOff>
      <xdr:row>262</xdr:row>
      <xdr:rowOff>0</xdr:rowOff>
    </xdr:to>
    <xdr:sp>
      <xdr:nvSpPr>
        <xdr:cNvPr id="79" name="Text 22"/>
        <xdr:cNvSpPr txBox="1">
          <a:spLocks noChangeArrowheads="1"/>
        </xdr:cNvSpPr>
      </xdr:nvSpPr>
      <xdr:spPr>
        <a:xfrm>
          <a:off x="552450" y="43014900"/>
          <a:ext cx="6610350"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262</xdr:row>
      <xdr:rowOff>0</xdr:rowOff>
    </xdr:from>
    <xdr:to>
      <xdr:col>15</xdr:col>
      <xdr:colOff>504825</xdr:colOff>
      <xdr:row>262</xdr:row>
      <xdr:rowOff>0</xdr:rowOff>
    </xdr:to>
    <xdr:sp>
      <xdr:nvSpPr>
        <xdr:cNvPr id="80" name="Text 22"/>
        <xdr:cNvSpPr txBox="1">
          <a:spLocks noChangeArrowheads="1"/>
        </xdr:cNvSpPr>
      </xdr:nvSpPr>
      <xdr:spPr>
        <a:xfrm>
          <a:off x="533400" y="43014900"/>
          <a:ext cx="6600825"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262</xdr:row>
      <xdr:rowOff>0</xdr:rowOff>
    </xdr:from>
    <xdr:to>
      <xdr:col>15</xdr:col>
      <xdr:colOff>504825</xdr:colOff>
      <xdr:row>262</xdr:row>
      <xdr:rowOff>0</xdr:rowOff>
    </xdr:to>
    <xdr:sp>
      <xdr:nvSpPr>
        <xdr:cNvPr id="81" name="Text 22"/>
        <xdr:cNvSpPr txBox="1">
          <a:spLocks noChangeArrowheads="1"/>
        </xdr:cNvSpPr>
      </xdr:nvSpPr>
      <xdr:spPr>
        <a:xfrm>
          <a:off x="523875" y="43014900"/>
          <a:ext cx="6610350"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262</xdr:row>
      <xdr:rowOff>0</xdr:rowOff>
    </xdr:from>
    <xdr:to>
      <xdr:col>15</xdr:col>
      <xdr:colOff>504825</xdr:colOff>
      <xdr:row>262</xdr:row>
      <xdr:rowOff>0</xdr:rowOff>
    </xdr:to>
    <xdr:sp>
      <xdr:nvSpPr>
        <xdr:cNvPr id="82" name="Text 22"/>
        <xdr:cNvSpPr txBox="1">
          <a:spLocks noChangeArrowheads="1"/>
        </xdr:cNvSpPr>
      </xdr:nvSpPr>
      <xdr:spPr>
        <a:xfrm>
          <a:off x="504825" y="43014900"/>
          <a:ext cx="662940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262</xdr:row>
      <xdr:rowOff>0</xdr:rowOff>
    </xdr:from>
    <xdr:to>
      <xdr:col>15</xdr:col>
      <xdr:colOff>504825</xdr:colOff>
      <xdr:row>262</xdr:row>
      <xdr:rowOff>0</xdr:rowOff>
    </xdr:to>
    <xdr:sp>
      <xdr:nvSpPr>
        <xdr:cNvPr id="83" name="Text 22"/>
        <xdr:cNvSpPr txBox="1">
          <a:spLocks noChangeArrowheads="1"/>
        </xdr:cNvSpPr>
      </xdr:nvSpPr>
      <xdr:spPr>
        <a:xfrm>
          <a:off x="504825" y="43014900"/>
          <a:ext cx="662940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262</xdr:row>
      <xdr:rowOff>0</xdr:rowOff>
    </xdr:from>
    <xdr:to>
      <xdr:col>15</xdr:col>
      <xdr:colOff>533400</xdr:colOff>
      <xdr:row>262</xdr:row>
      <xdr:rowOff>0</xdr:rowOff>
    </xdr:to>
    <xdr:sp>
      <xdr:nvSpPr>
        <xdr:cNvPr id="84" name="Text 22"/>
        <xdr:cNvSpPr txBox="1">
          <a:spLocks noChangeArrowheads="1"/>
        </xdr:cNvSpPr>
      </xdr:nvSpPr>
      <xdr:spPr>
        <a:xfrm>
          <a:off x="533400" y="43014900"/>
          <a:ext cx="662940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262</xdr:row>
      <xdr:rowOff>0</xdr:rowOff>
    </xdr:from>
    <xdr:to>
      <xdr:col>15</xdr:col>
      <xdr:colOff>495300</xdr:colOff>
      <xdr:row>262</xdr:row>
      <xdr:rowOff>0</xdr:rowOff>
    </xdr:to>
    <xdr:sp>
      <xdr:nvSpPr>
        <xdr:cNvPr id="85" name="Text 22"/>
        <xdr:cNvSpPr txBox="1">
          <a:spLocks noChangeArrowheads="1"/>
        </xdr:cNvSpPr>
      </xdr:nvSpPr>
      <xdr:spPr>
        <a:xfrm>
          <a:off x="542925" y="43014900"/>
          <a:ext cx="65817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262</xdr:row>
      <xdr:rowOff>0</xdr:rowOff>
    </xdr:from>
    <xdr:to>
      <xdr:col>15</xdr:col>
      <xdr:colOff>571500</xdr:colOff>
      <xdr:row>262</xdr:row>
      <xdr:rowOff>0</xdr:rowOff>
    </xdr:to>
    <xdr:sp>
      <xdr:nvSpPr>
        <xdr:cNvPr id="86" name="Text 22"/>
        <xdr:cNvSpPr txBox="1">
          <a:spLocks noChangeArrowheads="1"/>
        </xdr:cNvSpPr>
      </xdr:nvSpPr>
      <xdr:spPr>
        <a:xfrm>
          <a:off x="285750" y="43014900"/>
          <a:ext cx="6915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262</xdr:row>
      <xdr:rowOff>0</xdr:rowOff>
    </xdr:from>
    <xdr:to>
      <xdr:col>15</xdr:col>
      <xdr:colOff>600075</xdr:colOff>
      <xdr:row>262</xdr:row>
      <xdr:rowOff>0</xdr:rowOff>
    </xdr:to>
    <xdr:sp>
      <xdr:nvSpPr>
        <xdr:cNvPr id="87" name="Text 22"/>
        <xdr:cNvSpPr txBox="1">
          <a:spLocks noChangeArrowheads="1"/>
        </xdr:cNvSpPr>
      </xdr:nvSpPr>
      <xdr:spPr>
        <a:xfrm>
          <a:off x="257175" y="43014900"/>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262</xdr:row>
      <xdr:rowOff>0</xdr:rowOff>
    </xdr:from>
    <xdr:to>
      <xdr:col>15</xdr:col>
      <xdr:colOff>495300</xdr:colOff>
      <xdr:row>262</xdr:row>
      <xdr:rowOff>0</xdr:rowOff>
    </xdr:to>
    <xdr:sp>
      <xdr:nvSpPr>
        <xdr:cNvPr id="88" name="Text 22"/>
        <xdr:cNvSpPr txBox="1">
          <a:spLocks noChangeArrowheads="1"/>
        </xdr:cNvSpPr>
      </xdr:nvSpPr>
      <xdr:spPr>
        <a:xfrm>
          <a:off x="276225" y="43014900"/>
          <a:ext cx="6848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262</xdr:row>
      <xdr:rowOff>0</xdr:rowOff>
    </xdr:from>
    <xdr:to>
      <xdr:col>16</xdr:col>
      <xdr:colOff>0</xdr:colOff>
      <xdr:row>262</xdr:row>
      <xdr:rowOff>0</xdr:rowOff>
    </xdr:to>
    <xdr:sp>
      <xdr:nvSpPr>
        <xdr:cNvPr id="89" name="Text 22"/>
        <xdr:cNvSpPr txBox="1">
          <a:spLocks noChangeArrowheads="1"/>
        </xdr:cNvSpPr>
      </xdr:nvSpPr>
      <xdr:spPr>
        <a:xfrm>
          <a:off x="514350" y="43014900"/>
          <a:ext cx="671512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262</xdr:row>
      <xdr:rowOff>0</xdr:rowOff>
    </xdr:from>
    <xdr:to>
      <xdr:col>15</xdr:col>
      <xdr:colOff>561975</xdr:colOff>
      <xdr:row>262</xdr:row>
      <xdr:rowOff>0</xdr:rowOff>
    </xdr:to>
    <xdr:sp>
      <xdr:nvSpPr>
        <xdr:cNvPr id="90" name="Text 22"/>
        <xdr:cNvSpPr txBox="1">
          <a:spLocks noChangeArrowheads="1"/>
        </xdr:cNvSpPr>
      </xdr:nvSpPr>
      <xdr:spPr>
        <a:xfrm>
          <a:off x="571500" y="43014900"/>
          <a:ext cx="66198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186</xdr:row>
      <xdr:rowOff>0</xdr:rowOff>
    </xdr:from>
    <xdr:to>
      <xdr:col>15</xdr:col>
      <xdr:colOff>504825</xdr:colOff>
      <xdr:row>186</xdr:row>
      <xdr:rowOff>0</xdr:rowOff>
    </xdr:to>
    <xdr:sp>
      <xdr:nvSpPr>
        <xdr:cNvPr id="91" name="Text 22"/>
        <xdr:cNvSpPr txBox="1">
          <a:spLocks noChangeArrowheads="1"/>
        </xdr:cNvSpPr>
      </xdr:nvSpPr>
      <xdr:spPr>
        <a:xfrm>
          <a:off x="285750" y="30622875"/>
          <a:ext cx="6848475"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262</xdr:row>
      <xdr:rowOff>0</xdr:rowOff>
    </xdr:from>
    <xdr:to>
      <xdr:col>15</xdr:col>
      <xdr:colOff>571500</xdr:colOff>
      <xdr:row>262</xdr:row>
      <xdr:rowOff>0</xdr:rowOff>
    </xdr:to>
    <xdr:sp>
      <xdr:nvSpPr>
        <xdr:cNvPr id="92" name="Text 22"/>
        <xdr:cNvSpPr txBox="1">
          <a:spLocks noChangeArrowheads="1"/>
        </xdr:cNvSpPr>
      </xdr:nvSpPr>
      <xdr:spPr>
        <a:xfrm>
          <a:off x="228600" y="43014900"/>
          <a:ext cx="6972300"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1</xdr:col>
      <xdr:colOff>19050</xdr:colOff>
      <xdr:row>262</xdr:row>
      <xdr:rowOff>0</xdr:rowOff>
    </xdr:from>
    <xdr:to>
      <xdr:col>15</xdr:col>
      <xdr:colOff>600075</xdr:colOff>
      <xdr:row>262</xdr:row>
      <xdr:rowOff>0</xdr:rowOff>
    </xdr:to>
    <xdr:sp>
      <xdr:nvSpPr>
        <xdr:cNvPr id="93" name="Text 22"/>
        <xdr:cNvSpPr txBox="1">
          <a:spLocks noChangeArrowheads="1"/>
        </xdr:cNvSpPr>
      </xdr:nvSpPr>
      <xdr:spPr>
        <a:xfrm>
          <a:off x="228600" y="43014900"/>
          <a:ext cx="7000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262</xdr:row>
      <xdr:rowOff>0</xdr:rowOff>
    </xdr:from>
    <xdr:to>
      <xdr:col>15</xdr:col>
      <xdr:colOff>600075</xdr:colOff>
      <xdr:row>262</xdr:row>
      <xdr:rowOff>0</xdr:rowOff>
    </xdr:to>
    <xdr:sp>
      <xdr:nvSpPr>
        <xdr:cNvPr id="94" name="Text 22"/>
        <xdr:cNvSpPr txBox="1">
          <a:spLocks noChangeArrowheads="1"/>
        </xdr:cNvSpPr>
      </xdr:nvSpPr>
      <xdr:spPr>
        <a:xfrm>
          <a:off x="304800" y="43014900"/>
          <a:ext cx="6924675"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262</xdr:row>
      <xdr:rowOff>0</xdr:rowOff>
    </xdr:from>
    <xdr:to>
      <xdr:col>15</xdr:col>
      <xdr:colOff>485775</xdr:colOff>
      <xdr:row>262</xdr:row>
      <xdr:rowOff>0</xdr:rowOff>
    </xdr:to>
    <xdr:sp>
      <xdr:nvSpPr>
        <xdr:cNvPr id="95" name="Text 22"/>
        <xdr:cNvSpPr txBox="1">
          <a:spLocks noChangeArrowheads="1"/>
        </xdr:cNvSpPr>
      </xdr:nvSpPr>
      <xdr:spPr>
        <a:xfrm>
          <a:off x="552450" y="43014900"/>
          <a:ext cx="65627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262</xdr:row>
      <xdr:rowOff>0</xdr:rowOff>
    </xdr:from>
    <xdr:to>
      <xdr:col>15</xdr:col>
      <xdr:colOff>438150</xdr:colOff>
      <xdr:row>262</xdr:row>
      <xdr:rowOff>0</xdr:rowOff>
    </xdr:to>
    <xdr:sp>
      <xdr:nvSpPr>
        <xdr:cNvPr id="96" name="Text 22"/>
        <xdr:cNvSpPr txBox="1">
          <a:spLocks noChangeArrowheads="1"/>
        </xdr:cNvSpPr>
      </xdr:nvSpPr>
      <xdr:spPr>
        <a:xfrm>
          <a:off x="533400" y="43014900"/>
          <a:ext cx="6534150"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262</xdr:row>
      <xdr:rowOff>0</xdr:rowOff>
    </xdr:from>
    <xdr:to>
      <xdr:col>15</xdr:col>
      <xdr:colOff>466725</xdr:colOff>
      <xdr:row>262</xdr:row>
      <xdr:rowOff>0</xdr:rowOff>
    </xdr:to>
    <xdr:sp>
      <xdr:nvSpPr>
        <xdr:cNvPr id="97" name="Text 22"/>
        <xdr:cNvSpPr txBox="1">
          <a:spLocks noChangeArrowheads="1"/>
        </xdr:cNvSpPr>
      </xdr:nvSpPr>
      <xdr:spPr>
        <a:xfrm>
          <a:off x="542925" y="43014900"/>
          <a:ext cx="655320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262</xdr:row>
      <xdr:rowOff>0</xdr:rowOff>
    </xdr:from>
    <xdr:to>
      <xdr:col>15</xdr:col>
      <xdr:colOff>95250</xdr:colOff>
      <xdr:row>262</xdr:row>
      <xdr:rowOff>0</xdr:rowOff>
    </xdr:to>
    <xdr:sp>
      <xdr:nvSpPr>
        <xdr:cNvPr id="98" name="Text 22"/>
        <xdr:cNvSpPr txBox="1">
          <a:spLocks noChangeArrowheads="1"/>
        </xdr:cNvSpPr>
      </xdr:nvSpPr>
      <xdr:spPr>
        <a:xfrm>
          <a:off x="238125" y="43014900"/>
          <a:ext cx="6486525"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279</xdr:row>
      <xdr:rowOff>0</xdr:rowOff>
    </xdr:from>
    <xdr:to>
      <xdr:col>15</xdr:col>
      <xdr:colOff>295275</xdr:colOff>
      <xdr:row>279</xdr:row>
      <xdr:rowOff>0</xdr:rowOff>
    </xdr:to>
    <xdr:sp>
      <xdr:nvSpPr>
        <xdr:cNvPr id="99" name="Text 22"/>
        <xdr:cNvSpPr txBox="1">
          <a:spLocks noChangeArrowheads="1"/>
        </xdr:cNvSpPr>
      </xdr:nvSpPr>
      <xdr:spPr>
        <a:xfrm>
          <a:off x="47625" y="45767625"/>
          <a:ext cx="68770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262</xdr:row>
      <xdr:rowOff>0</xdr:rowOff>
    </xdr:from>
    <xdr:to>
      <xdr:col>15</xdr:col>
      <xdr:colOff>561975</xdr:colOff>
      <xdr:row>262</xdr:row>
      <xdr:rowOff>0</xdr:rowOff>
    </xdr:to>
    <xdr:sp>
      <xdr:nvSpPr>
        <xdr:cNvPr id="100" name="Text 22"/>
        <xdr:cNvSpPr txBox="1">
          <a:spLocks noChangeArrowheads="1"/>
        </xdr:cNvSpPr>
      </xdr:nvSpPr>
      <xdr:spPr>
        <a:xfrm>
          <a:off x="552450" y="43014900"/>
          <a:ext cx="663892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262</xdr:row>
      <xdr:rowOff>0</xdr:rowOff>
    </xdr:from>
    <xdr:to>
      <xdr:col>15</xdr:col>
      <xdr:colOff>561975</xdr:colOff>
      <xdr:row>262</xdr:row>
      <xdr:rowOff>0</xdr:rowOff>
    </xdr:to>
    <xdr:sp>
      <xdr:nvSpPr>
        <xdr:cNvPr id="101" name="Text 22"/>
        <xdr:cNvSpPr txBox="1">
          <a:spLocks noChangeArrowheads="1"/>
        </xdr:cNvSpPr>
      </xdr:nvSpPr>
      <xdr:spPr>
        <a:xfrm>
          <a:off x="542925" y="43014900"/>
          <a:ext cx="664845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262</xdr:row>
      <xdr:rowOff>0</xdr:rowOff>
    </xdr:from>
    <xdr:to>
      <xdr:col>15</xdr:col>
      <xdr:colOff>533400</xdr:colOff>
      <xdr:row>262</xdr:row>
      <xdr:rowOff>0</xdr:rowOff>
    </xdr:to>
    <xdr:sp>
      <xdr:nvSpPr>
        <xdr:cNvPr id="102" name="Text 22"/>
        <xdr:cNvSpPr txBox="1">
          <a:spLocks noChangeArrowheads="1"/>
        </xdr:cNvSpPr>
      </xdr:nvSpPr>
      <xdr:spPr>
        <a:xfrm>
          <a:off x="266700" y="43014900"/>
          <a:ext cx="6896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128</xdr:row>
      <xdr:rowOff>0</xdr:rowOff>
    </xdr:from>
    <xdr:to>
      <xdr:col>15</xdr:col>
      <xdr:colOff>600075</xdr:colOff>
      <xdr:row>128</xdr:row>
      <xdr:rowOff>0</xdr:rowOff>
    </xdr:to>
    <xdr:sp>
      <xdr:nvSpPr>
        <xdr:cNvPr id="103" name="Text 22"/>
        <xdr:cNvSpPr txBox="1">
          <a:spLocks noChangeArrowheads="1"/>
        </xdr:cNvSpPr>
      </xdr:nvSpPr>
      <xdr:spPr>
        <a:xfrm>
          <a:off x="514350" y="20907375"/>
          <a:ext cx="6715125"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262</xdr:row>
      <xdr:rowOff>0</xdr:rowOff>
    </xdr:from>
    <xdr:to>
      <xdr:col>15</xdr:col>
      <xdr:colOff>600075</xdr:colOff>
      <xdr:row>262</xdr:row>
      <xdr:rowOff>0</xdr:rowOff>
    </xdr:to>
    <xdr:sp>
      <xdr:nvSpPr>
        <xdr:cNvPr id="104" name="Text 22"/>
        <xdr:cNvSpPr txBox="1">
          <a:spLocks noChangeArrowheads="1"/>
        </xdr:cNvSpPr>
      </xdr:nvSpPr>
      <xdr:spPr>
        <a:xfrm>
          <a:off x="276225" y="43014900"/>
          <a:ext cx="6953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262</xdr:row>
      <xdr:rowOff>0</xdr:rowOff>
    </xdr:from>
    <xdr:to>
      <xdr:col>15</xdr:col>
      <xdr:colOff>600075</xdr:colOff>
      <xdr:row>262</xdr:row>
      <xdr:rowOff>0</xdr:rowOff>
    </xdr:to>
    <xdr:sp>
      <xdr:nvSpPr>
        <xdr:cNvPr id="105" name="Text 22"/>
        <xdr:cNvSpPr txBox="1">
          <a:spLocks noChangeArrowheads="1"/>
        </xdr:cNvSpPr>
      </xdr:nvSpPr>
      <xdr:spPr>
        <a:xfrm>
          <a:off x="495300" y="43014900"/>
          <a:ext cx="67341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262</xdr:row>
      <xdr:rowOff>0</xdr:rowOff>
    </xdr:from>
    <xdr:to>
      <xdr:col>15</xdr:col>
      <xdr:colOff>590550</xdr:colOff>
      <xdr:row>262</xdr:row>
      <xdr:rowOff>0</xdr:rowOff>
    </xdr:to>
    <xdr:sp>
      <xdr:nvSpPr>
        <xdr:cNvPr id="106" name="Text 22"/>
        <xdr:cNvSpPr txBox="1">
          <a:spLocks noChangeArrowheads="1"/>
        </xdr:cNvSpPr>
      </xdr:nvSpPr>
      <xdr:spPr>
        <a:xfrm>
          <a:off x="542925" y="43014900"/>
          <a:ext cx="66770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262</xdr:row>
      <xdr:rowOff>0</xdr:rowOff>
    </xdr:from>
    <xdr:to>
      <xdr:col>15</xdr:col>
      <xdr:colOff>571500</xdr:colOff>
      <xdr:row>262</xdr:row>
      <xdr:rowOff>0</xdr:rowOff>
    </xdr:to>
    <xdr:sp>
      <xdr:nvSpPr>
        <xdr:cNvPr id="107" name="Text 22"/>
        <xdr:cNvSpPr txBox="1">
          <a:spLocks noChangeArrowheads="1"/>
        </xdr:cNvSpPr>
      </xdr:nvSpPr>
      <xdr:spPr>
        <a:xfrm>
          <a:off x="695325" y="43014900"/>
          <a:ext cx="6505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262</xdr:row>
      <xdr:rowOff>0</xdr:rowOff>
    </xdr:from>
    <xdr:to>
      <xdr:col>15</xdr:col>
      <xdr:colOff>504825</xdr:colOff>
      <xdr:row>262</xdr:row>
      <xdr:rowOff>0</xdr:rowOff>
    </xdr:to>
    <xdr:sp>
      <xdr:nvSpPr>
        <xdr:cNvPr id="108" name="Text 22"/>
        <xdr:cNvSpPr txBox="1">
          <a:spLocks noChangeArrowheads="1"/>
        </xdr:cNvSpPr>
      </xdr:nvSpPr>
      <xdr:spPr>
        <a:xfrm>
          <a:off x="714375" y="43014900"/>
          <a:ext cx="64198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262</xdr:row>
      <xdr:rowOff>0</xdr:rowOff>
    </xdr:from>
    <xdr:to>
      <xdr:col>15</xdr:col>
      <xdr:colOff>600075</xdr:colOff>
      <xdr:row>262</xdr:row>
      <xdr:rowOff>0</xdr:rowOff>
    </xdr:to>
    <xdr:sp>
      <xdr:nvSpPr>
        <xdr:cNvPr id="109" name="Text 22"/>
        <xdr:cNvSpPr txBox="1">
          <a:spLocks noChangeArrowheads="1"/>
        </xdr:cNvSpPr>
      </xdr:nvSpPr>
      <xdr:spPr>
        <a:xfrm>
          <a:off x="571500" y="43014900"/>
          <a:ext cx="6657975"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262</xdr:row>
      <xdr:rowOff>0</xdr:rowOff>
    </xdr:from>
    <xdr:to>
      <xdr:col>15</xdr:col>
      <xdr:colOff>600075</xdr:colOff>
      <xdr:row>262</xdr:row>
      <xdr:rowOff>0</xdr:rowOff>
    </xdr:to>
    <xdr:sp>
      <xdr:nvSpPr>
        <xdr:cNvPr id="110" name="Text 22"/>
        <xdr:cNvSpPr txBox="1">
          <a:spLocks noChangeArrowheads="1"/>
        </xdr:cNvSpPr>
      </xdr:nvSpPr>
      <xdr:spPr>
        <a:xfrm>
          <a:off x="542925" y="43014900"/>
          <a:ext cx="6686550"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262</xdr:row>
      <xdr:rowOff>0</xdr:rowOff>
    </xdr:from>
    <xdr:to>
      <xdr:col>15</xdr:col>
      <xdr:colOff>533400</xdr:colOff>
      <xdr:row>262</xdr:row>
      <xdr:rowOff>0</xdr:rowOff>
    </xdr:to>
    <xdr:sp>
      <xdr:nvSpPr>
        <xdr:cNvPr id="111" name="Text 22"/>
        <xdr:cNvSpPr txBox="1">
          <a:spLocks noChangeArrowheads="1"/>
        </xdr:cNvSpPr>
      </xdr:nvSpPr>
      <xdr:spPr>
        <a:xfrm>
          <a:off x="714375" y="43014900"/>
          <a:ext cx="64484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262</xdr:row>
      <xdr:rowOff>0</xdr:rowOff>
    </xdr:from>
    <xdr:to>
      <xdr:col>15</xdr:col>
      <xdr:colOff>600075</xdr:colOff>
      <xdr:row>262</xdr:row>
      <xdr:rowOff>0</xdr:rowOff>
    </xdr:to>
    <xdr:sp>
      <xdr:nvSpPr>
        <xdr:cNvPr id="112" name="Text 22"/>
        <xdr:cNvSpPr txBox="1">
          <a:spLocks noChangeArrowheads="1"/>
        </xdr:cNvSpPr>
      </xdr:nvSpPr>
      <xdr:spPr>
        <a:xfrm>
          <a:off x="276225" y="43014900"/>
          <a:ext cx="69532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262</xdr:row>
      <xdr:rowOff>0</xdr:rowOff>
    </xdr:from>
    <xdr:to>
      <xdr:col>15</xdr:col>
      <xdr:colOff>600075</xdr:colOff>
      <xdr:row>262</xdr:row>
      <xdr:rowOff>0</xdr:rowOff>
    </xdr:to>
    <xdr:sp>
      <xdr:nvSpPr>
        <xdr:cNvPr id="113" name="Text 22"/>
        <xdr:cNvSpPr txBox="1">
          <a:spLocks noChangeArrowheads="1"/>
        </xdr:cNvSpPr>
      </xdr:nvSpPr>
      <xdr:spPr>
        <a:xfrm>
          <a:off x="238125" y="43014900"/>
          <a:ext cx="6991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262</xdr:row>
      <xdr:rowOff>0</xdr:rowOff>
    </xdr:from>
    <xdr:to>
      <xdr:col>15</xdr:col>
      <xdr:colOff>571500</xdr:colOff>
      <xdr:row>262</xdr:row>
      <xdr:rowOff>0</xdr:rowOff>
    </xdr:to>
    <xdr:sp>
      <xdr:nvSpPr>
        <xdr:cNvPr id="114" name="Text 22"/>
        <xdr:cNvSpPr txBox="1">
          <a:spLocks noChangeArrowheads="1"/>
        </xdr:cNvSpPr>
      </xdr:nvSpPr>
      <xdr:spPr>
        <a:xfrm>
          <a:off x="276225" y="43014900"/>
          <a:ext cx="6924675"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262</xdr:row>
      <xdr:rowOff>0</xdr:rowOff>
    </xdr:from>
    <xdr:to>
      <xdr:col>15</xdr:col>
      <xdr:colOff>600075</xdr:colOff>
      <xdr:row>262</xdr:row>
      <xdr:rowOff>0</xdr:rowOff>
    </xdr:to>
    <xdr:sp>
      <xdr:nvSpPr>
        <xdr:cNvPr id="115" name="Text 22"/>
        <xdr:cNvSpPr txBox="1">
          <a:spLocks noChangeArrowheads="1"/>
        </xdr:cNvSpPr>
      </xdr:nvSpPr>
      <xdr:spPr>
        <a:xfrm>
          <a:off x="257175" y="43014900"/>
          <a:ext cx="6972300"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262</xdr:row>
      <xdr:rowOff>0</xdr:rowOff>
    </xdr:from>
    <xdr:to>
      <xdr:col>15</xdr:col>
      <xdr:colOff>600075</xdr:colOff>
      <xdr:row>262</xdr:row>
      <xdr:rowOff>0</xdr:rowOff>
    </xdr:to>
    <xdr:sp>
      <xdr:nvSpPr>
        <xdr:cNvPr id="116" name="Text 22"/>
        <xdr:cNvSpPr txBox="1">
          <a:spLocks noChangeArrowheads="1"/>
        </xdr:cNvSpPr>
      </xdr:nvSpPr>
      <xdr:spPr>
        <a:xfrm>
          <a:off x="247650" y="43014900"/>
          <a:ext cx="698182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262</xdr:row>
      <xdr:rowOff>0</xdr:rowOff>
    </xdr:from>
    <xdr:to>
      <xdr:col>15</xdr:col>
      <xdr:colOff>590550</xdr:colOff>
      <xdr:row>262</xdr:row>
      <xdr:rowOff>0</xdr:rowOff>
    </xdr:to>
    <xdr:sp>
      <xdr:nvSpPr>
        <xdr:cNvPr id="117" name="Text 22"/>
        <xdr:cNvSpPr txBox="1">
          <a:spLocks noChangeArrowheads="1"/>
        </xdr:cNvSpPr>
      </xdr:nvSpPr>
      <xdr:spPr>
        <a:xfrm>
          <a:off x="219075" y="43014900"/>
          <a:ext cx="7000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262</xdr:row>
      <xdr:rowOff>0</xdr:rowOff>
    </xdr:from>
    <xdr:to>
      <xdr:col>15</xdr:col>
      <xdr:colOff>600075</xdr:colOff>
      <xdr:row>262</xdr:row>
      <xdr:rowOff>0</xdr:rowOff>
    </xdr:to>
    <xdr:sp>
      <xdr:nvSpPr>
        <xdr:cNvPr id="118" name="Text 22"/>
        <xdr:cNvSpPr txBox="1">
          <a:spLocks noChangeArrowheads="1"/>
        </xdr:cNvSpPr>
      </xdr:nvSpPr>
      <xdr:spPr>
        <a:xfrm>
          <a:off x="476250" y="43014900"/>
          <a:ext cx="67532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200025</xdr:colOff>
      <xdr:row>262</xdr:row>
      <xdr:rowOff>0</xdr:rowOff>
    </xdr:from>
    <xdr:to>
      <xdr:col>15</xdr:col>
      <xdr:colOff>590550</xdr:colOff>
      <xdr:row>262</xdr:row>
      <xdr:rowOff>0</xdr:rowOff>
    </xdr:to>
    <xdr:sp>
      <xdr:nvSpPr>
        <xdr:cNvPr id="119" name="Text 22"/>
        <xdr:cNvSpPr txBox="1">
          <a:spLocks noChangeArrowheads="1"/>
        </xdr:cNvSpPr>
      </xdr:nvSpPr>
      <xdr:spPr>
        <a:xfrm>
          <a:off x="409575" y="43014900"/>
          <a:ext cx="68103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262</xdr:row>
      <xdr:rowOff>0</xdr:rowOff>
    </xdr:from>
    <xdr:to>
      <xdr:col>15</xdr:col>
      <xdr:colOff>561975</xdr:colOff>
      <xdr:row>262</xdr:row>
      <xdr:rowOff>0</xdr:rowOff>
    </xdr:to>
    <xdr:sp>
      <xdr:nvSpPr>
        <xdr:cNvPr id="120" name="Text 22"/>
        <xdr:cNvSpPr txBox="1">
          <a:spLocks noChangeArrowheads="1"/>
        </xdr:cNvSpPr>
      </xdr:nvSpPr>
      <xdr:spPr>
        <a:xfrm>
          <a:off x="542925" y="43014900"/>
          <a:ext cx="6648450"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262</xdr:row>
      <xdr:rowOff>0</xdr:rowOff>
    </xdr:from>
    <xdr:to>
      <xdr:col>15</xdr:col>
      <xdr:colOff>523875</xdr:colOff>
      <xdr:row>262</xdr:row>
      <xdr:rowOff>0</xdr:rowOff>
    </xdr:to>
    <xdr:sp>
      <xdr:nvSpPr>
        <xdr:cNvPr id="121" name="Text 22"/>
        <xdr:cNvSpPr txBox="1">
          <a:spLocks noChangeArrowheads="1"/>
        </xdr:cNvSpPr>
      </xdr:nvSpPr>
      <xdr:spPr>
        <a:xfrm>
          <a:off x="228600" y="43014900"/>
          <a:ext cx="6924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247650</xdr:colOff>
      <xdr:row>262</xdr:row>
      <xdr:rowOff>0</xdr:rowOff>
    </xdr:from>
    <xdr:to>
      <xdr:col>15</xdr:col>
      <xdr:colOff>600075</xdr:colOff>
      <xdr:row>262</xdr:row>
      <xdr:rowOff>0</xdr:rowOff>
    </xdr:to>
    <xdr:sp>
      <xdr:nvSpPr>
        <xdr:cNvPr id="122" name="Text 22"/>
        <xdr:cNvSpPr txBox="1">
          <a:spLocks noChangeArrowheads="1"/>
        </xdr:cNvSpPr>
      </xdr:nvSpPr>
      <xdr:spPr>
        <a:xfrm>
          <a:off x="457200" y="43014900"/>
          <a:ext cx="6772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262</xdr:row>
      <xdr:rowOff>0</xdr:rowOff>
    </xdr:from>
    <xdr:to>
      <xdr:col>15</xdr:col>
      <xdr:colOff>600075</xdr:colOff>
      <xdr:row>262</xdr:row>
      <xdr:rowOff>0</xdr:rowOff>
    </xdr:to>
    <xdr:sp>
      <xdr:nvSpPr>
        <xdr:cNvPr id="123" name="Text 22"/>
        <xdr:cNvSpPr txBox="1">
          <a:spLocks noChangeArrowheads="1"/>
        </xdr:cNvSpPr>
      </xdr:nvSpPr>
      <xdr:spPr>
        <a:xfrm>
          <a:off x="628650" y="43014900"/>
          <a:ext cx="6600825"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262</xdr:row>
      <xdr:rowOff>0</xdr:rowOff>
    </xdr:from>
    <xdr:to>
      <xdr:col>15</xdr:col>
      <xdr:colOff>600075</xdr:colOff>
      <xdr:row>262</xdr:row>
      <xdr:rowOff>0</xdr:rowOff>
    </xdr:to>
    <xdr:sp>
      <xdr:nvSpPr>
        <xdr:cNvPr id="124" name="Text 22"/>
        <xdr:cNvSpPr txBox="1">
          <a:spLocks noChangeArrowheads="1"/>
        </xdr:cNvSpPr>
      </xdr:nvSpPr>
      <xdr:spPr>
        <a:xfrm>
          <a:off x="676275" y="43014900"/>
          <a:ext cx="65532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262</xdr:row>
      <xdr:rowOff>0</xdr:rowOff>
    </xdr:from>
    <xdr:to>
      <xdr:col>15</xdr:col>
      <xdr:colOff>600075</xdr:colOff>
      <xdr:row>262</xdr:row>
      <xdr:rowOff>0</xdr:rowOff>
    </xdr:to>
    <xdr:sp>
      <xdr:nvSpPr>
        <xdr:cNvPr id="125" name="Text 22"/>
        <xdr:cNvSpPr txBox="1">
          <a:spLocks noChangeArrowheads="1"/>
        </xdr:cNvSpPr>
      </xdr:nvSpPr>
      <xdr:spPr>
        <a:xfrm>
          <a:off x="647700" y="43014900"/>
          <a:ext cx="6581775"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262</xdr:row>
      <xdr:rowOff>0</xdr:rowOff>
    </xdr:from>
    <xdr:to>
      <xdr:col>16</xdr:col>
      <xdr:colOff>0</xdr:colOff>
      <xdr:row>262</xdr:row>
      <xdr:rowOff>0</xdr:rowOff>
    </xdr:to>
    <xdr:sp>
      <xdr:nvSpPr>
        <xdr:cNvPr id="126" name="Text 22"/>
        <xdr:cNvSpPr txBox="1">
          <a:spLocks noChangeArrowheads="1"/>
        </xdr:cNvSpPr>
      </xdr:nvSpPr>
      <xdr:spPr>
        <a:xfrm>
          <a:off x="638175" y="43014900"/>
          <a:ext cx="6591300"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262</xdr:row>
      <xdr:rowOff>0</xdr:rowOff>
    </xdr:from>
    <xdr:to>
      <xdr:col>15</xdr:col>
      <xdr:colOff>600075</xdr:colOff>
      <xdr:row>262</xdr:row>
      <xdr:rowOff>0</xdr:rowOff>
    </xdr:to>
    <xdr:sp>
      <xdr:nvSpPr>
        <xdr:cNvPr id="127" name="Text 22"/>
        <xdr:cNvSpPr txBox="1">
          <a:spLocks noChangeArrowheads="1"/>
        </xdr:cNvSpPr>
      </xdr:nvSpPr>
      <xdr:spPr>
        <a:xfrm>
          <a:off x="200025" y="43014900"/>
          <a:ext cx="7029450"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262</xdr:row>
      <xdr:rowOff>0</xdr:rowOff>
    </xdr:from>
    <xdr:to>
      <xdr:col>15</xdr:col>
      <xdr:colOff>600075</xdr:colOff>
      <xdr:row>262</xdr:row>
      <xdr:rowOff>0</xdr:rowOff>
    </xdr:to>
    <xdr:sp>
      <xdr:nvSpPr>
        <xdr:cNvPr id="128" name="Text 22"/>
        <xdr:cNvSpPr txBox="1">
          <a:spLocks noChangeArrowheads="1"/>
        </xdr:cNvSpPr>
      </xdr:nvSpPr>
      <xdr:spPr>
        <a:xfrm>
          <a:off x="200025" y="43014900"/>
          <a:ext cx="7029450"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262</xdr:row>
      <xdr:rowOff>0</xdr:rowOff>
    </xdr:from>
    <xdr:to>
      <xdr:col>15</xdr:col>
      <xdr:colOff>590550</xdr:colOff>
      <xdr:row>262</xdr:row>
      <xdr:rowOff>0</xdr:rowOff>
    </xdr:to>
    <xdr:sp>
      <xdr:nvSpPr>
        <xdr:cNvPr id="129" name="Text 22"/>
        <xdr:cNvSpPr txBox="1">
          <a:spLocks noChangeArrowheads="1"/>
        </xdr:cNvSpPr>
      </xdr:nvSpPr>
      <xdr:spPr>
        <a:xfrm>
          <a:off x="276225" y="43014900"/>
          <a:ext cx="6943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262</xdr:row>
      <xdr:rowOff>0</xdr:rowOff>
    </xdr:from>
    <xdr:to>
      <xdr:col>15</xdr:col>
      <xdr:colOff>590550</xdr:colOff>
      <xdr:row>262</xdr:row>
      <xdr:rowOff>0</xdr:rowOff>
    </xdr:to>
    <xdr:sp>
      <xdr:nvSpPr>
        <xdr:cNvPr id="130" name="TextBox 331"/>
        <xdr:cNvSpPr txBox="1">
          <a:spLocks noChangeArrowheads="1"/>
        </xdr:cNvSpPr>
      </xdr:nvSpPr>
      <xdr:spPr>
        <a:xfrm>
          <a:off x="247650" y="43014900"/>
          <a:ext cx="69723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262</xdr:row>
      <xdr:rowOff>0</xdr:rowOff>
    </xdr:from>
    <xdr:to>
      <xdr:col>15</xdr:col>
      <xdr:colOff>552450</xdr:colOff>
      <xdr:row>262</xdr:row>
      <xdr:rowOff>0</xdr:rowOff>
    </xdr:to>
    <xdr:sp>
      <xdr:nvSpPr>
        <xdr:cNvPr id="131" name="TextBox 332"/>
        <xdr:cNvSpPr txBox="1">
          <a:spLocks noChangeArrowheads="1"/>
        </xdr:cNvSpPr>
      </xdr:nvSpPr>
      <xdr:spPr>
        <a:xfrm>
          <a:off x="428625" y="43014900"/>
          <a:ext cx="67532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262</xdr:row>
      <xdr:rowOff>0</xdr:rowOff>
    </xdr:from>
    <xdr:to>
      <xdr:col>15</xdr:col>
      <xdr:colOff>561975</xdr:colOff>
      <xdr:row>262</xdr:row>
      <xdr:rowOff>0</xdr:rowOff>
    </xdr:to>
    <xdr:sp>
      <xdr:nvSpPr>
        <xdr:cNvPr id="132" name="TextBox 333"/>
        <xdr:cNvSpPr txBox="1">
          <a:spLocks noChangeArrowheads="1"/>
        </xdr:cNvSpPr>
      </xdr:nvSpPr>
      <xdr:spPr>
        <a:xfrm>
          <a:off x="657225" y="43014900"/>
          <a:ext cx="65341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262</xdr:row>
      <xdr:rowOff>0</xdr:rowOff>
    </xdr:from>
    <xdr:to>
      <xdr:col>15</xdr:col>
      <xdr:colOff>600075</xdr:colOff>
      <xdr:row>262</xdr:row>
      <xdr:rowOff>0</xdr:rowOff>
    </xdr:to>
    <xdr:sp>
      <xdr:nvSpPr>
        <xdr:cNvPr id="133" name="TextBox 335"/>
        <xdr:cNvSpPr txBox="1">
          <a:spLocks noChangeArrowheads="1"/>
        </xdr:cNvSpPr>
      </xdr:nvSpPr>
      <xdr:spPr>
        <a:xfrm>
          <a:off x="161925" y="43014900"/>
          <a:ext cx="70675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262</xdr:row>
      <xdr:rowOff>0</xdr:rowOff>
    </xdr:from>
    <xdr:to>
      <xdr:col>15</xdr:col>
      <xdr:colOff>533400</xdr:colOff>
      <xdr:row>262</xdr:row>
      <xdr:rowOff>0</xdr:rowOff>
    </xdr:to>
    <xdr:sp>
      <xdr:nvSpPr>
        <xdr:cNvPr id="134" name="TextBox 338"/>
        <xdr:cNvSpPr txBox="1">
          <a:spLocks noChangeArrowheads="1"/>
        </xdr:cNvSpPr>
      </xdr:nvSpPr>
      <xdr:spPr>
        <a:xfrm>
          <a:off x="504825" y="43014900"/>
          <a:ext cx="6657975"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262</xdr:row>
      <xdr:rowOff>0</xdr:rowOff>
    </xdr:from>
    <xdr:to>
      <xdr:col>15</xdr:col>
      <xdr:colOff>571500</xdr:colOff>
      <xdr:row>262</xdr:row>
      <xdr:rowOff>0</xdr:rowOff>
    </xdr:to>
    <xdr:sp>
      <xdr:nvSpPr>
        <xdr:cNvPr id="135" name="TextBox 341"/>
        <xdr:cNvSpPr txBox="1">
          <a:spLocks noChangeArrowheads="1"/>
        </xdr:cNvSpPr>
      </xdr:nvSpPr>
      <xdr:spPr>
        <a:xfrm>
          <a:off x="495300" y="43014900"/>
          <a:ext cx="6705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262</xdr:row>
      <xdr:rowOff>0</xdr:rowOff>
    </xdr:from>
    <xdr:to>
      <xdr:col>15</xdr:col>
      <xdr:colOff>523875</xdr:colOff>
      <xdr:row>262</xdr:row>
      <xdr:rowOff>0</xdr:rowOff>
    </xdr:to>
    <xdr:sp>
      <xdr:nvSpPr>
        <xdr:cNvPr id="136" name="Text 22"/>
        <xdr:cNvSpPr txBox="1">
          <a:spLocks noChangeArrowheads="1"/>
        </xdr:cNvSpPr>
      </xdr:nvSpPr>
      <xdr:spPr>
        <a:xfrm>
          <a:off x="238125" y="43014900"/>
          <a:ext cx="691515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262</xdr:row>
      <xdr:rowOff>0</xdr:rowOff>
    </xdr:from>
    <xdr:to>
      <xdr:col>15</xdr:col>
      <xdr:colOff>600075</xdr:colOff>
      <xdr:row>262</xdr:row>
      <xdr:rowOff>0</xdr:rowOff>
    </xdr:to>
    <xdr:sp>
      <xdr:nvSpPr>
        <xdr:cNvPr id="137" name="Text 22"/>
        <xdr:cNvSpPr txBox="1">
          <a:spLocks noChangeArrowheads="1"/>
        </xdr:cNvSpPr>
      </xdr:nvSpPr>
      <xdr:spPr>
        <a:xfrm>
          <a:off x="581025" y="43014900"/>
          <a:ext cx="6648450"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262</xdr:row>
      <xdr:rowOff>0</xdr:rowOff>
    </xdr:from>
    <xdr:to>
      <xdr:col>1</xdr:col>
      <xdr:colOff>57150</xdr:colOff>
      <xdr:row>262</xdr:row>
      <xdr:rowOff>0</xdr:rowOff>
    </xdr:to>
    <xdr:sp>
      <xdr:nvSpPr>
        <xdr:cNvPr id="138" name="TextBox 347"/>
        <xdr:cNvSpPr txBox="1">
          <a:spLocks noChangeArrowheads="1"/>
        </xdr:cNvSpPr>
      </xdr:nvSpPr>
      <xdr:spPr>
        <a:xfrm>
          <a:off x="28575" y="4301490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262</xdr:row>
      <xdr:rowOff>0</xdr:rowOff>
    </xdr:from>
    <xdr:to>
      <xdr:col>15</xdr:col>
      <xdr:colOff>561975</xdr:colOff>
      <xdr:row>262</xdr:row>
      <xdr:rowOff>0</xdr:rowOff>
    </xdr:to>
    <xdr:sp>
      <xdr:nvSpPr>
        <xdr:cNvPr id="139" name="TextBox 352"/>
        <xdr:cNvSpPr txBox="1">
          <a:spLocks noChangeArrowheads="1"/>
        </xdr:cNvSpPr>
      </xdr:nvSpPr>
      <xdr:spPr>
        <a:xfrm>
          <a:off x="933450" y="43014900"/>
          <a:ext cx="62579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104775</xdr:colOff>
      <xdr:row>262</xdr:row>
      <xdr:rowOff>0</xdr:rowOff>
    </xdr:from>
    <xdr:to>
      <xdr:col>2</xdr:col>
      <xdr:colOff>85725</xdr:colOff>
      <xdr:row>262</xdr:row>
      <xdr:rowOff>0</xdr:rowOff>
    </xdr:to>
    <xdr:sp>
      <xdr:nvSpPr>
        <xdr:cNvPr id="140" name="TextBox 356"/>
        <xdr:cNvSpPr txBox="1">
          <a:spLocks noChangeArrowheads="1"/>
        </xdr:cNvSpPr>
      </xdr:nvSpPr>
      <xdr:spPr>
        <a:xfrm>
          <a:off x="314325" y="43014900"/>
          <a:ext cx="2286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262</xdr:row>
      <xdr:rowOff>0</xdr:rowOff>
    </xdr:from>
    <xdr:to>
      <xdr:col>15</xdr:col>
      <xdr:colOff>600075</xdr:colOff>
      <xdr:row>262</xdr:row>
      <xdr:rowOff>0</xdr:rowOff>
    </xdr:to>
    <xdr:sp>
      <xdr:nvSpPr>
        <xdr:cNvPr id="141" name="TextBox 359"/>
        <xdr:cNvSpPr txBox="1">
          <a:spLocks noChangeArrowheads="1"/>
        </xdr:cNvSpPr>
      </xdr:nvSpPr>
      <xdr:spPr>
        <a:xfrm>
          <a:off x="904875" y="43014900"/>
          <a:ext cx="63246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262</xdr:row>
      <xdr:rowOff>0</xdr:rowOff>
    </xdr:from>
    <xdr:to>
      <xdr:col>15</xdr:col>
      <xdr:colOff>590550</xdr:colOff>
      <xdr:row>262</xdr:row>
      <xdr:rowOff>0</xdr:rowOff>
    </xdr:to>
    <xdr:sp>
      <xdr:nvSpPr>
        <xdr:cNvPr id="142" name="TextBox 360"/>
        <xdr:cNvSpPr txBox="1">
          <a:spLocks noChangeArrowheads="1"/>
        </xdr:cNvSpPr>
      </xdr:nvSpPr>
      <xdr:spPr>
        <a:xfrm>
          <a:off x="857250" y="43014900"/>
          <a:ext cx="63627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262</xdr:row>
      <xdr:rowOff>0</xdr:rowOff>
    </xdr:from>
    <xdr:to>
      <xdr:col>15</xdr:col>
      <xdr:colOff>523875</xdr:colOff>
      <xdr:row>262</xdr:row>
      <xdr:rowOff>0</xdr:rowOff>
    </xdr:to>
    <xdr:sp>
      <xdr:nvSpPr>
        <xdr:cNvPr id="143" name="Text 22"/>
        <xdr:cNvSpPr txBox="1">
          <a:spLocks noChangeArrowheads="1"/>
        </xdr:cNvSpPr>
      </xdr:nvSpPr>
      <xdr:spPr>
        <a:xfrm>
          <a:off x="466725" y="43014900"/>
          <a:ext cx="6686550"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262</xdr:row>
      <xdr:rowOff>0</xdr:rowOff>
    </xdr:from>
    <xdr:to>
      <xdr:col>15</xdr:col>
      <xdr:colOff>600075</xdr:colOff>
      <xdr:row>262</xdr:row>
      <xdr:rowOff>0</xdr:rowOff>
    </xdr:to>
    <xdr:sp>
      <xdr:nvSpPr>
        <xdr:cNvPr id="144" name="Text 22"/>
        <xdr:cNvSpPr txBox="1">
          <a:spLocks noChangeArrowheads="1"/>
        </xdr:cNvSpPr>
      </xdr:nvSpPr>
      <xdr:spPr>
        <a:xfrm>
          <a:off x="485775" y="43014900"/>
          <a:ext cx="6743700"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262</xdr:row>
      <xdr:rowOff>0</xdr:rowOff>
    </xdr:from>
    <xdr:to>
      <xdr:col>15</xdr:col>
      <xdr:colOff>561975</xdr:colOff>
      <xdr:row>262</xdr:row>
      <xdr:rowOff>0</xdr:rowOff>
    </xdr:to>
    <xdr:sp>
      <xdr:nvSpPr>
        <xdr:cNvPr id="145" name="TextBox 363"/>
        <xdr:cNvSpPr txBox="1">
          <a:spLocks noChangeArrowheads="1"/>
        </xdr:cNvSpPr>
      </xdr:nvSpPr>
      <xdr:spPr>
        <a:xfrm>
          <a:off x="495300" y="43014900"/>
          <a:ext cx="66960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262</xdr:row>
      <xdr:rowOff>0</xdr:rowOff>
    </xdr:from>
    <xdr:to>
      <xdr:col>15</xdr:col>
      <xdr:colOff>590550</xdr:colOff>
      <xdr:row>262</xdr:row>
      <xdr:rowOff>0</xdr:rowOff>
    </xdr:to>
    <xdr:sp>
      <xdr:nvSpPr>
        <xdr:cNvPr id="146" name="Text 22"/>
        <xdr:cNvSpPr txBox="1">
          <a:spLocks noChangeArrowheads="1"/>
        </xdr:cNvSpPr>
      </xdr:nvSpPr>
      <xdr:spPr>
        <a:xfrm>
          <a:off x="466725" y="43014900"/>
          <a:ext cx="6753225"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262</xdr:row>
      <xdr:rowOff>0</xdr:rowOff>
    </xdr:from>
    <xdr:to>
      <xdr:col>15</xdr:col>
      <xdr:colOff>561975</xdr:colOff>
      <xdr:row>262</xdr:row>
      <xdr:rowOff>0</xdr:rowOff>
    </xdr:to>
    <xdr:sp>
      <xdr:nvSpPr>
        <xdr:cNvPr id="147" name="TextBox 367"/>
        <xdr:cNvSpPr txBox="1">
          <a:spLocks noChangeArrowheads="1"/>
        </xdr:cNvSpPr>
      </xdr:nvSpPr>
      <xdr:spPr>
        <a:xfrm>
          <a:off x="266700" y="43014900"/>
          <a:ext cx="6924675"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262</xdr:row>
      <xdr:rowOff>0</xdr:rowOff>
    </xdr:from>
    <xdr:to>
      <xdr:col>16</xdr:col>
      <xdr:colOff>0</xdr:colOff>
      <xdr:row>262</xdr:row>
      <xdr:rowOff>0</xdr:rowOff>
    </xdr:to>
    <xdr:sp>
      <xdr:nvSpPr>
        <xdr:cNvPr id="148" name="TextBox 368"/>
        <xdr:cNvSpPr txBox="1">
          <a:spLocks noChangeArrowheads="1"/>
        </xdr:cNvSpPr>
      </xdr:nvSpPr>
      <xdr:spPr>
        <a:xfrm>
          <a:off x="247650" y="43014900"/>
          <a:ext cx="69818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262</xdr:row>
      <xdr:rowOff>0</xdr:rowOff>
    </xdr:from>
    <xdr:to>
      <xdr:col>2</xdr:col>
      <xdr:colOff>47625</xdr:colOff>
      <xdr:row>262</xdr:row>
      <xdr:rowOff>0</xdr:rowOff>
    </xdr:to>
    <xdr:sp>
      <xdr:nvSpPr>
        <xdr:cNvPr id="149" name="TextBox 369"/>
        <xdr:cNvSpPr txBox="1">
          <a:spLocks noChangeArrowheads="1"/>
        </xdr:cNvSpPr>
      </xdr:nvSpPr>
      <xdr:spPr>
        <a:xfrm>
          <a:off x="342900" y="43014900"/>
          <a:ext cx="1619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9</xdr:col>
      <xdr:colOff>28575</xdr:colOff>
      <xdr:row>262</xdr:row>
      <xdr:rowOff>0</xdr:rowOff>
    </xdr:from>
    <xdr:ext cx="76200" cy="200025"/>
    <xdr:sp>
      <xdr:nvSpPr>
        <xdr:cNvPr id="150" name="TextBox 370"/>
        <xdr:cNvSpPr txBox="1">
          <a:spLocks noChangeArrowheads="1"/>
        </xdr:cNvSpPr>
      </xdr:nvSpPr>
      <xdr:spPr>
        <a:xfrm>
          <a:off x="4686300" y="43014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262</xdr:row>
      <xdr:rowOff>0</xdr:rowOff>
    </xdr:from>
    <xdr:to>
      <xdr:col>2</xdr:col>
      <xdr:colOff>409575</xdr:colOff>
      <xdr:row>262</xdr:row>
      <xdr:rowOff>0</xdr:rowOff>
    </xdr:to>
    <xdr:sp>
      <xdr:nvSpPr>
        <xdr:cNvPr id="151" name="TextBox 371"/>
        <xdr:cNvSpPr txBox="1">
          <a:spLocks noChangeArrowheads="1"/>
        </xdr:cNvSpPr>
      </xdr:nvSpPr>
      <xdr:spPr>
        <a:xfrm>
          <a:off x="581025" y="43014900"/>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262</xdr:row>
      <xdr:rowOff>0</xdr:rowOff>
    </xdr:from>
    <xdr:to>
      <xdr:col>15</xdr:col>
      <xdr:colOff>590550</xdr:colOff>
      <xdr:row>262</xdr:row>
      <xdr:rowOff>0</xdr:rowOff>
    </xdr:to>
    <xdr:sp>
      <xdr:nvSpPr>
        <xdr:cNvPr id="152" name="TextBox 372"/>
        <xdr:cNvSpPr txBox="1">
          <a:spLocks noChangeArrowheads="1"/>
        </xdr:cNvSpPr>
      </xdr:nvSpPr>
      <xdr:spPr>
        <a:xfrm>
          <a:off x="723900" y="43014900"/>
          <a:ext cx="6496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262</xdr:row>
      <xdr:rowOff>0</xdr:rowOff>
    </xdr:from>
    <xdr:to>
      <xdr:col>2</xdr:col>
      <xdr:colOff>219075</xdr:colOff>
      <xdr:row>262</xdr:row>
      <xdr:rowOff>0</xdr:rowOff>
    </xdr:to>
    <xdr:sp>
      <xdr:nvSpPr>
        <xdr:cNvPr id="153" name="TextBox 373"/>
        <xdr:cNvSpPr txBox="1">
          <a:spLocks noChangeArrowheads="1"/>
        </xdr:cNvSpPr>
      </xdr:nvSpPr>
      <xdr:spPr>
        <a:xfrm>
          <a:off x="381000" y="43014900"/>
          <a:ext cx="2952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62"/>
  <sheetViews>
    <sheetView showGridLines="0" tabSelected="1" view="pageBreakPreview" zoomScaleSheetLayoutView="100" workbookViewId="0" topLeftCell="A1">
      <selection activeCell="A1" sqref="A1"/>
    </sheetView>
  </sheetViews>
  <sheetFormatPr defaultColWidth="9.140625" defaultRowHeight="12.75" customHeight="1"/>
  <cols>
    <col min="1" max="1" width="3.140625" style="8" customWidth="1"/>
    <col min="2" max="2" width="3.7109375" style="2" customWidth="1"/>
    <col min="3" max="3" width="12.7109375" style="2" customWidth="1"/>
    <col min="4" max="4" width="8.421875" style="2" customWidth="1"/>
    <col min="5" max="5" width="8.28125" style="2" customWidth="1"/>
    <col min="6" max="6" width="7.28125" style="2" customWidth="1"/>
    <col min="7" max="7" width="7.8515625" style="2" customWidth="1"/>
    <col min="8" max="8" width="9.140625" style="2" customWidth="1"/>
    <col min="9" max="9" width="9.28125" style="2" customWidth="1"/>
    <col min="10" max="10" width="9.57421875" style="2" customWidth="1"/>
    <col min="11" max="11" width="0.2890625" style="2" customWidth="1"/>
    <col min="12" max="12" width="8.8515625" style="2" customWidth="1"/>
    <col min="13" max="13" width="0.2890625" style="2" customWidth="1"/>
    <col min="14" max="14" width="10.28125" style="2" customWidth="1"/>
    <col min="15" max="15" width="0.2890625" style="2" customWidth="1"/>
    <col min="16" max="16" width="9.00390625" style="2" customWidth="1"/>
    <col min="17" max="17" width="2.00390625" style="2" customWidth="1"/>
    <col min="18" max="18" width="9.8515625" style="2" hidden="1" customWidth="1"/>
    <col min="19" max="19" width="1.7109375" style="2" customWidth="1"/>
    <col min="20" max="16384" width="9.140625" style="2" customWidth="1"/>
  </cols>
  <sheetData>
    <row r="1" spans="1:19" ht="13.5" customHeight="1">
      <c r="A1" s="1" t="s">
        <v>46</v>
      </c>
      <c r="S1" s="2" t="s">
        <v>3</v>
      </c>
    </row>
    <row r="2" ht="13.5" customHeight="1">
      <c r="A2" s="71" t="s">
        <v>91</v>
      </c>
    </row>
    <row r="3" ht="13.5" customHeight="1">
      <c r="A3" s="1" t="s">
        <v>108</v>
      </c>
    </row>
    <row r="4" ht="13.5" customHeight="1">
      <c r="A4" s="1" t="s">
        <v>109</v>
      </c>
    </row>
    <row r="5" ht="12.75" customHeight="1">
      <c r="A5" s="1"/>
    </row>
    <row r="6" spans="1:20" ht="12.75" customHeight="1">
      <c r="A6" s="1" t="s">
        <v>87</v>
      </c>
      <c r="B6" s="5"/>
      <c r="C6" s="5"/>
      <c r="D6" s="5"/>
      <c r="E6" s="5"/>
      <c r="F6" s="5"/>
      <c r="G6" s="5"/>
      <c r="H6" s="5"/>
      <c r="I6" s="5"/>
      <c r="J6" s="5"/>
      <c r="K6" s="5"/>
      <c r="L6" s="5"/>
      <c r="M6" s="5"/>
      <c r="T6" s="2" t="s">
        <v>3</v>
      </c>
    </row>
    <row r="7" spans="1:21" ht="12.75" customHeight="1">
      <c r="A7" s="3"/>
      <c r="B7" s="4"/>
      <c r="C7" s="4"/>
      <c r="D7" s="4"/>
      <c r="E7" s="4"/>
      <c r="F7" s="4"/>
      <c r="G7" s="5"/>
      <c r="H7" s="5"/>
      <c r="I7" s="5"/>
      <c r="J7" s="5"/>
      <c r="K7" s="5"/>
      <c r="L7" s="5"/>
      <c r="M7" s="5"/>
      <c r="T7" s="2" t="s">
        <v>3</v>
      </c>
      <c r="U7" s="2" t="s">
        <v>3</v>
      </c>
    </row>
    <row r="8" spans="1:20" ht="12.75" customHeight="1">
      <c r="A8" s="3"/>
      <c r="B8" s="4"/>
      <c r="C8" s="4"/>
      <c r="D8" s="4"/>
      <c r="E8" s="4"/>
      <c r="F8" s="4"/>
      <c r="G8" s="5" t="s">
        <v>3</v>
      </c>
      <c r="H8" s="5"/>
      <c r="I8" s="5"/>
      <c r="J8" s="6"/>
      <c r="K8" s="7"/>
      <c r="L8" s="6"/>
      <c r="M8" s="5"/>
      <c r="O8" s="6"/>
      <c r="T8" s="2" t="s">
        <v>3</v>
      </c>
    </row>
    <row r="9" spans="3:24" ht="12.75" customHeight="1">
      <c r="C9" s="2" t="s">
        <v>3</v>
      </c>
      <c r="G9" s="9"/>
      <c r="H9" s="9"/>
      <c r="I9" s="9"/>
      <c r="J9" s="81" t="s">
        <v>44</v>
      </c>
      <c r="K9" s="81"/>
      <c r="L9" s="81"/>
      <c r="M9" s="65"/>
      <c r="N9" s="81" t="s">
        <v>146</v>
      </c>
      <c r="O9" s="81"/>
      <c r="P9" s="81"/>
      <c r="Q9" s="6"/>
      <c r="R9" s="6" t="s">
        <v>0</v>
      </c>
      <c r="S9" s="2" t="s">
        <v>3</v>
      </c>
      <c r="T9" s="2" t="s">
        <v>3</v>
      </c>
      <c r="U9" s="2" t="s">
        <v>3</v>
      </c>
      <c r="V9" s="2" t="s">
        <v>3</v>
      </c>
      <c r="W9" s="2" t="s">
        <v>3</v>
      </c>
      <c r="X9" s="2" t="s">
        <v>3</v>
      </c>
    </row>
    <row r="10" spans="1:21" ht="12.75" customHeight="1">
      <c r="A10" s="8" t="s">
        <v>3</v>
      </c>
      <c r="G10" s="6" t="s">
        <v>3</v>
      </c>
      <c r="H10" s="6"/>
      <c r="I10" s="6"/>
      <c r="J10" s="10" t="s">
        <v>110</v>
      </c>
      <c r="K10" s="6"/>
      <c r="L10" s="10" t="s">
        <v>73</v>
      </c>
      <c r="M10" s="5"/>
      <c r="N10" s="10" t="s">
        <v>110</v>
      </c>
      <c r="O10" s="6"/>
      <c r="P10" s="10" t="s">
        <v>73</v>
      </c>
      <c r="Q10" s="6"/>
      <c r="R10" s="6"/>
      <c r="T10" s="2" t="s">
        <v>3</v>
      </c>
      <c r="U10" s="2" t="s">
        <v>3</v>
      </c>
    </row>
    <row r="11" spans="7:20" ht="12.75" customHeight="1">
      <c r="G11" s="10"/>
      <c r="H11" s="10"/>
      <c r="I11" s="10"/>
      <c r="J11" s="10" t="s">
        <v>111</v>
      </c>
      <c r="K11" s="10"/>
      <c r="L11" s="10" t="s">
        <v>112</v>
      </c>
      <c r="M11" s="10"/>
      <c r="N11" s="10" t="str">
        <f>J11</f>
        <v>31/3/2011</v>
      </c>
      <c r="O11" s="11"/>
      <c r="P11" s="10" t="str">
        <f>L11</f>
        <v>31/3/2010</v>
      </c>
      <c r="Q11" s="10"/>
      <c r="R11" s="10" t="s">
        <v>13</v>
      </c>
      <c r="T11" s="12" t="s">
        <v>3</v>
      </c>
    </row>
    <row r="12" spans="3:18" ht="12.75" customHeight="1">
      <c r="C12" s="2" t="s">
        <v>3</v>
      </c>
      <c r="I12" s="11" t="s">
        <v>45</v>
      </c>
      <c r="J12" s="11" t="s">
        <v>2</v>
      </c>
      <c r="K12" s="11"/>
      <c r="L12" s="11" t="s">
        <v>2</v>
      </c>
      <c r="M12" s="11"/>
      <c r="N12" s="11" t="s">
        <v>2</v>
      </c>
      <c r="O12" s="11"/>
      <c r="P12" s="11" t="s">
        <v>2</v>
      </c>
      <c r="Q12" s="11"/>
      <c r="R12" s="11" t="s">
        <v>2</v>
      </c>
    </row>
    <row r="13" spans="12:16" ht="12.75" customHeight="1">
      <c r="L13" s="27"/>
      <c r="P13" s="27"/>
    </row>
    <row r="14" spans="1:22" ht="15.75" customHeight="1" thickBot="1">
      <c r="A14" s="2" t="s">
        <v>12</v>
      </c>
      <c r="I14" s="13" t="s">
        <v>106</v>
      </c>
      <c r="J14" s="14">
        <v>644219</v>
      </c>
      <c r="K14" s="14"/>
      <c r="L14" s="14">
        <v>600676</v>
      </c>
      <c r="M14" s="14"/>
      <c r="N14" s="14">
        <f>J14</f>
        <v>644219</v>
      </c>
      <c r="O14" s="15"/>
      <c r="P14" s="14">
        <f>L14</f>
        <v>600676</v>
      </c>
      <c r="Q14" s="14"/>
      <c r="R14" s="16">
        <v>635030</v>
      </c>
      <c r="S14" s="2" t="s">
        <v>3</v>
      </c>
      <c r="T14" s="2" t="s">
        <v>3</v>
      </c>
      <c r="U14" s="2" t="s">
        <v>3</v>
      </c>
      <c r="V14" s="2" t="s">
        <v>3</v>
      </c>
    </row>
    <row r="15" spans="9:20" ht="12.75" customHeight="1" thickTop="1">
      <c r="I15" s="17"/>
      <c r="J15" s="17"/>
      <c r="K15" s="17"/>
      <c r="L15" s="17"/>
      <c r="M15" s="17"/>
      <c r="N15" s="17"/>
      <c r="O15" s="15"/>
      <c r="P15" s="17"/>
      <c r="Q15" s="17"/>
      <c r="R15" s="17"/>
      <c r="S15" s="2" t="s">
        <v>3</v>
      </c>
      <c r="T15" s="2" t="s">
        <v>3</v>
      </c>
    </row>
    <row r="16" spans="1:20" ht="12.75" customHeight="1" thickBot="1">
      <c r="A16" s="8" t="s">
        <v>25</v>
      </c>
      <c r="I16" s="18"/>
      <c r="J16" s="18">
        <v>-591012</v>
      </c>
      <c r="K16" s="18"/>
      <c r="L16" s="18">
        <v>-550450</v>
      </c>
      <c r="M16" s="18"/>
      <c r="N16" s="14">
        <f>J16</f>
        <v>-591012</v>
      </c>
      <c r="O16" s="15"/>
      <c r="P16" s="14">
        <f>L16</f>
        <v>-550450</v>
      </c>
      <c r="Q16" s="18"/>
      <c r="R16" s="19" t="s">
        <v>11</v>
      </c>
      <c r="S16" s="2" t="s">
        <v>3</v>
      </c>
      <c r="T16" s="2" t="s">
        <v>3</v>
      </c>
    </row>
    <row r="17" spans="9:18" ht="12.75" customHeight="1" thickTop="1">
      <c r="I17" s="15"/>
      <c r="J17" s="15"/>
      <c r="K17" s="15"/>
      <c r="L17" s="15"/>
      <c r="M17" s="15"/>
      <c r="N17" s="15"/>
      <c r="O17" s="15"/>
      <c r="P17" s="15"/>
      <c r="Q17" s="15"/>
      <c r="R17" s="15"/>
    </row>
    <row r="18" spans="1:20" ht="12.75" customHeight="1" thickBot="1">
      <c r="A18" s="2" t="s">
        <v>26</v>
      </c>
      <c r="I18" s="14"/>
      <c r="J18" s="20">
        <v>639</v>
      </c>
      <c r="K18" s="14"/>
      <c r="L18" s="20">
        <v>728</v>
      </c>
      <c r="M18" s="14"/>
      <c r="N18" s="20">
        <f>J18</f>
        <v>639</v>
      </c>
      <c r="O18" s="15"/>
      <c r="P18" s="20">
        <f>L18</f>
        <v>728</v>
      </c>
      <c r="Q18" s="14"/>
      <c r="R18" s="16">
        <v>3770</v>
      </c>
      <c r="S18" s="2" t="s">
        <v>3</v>
      </c>
      <c r="T18" s="2" t="s">
        <v>3</v>
      </c>
    </row>
    <row r="19" spans="9:20" ht="12.75" customHeight="1" thickTop="1">
      <c r="I19" s="15"/>
      <c r="J19" s="15"/>
      <c r="K19" s="15"/>
      <c r="L19" s="15"/>
      <c r="M19" s="15"/>
      <c r="N19" s="15"/>
      <c r="O19" s="15"/>
      <c r="P19" s="15"/>
      <c r="Q19" s="15"/>
      <c r="R19" s="15"/>
      <c r="T19" s="2" t="s">
        <v>3</v>
      </c>
    </row>
    <row r="20" spans="1:20" ht="12.75" customHeight="1">
      <c r="A20" s="2" t="s">
        <v>27</v>
      </c>
      <c r="I20" s="15"/>
      <c r="J20" s="14">
        <f>SUM(J14:J19)</f>
        <v>53846</v>
      </c>
      <c r="K20" s="15"/>
      <c r="L20" s="14">
        <f>SUM(L14:L19)</f>
        <v>50954</v>
      </c>
      <c r="M20" s="15"/>
      <c r="N20" s="14">
        <f>SUM(N14:N19)</f>
        <v>53846</v>
      </c>
      <c r="O20" s="15"/>
      <c r="P20" s="14">
        <f>SUM(P14:P19)</f>
        <v>50954</v>
      </c>
      <c r="Q20" s="15"/>
      <c r="R20" s="15"/>
      <c r="T20" s="2" t="s">
        <v>3</v>
      </c>
    </row>
    <row r="21" spans="9:18" ht="12.75" customHeight="1">
      <c r="I21" s="15"/>
      <c r="J21" s="15"/>
      <c r="K21" s="15"/>
      <c r="L21" s="15"/>
      <c r="M21" s="15"/>
      <c r="N21" s="15"/>
      <c r="O21" s="15"/>
      <c r="P21" s="15"/>
      <c r="Q21" s="15"/>
      <c r="R21" s="15"/>
    </row>
    <row r="22" spans="1:18" ht="12.75" customHeight="1">
      <c r="A22" s="2" t="s">
        <v>63</v>
      </c>
      <c r="I22" s="15"/>
      <c r="J22" s="20">
        <v>-1196</v>
      </c>
      <c r="K22" s="20"/>
      <c r="L22" s="20">
        <v>-836</v>
      </c>
      <c r="M22" s="20"/>
      <c r="N22" s="20">
        <f>J22</f>
        <v>-1196</v>
      </c>
      <c r="O22" s="20"/>
      <c r="P22" s="20">
        <f>L22</f>
        <v>-836</v>
      </c>
      <c r="Q22" s="15"/>
      <c r="R22" s="15"/>
    </row>
    <row r="23" spans="1:18" ht="12.75" customHeight="1">
      <c r="A23" s="2"/>
      <c r="I23" s="15"/>
      <c r="J23" s="14"/>
      <c r="K23" s="14"/>
      <c r="L23" s="14"/>
      <c r="M23" s="14"/>
      <c r="N23" s="14"/>
      <c r="O23" s="14"/>
      <c r="P23" s="14"/>
      <c r="Q23" s="15"/>
      <c r="R23" s="15"/>
    </row>
    <row r="24" spans="1:18" ht="12.75" customHeight="1">
      <c r="A24" s="2" t="s">
        <v>64</v>
      </c>
      <c r="I24" s="13" t="s">
        <v>106</v>
      </c>
      <c r="J24" s="14">
        <f>SUM(J20:J22)</f>
        <v>52650</v>
      </c>
      <c r="K24" s="15"/>
      <c r="L24" s="14">
        <f>SUM(L20:L22)</f>
        <v>50118</v>
      </c>
      <c r="M24" s="15"/>
      <c r="N24" s="14">
        <f>SUM(N20:N22)</f>
        <v>52650</v>
      </c>
      <c r="O24" s="15"/>
      <c r="P24" s="14">
        <f>SUM(P20:P22)</f>
        <v>50118</v>
      </c>
      <c r="Q24" s="15"/>
      <c r="R24" s="15"/>
    </row>
    <row r="25" spans="1:18" ht="12.75" customHeight="1">
      <c r="A25" s="2"/>
      <c r="G25" s="15"/>
      <c r="H25" s="15"/>
      <c r="I25" s="15"/>
      <c r="J25" s="15"/>
      <c r="K25" s="15"/>
      <c r="L25" s="15"/>
      <c r="M25" s="15"/>
      <c r="N25" s="15"/>
      <c r="O25" s="15"/>
      <c r="P25" s="15"/>
      <c r="Q25" s="15"/>
      <c r="R25" s="15"/>
    </row>
    <row r="26" spans="1:18" ht="12.75" customHeight="1">
      <c r="A26" s="2" t="s">
        <v>114</v>
      </c>
      <c r="G26" s="14"/>
      <c r="H26" s="14"/>
      <c r="I26" s="14"/>
      <c r="J26" s="20">
        <v>-15800</v>
      </c>
      <c r="K26" s="14"/>
      <c r="L26" s="20">
        <v>-15100</v>
      </c>
      <c r="M26" s="14"/>
      <c r="N26" s="20">
        <f>J26</f>
        <v>-15800</v>
      </c>
      <c r="O26" s="15"/>
      <c r="P26" s="20">
        <f>L26</f>
        <v>-15100</v>
      </c>
      <c r="Q26" s="14"/>
      <c r="R26" s="20">
        <v>-900</v>
      </c>
    </row>
    <row r="27" spans="7:18" ht="12.75" customHeight="1">
      <c r="G27" s="15"/>
      <c r="H27" s="15"/>
      <c r="I27" s="15"/>
      <c r="J27" s="15"/>
      <c r="K27" s="15"/>
      <c r="L27" s="15"/>
      <c r="M27" s="15"/>
      <c r="N27" s="15"/>
      <c r="O27" s="15"/>
      <c r="P27" s="15"/>
      <c r="Q27" s="15"/>
      <c r="R27" s="15"/>
    </row>
    <row r="28" spans="1:20" ht="12.75" customHeight="1">
      <c r="A28" s="2" t="s">
        <v>115</v>
      </c>
      <c r="J28" s="20">
        <f>J24+J26</f>
        <v>36850</v>
      </c>
      <c r="L28" s="20">
        <f>L24+L26</f>
        <v>35018</v>
      </c>
      <c r="N28" s="20">
        <f>N24+N26</f>
        <v>36850</v>
      </c>
      <c r="O28" s="15"/>
      <c r="P28" s="20">
        <f>P24+P26</f>
        <v>35018</v>
      </c>
      <c r="R28" s="15">
        <f>SUM(R26:R26)</f>
        <v>-900</v>
      </c>
      <c r="T28" s="2" t="s">
        <v>3</v>
      </c>
    </row>
    <row r="29" spans="7:20" ht="12.75" customHeight="1">
      <c r="G29" s="15"/>
      <c r="H29" s="15"/>
      <c r="I29" s="15"/>
      <c r="J29" s="15"/>
      <c r="K29" s="15"/>
      <c r="L29" s="15"/>
      <c r="M29" s="15"/>
      <c r="N29" s="15"/>
      <c r="O29" s="15"/>
      <c r="P29" s="15"/>
      <c r="Q29" s="15"/>
      <c r="R29" s="15"/>
      <c r="T29" s="2" t="s">
        <v>3</v>
      </c>
    </row>
    <row r="30" spans="1:18" ht="12.75" customHeight="1">
      <c r="A30" s="8" t="s">
        <v>142</v>
      </c>
      <c r="G30" s="15"/>
      <c r="H30" s="15"/>
      <c r="I30" s="15"/>
      <c r="J30" s="15"/>
      <c r="K30" s="15"/>
      <c r="L30" s="15"/>
      <c r="M30" s="15"/>
      <c r="N30" s="15"/>
      <c r="O30" s="15"/>
      <c r="P30" s="15"/>
      <c r="Q30" s="15"/>
      <c r="R30" s="15"/>
    </row>
    <row r="31" spans="1:18" ht="12.75" customHeight="1">
      <c r="A31" s="8" t="s">
        <v>99</v>
      </c>
      <c r="I31" s="18"/>
      <c r="J31" s="18">
        <v>-101</v>
      </c>
      <c r="K31" s="18"/>
      <c r="L31" s="18">
        <v>-231</v>
      </c>
      <c r="M31" s="18"/>
      <c r="N31" s="14">
        <f>H144</f>
        <v>-101</v>
      </c>
      <c r="O31" s="15"/>
      <c r="P31" s="14">
        <f>L31</f>
        <v>-231</v>
      </c>
      <c r="Q31" s="15"/>
      <c r="R31" s="15"/>
    </row>
    <row r="32" spans="9:18" ht="12.75" customHeight="1">
      <c r="I32" s="18"/>
      <c r="J32" s="18"/>
      <c r="K32" s="18"/>
      <c r="L32" s="18"/>
      <c r="M32" s="18"/>
      <c r="N32" s="14"/>
      <c r="O32" s="15"/>
      <c r="P32" s="14"/>
      <c r="Q32" s="15"/>
      <c r="R32" s="15"/>
    </row>
    <row r="33" spans="1:18" ht="12.75" customHeight="1">
      <c r="A33" s="8" t="s">
        <v>138</v>
      </c>
      <c r="I33" s="18"/>
      <c r="J33" s="18">
        <v>1000</v>
      </c>
      <c r="K33" s="18"/>
      <c r="L33" s="74">
        <v>0</v>
      </c>
      <c r="M33" s="18"/>
      <c r="N33" s="14">
        <f>G144</f>
        <v>1000</v>
      </c>
      <c r="O33" s="15"/>
      <c r="P33" s="74">
        <v>0</v>
      </c>
      <c r="Q33" s="15"/>
      <c r="R33" s="15"/>
    </row>
    <row r="34" spans="1:18" ht="12.75" customHeight="1">
      <c r="A34" s="42"/>
      <c r="I34" s="15"/>
      <c r="J34" s="58"/>
      <c r="K34" s="15"/>
      <c r="L34" s="58"/>
      <c r="M34" s="15"/>
      <c r="N34" s="58"/>
      <c r="O34" s="15"/>
      <c r="P34" s="58"/>
      <c r="Q34" s="15"/>
      <c r="R34" s="15"/>
    </row>
    <row r="35" spans="1:18" ht="12.75" customHeight="1">
      <c r="A35" s="8" t="s">
        <v>143</v>
      </c>
      <c r="I35" s="15"/>
      <c r="J35" s="20">
        <f>SUM(J31:J33)</f>
        <v>899</v>
      </c>
      <c r="K35" s="15"/>
      <c r="L35" s="20">
        <f>SUM(L31:L33)</f>
        <v>-231</v>
      </c>
      <c r="M35" s="15"/>
      <c r="N35" s="20">
        <f>SUM(N31:N33)</f>
        <v>899</v>
      </c>
      <c r="O35" s="15"/>
      <c r="P35" s="20">
        <f>SUM(P31:P33)</f>
        <v>-231</v>
      </c>
      <c r="Q35" s="15"/>
      <c r="R35" s="15"/>
    </row>
    <row r="36" spans="1:18" ht="12.75" customHeight="1">
      <c r="A36" s="42"/>
      <c r="I36" s="15"/>
      <c r="J36" s="14"/>
      <c r="K36" s="15"/>
      <c r="L36" s="14"/>
      <c r="M36" s="15"/>
      <c r="N36" s="14"/>
      <c r="O36" s="15"/>
      <c r="P36" s="14"/>
      <c r="Q36" s="15"/>
      <c r="R36" s="15"/>
    </row>
    <row r="37" spans="1:18" ht="12.75" customHeight="1" thickBot="1">
      <c r="A37" s="2" t="s">
        <v>116</v>
      </c>
      <c r="I37" s="15"/>
      <c r="J37" s="16">
        <f>J28+J35</f>
        <v>37749</v>
      </c>
      <c r="K37" s="15"/>
      <c r="L37" s="16">
        <f>L28+L35</f>
        <v>34787</v>
      </c>
      <c r="M37" s="15"/>
      <c r="N37" s="16">
        <f>N28+N35</f>
        <v>37749</v>
      </c>
      <c r="O37" s="15"/>
      <c r="P37" s="16">
        <f>P28+P35</f>
        <v>34787</v>
      </c>
      <c r="Q37" s="15"/>
      <c r="R37" s="15"/>
    </row>
    <row r="38" spans="7:18" ht="12.75" customHeight="1" thickTop="1">
      <c r="G38" s="15"/>
      <c r="H38" s="15"/>
      <c r="I38" s="15"/>
      <c r="J38" s="15"/>
      <c r="K38" s="15"/>
      <c r="L38" s="15"/>
      <c r="M38" s="15"/>
      <c r="N38" s="15"/>
      <c r="O38" s="15"/>
      <c r="P38" s="15"/>
      <c r="Q38" s="15"/>
      <c r="R38" s="15"/>
    </row>
    <row r="39" spans="1:18" ht="12.75" customHeight="1">
      <c r="A39" s="8" t="s">
        <v>88</v>
      </c>
      <c r="G39" s="15"/>
      <c r="H39" s="15"/>
      <c r="I39" s="15"/>
      <c r="J39" s="15"/>
      <c r="K39" s="15"/>
      <c r="L39" s="15"/>
      <c r="M39" s="15"/>
      <c r="N39" s="15"/>
      <c r="O39" s="15"/>
      <c r="P39" s="15"/>
      <c r="Q39" s="15"/>
      <c r="R39" s="15"/>
    </row>
    <row r="40" spans="1:18" ht="12.75" customHeight="1">
      <c r="A40" s="8" t="s">
        <v>136</v>
      </c>
      <c r="G40" s="15"/>
      <c r="H40" s="15"/>
      <c r="I40" s="15"/>
      <c r="J40" s="15">
        <f>J44-J42</f>
        <v>36124</v>
      </c>
      <c r="K40" s="15"/>
      <c r="L40" s="15">
        <f>L44-L42</f>
        <v>34243</v>
      </c>
      <c r="M40" s="15"/>
      <c r="N40" s="15">
        <f>J40</f>
        <v>36124</v>
      </c>
      <c r="O40" s="15"/>
      <c r="P40" s="15">
        <f>L40</f>
        <v>34243</v>
      </c>
      <c r="Q40" s="15"/>
      <c r="R40" s="15"/>
    </row>
    <row r="41" spans="7:18" ht="12.75" customHeight="1">
      <c r="G41" s="15"/>
      <c r="H41" s="15"/>
      <c r="I41" s="15"/>
      <c r="J41" s="15"/>
      <c r="K41" s="15"/>
      <c r="L41" s="15"/>
      <c r="M41" s="15"/>
      <c r="N41" s="15"/>
      <c r="O41" s="15"/>
      <c r="P41" s="15"/>
      <c r="Q41" s="15"/>
      <c r="R41" s="15"/>
    </row>
    <row r="42" spans="1:20" ht="12.75" customHeight="1">
      <c r="A42" s="2" t="s">
        <v>147</v>
      </c>
      <c r="G42" s="14"/>
      <c r="H42" s="14"/>
      <c r="I42" s="14"/>
      <c r="J42" s="20">
        <v>726</v>
      </c>
      <c r="K42" s="14"/>
      <c r="L42" s="20">
        <v>775</v>
      </c>
      <c r="M42" s="14"/>
      <c r="N42" s="20">
        <f>J42</f>
        <v>726</v>
      </c>
      <c r="O42" s="14"/>
      <c r="P42" s="20">
        <f>L42</f>
        <v>775</v>
      </c>
      <c r="Q42" s="14"/>
      <c r="R42" s="20">
        <v>-4455</v>
      </c>
      <c r="T42" s="2" t="s">
        <v>3</v>
      </c>
    </row>
    <row r="43" spans="7:18" ht="12.75" customHeight="1">
      <c r="G43" s="15"/>
      <c r="H43" s="15"/>
      <c r="I43" s="15"/>
      <c r="J43" s="15"/>
      <c r="K43" s="15"/>
      <c r="L43" s="15"/>
      <c r="M43" s="15"/>
      <c r="N43" s="15"/>
      <c r="O43" s="15"/>
      <c r="P43" s="15"/>
      <c r="Q43" s="15"/>
      <c r="R43" s="15"/>
    </row>
    <row r="44" spans="1:18" ht="12.75" customHeight="1" thickBot="1">
      <c r="A44" s="8" t="str">
        <f>A28</f>
        <v>Profit for the period</v>
      </c>
      <c r="J44" s="16">
        <f>J28</f>
        <v>36850</v>
      </c>
      <c r="L44" s="16">
        <f>L28</f>
        <v>35018</v>
      </c>
      <c r="N44" s="16">
        <f>N28</f>
        <v>36850</v>
      </c>
      <c r="O44" s="14"/>
      <c r="P44" s="16">
        <f>P28</f>
        <v>35018</v>
      </c>
      <c r="R44" s="14"/>
    </row>
    <row r="45" ht="12.75" customHeight="1" thickBot="1" thickTop="1">
      <c r="R45" s="21" t="e">
        <f>SUM(#REF!)</f>
        <v>#REF!</v>
      </c>
    </row>
    <row r="46" spans="1:18" ht="12.75" customHeight="1" thickTop="1">
      <c r="A46" s="8" t="s">
        <v>100</v>
      </c>
      <c r="I46" s="14"/>
      <c r="J46" s="14"/>
      <c r="K46" s="14"/>
      <c r="L46" s="14"/>
      <c r="M46" s="14"/>
      <c r="R46" s="14"/>
    </row>
    <row r="47" spans="1:18" ht="12.75" customHeight="1">
      <c r="A47" s="8" t="s">
        <v>136</v>
      </c>
      <c r="F47" s="15"/>
      <c r="G47" s="15"/>
      <c r="H47" s="15"/>
      <c r="J47" s="75">
        <f>J51-J49</f>
        <v>37023</v>
      </c>
      <c r="K47" s="15">
        <f>K51-K49</f>
        <v>0</v>
      </c>
      <c r="L47" s="75">
        <f>L51-L49</f>
        <v>34012</v>
      </c>
      <c r="M47" s="15">
        <f>M51-M49</f>
        <v>0</v>
      </c>
      <c r="N47" s="75">
        <f>N51-N49</f>
        <v>37023</v>
      </c>
      <c r="P47" s="75">
        <f>P51-P49</f>
        <v>34012</v>
      </c>
      <c r="R47" s="14"/>
    </row>
    <row r="48" spans="6:18" ht="12.75" customHeight="1">
      <c r="F48" s="15"/>
      <c r="G48" s="15"/>
      <c r="H48" s="15"/>
      <c r="J48" s="75"/>
      <c r="K48" s="15"/>
      <c r="L48" s="75"/>
      <c r="M48" s="15"/>
      <c r="N48" s="75"/>
      <c r="P48" s="75"/>
      <c r="R48" s="14"/>
    </row>
    <row r="49" spans="1:18" ht="12.75" customHeight="1">
      <c r="A49" s="2" t="s">
        <v>147</v>
      </c>
      <c r="F49" s="14"/>
      <c r="G49" s="14"/>
      <c r="H49" s="14"/>
      <c r="J49" s="76">
        <f>J42</f>
        <v>726</v>
      </c>
      <c r="K49" s="77">
        <f>K42</f>
        <v>0</v>
      </c>
      <c r="L49" s="76">
        <f>L42</f>
        <v>775</v>
      </c>
      <c r="M49" s="76">
        <f>M42</f>
        <v>0</v>
      </c>
      <c r="N49" s="76">
        <f>N42</f>
        <v>726</v>
      </c>
      <c r="P49" s="76">
        <f>P42</f>
        <v>775</v>
      </c>
      <c r="R49" s="14"/>
    </row>
    <row r="50" spans="1:18" ht="12.75" customHeight="1">
      <c r="A50" s="2"/>
      <c r="F50" s="14"/>
      <c r="G50" s="14"/>
      <c r="H50" s="14"/>
      <c r="J50" s="77"/>
      <c r="K50" s="78"/>
      <c r="L50" s="77"/>
      <c r="M50" s="78"/>
      <c r="N50" s="77"/>
      <c r="P50" s="77"/>
      <c r="R50" s="14"/>
    </row>
    <row r="51" spans="1:18" ht="12.75" customHeight="1" thickBot="1">
      <c r="A51" s="8" t="str">
        <f>A37</f>
        <v>Total comprehensive income for the period</v>
      </c>
      <c r="J51" s="16">
        <f>J37</f>
        <v>37749</v>
      </c>
      <c r="K51" s="14">
        <f>K37</f>
        <v>0</v>
      </c>
      <c r="L51" s="16">
        <f>L37</f>
        <v>34787</v>
      </c>
      <c r="M51" s="16">
        <f>M37</f>
        <v>0</v>
      </c>
      <c r="N51" s="16">
        <f>N37</f>
        <v>37749</v>
      </c>
      <c r="P51" s="16">
        <f>P37</f>
        <v>34787</v>
      </c>
      <c r="R51" s="14"/>
    </row>
    <row r="52" spans="11:18" ht="12.75" customHeight="1" thickTop="1">
      <c r="K52" s="79"/>
      <c r="R52" s="14"/>
    </row>
    <row r="53" spans="1:18" ht="12.75" customHeight="1">
      <c r="A53" s="2" t="s">
        <v>48</v>
      </c>
      <c r="P53" s="2" t="s">
        <v>3</v>
      </c>
      <c r="R53" s="2" t="s">
        <v>3</v>
      </c>
    </row>
    <row r="54" ht="12.75" customHeight="1"/>
    <row r="55" spans="2:18" ht="12.75" customHeight="1">
      <c r="B55" s="2" t="s">
        <v>4</v>
      </c>
      <c r="C55" s="2" t="s">
        <v>28</v>
      </c>
      <c r="G55" s="22"/>
      <c r="H55" s="22"/>
      <c r="I55" s="22"/>
      <c r="J55" s="23">
        <f>J40/793239*100</f>
        <v>4.553986881633405</v>
      </c>
      <c r="K55" s="23"/>
      <c r="L55" s="23">
        <f>L40/793099*100</f>
        <v>4.317619868389697</v>
      </c>
      <c r="M55" s="23"/>
      <c r="N55" s="23">
        <f>N40/793239*100</f>
        <v>4.553986881633405</v>
      </c>
      <c r="O55" s="23"/>
      <c r="P55" s="61">
        <f>P40/793099*100</f>
        <v>4.317619868389697</v>
      </c>
      <c r="Q55" s="22"/>
      <c r="R55" s="22"/>
    </row>
    <row r="56" spans="7:18" ht="12.75" customHeight="1">
      <c r="G56" s="22"/>
      <c r="H56" s="22"/>
      <c r="I56" s="22"/>
      <c r="J56" s="9"/>
      <c r="K56" s="9"/>
      <c r="L56" s="9"/>
      <c r="M56" s="9"/>
      <c r="N56" s="9"/>
      <c r="O56" s="9"/>
      <c r="P56" s="9"/>
      <c r="Q56" s="22"/>
      <c r="R56" s="22"/>
    </row>
    <row r="57" spans="2:16" ht="12.75" customHeight="1">
      <c r="B57" s="2" t="s">
        <v>5</v>
      </c>
      <c r="C57" s="2" t="s">
        <v>29</v>
      </c>
      <c r="J57" s="23">
        <f>J40/799180*100</f>
        <v>4.520133136464876</v>
      </c>
      <c r="K57" s="22"/>
      <c r="L57" s="24" t="s">
        <v>42</v>
      </c>
      <c r="M57" s="22"/>
      <c r="N57" s="23">
        <f>N40/799180*100</f>
        <v>4.520133136464876</v>
      </c>
      <c r="O57" s="22"/>
      <c r="P57" s="24" t="s">
        <v>43</v>
      </c>
    </row>
    <row r="58" ht="12.75" customHeight="1"/>
    <row r="59" ht="12.75" customHeight="1"/>
    <row r="60" ht="12.75" customHeight="1"/>
    <row r="61" ht="12.75" customHeight="1"/>
    <row r="62" ht="12.75" customHeight="1"/>
    <row r="63" ht="12.75" customHeight="1"/>
    <row r="64" ht="12.75" customHeight="1">
      <c r="A64" s="8" t="s">
        <v>145</v>
      </c>
    </row>
    <row r="65" ht="12.75" customHeight="1">
      <c r="A65" s="8" t="s">
        <v>123</v>
      </c>
    </row>
    <row r="66" ht="13.5" customHeight="1">
      <c r="A66" s="1" t="s">
        <v>46</v>
      </c>
    </row>
    <row r="67" spans="1:14" ht="13.5" customHeight="1">
      <c r="A67" s="25" t="s">
        <v>89</v>
      </c>
      <c r="B67" s="9"/>
      <c r="C67" s="9"/>
      <c r="D67" s="9"/>
      <c r="E67" s="9"/>
      <c r="F67" s="9"/>
      <c r="G67" s="9"/>
      <c r="H67" s="9"/>
      <c r="I67" s="9"/>
      <c r="J67" s="9"/>
      <c r="K67" s="9"/>
      <c r="L67" s="9"/>
      <c r="M67" s="9"/>
      <c r="N67" s="9"/>
    </row>
    <row r="68" spans="1:14" ht="13.5" customHeight="1">
      <c r="A68" s="25"/>
      <c r="B68" s="9"/>
      <c r="C68" s="9"/>
      <c r="D68" s="9"/>
      <c r="E68" s="9"/>
      <c r="F68" s="9"/>
      <c r="G68" s="9"/>
      <c r="H68" s="9"/>
      <c r="I68" s="9"/>
      <c r="J68" s="9"/>
      <c r="K68" s="9"/>
      <c r="L68" s="9"/>
      <c r="M68" s="9"/>
      <c r="N68" s="9"/>
    </row>
    <row r="69" spans="1:14" ht="12" customHeight="1">
      <c r="A69" s="26"/>
      <c r="B69" s="9"/>
      <c r="C69" s="9"/>
      <c r="D69" s="9"/>
      <c r="E69" s="9"/>
      <c r="F69" s="9"/>
      <c r="J69" s="27" t="s">
        <v>6</v>
      </c>
      <c r="K69" s="27" t="s">
        <v>3</v>
      </c>
      <c r="L69" s="27"/>
      <c r="M69" s="27"/>
      <c r="N69" s="27" t="s">
        <v>6</v>
      </c>
    </row>
    <row r="70" spans="1:14" ht="12" customHeight="1">
      <c r="A70" s="26"/>
      <c r="B70" s="9"/>
      <c r="C70" s="9"/>
      <c r="D70" s="9"/>
      <c r="E70" s="9"/>
      <c r="F70" s="9"/>
      <c r="J70" s="27" t="s">
        <v>7</v>
      </c>
      <c r="K70" s="27"/>
      <c r="L70" s="27"/>
      <c r="M70" s="27"/>
      <c r="N70" s="27" t="s">
        <v>9</v>
      </c>
    </row>
    <row r="71" spans="1:14" ht="12" customHeight="1">
      <c r="A71" s="26"/>
      <c r="B71" s="9"/>
      <c r="C71" s="9"/>
      <c r="D71" s="9"/>
      <c r="E71" s="9"/>
      <c r="F71" s="9"/>
      <c r="J71" s="27" t="s">
        <v>0</v>
      </c>
      <c r="K71" s="27"/>
      <c r="L71" s="27"/>
      <c r="M71" s="27"/>
      <c r="N71" s="27" t="s">
        <v>8</v>
      </c>
    </row>
    <row r="72" spans="1:14" ht="12" customHeight="1">
      <c r="A72" s="26"/>
      <c r="B72" s="9"/>
      <c r="C72" s="9"/>
      <c r="D72" s="9"/>
      <c r="E72" s="9"/>
      <c r="F72" s="9"/>
      <c r="J72" s="27" t="s">
        <v>1</v>
      </c>
      <c r="K72" s="27"/>
      <c r="L72" s="27"/>
      <c r="M72" s="27"/>
      <c r="N72" s="27" t="s">
        <v>10</v>
      </c>
    </row>
    <row r="73" spans="1:14" ht="12" customHeight="1">
      <c r="A73" s="26"/>
      <c r="B73" s="9"/>
      <c r="C73" s="9"/>
      <c r="D73" s="9"/>
      <c r="E73" s="9"/>
      <c r="F73" s="9"/>
      <c r="J73" s="28" t="str">
        <f>N11</f>
        <v>31/3/2011</v>
      </c>
      <c r="K73" s="27"/>
      <c r="L73" s="27"/>
      <c r="M73" s="27"/>
      <c r="N73" s="28" t="s">
        <v>107</v>
      </c>
    </row>
    <row r="74" spans="1:14" ht="12" customHeight="1">
      <c r="A74" s="26"/>
      <c r="B74" s="9"/>
      <c r="C74" s="9"/>
      <c r="D74" s="9"/>
      <c r="E74" s="9"/>
      <c r="F74" s="9"/>
      <c r="J74" s="28"/>
      <c r="K74" s="27"/>
      <c r="L74" s="27"/>
      <c r="M74" s="27"/>
      <c r="N74" s="27" t="s">
        <v>69</v>
      </c>
    </row>
    <row r="75" spans="1:14" ht="12" customHeight="1">
      <c r="A75" s="26"/>
      <c r="B75" s="9"/>
      <c r="C75" s="9"/>
      <c r="D75" s="9"/>
      <c r="E75" s="9"/>
      <c r="F75" s="9"/>
      <c r="G75" s="11"/>
      <c r="H75" s="11"/>
      <c r="I75" s="11"/>
      <c r="J75" s="70" t="s">
        <v>2</v>
      </c>
      <c r="K75" s="27" t="s">
        <v>3</v>
      </c>
      <c r="L75" s="27"/>
      <c r="M75" s="27"/>
      <c r="N75" s="70" t="s">
        <v>2</v>
      </c>
    </row>
    <row r="76" spans="1:14" ht="12.75" customHeight="1">
      <c r="A76" s="25" t="s">
        <v>50</v>
      </c>
      <c r="B76" s="9"/>
      <c r="C76" s="9"/>
      <c r="D76" s="9"/>
      <c r="E76" s="9"/>
      <c r="F76" s="9"/>
      <c r="G76" s="11"/>
      <c r="H76" s="11"/>
      <c r="I76" s="11"/>
      <c r="J76" s="27"/>
      <c r="K76" s="27"/>
      <c r="L76" s="27"/>
      <c r="M76" s="27"/>
      <c r="N76" s="27"/>
    </row>
    <row r="77" spans="1:14" ht="12.75" customHeight="1">
      <c r="A77" s="29" t="s">
        <v>67</v>
      </c>
      <c r="B77" s="9"/>
      <c r="C77" s="9"/>
      <c r="D77" s="9"/>
      <c r="E77" s="9"/>
      <c r="F77" s="9"/>
      <c r="J77" s="30"/>
      <c r="K77" s="30"/>
      <c r="L77" s="30"/>
      <c r="M77" s="30"/>
      <c r="N77" s="30"/>
    </row>
    <row r="78" spans="1:20" ht="12.75" customHeight="1">
      <c r="A78" s="9" t="s">
        <v>49</v>
      </c>
      <c r="C78" s="9"/>
      <c r="D78" s="9"/>
      <c r="E78" s="9"/>
      <c r="F78" s="9"/>
      <c r="G78" s="13"/>
      <c r="H78" s="13"/>
      <c r="I78" s="13"/>
      <c r="J78" s="31">
        <v>1024914</v>
      </c>
      <c r="K78" s="31"/>
      <c r="L78" s="31"/>
      <c r="M78" s="31"/>
      <c r="N78" s="31">
        <v>999984</v>
      </c>
      <c r="T78" s="2" t="s">
        <v>3</v>
      </c>
    </row>
    <row r="79" spans="1:14" ht="12.75" customHeight="1">
      <c r="A79" s="2" t="s">
        <v>51</v>
      </c>
      <c r="J79" s="31">
        <v>50741</v>
      </c>
      <c r="K79" s="31"/>
      <c r="L79" s="31"/>
      <c r="M79" s="31"/>
      <c r="N79" s="31">
        <v>50018</v>
      </c>
    </row>
    <row r="80" spans="1:20" ht="12.75" customHeight="1">
      <c r="A80" s="9" t="s">
        <v>52</v>
      </c>
      <c r="C80" s="9"/>
      <c r="D80" s="9"/>
      <c r="E80" s="9"/>
      <c r="F80" s="9"/>
      <c r="J80" s="31">
        <v>23215</v>
      </c>
      <c r="K80" s="31"/>
      <c r="L80" s="31"/>
      <c r="M80" s="31"/>
      <c r="N80" s="31">
        <v>23578</v>
      </c>
      <c r="T80" s="2" t="s">
        <v>3</v>
      </c>
    </row>
    <row r="81" spans="1:14" ht="12.75" customHeight="1">
      <c r="A81" s="9" t="s">
        <v>92</v>
      </c>
      <c r="C81" s="9"/>
      <c r="D81" s="9"/>
      <c r="E81" s="9"/>
      <c r="F81" s="9"/>
      <c r="J81" s="66">
        <v>910</v>
      </c>
      <c r="K81" s="31"/>
      <c r="L81" s="31"/>
      <c r="M81" s="31"/>
      <c r="N81" s="66">
        <v>910</v>
      </c>
    </row>
    <row r="82" spans="1:14" ht="12.75" customHeight="1">
      <c r="A82" s="9" t="s">
        <v>93</v>
      </c>
      <c r="C82" s="9"/>
      <c r="D82" s="9"/>
      <c r="E82" s="9"/>
      <c r="F82" s="9"/>
      <c r="J82" s="66">
        <v>23400</v>
      </c>
      <c r="K82" s="31"/>
      <c r="L82" s="31"/>
      <c r="M82" s="31"/>
      <c r="N82" s="66">
        <v>22400</v>
      </c>
    </row>
    <row r="83" spans="1:20" ht="12.75" customHeight="1">
      <c r="A83" s="26"/>
      <c r="B83" s="9"/>
      <c r="C83" s="9"/>
      <c r="D83" s="9"/>
      <c r="E83" s="9"/>
      <c r="F83" s="9"/>
      <c r="J83" s="32">
        <f>SUM(J78:J82)</f>
        <v>1123180</v>
      </c>
      <c r="K83" s="31"/>
      <c r="L83" s="31"/>
      <c r="M83" s="31"/>
      <c r="N83" s="32">
        <f>SUM(N78:N82)</f>
        <v>1096890</v>
      </c>
      <c r="T83" s="2" t="s">
        <v>3</v>
      </c>
    </row>
    <row r="84" spans="1:14" ht="12.75" customHeight="1">
      <c r="A84" s="26"/>
      <c r="B84" s="9"/>
      <c r="C84" s="9"/>
      <c r="D84" s="9"/>
      <c r="E84" s="9"/>
      <c r="F84" s="9"/>
      <c r="J84" s="33"/>
      <c r="K84" s="31"/>
      <c r="L84" s="31"/>
      <c r="M84" s="31"/>
      <c r="N84" s="33"/>
    </row>
    <row r="85" spans="1:14" ht="12.75" customHeight="1">
      <c r="A85" s="29" t="s">
        <v>68</v>
      </c>
      <c r="B85" s="9"/>
      <c r="D85" s="9"/>
      <c r="E85" s="9"/>
      <c r="F85" s="9"/>
      <c r="J85" s="31"/>
      <c r="K85" s="31"/>
      <c r="L85" s="31"/>
      <c r="M85" s="31"/>
      <c r="N85" s="31"/>
    </row>
    <row r="86" spans="1:14" ht="12.75" customHeight="1">
      <c r="A86" s="9" t="s">
        <v>14</v>
      </c>
      <c r="D86" s="9"/>
      <c r="E86" s="9"/>
      <c r="F86" s="9"/>
      <c r="J86" s="62">
        <v>220639</v>
      </c>
      <c r="K86" s="31"/>
      <c r="L86" s="31"/>
      <c r="M86" s="31"/>
      <c r="N86" s="62">
        <v>200797</v>
      </c>
    </row>
    <row r="87" spans="1:14" ht="12.75" customHeight="1">
      <c r="A87" s="9" t="s">
        <v>117</v>
      </c>
      <c r="D87" s="9"/>
      <c r="E87" s="9"/>
      <c r="F87" s="9"/>
      <c r="J87" s="62">
        <f>161410+8797</f>
        <v>170207</v>
      </c>
      <c r="K87" s="31"/>
      <c r="L87" s="31"/>
      <c r="M87" s="31"/>
      <c r="N87" s="62">
        <v>153633</v>
      </c>
    </row>
    <row r="88" spans="1:14" ht="12.75" customHeight="1">
      <c r="A88" s="9" t="s">
        <v>85</v>
      </c>
      <c r="D88" s="9"/>
      <c r="E88" s="9"/>
      <c r="F88" s="9"/>
      <c r="J88" s="35">
        <f>38547+55533</f>
        <v>94080</v>
      </c>
      <c r="K88" s="31"/>
      <c r="L88" s="31"/>
      <c r="M88" s="31"/>
      <c r="N88" s="35">
        <f>48893+82819</f>
        <v>131712</v>
      </c>
    </row>
    <row r="89" spans="1:14" ht="12.75" customHeight="1">
      <c r="A89" s="26"/>
      <c r="B89" s="9"/>
      <c r="C89" s="9"/>
      <c r="D89" s="9"/>
      <c r="E89" s="9"/>
      <c r="F89" s="9"/>
      <c r="J89" s="32">
        <f>SUM(J86:J88)</f>
        <v>484926</v>
      </c>
      <c r="K89" s="31"/>
      <c r="L89" s="31"/>
      <c r="M89" s="31"/>
      <c r="N89" s="32">
        <f>SUM(N86:N88)</f>
        <v>486142</v>
      </c>
    </row>
    <row r="90" spans="1:14" ht="12.75" customHeight="1">
      <c r="A90" s="26"/>
      <c r="B90" s="9"/>
      <c r="C90" s="9"/>
      <c r="D90" s="9"/>
      <c r="E90" s="9"/>
      <c r="F90" s="9"/>
      <c r="J90" s="33"/>
      <c r="K90" s="31"/>
      <c r="L90" s="31"/>
      <c r="M90" s="31"/>
      <c r="N90" s="33"/>
    </row>
    <row r="91" spans="1:14" ht="16.5" customHeight="1" thickBot="1">
      <c r="A91" s="29" t="s">
        <v>53</v>
      </c>
      <c r="B91" s="9"/>
      <c r="E91" s="9"/>
      <c r="F91" s="9"/>
      <c r="J91" s="63">
        <f>J83+J89</f>
        <v>1608106</v>
      </c>
      <c r="K91" s="31"/>
      <c r="L91" s="31"/>
      <c r="M91" s="31"/>
      <c r="N91" s="63">
        <f>N83+N89</f>
        <v>1583032</v>
      </c>
    </row>
    <row r="92" spans="1:14" ht="12.75" customHeight="1">
      <c r="A92" s="29"/>
      <c r="B92" s="9"/>
      <c r="D92" s="9"/>
      <c r="E92" s="9"/>
      <c r="F92" s="9"/>
      <c r="J92" s="31"/>
      <c r="K92" s="31"/>
      <c r="L92" s="31"/>
      <c r="M92" s="31"/>
      <c r="N92" s="31"/>
    </row>
    <row r="93" spans="1:14" ht="12.75" customHeight="1">
      <c r="A93" s="29"/>
      <c r="B93" s="9"/>
      <c r="D93" s="9"/>
      <c r="E93" s="9"/>
      <c r="F93" s="9"/>
      <c r="J93" s="31"/>
      <c r="K93" s="31"/>
      <c r="L93" s="31"/>
      <c r="M93" s="31"/>
      <c r="N93" s="31"/>
    </row>
    <row r="94" spans="1:14" ht="12.75" customHeight="1">
      <c r="A94" s="29" t="s">
        <v>79</v>
      </c>
      <c r="B94" s="9"/>
      <c r="D94" s="9"/>
      <c r="E94" s="9"/>
      <c r="F94" s="9"/>
      <c r="J94" s="31"/>
      <c r="K94" s="31"/>
      <c r="L94" s="31"/>
      <c r="M94" s="31"/>
      <c r="N94" s="31"/>
    </row>
    <row r="95" spans="1:14" ht="12.75" customHeight="1">
      <c r="A95" s="9" t="s">
        <v>56</v>
      </c>
      <c r="B95" s="9"/>
      <c r="D95" s="9"/>
      <c r="E95" s="9"/>
      <c r="F95" s="9"/>
      <c r="J95" s="31">
        <v>396633</v>
      </c>
      <c r="K95" s="31"/>
      <c r="L95" s="31"/>
      <c r="M95" s="31"/>
      <c r="N95" s="31">
        <v>396615</v>
      </c>
    </row>
    <row r="96" spans="1:14" ht="12.75" customHeight="1">
      <c r="A96" s="9" t="s">
        <v>78</v>
      </c>
      <c r="B96" s="9"/>
      <c r="D96" s="9"/>
      <c r="E96" s="9"/>
      <c r="F96" s="9"/>
      <c r="J96" s="31"/>
      <c r="K96" s="31"/>
      <c r="L96" s="31"/>
      <c r="M96" s="31"/>
      <c r="N96" s="31"/>
    </row>
    <row r="97" spans="1:14" ht="12.75" customHeight="1">
      <c r="A97" s="9"/>
      <c r="B97" s="34" t="s">
        <v>57</v>
      </c>
      <c r="D97" s="9"/>
      <c r="E97" s="9"/>
      <c r="F97" s="9"/>
      <c r="J97" s="31">
        <v>453</v>
      </c>
      <c r="K97" s="31"/>
      <c r="L97" s="31"/>
      <c r="M97" s="31"/>
      <c r="N97" s="31">
        <v>363</v>
      </c>
    </row>
    <row r="98" spans="1:14" ht="12.75" customHeight="1">
      <c r="A98" s="9"/>
      <c r="B98" s="34" t="s">
        <v>98</v>
      </c>
      <c r="D98" s="9"/>
      <c r="E98" s="9"/>
      <c r="F98" s="9"/>
      <c r="J98" s="31">
        <v>4102</v>
      </c>
      <c r="K98" s="31"/>
      <c r="L98" s="31"/>
      <c r="M98" s="31"/>
      <c r="N98" s="31">
        <v>4107</v>
      </c>
    </row>
    <row r="99" spans="1:14" ht="12.75" customHeight="1">
      <c r="A99" s="9"/>
      <c r="B99" s="34" t="s">
        <v>120</v>
      </c>
      <c r="D99" s="9"/>
      <c r="E99" s="9"/>
      <c r="F99" s="9"/>
      <c r="J99" s="31">
        <v>2521</v>
      </c>
      <c r="K99" s="31"/>
      <c r="L99" s="31"/>
      <c r="M99" s="31"/>
      <c r="N99" s="31">
        <v>1521</v>
      </c>
    </row>
    <row r="100" spans="1:14" ht="12.75" customHeight="1">
      <c r="A100" s="9"/>
      <c r="B100" s="34" t="s">
        <v>119</v>
      </c>
      <c r="D100" s="9"/>
      <c r="E100" s="9"/>
      <c r="F100" s="9"/>
      <c r="J100" s="31">
        <v>1024</v>
      </c>
      <c r="K100" s="31"/>
      <c r="L100" s="31"/>
      <c r="M100" s="31"/>
      <c r="N100" s="31">
        <v>1125</v>
      </c>
    </row>
    <row r="101" spans="1:14" ht="12.75" customHeight="1">
      <c r="A101" s="9"/>
      <c r="B101" s="34" t="s">
        <v>118</v>
      </c>
      <c r="D101" s="9"/>
      <c r="E101" s="9"/>
      <c r="F101" s="9"/>
      <c r="J101" s="31">
        <v>104290</v>
      </c>
      <c r="K101" s="31"/>
      <c r="L101" s="31"/>
      <c r="M101" s="31"/>
      <c r="N101" s="31">
        <v>104290</v>
      </c>
    </row>
    <row r="102" spans="1:14" ht="12.75" customHeight="1">
      <c r="A102" s="9" t="s">
        <v>62</v>
      </c>
      <c r="D102" s="9"/>
      <c r="E102" s="9"/>
      <c r="F102" s="9"/>
      <c r="J102" s="35">
        <f>+N102+N40+J152</f>
        <v>485628</v>
      </c>
      <c r="K102" s="31"/>
      <c r="L102" s="31"/>
      <c r="M102" s="31"/>
      <c r="N102" s="35">
        <v>482226</v>
      </c>
    </row>
    <row r="103" spans="1:14" ht="12.75" customHeight="1">
      <c r="A103" s="29" t="s">
        <v>121</v>
      </c>
      <c r="B103" s="9"/>
      <c r="C103" s="34"/>
      <c r="D103" s="9"/>
      <c r="E103" s="9"/>
      <c r="F103" s="9"/>
      <c r="J103" s="31">
        <f>SUM(J95:J102)</f>
        <v>994651</v>
      </c>
      <c r="K103" s="31"/>
      <c r="L103" s="31"/>
      <c r="M103" s="31"/>
      <c r="N103" s="31">
        <f>SUM(N95:N102)</f>
        <v>990247</v>
      </c>
    </row>
    <row r="104" spans="1:14" ht="12.75" customHeight="1">
      <c r="A104" s="29"/>
      <c r="B104" s="9"/>
      <c r="C104" s="34"/>
      <c r="D104" s="9"/>
      <c r="E104" s="9"/>
      <c r="F104" s="9"/>
      <c r="J104" s="31"/>
      <c r="K104" s="31"/>
      <c r="L104" s="31"/>
      <c r="M104" s="31"/>
      <c r="N104" s="31"/>
    </row>
    <row r="105" spans="1:14" ht="12.75" customHeight="1">
      <c r="A105" s="5" t="s">
        <v>147</v>
      </c>
      <c r="C105" s="9"/>
      <c r="D105" s="9"/>
      <c r="E105" s="9"/>
      <c r="F105" s="9"/>
      <c r="J105" s="31">
        <f>+N105+N42+N150</f>
        <v>16051</v>
      </c>
      <c r="K105" s="31"/>
      <c r="L105" s="31"/>
      <c r="M105" s="31"/>
      <c r="N105" s="31">
        <v>15025</v>
      </c>
    </row>
    <row r="106" spans="1:14" ht="12.75" customHeight="1">
      <c r="A106" s="29" t="s">
        <v>58</v>
      </c>
      <c r="C106" s="9"/>
      <c r="D106" s="9"/>
      <c r="E106" s="9"/>
      <c r="F106" s="9"/>
      <c r="J106" s="32">
        <f>J103+J105</f>
        <v>1010702</v>
      </c>
      <c r="K106" s="31"/>
      <c r="L106" s="31"/>
      <c r="M106" s="31"/>
      <c r="N106" s="32">
        <f>N103+N105</f>
        <v>1005272</v>
      </c>
    </row>
    <row r="107" spans="1:14" ht="12.75" customHeight="1">
      <c r="A107" s="29"/>
      <c r="C107" s="9"/>
      <c r="D107" s="9"/>
      <c r="E107" s="9"/>
      <c r="F107" s="9"/>
      <c r="J107" s="33"/>
      <c r="K107" s="31"/>
      <c r="L107" s="31"/>
      <c r="M107" s="31"/>
      <c r="N107" s="33"/>
    </row>
    <row r="108" spans="1:14" ht="12.75" customHeight="1">
      <c r="A108" s="29" t="s">
        <v>54</v>
      </c>
      <c r="C108" s="9"/>
      <c r="D108" s="9"/>
      <c r="E108" s="9"/>
      <c r="F108" s="9"/>
      <c r="J108" s="33"/>
      <c r="K108" s="31"/>
      <c r="L108" s="31"/>
      <c r="M108" s="31"/>
      <c r="N108" s="33"/>
    </row>
    <row r="109" spans="1:14" ht="12.75" customHeight="1">
      <c r="A109" s="9" t="s">
        <v>75</v>
      </c>
      <c r="C109" s="9"/>
      <c r="D109" s="9"/>
      <c r="E109" s="9"/>
      <c r="F109" s="9"/>
      <c r="J109" s="31">
        <v>116577</v>
      </c>
      <c r="K109" s="31"/>
      <c r="L109" s="31"/>
      <c r="M109" s="31"/>
      <c r="N109" s="31">
        <v>105845</v>
      </c>
    </row>
    <row r="110" spans="1:14" ht="12.75" customHeight="1">
      <c r="A110" s="9" t="s">
        <v>59</v>
      </c>
      <c r="C110" s="9"/>
      <c r="D110" s="9"/>
      <c r="E110" s="9"/>
      <c r="F110" s="9"/>
      <c r="J110" s="31">
        <v>53793</v>
      </c>
      <c r="K110" s="31"/>
      <c r="L110" s="31"/>
      <c r="M110" s="31"/>
      <c r="N110" s="31">
        <v>51795</v>
      </c>
    </row>
    <row r="111" spans="1:14" ht="12.75" customHeight="1">
      <c r="A111" s="9" t="s">
        <v>76</v>
      </c>
      <c r="C111" s="9"/>
      <c r="D111" s="9"/>
      <c r="E111" s="9"/>
      <c r="F111" s="9"/>
      <c r="J111" s="33">
        <v>2906</v>
      </c>
      <c r="K111" s="31"/>
      <c r="L111" s="31"/>
      <c r="M111" s="31"/>
      <c r="N111" s="33">
        <v>2913</v>
      </c>
    </row>
    <row r="112" spans="1:14" ht="12.75" customHeight="1">
      <c r="A112" s="9"/>
      <c r="C112" s="9"/>
      <c r="D112" s="9"/>
      <c r="E112" s="9"/>
      <c r="F112" s="9"/>
      <c r="J112" s="32">
        <f>SUM(J109:J111)</f>
        <v>173276</v>
      </c>
      <c r="K112" s="31"/>
      <c r="L112" s="31"/>
      <c r="M112" s="31"/>
      <c r="N112" s="32">
        <f>SUM(N109:N111)</f>
        <v>160553</v>
      </c>
    </row>
    <row r="113" spans="1:14" ht="12.75" customHeight="1">
      <c r="A113" s="9"/>
      <c r="C113" s="9"/>
      <c r="D113" s="9"/>
      <c r="E113" s="9"/>
      <c r="F113" s="9"/>
      <c r="J113" s="33"/>
      <c r="K113" s="31"/>
      <c r="L113" s="31"/>
      <c r="M113" s="31"/>
      <c r="N113" s="33"/>
    </row>
    <row r="114" spans="1:14" ht="12.75" customHeight="1">
      <c r="A114" s="29" t="s">
        <v>55</v>
      </c>
      <c r="C114" s="9"/>
      <c r="D114" s="9"/>
      <c r="E114" s="9"/>
      <c r="F114" s="9"/>
      <c r="J114" s="31"/>
      <c r="K114" s="31"/>
      <c r="L114" s="31"/>
      <c r="M114" s="31"/>
      <c r="N114" s="31"/>
    </row>
    <row r="115" spans="1:14" ht="12.75" customHeight="1">
      <c r="A115" s="9" t="s">
        <v>122</v>
      </c>
      <c r="D115" s="9"/>
      <c r="E115" s="9"/>
      <c r="F115" s="9"/>
      <c r="J115" s="33">
        <v>379226</v>
      </c>
      <c r="K115" s="31"/>
      <c r="L115" s="31"/>
      <c r="M115" s="31"/>
      <c r="N115" s="33">
        <v>357164</v>
      </c>
    </row>
    <row r="116" spans="1:14" ht="12.75" customHeight="1">
      <c r="A116" s="9" t="s">
        <v>77</v>
      </c>
      <c r="D116" s="9"/>
      <c r="E116" s="9"/>
      <c r="F116" s="9"/>
      <c r="J116" s="33">
        <v>15260</v>
      </c>
      <c r="K116" s="31"/>
      <c r="L116" s="31"/>
      <c r="M116" s="31"/>
      <c r="N116" s="33">
        <v>12697</v>
      </c>
    </row>
    <row r="117" spans="1:14" ht="12.75" customHeight="1">
      <c r="A117" s="9" t="s">
        <v>75</v>
      </c>
      <c r="D117" s="9"/>
      <c r="E117" s="9"/>
      <c r="F117" s="9"/>
      <c r="J117" s="62">
        <v>29127</v>
      </c>
      <c r="K117" s="31"/>
      <c r="L117" s="31"/>
      <c r="M117" s="31"/>
      <c r="N117" s="62">
        <v>46702</v>
      </c>
    </row>
    <row r="118" spans="1:14" ht="12.75" customHeight="1">
      <c r="A118" s="9" t="s">
        <v>76</v>
      </c>
      <c r="C118" s="9"/>
      <c r="D118" s="9"/>
      <c r="E118" s="9"/>
      <c r="F118" s="9"/>
      <c r="J118" s="31">
        <v>515</v>
      </c>
      <c r="K118" s="31"/>
      <c r="L118" s="31"/>
      <c r="M118" s="31"/>
      <c r="N118" s="31">
        <v>644</v>
      </c>
    </row>
    <row r="119" spans="1:14" ht="12.75" customHeight="1">
      <c r="A119" s="26"/>
      <c r="B119" s="9"/>
      <c r="C119" s="9"/>
      <c r="D119" s="9"/>
      <c r="E119" s="9"/>
      <c r="F119" s="9"/>
      <c r="J119" s="32">
        <f>SUM(J115:J118)</f>
        <v>424128</v>
      </c>
      <c r="K119" s="31"/>
      <c r="L119" s="31"/>
      <c r="M119" s="32"/>
      <c r="N119" s="32">
        <f>SUM(N115:N118)</f>
        <v>417207</v>
      </c>
    </row>
    <row r="120" spans="1:14" ht="12.75" customHeight="1">
      <c r="A120" s="9"/>
      <c r="C120" s="9"/>
      <c r="D120" s="9"/>
      <c r="E120" s="9"/>
      <c r="F120" s="9"/>
      <c r="J120" s="31"/>
      <c r="K120" s="31"/>
      <c r="L120" s="31"/>
      <c r="M120" s="31"/>
      <c r="N120" s="31"/>
    </row>
    <row r="121" spans="1:14" ht="12.75" customHeight="1">
      <c r="A121" s="29" t="s">
        <v>60</v>
      </c>
      <c r="C121" s="9"/>
      <c r="D121" s="9"/>
      <c r="E121" s="9"/>
      <c r="F121" s="9"/>
      <c r="J121" s="35">
        <f>J112+J119</f>
        <v>597404</v>
      </c>
      <c r="K121" s="31"/>
      <c r="L121" s="31"/>
      <c r="M121" s="31"/>
      <c r="N121" s="35">
        <f>N112+N119</f>
        <v>577760</v>
      </c>
    </row>
    <row r="122" spans="1:14" ht="12.75" customHeight="1">
      <c r="A122" s="9"/>
      <c r="C122" s="9"/>
      <c r="D122" s="9"/>
      <c r="E122" s="9"/>
      <c r="F122" s="9"/>
      <c r="J122" s="31"/>
      <c r="K122" s="31"/>
      <c r="L122" s="31"/>
      <c r="M122" s="31"/>
      <c r="N122" s="31"/>
    </row>
    <row r="123" spans="1:14" ht="15" customHeight="1" thickBot="1">
      <c r="A123" s="29" t="s">
        <v>61</v>
      </c>
      <c r="B123" s="9"/>
      <c r="D123" s="9"/>
      <c r="E123" s="9"/>
      <c r="F123" s="9"/>
      <c r="J123" s="63">
        <f>J106+J121</f>
        <v>1608106</v>
      </c>
      <c r="K123" s="31"/>
      <c r="L123" s="31"/>
      <c r="M123" s="31"/>
      <c r="N123" s="63">
        <f>N106+N121</f>
        <v>1583032</v>
      </c>
    </row>
    <row r="124" spans="1:14" ht="12.75" customHeight="1">
      <c r="A124" s="9"/>
      <c r="C124" s="9"/>
      <c r="D124" s="9"/>
      <c r="E124" s="9"/>
      <c r="F124" s="9"/>
      <c r="J124" s="31"/>
      <c r="K124" s="31"/>
      <c r="L124" s="31"/>
      <c r="M124" s="31"/>
      <c r="N124" s="31"/>
    </row>
    <row r="125" spans="1:14" ht="12.75" customHeight="1">
      <c r="A125" s="9" t="s">
        <v>40</v>
      </c>
      <c r="C125" s="9"/>
      <c r="D125" s="9"/>
      <c r="E125" s="9"/>
      <c r="F125" s="9"/>
      <c r="J125" s="36">
        <f>J103/(J95*2)</f>
        <v>1.253868185451034</v>
      </c>
      <c r="K125" s="31"/>
      <c r="L125" s="31"/>
      <c r="M125" s="31"/>
      <c r="N125" s="36">
        <f>N103/(N95*2)</f>
        <v>1.248373107421555</v>
      </c>
    </row>
    <row r="126" spans="1:14" ht="12.75" customHeight="1">
      <c r="A126" s="9"/>
      <c r="C126" s="9"/>
      <c r="D126" s="9"/>
      <c r="E126" s="9"/>
      <c r="F126" s="9"/>
      <c r="J126" s="36"/>
      <c r="K126" s="31"/>
      <c r="L126" s="31"/>
      <c r="M126" s="31"/>
      <c r="N126" s="36"/>
    </row>
    <row r="127" spans="1:14" ht="12.75" customHeight="1">
      <c r="A127" s="9"/>
      <c r="C127" s="9"/>
      <c r="D127" s="9"/>
      <c r="E127" s="9"/>
      <c r="F127" s="9"/>
      <c r="J127" s="36"/>
      <c r="K127" s="31"/>
      <c r="L127" s="31"/>
      <c r="M127" s="31"/>
      <c r="N127" s="36"/>
    </row>
    <row r="128" spans="1:14" ht="18" customHeight="1">
      <c r="A128" s="9"/>
      <c r="C128" s="9"/>
      <c r="D128" s="9"/>
      <c r="E128" s="9"/>
      <c r="F128" s="9"/>
      <c r="J128" s="36"/>
      <c r="K128" s="31"/>
      <c r="L128" s="31"/>
      <c r="M128" s="31"/>
      <c r="N128" s="36"/>
    </row>
    <row r="129" spans="1:14" ht="12.75" customHeight="1">
      <c r="A129" s="8" t="s">
        <v>90</v>
      </c>
      <c r="C129" s="9"/>
      <c r="D129" s="9"/>
      <c r="E129" s="9"/>
      <c r="F129" s="9"/>
      <c r="J129" s="36"/>
      <c r="K129" s="31"/>
      <c r="L129" s="31"/>
      <c r="M129" s="31"/>
      <c r="N129" s="36"/>
    </row>
    <row r="130" spans="1:14" ht="12.75" customHeight="1">
      <c r="A130" s="8" t="s">
        <v>123</v>
      </c>
      <c r="C130" s="9"/>
      <c r="D130" s="9"/>
      <c r="E130" s="9"/>
      <c r="F130" s="9"/>
      <c r="J130" s="31"/>
      <c r="K130" s="31"/>
      <c r="L130" s="31"/>
      <c r="M130" s="31"/>
      <c r="N130" s="33"/>
    </row>
    <row r="131" spans="1:14" ht="13.5" customHeight="1">
      <c r="A131" s="1" t="s">
        <v>46</v>
      </c>
      <c r="J131" s="37"/>
      <c r="N131" s="15"/>
    </row>
    <row r="132" spans="1:14" ht="13.5" customHeight="1">
      <c r="A132" s="1" t="s">
        <v>33</v>
      </c>
      <c r="J132" s="37"/>
      <c r="N132" s="15"/>
    </row>
    <row r="133" spans="10:14" ht="12.75" customHeight="1">
      <c r="J133" s="37"/>
      <c r="N133" s="15"/>
    </row>
    <row r="134" spans="4:15" ht="12.75" customHeight="1">
      <c r="D134" s="82" t="s">
        <v>137</v>
      </c>
      <c r="E134" s="82"/>
      <c r="F134" s="82"/>
      <c r="G134" s="82"/>
      <c r="H134" s="82"/>
      <c r="I134" s="82"/>
      <c r="J134" s="82"/>
      <c r="K134" s="82"/>
      <c r="L134" s="82"/>
      <c r="M134" s="38"/>
      <c r="O134" s="38"/>
    </row>
    <row r="135" spans="4:15" ht="12.75" customHeight="1">
      <c r="D135" s="82" t="s">
        <v>102</v>
      </c>
      <c r="E135" s="82"/>
      <c r="F135" s="82"/>
      <c r="G135" s="82"/>
      <c r="H135" s="82"/>
      <c r="I135" s="82"/>
      <c r="J135" s="73" t="s">
        <v>65</v>
      </c>
      <c r="K135" s="41"/>
      <c r="L135" s="41"/>
      <c r="M135" s="41"/>
      <c r="O135" s="38"/>
    </row>
    <row r="136" spans="4:15" ht="12.75" customHeight="1">
      <c r="D136" s="41"/>
      <c r="E136" s="41"/>
      <c r="F136" s="41"/>
      <c r="G136" s="41"/>
      <c r="H136" s="41"/>
      <c r="I136" s="41"/>
      <c r="J136" s="41"/>
      <c r="K136" s="41"/>
      <c r="L136" s="41"/>
      <c r="M136" s="41"/>
      <c r="O136" s="38"/>
    </row>
    <row r="137" spans="4:16" ht="12.75" customHeight="1">
      <c r="D137" s="41" t="s">
        <v>31</v>
      </c>
      <c r="E137" s="41" t="s">
        <v>31</v>
      </c>
      <c r="F137" s="39" t="s">
        <v>97</v>
      </c>
      <c r="G137" s="39" t="s">
        <v>125</v>
      </c>
      <c r="H137" s="39" t="s">
        <v>126</v>
      </c>
      <c r="I137" s="39" t="s">
        <v>127</v>
      </c>
      <c r="J137" s="41" t="s">
        <v>32</v>
      </c>
      <c r="L137" s="41"/>
      <c r="M137" s="38"/>
      <c r="N137" s="80" t="s">
        <v>148</v>
      </c>
      <c r="O137" s="38"/>
      <c r="P137" s="40" t="s">
        <v>23</v>
      </c>
    </row>
    <row r="138" spans="4:16" ht="12.75" customHeight="1">
      <c r="D138" s="39" t="s">
        <v>80</v>
      </c>
      <c r="E138" s="39" t="s">
        <v>81</v>
      </c>
      <c r="F138" s="39" t="s">
        <v>82</v>
      </c>
      <c r="G138" s="39" t="s">
        <v>82</v>
      </c>
      <c r="H138" s="39" t="s">
        <v>82</v>
      </c>
      <c r="I138" s="39" t="s">
        <v>82</v>
      </c>
      <c r="J138" s="41" t="s">
        <v>83</v>
      </c>
      <c r="L138" s="41" t="s">
        <v>23</v>
      </c>
      <c r="M138" s="38"/>
      <c r="N138" s="41" t="s">
        <v>72</v>
      </c>
      <c r="O138" s="38"/>
      <c r="P138" s="40" t="s">
        <v>84</v>
      </c>
    </row>
    <row r="139" spans="4:16" ht="12.75" customHeight="1">
      <c r="D139" s="39" t="s">
        <v>34</v>
      </c>
      <c r="E139" s="39" t="s">
        <v>2</v>
      </c>
      <c r="F139" s="41" t="s">
        <v>2</v>
      </c>
      <c r="G139" s="39" t="s">
        <v>2</v>
      </c>
      <c r="H139" s="39" t="s">
        <v>2</v>
      </c>
      <c r="I139" s="39" t="s">
        <v>2</v>
      </c>
      <c r="J139" s="41" t="s">
        <v>2</v>
      </c>
      <c r="L139" s="41" t="s">
        <v>2</v>
      </c>
      <c r="M139" s="38"/>
      <c r="N139" s="41" t="s">
        <v>2</v>
      </c>
      <c r="O139" s="38"/>
      <c r="P139" s="40" t="s">
        <v>2</v>
      </c>
    </row>
    <row r="140" spans="6:16" ht="12.75" customHeight="1">
      <c r="F140" s="37"/>
      <c r="J140" s="37"/>
      <c r="L140" s="37"/>
      <c r="N140" s="37"/>
      <c r="P140" s="15"/>
    </row>
    <row r="141" spans="1:16" ht="12.75" customHeight="1">
      <c r="A141" s="42" t="s">
        <v>124</v>
      </c>
      <c r="B141" s="38"/>
      <c r="C141" s="38"/>
      <c r="D141" s="43">
        <v>396615</v>
      </c>
      <c r="E141" s="43">
        <v>363</v>
      </c>
      <c r="F141" s="43">
        <v>4107</v>
      </c>
      <c r="G141" s="44">
        <v>1521</v>
      </c>
      <c r="H141" s="48">
        <v>1125</v>
      </c>
      <c r="I141" s="48">
        <v>104290</v>
      </c>
      <c r="J141" s="43">
        <v>482226</v>
      </c>
      <c r="L141" s="43">
        <f>SUM(D141:J141)</f>
        <v>990247</v>
      </c>
      <c r="M141" s="45"/>
      <c r="N141" s="43">
        <v>15025</v>
      </c>
      <c r="O141" s="46"/>
      <c r="P141" s="47">
        <f>L141+N141</f>
        <v>1005272</v>
      </c>
    </row>
    <row r="142" spans="1:16" ht="12.75" customHeight="1">
      <c r="A142" s="42"/>
      <c r="B142" s="38"/>
      <c r="C142" s="38"/>
      <c r="D142" s="43"/>
      <c r="E142" s="43"/>
      <c r="F142" s="43"/>
      <c r="G142" s="44"/>
      <c r="H142" s="44"/>
      <c r="I142" s="44"/>
      <c r="J142" s="43"/>
      <c r="L142" s="43"/>
      <c r="M142" s="45"/>
      <c r="N142" s="43"/>
      <c r="O142" s="46"/>
      <c r="P142" s="47"/>
    </row>
    <row r="143" spans="1:16" ht="12.75" customHeight="1">
      <c r="A143" s="42" t="s">
        <v>101</v>
      </c>
      <c r="B143" s="38"/>
      <c r="C143" s="38"/>
      <c r="D143" s="43"/>
      <c r="E143" s="43"/>
      <c r="F143" s="43"/>
      <c r="G143" s="44"/>
      <c r="H143" s="44"/>
      <c r="I143" s="44"/>
      <c r="J143" s="43"/>
      <c r="L143" s="43"/>
      <c r="M143" s="45"/>
      <c r="N143" s="43"/>
      <c r="O143" s="46"/>
      <c r="P143" s="47"/>
    </row>
    <row r="144" spans="1:16" ht="12.75" customHeight="1">
      <c r="A144" s="42" t="s">
        <v>128</v>
      </c>
      <c r="C144" s="38"/>
      <c r="D144" s="48">
        <v>0</v>
      </c>
      <c r="E144" s="48">
        <v>0</v>
      </c>
      <c r="F144" s="48">
        <v>0</v>
      </c>
      <c r="G144" s="48">
        <f>J99-N99</f>
        <v>1000</v>
      </c>
      <c r="H144" s="48">
        <f>J100-N100</f>
        <v>-101</v>
      </c>
      <c r="I144" s="48">
        <v>0</v>
      </c>
      <c r="J144" s="47">
        <f>N40</f>
        <v>36124</v>
      </c>
      <c r="L144" s="43">
        <f>SUM(D144:J144)</f>
        <v>37023</v>
      </c>
      <c r="M144" s="46"/>
      <c r="N144" s="48">
        <f>N42</f>
        <v>726</v>
      </c>
      <c r="O144" s="46"/>
      <c r="P144" s="47">
        <f>L144+N144</f>
        <v>37749</v>
      </c>
    </row>
    <row r="145" spans="1:16" ht="12.75" customHeight="1">
      <c r="A145" s="42"/>
      <c r="B145" s="38"/>
      <c r="C145" s="38"/>
      <c r="D145" s="48"/>
      <c r="E145" s="48"/>
      <c r="F145" s="48"/>
      <c r="G145" s="48"/>
      <c r="H145" s="48"/>
      <c r="I145" s="48"/>
      <c r="J145" s="47"/>
      <c r="L145" s="43"/>
      <c r="M145" s="46"/>
      <c r="N145" s="48"/>
      <c r="O145" s="46"/>
      <c r="P145" s="47"/>
    </row>
    <row r="146" spans="1:16" ht="12.75" customHeight="1">
      <c r="A146" s="42" t="s">
        <v>96</v>
      </c>
      <c r="B146" s="38"/>
      <c r="C146" s="38"/>
      <c r="D146" s="48"/>
      <c r="E146" s="48"/>
      <c r="F146" s="48"/>
      <c r="G146" s="48"/>
      <c r="H146" s="48"/>
      <c r="I146" s="48"/>
      <c r="J146" s="48"/>
      <c r="L146" s="69"/>
      <c r="M146" s="46"/>
      <c r="N146" s="48"/>
      <c r="O146" s="46"/>
      <c r="P146" s="48"/>
    </row>
    <row r="147" spans="1:16" ht="12.75" customHeight="1">
      <c r="A147" s="42" t="s">
        <v>105</v>
      </c>
      <c r="B147" s="38"/>
      <c r="C147" s="38"/>
      <c r="D147" s="48">
        <f>J95-N95</f>
        <v>18</v>
      </c>
      <c r="E147" s="48">
        <f>J97-N97</f>
        <v>90</v>
      </c>
      <c r="F147" s="48">
        <f>J98-N98</f>
        <v>-5</v>
      </c>
      <c r="G147" s="48">
        <v>0</v>
      </c>
      <c r="H147" s="48">
        <v>0</v>
      </c>
      <c r="I147" s="48">
        <v>0</v>
      </c>
      <c r="J147" s="48">
        <v>0</v>
      </c>
      <c r="L147" s="69">
        <f>SUM(D147:J147)</f>
        <v>103</v>
      </c>
      <c r="M147" s="46"/>
      <c r="N147" s="48">
        <v>0</v>
      </c>
      <c r="O147" s="46"/>
      <c r="P147" s="48">
        <f>L147+N147</f>
        <v>103</v>
      </c>
    </row>
    <row r="148" spans="1:16" ht="12.75" customHeight="1">
      <c r="A148" s="42"/>
      <c r="B148" s="38"/>
      <c r="C148" s="38"/>
      <c r="D148" s="48"/>
      <c r="E148" s="48"/>
      <c r="F148" s="48"/>
      <c r="G148" s="48"/>
      <c r="H148" s="48"/>
      <c r="I148" s="48"/>
      <c r="J148" s="47"/>
      <c r="L148" s="43"/>
      <c r="M148" s="46"/>
      <c r="N148" s="48"/>
      <c r="O148" s="46"/>
      <c r="P148" s="47"/>
    </row>
    <row r="149" spans="1:16" ht="12.75" customHeight="1">
      <c r="A149" s="42" t="s">
        <v>149</v>
      </c>
      <c r="B149" s="38"/>
      <c r="C149" s="38"/>
      <c r="D149" s="48"/>
      <c r="E149" s="48"/>
      <c r="F149" s="48"/>
      <c r="G149" s="48"/>
      <c r="H149" s="48"/>
      <c r="I149" s="48"/>
      <c r="J149" s="47"/>
      <c r="L149" s="43"/>
      <c r="M149" s="46"/>
      <c r="N149" s="48"/>
      <c r="O149" s="46"/>
      <c r="P149" s="47"/>
    </row>
    <row r="150" spans="1:16" ht="12.75" customHeight="1">
      <c r="A150" s="38" t="s">
        <v>103</v>
      </c>
      <c r="C150" s="38"/>
      <c r="D150" s="48">
        <v>0</v>
      </c>
      <c r="E150" s="48">
        <v>0</v>
      </c>
      <c r="F150" s="48">
        <v>0</v>
      </c>
      <c r="G150" s="48">
        <v>0</v>
      </c>
      <c r="H150" s="48">
        <v>0</v>
      </c>
      <c r="I150" s="48">
        <v>0</v>
      </c>
      <c r="J150" s="48">
        <v>0</v>
      </c>
      <c r="L150" s="69">
        <f>SUM(D150:J150)</f>
        <v>0</v>
      </c>
      <c r="M150" s="46"/>
      <c r="N150" s="48">
        <v>300</v>
      </c>
      <c r="O150" s="46"/>
      <c r="P150" s="47">
        <f>L150+N150</f>
        <v>300</v>
      </c>
    </row>
    <row r="151" spans="1:16" ht="12.75" customHeight="1">
      <c r="A151" s="38"/>
      <c r="C151" s="38"/>
      <c r="D151" s="48"/>
      <c r="E151" s="48"/>
      <c r="F151" s="48"/>
      <c r="G151" s="48"/>
      <c r="H151" s="48"/>
      <c r="I151" s="48"/>
      <c r="J151" s="48"/>
      <c r="L151" s="69"/>
      <c r="M151" s="46"/>
      <c r="N151" s="48"/>
      <c r="O151" s="46"/>
      <c r="P151" s="47"/>
    </row>
    <row r="152" spans="1:16" ht="12.75" customHeight="1">
      <c r="A152" s="42" t="s">
        <v>151</v>
      </c>
      <c r="B152" s="38"/>
      <c r="C152" s="38"/>
      <c r="D152" s="48">
        <v>0</v>
      </c>
      <c r="E152" s="48">
        <v>0</v>
      </c>
      <c r="F152" s="48">
        <v>0</v>
      </c>
      <c r="G152" s="48">
        <v>0</v>
      </c>
      <c r="H152" s="48">
        <v>0</v>
      </c>
      <c r="I152" s="48">
        <v>0</v>
      </c>
      <c r="J152" s="48">
        <v>-32722</v>
      </c>
      <c r="L152" s="69">
        <f>SUM(D152:J152)</f>
        <v>-32722</v>
      </c>
      <c r="M152" s="46"/>
      <c r="N152" s="48">
        <v>0</v>
      </c>
      <c r="O152" s="46"/>
      <c r="P152" s="48">
        <f>L152+N152</f>
        <v>-32722</v>
      </c>
    </row>
    <row r="153" spans="1:16" ht="12.75" customHeight="1">
      <c r="A153" s="42"/>
      <c r="B153" s="38"/>
      <c r="C153" s="38"/>
      <c r="D153" s="48"/>
      <c r="E153" s="48"/>
      <c r="F153" s="48"/>
      <c r="G153" s="48"/>
      <c r="H153" s="48"/>
      <c r="I153" s="48"/>
      <c r="J153" s="47"/>
      <c r="L153" s="43"/>
      <c r="M153" s="46"/>
      <c r="N153" s="48"/>
      <c r="O153" s="46"/>
      <c r="P153" s="47"/>
    </row>
    <row r="154" spans="1:16" ht="12.75" customHeight="1" thickBot="1">
      <c r="A154" s="42" t="s">
        <v>129</v>
      </c>
      <c r="B154" s="38"/>
      <c r="C154" s="38"/>
      <c r="D154" s="50">
        <f aca="true" t="shared" si="0" ref="D154:J154">SUM(D141:D153)</f>
        <v>396633</v>
      </c>
      <c r="E154" s="50">
        <f t="shared" si="0"/>
        <v>453</v>
      </c>
      <c r="F154" s="50">
        <f t="shared" si="0"/>
        <v>4102</v>
      </c>
      <c r="G154" s="50">
        <f t="shared" si="0"/>
        <v>2521</v>
      </c>
      <c r="H154" s="50">
        <f t="shared" si="0"/>
        <v>1024</v>
      </c>
      <c r="I154" s="50">
        <f t="shared" si="0"/>
        <v>104290</v>
      </c>
      <c r="J154" s="50">
        <f t="shared" si="0"/>
        <v>485628</v>
      </c>
      <c r="K154" s="51"/>
      <c r="L154" s="50">
        <f>SUM(L141:L153)</f>
        <v>994651</v>
      </c>
      <c r="M154" s="51"/>
      <c r="N154" s="50">
        <f>SUM(N141:N153)</f>
        <v>16051</v>
      </c>
      <c r="O154" s="51"/>
      <c r="P154" s="50">
        <f>SUM(P141:P153)</f>
        <v>1010702</v>
      </c>
    </row>
    <row r="155" spans="1:16" ht="12.75" customHeight="1" thickTop="1">
      <c r="A155" s="42"/>
      <c r="B155" s="38"/>
      <c r="C155" s="38"/>
      <c r="D155" s="47"/>
      <c r="E155" s="47"/>
      <c r="F155" s="47"/>
      <c r="G155" s="47"/>
      <c r="H155" s="47"/>
      <c r="I155" s="47"/>
      <c r="J155" s="47"/>
      <c r="K155" s="46"/>
      <c r="L155" s="47"/>
      <c r="M155" s="46"/>
      <c r="N155" s="47"/>
      <c r="O155" s="46"/>
      <c r="P155" s="47"/>
    </row>
    <row r="156" spans="1:16" ht="12.75" customHeight="1">
      <c r="A156" s="42"/>
      <c r="B156" s="38"/>
      <c r="C156" s="38"/>
      <c r="D156" s="47"/>
      <c r="E156" s="47"/>
      <c r="F156" s="47"/>
      <c r="G156" s="47"/>
      <c r="H156" s="47"/>
      <c r="I156" s="47"/>
      <c r="J156" s="47"/>
      <c r="K156" s="46"/>
      <c r="L156" s="47"/>
      <c r="M156" s="46"/>
      <c r="N156" s="47"/>
      <c r="O156" s="46"/>
      <c r="P156" s="47"/>
    </row>
    <row r="157" spans="1:16" ht="13.5">
      <c r="A157" s="42" t="s">
        <v>74</v>
      </c>
      <c r="B157" s="38"/>
      <c r="C157" s="38"/>
      <c r="D157" s="47">
        <v>198275</v>
      </c>
      <c r="E157" s="47">
        <v>18736</v>
      </c>
      <c r="F157" s="48">
        <v>0</v>
      </c>
      <c r="G157" s="48">
        <v>0</v>
      </c>
      <c r="H157" s="48">
        <v>2072</v>
      </c>
      <c r="I157" s="48">
        <v>25169</v>
      </c>
      <c r="J157" s="47">
        <v>547505</v>
      </c>
      <c r="K157" s="46"/>
      <c r="L157" s="43">
        <f>SUM(D157:J157)</f>
        <v>791757</v>
      </c>
      <c r="M157" s="46"/>
      <c r="N157" s="47">
        <v>12491</v>
      </c>
      <c r="O157" s="46"/>
      <c r="P157" s="47">
        <f>L157+N157</f>
        <v>804248</v>
      </c>
    </row>
    <row r="158" spans="1:16" ht="13.5">
      <c r="A158" s="42"/>
      <c r="B158" s="38"/>
      <c r="C158" s="38"/>
      <c r="D158" s="47"/>
      <c r="E158" s="47"/>
      <c r="F158" s="47"/>
      <c r="G158" s="49"/>
      <c r="H158" s="49"/>
      <c r="I158" s="49"/>
      <c r="J158" s="47"/>
      <c r="K158" s="47"/>
      <c r="L158" s="47"/>
      <c r="M158" s="47"/>
      <c r="N158" s="47"/>
      <c r="O158" s="47"/>
      <c r="P158" s="47"/>
    </row>
    <row r="159" spans="1:16" ht="13.5">
      <c r="A159" s="42" t="s">
        <v>104</v>
      </c>
      <c r="B159" s="38"/>
      <c r="C159" s="38"/>
      <c r="D159" s="47"/>
      <c r="E159" s="47"/>
      <c r="F159" s="47"/>
      <c r="G159" s="49"/>
      <c r="H159" s="49"/>
      <c r="I159" s="49"/>
      <c r="J159" s="47"/>
      <c r="K159" s="47"/>
      <c r="L159" s="47"/>
      <c r="M159" s="47"/>
      <c r="N159" s="47"/>
      <c r="O159" s="47"/>
      <c r="P159" s="47"/>
    </row>
    <row r="160" spans="1:16" ht="13.5">
      <c r="A160" s="42" t="s">
        <v>130</v>
      </c>
      <c r="C160" s="38"/>
      <c r="D160" s="48">
        <v>0</v>
      </c>
      <c r="E160" s="48">
        <v>0</v>
      </c>
      <c r="F160" s="48">
        <v>0</v>
      </c>
      <c r="G160" s="48">
        <v>0</v>
      </c>
      <c r="H160" s="48">
        <v>-231</v>
      </c>
      <c r="I160" s="48">
        <v>0</v>
      </c>
      <c r="J160" s="47">
        <f>P40</f>
        <v>34243</v>
      </c>
      <c r="K160" s="46"/>
      <c r="L160" s="43">
        <f>SUM(D160:J160)</f>
        <v>34012</v>
      </c>
      <c r="M160" s="46"/>
      <c r="N160" s="47">
        <f>P42</f>
        <v>775</v>
      </c>
      <c r="O160" s="46"/>
      <c r="P160" s="47">
        <f>L160+N160</f>
        <v>34787</v>
      </c>
    </row>
    <row r="161" spans="1:16" ht="13.5">
      <c r="A161" s="42"/>
      <c r="B161" s="38"/>
      <c r="C161" s="38"/>
      <c r="D161" s="48"/>
      <c r="E161" s="48"/>
      <c r="F161" s="52"/>
      <c r="G161" s="48"/>
      <c r="H161" s="48"/>
      <c r="I161" s="48"/>
      <c r="J161" s="48"/>
      <c r="K161" s="46"/>
      <c r="L161" s="43"/>
      <c r="M161" s="46"/>
      <c r="N161" s="48"/>
      <c r="O161" s="46"/>
      <c r="P161" s="47"/>
    </row>
    <row r="162" spans="1:16" ht="13.5">
      <c r="A162" s="42" t="s">
        <v>150</v>
      </c>
      <c r="B162" s="38"/>
      <c r="C162" s="38"/>
      <c r="D162" s="48"/>
      <c r="E162" s="48"/>
      <c r="F162" s="48"/>
      <c r="G162" s="48"/>
      <c r="H162" s="48"/>
      <c r="I162" s="48"/>
      <c r="J162" s="48"/>
      <c r="K162" s="46"/>
      <c r="L162" s="43"/>
      <c r="M162" s="46"/>
      <c r="N162" s="48"/>
      <c r="O162" s="46"/>
      <c r="P162" s="47"/>
    </row>
    <row r="163" spans="1:16" ht="13.5">
      <c r="A163" s="38" t="s">
        <v>103</v>
      </c>
      <c r="C163" s="38"/>
      <c r="D163" s="48">
        <v>0</v>
      </c>
      <c r="E163" s="48">
        <v>0</v>
      </c>
      <c r="F163" s="48">
        <v>0</v>
      </c>
      <c r="G163" s="48">
        <v>0</v>
      </c>
      <c r="H163" s="48">
        <v>0</v>
      </c>
      <c r="I163" s="48">
        <v>0</v>
      </c>
      <c r="J163" s="48">
        <v>0</v>
      </c>
      <c r="K163" s="46"/>
      <c r="L163" s="69">
        <f>SUM(D163:J163)</f>
        <v>0</v>
      </c>
      <c r="M163" s="46"/>
      <c r="N163" s="48">
        <v>40</v>
      </c>
      <c r="O163" s="46"/>
      <c r="P163" s="47">
        <f>L163+N163</f>
        <v>40</v>
      </c>
    </row>
    <row r="164" spans="1:16" ht="13.5">
      <c r="A164" s="42"/>
      <c r="B164" s="38"/>
      <c r="C164" s="38"/>
      <c r="D164" s="48"/>
      <c r="E164" s="48"/>
      <c r="F164" s="52"/>
      <c r="G164" s="48"/>
      <c r="H164" s="48"/>
      <c r="I164" s="48"/>
      <c r="J164" s="48"/>
      <c r="K164" s="46"/>
      <c r="L164" s="43"/>
      <c r="M164" s="46"/>
      <c r="N164" s="48"/>
      <c r="O164" s="46"/>
      <c r="P164" s="47"/>
    </row>
    <row r="165" spans="1:16" ht="14.25" thickBot="1">
      <c r="A165" s="42" t="s">
        <v>131</v>
      </c>
      <c r="B165" s="38"/>
      <c r="C165" s="38"/>
      <c r="D165" s="50">
        <f aca="true" t="shared" si="1" ref="D165:P165">SUM(D157:D164)</f>
        <v>198275</v>
      </c>
      <c r="E165" s="50">
        <f t="shared" si="1"/>
        <v>18736</v>
      </c>
      <c r="F165" s="72">
        <f t="shared" si="1"/>
        <v>0</v>
      </c>
      <c r="G165" s="72">
        <f t="shared" si="1"/>
        <v>0</v>
      </c>
      <c r="H165" s="72">
        <f t="shared" si="1"/>
        <v>1841</v>
      </c>
      <c r="I165" s="72">
        <f t="shared" si="1"/>
        <v>25169</v>
      </c>
      <c r="J165" s="50">
        <f t="shared" si="1"/>
        <v>581748</v>
      </c>
      <c r="K165" s="50">
        <f t="shared" si="1"/>
        <v>0</v>
      </c>
      <c r="L165" s="50">
        <f t="shared" si="1"/>
        <v>825769</v>
      </c>
      <c r="M165" s="50">
        <f t="shared" si="1"/>
        <v>0</v>
      </c>
      <c r="N165" s="50">
        <f t="shared" si="1"/>
        <v>13306</v>
      </c>
      <c r="O165" s="50">
        <f t="shared" si="1"/>
        <v>0</v>
      </c>
      <c r="P165" s="50">
        <f t="shared" si="1"/>
        <v>839075</v>
      </c>
    </row>
    <row r="166" spans="1:16" ht="14.25" thickTop="1">
      <c r="A166" s="42"/>
      <c r="B166" s="38"/>
      <c r="C166" s="38"/>
      <c r="D166" s="43"/>
      <c r="E166" s="43"/>
      <c r="F166" s="43"/>
      <c r="G166" s="43"/>
      <c r="H166" s="43"/>
      <c r="I166" s="43"/>
      <c r="J166" s="43"/>
      <c r="K166" s="43"/>
      <c r="L166" s="43"/>
      <c r="M166" s="43"/>
      <c r="N166" s="43"/>
      <c r="O166" s="43"/>
      <c r="P166" s="43"/>
    </row>
    <row r="167" spans="1:16" ht="13.5">
      <c r="A167" s="42"/>
      <c r="B167" s="38"/>
      <c r="C167" s="38"/>
      <c r="D167" s="43"/>
      <c r="E167" s="43"/>
      <c r="F167" s="43"/>
      <c r="G167" s="43"/>
      <c r="H167" s="43"/>
      <c r="I167" s="43"/>
      <c r="J167" s="43"/>
      <c r="K167" s="43"/>
      <c r="L167" s="43"/>
      <c r="M167" s="43"/>
      <c r="N167" s="43"/>
      <c r="O167" s="43"/>
      <c r="P167" s="43"/>
    </row>
    <row r="168" spans="1:16" ht="13.5">
      <c r="A168" s="42"/>
      <c r="B168" s="38"/>
      <c r="C168" s="38"/>
      <c r="D168" s="43"/>
      <c r="E168" s="43"/>
      <c r="F168" s="43"/>
      <c r="G168" s="43"/>
      <c r="H168" s="43"/>
      <c r="I168" s="43"/>
      <c r="J168" s="43"/>
      <c r="K168" s="43"/>
      <c r="L168" s="43"/>
      <c r="M168" s="43"/>
      <c r="N168" s="43"/>
      <c r="O168" s="43"/>
      <c r="P168" s="43"/>
    </row>
    <row r="169" spans="1:16" ht="13.5">
      <c r="A169" s="42"/>
      <c r="B169" s="38"/>
      <c r="C169" s="38"/>
      <c r="D169" s="43"/>
      <c r="E169" s="43"/>
      <c r="F169" s="43"/>
      <c r="G169" s="43"/>
      <c r="H169" s="43"/>
      <c r="I169" s="43"/>
      <c r="J169" s="43"/>
      <c r="K169" s="43"/>
      <c r="L169" s="43"/>
      <c r="M169" s="43"/>
      <c r="N169" s="43"/>
      <c r="O169" s="43"/>
      <c r="P169" s="43"/>
    </row>
    <row r="170" spans="1:16" ht="13.5">
      <c r="A170" s="42"/>
      <c r="B170" s="38"/>
      <c r="C170" s="38"/>
      <c r="D170" s="43"/>
      <c r="E170" s="43"/>
      <c r="F170" s="43"/>
      <c r="G170" s="43"/>
      <c r="H170" s="43"/>
      <c r="I170" s="43"/>
      <c r="J170" s="43"/>
      <c r="K170" s="43"/>
      <c r="L170" s="43"/>
      <c r="M170" s="43"/>
      <c r="N170" s="43"/>
      <c r="O170" s="43"/>
      <c r="P170" s="43"/>
    </row>
    <row r="171" spans="1:16" ht="13.5">
      <c r="A171" s="42"/>
      <c r="B171" s="38"/>
      <c r="C171" s="38"/>
      <c r="D171" s="43"/>
      <c r="E171" s="43"/>
      <c r="F171" s="43"/>
      <c r="G171" s="43"/>
      <c r="H171" s="43"/>
      <c r="I171" s="43"/>
      <c r="J171" s="43"/>
      <c r="K171" s="43"/>
      <c r="L171" s="43"/>
      <c r="M171" s="43"/>
      <c r="N171" s="43"/>
      <c r="O171" s="43"/>
      <c r="P171" s="43"/>
    </row>
    <row r="172" spans="1:16" ht="13.5">
      <c r="A172" s="42"/>
      <c r="B172" s="38"/>
      <c r="C172" s="38"/>
      <c r="D172" s="43"/>
      <c r="E172" s="43"/>
      <c r="F172" s="43"/>
      <c r="G172" s="43"/>
      <c r="H172" s="43"/>
      <c r="I172" s="43"/>
      <c r="J172" s="43"/>
      <c r="K172" s="43"/>
      <c r="L172" s="43"/>
      <c r="M172" s="43"/>
      <c r="N172" s="43"/>
      <c r="O172" s="43"/>
      <c r="P172" s="43"/>
    </row>
    <row r="173" spans="1:16" ht="13.5">
      <c r="A173" s="42"/>
      <c r="B173" s="38"/>
      <c r="C173" s="38"/>
      <c r="D173" s="43"/>
      <c r="E173" s="43"/>
      <c r="F173" s="43"/>
      <c r="G173" s="43"/>
      <c r="H173" s="43"/>
      <c r="I173" s="43"/>
      <c r="J173" s="43"/>
      <c r="K173" s="43"/>
      <c r="L173" s="43"/>
      <c r="M173" s="43"/>
      <c r="N173" s="43"/>
      <c r="O173" s="43"/>
      <c r="P173" s="43"/>
    </row>
    <row r="174" spans="1:16" ht="13.5">
      <c r="A174" s="42"/>
      <c r="B174" s="38"/>
      <c r="C174" s="38"/>
      <c r="D174" s="43"/>
      <c r="E174" s="43"/>
      <c r="F174" s="43"/>
      <c r="G174" s="43"/>
      <c r="H174" s="43"/>
      <c r="I174" s="43"/>
      <c r="J174" s="43"/>
      <c r="K174" s="43"/>
      <c r="L174" s="43"/>
      <c r="M174" s="43"/>
      <c r="N174" s="43"/>
      <c r="O174" s="43"/>
      <c r="P174" s="43"/>
    </row>
    <row r="175" spans="1:16" ht="13.5">
      <c r="A175" s="42"/>
      <c r="B175" s="38"/>
      <c r="C175" s="38"/>
      <c r="D175" s="43"/>
      <c r="E175" s="43"/>
      <c r="F175" s="43"/>
      <c r="G175" s="43"/>
      <c r="H175" s="43"/>
      <c r="I175" s="43"/>
      <c r="J175" s="43"/>
      <c r="K175" s="43"/>
      <c r="L175" s="43"/>
      <c r="M175" s="43"/>
      <c r="N175" s="43"/>
      <c r="O175" s="43"/>
      <c r="P175" s="43"/>
    </row>
    <row r="176" spans="1:16" ht="13.5">
      <c r="A176" s="42"/>
      <c r="B176" s="38"/>
      <c r="C176" s="38"/>
      <c r="D176" s="43"/>
      <c r="E176" s="43"/>
      <c r="F176" s="43"/>
      <c r="G176" s="43"/>
      <c r="H176" s="43"/>
      <c r="I176" s="43"/>
      <c r="J176" s="43"/>
      <c r="K176" s="43"/>
      <c r="L176" s="43"/>
      <c r="M176" s="43"/>
      <c r="N176" s="43"/>
      <c r="O176" s="43"/>
      <c r="P176" s="43"/>
    </row>
    <row r="177" spans="1:16" ht="13.5">
      <c r="A177" s="42"/>
      <c r="B177" s="38"/>
      <c r="C177" s="38"/>
      <c r="D177" s="43"/>
      <c r="E177" s="43"/>
      <c r="F177" s="43"/>
      <c r="G177" s="43"/>
      <c r="H177" s="43"/>
      <c r="I177" s="43"/>
      <c r="J177" s="43"/>
      <c r="K177" s="43"/>
      <c r="L177" s="43"/>
      <c r="M177" s="43"/>
      <c r="N177" s="43"/>
      <c r="O177" s="43"/>
      <c r="P177" s="43"/>
    </row>
    <row r="178" spans="1:16" ht="13.5">
      <c r="A178" s="42"/>
      <c r="B178" s="38"/>
      <c r="C178" s="38"/>
      <c r="D178" s="43"/>
      <c r="E178" s="43"/>
      <c r="F178" s="43"/>
      <c r="G178" s="43"/>
      <c r="H178" s="43"/>
      <c r="I178" s="43"/>
      <c r="J178" s="43"/>
      <c r="K178" s="43"/>
      <c r="L178" s="43"/>
      <c r="M178" s="43"/>
      <c r="N178" s="43"/>
      <c r="O178" s="43"/>
      <c r="P178" s="43"/>
    </row>
    <row r="179" spans="1:16" ht="13.5">
      <c r="A179" s="42"/>
      <c r="B179" s="38"/>
      <c r="C179" s="38"/>
      <c r="D179" s="43"/>
      <c r="E179" s="43"/>
      <c r="F179" s="43"/>
      <c r="G179" s="43"/>
      <c r="H179" s="43"/>
      <c r="I179" s="43"/>
      <c r="J179" s="43"/>
      <c r="K179" s="43"/>
      <c r="L179" s="43"/>
      <c r="M179" s="43"/>
      <c r="N179" s="43"/>
      <c r="O179" s="43"/>
      <c r="P179" s="43"/>
    </row>
    <row r="180" spans="1:16" ht="13.5">
      <c r="A180" s="42"/>
      <c r="B180" s="38"/>
      <c r="C180" s="38"/>
      <c r="D180" s="43"/>
      <c r="E180" s="43"/>
      <c r="F180" s="43"/>
      <c r="G180" s="43"/>
      <c r="H180" s="43"/>
      <c r="I180" s="43"/>
      <c r="J180" s="43"/>
      <c r="K180" s="43"/>
      <c r="L180" s="43"/>
      <c r="M180" s="43"/>
      <c r="N180" s="43"/>
      <c r="O180" s="43"/>
      <c r="P180" s="43"/>
    </row>
    <row r="181" spans="1:16" ht="13.5">
      <c r="A181" s="42"/>
      <c r="B181" s="38"/>
      <c r="C181" s="38"/>
      <c r="D181" s="43"/>
      <c r="E181" s="43"/>
      <c r="F181" s="43"/>
      <c r="G181" s="43"/>
      <c r="H181" s="43"/>
      <c r="I181" s="43"/>
      <c r="J181" s="43"/>
      <c r="K181" s="43"/>
      <c r="L181" s="43"/>
      <c r="M181" s="43"/>
      <c r="N181" s="43"/>
      <c r="O181" s="43"/>
      <c r="P181" s="43"/>
    </row>
    <row r="182" spans="1:16" ht="13.5">
      <c r="A182" s="42"/>
      <c r="B182" s="38"/>
      <c r="C182" s="38"/>
      <c r="D182" s="43"/>
      <c r="E182" s="43"/>
      <c r="F182" s="43"/>
      <c r="G182" s="43"/>
      <c r="H182" s="43"/>
      <c r="I182" s="43"/>
      <c r="J182" s="43"/>
      <c r="K182" s="43"/>
      <c r="L182" s="43"/>
      <c r="M182" s="43"/>
      <c r="N182" s="43"/>
      <c r="O182" s="43"/>
      <c r="P182" s="43"/>
    </row>
    <row r="183" spans="1:16" ht="13.5">
      <c r="A183" s="42"/>
      <c r="B183" s="38"/>
      <c r="C183" s="38"/>
      <c r="D183" s="43"/>
      <c r="E183" s="43"/>
      <c r="F183" s="43"/>
      <c r="G183" s="43"/>
      <c r="H183" s="43"/>
      <c r="I183" s="43"/>
      <c r="J183" s="43"/>
      <c r="K183" s="43"/>
      <c r="L183" s="43"/>
      <c r="M183" s="43"/>
      <c r="N183" s="43"/>
      <c r="O183" s="43"/>
      <c r="P183" s="43"/>
    </row>
    <row r="184" spans="1:16" ht="13.5">
      <c r="A184" s="42"/>
      <c r="B184" s="38"/>
      <c r="C184" s="38"/>
      <c r="D184" s="43"/>
      <c r="E184" s="43"/>
      <c r="F184" s="43"/>
      <c r="G184" s="43"/>
      <c r="H184" s="43"/>
      <c r="I184" s="43"/>
      <c r="J184" s="43"/>
      <c r="K184" s="43"/>
      <c r="L184" s="43"/>
      <c r="M184" s="43"/>
      <c r="N184" s="43"/>
      <c r="O184" s="43"/>
      <c r="P184" s="43"/>
    </row>
    <row r="185" spans="1:16" ht="13.5">
      <c r="A185" s="42"/>
      <c r="B185" s="38"/>
      <c r="C185" s="38"/>
      <c r="D185" s="43"/>
      <c r="E185" s="43"/>
      <c r="F185" s="43"/>
      <c r="G185" s="43"/>
      <c r="H185" s="43"/>
      <c r="I185" s="43"/>
      <c r="J185" s="43"/>
      <c r="K185" s="43"/>
      <c r="L185" s="43"/>
      <c r="M185" s="43"/>
      <c r="N185" s="43"/>
      <c r="O185" s="43"/>
      <c r="P185" s="43"/>
    </row>
    <row r="186" spans="1:16" ht="13.5">
      <c r="A186" s="42"/>
      <c r="B186" s="38"/>
      <c r="C186" s="38"/>
      <c r="D186" s="43"/>
      <c r="E186" s="43"/>
      <c r="F186" s="43"/>
      <c r="G186" s="43"/>
      <c r="H186" s="43"/>
      <c r="I186" s="43"/>
      <c r="J186" s="43"/>
      <c r="K186" s="43"/>
      <c r="L186" s="43"/>
      <c r="M186" s="43"/>
      <c r="N186" s="43"/>
      <c r="O186" s="43"/>
      <c r="P186" s="43"/>
    </row>
    <row r="187" spans="1:16" ht="13.5">
      <c r="A187" s="42"/>
      <c r="B187" s="38"/>
      <c r="C187" s="38"/>
      <c r="D187" s="43"/>
      <c r="E187" s="43"/>
      <c r="F187" s="43"/>
      <c r="G187" s="43"/>
      <c r="H187" s="43"/>
      <c r="I187" s="43"/>
      <c r="K187" s="43"/>
      <c r="L187" s="43"/>
      <c r="M187" s="43"/>
      <c r="N187" s="43"/>
      <c r="O187" s="43"/>
      <c r="P187" s="43"/>
    </row>
    <row r="188" spans="1:16" ht="13.5">
      <c r="A188" s="42"/>
      <c r="B188" s="38"/>
      <c r="C188" s="38"/>
      <c r="D188" s="43"/>
      <c r="E188" s="43"/>
      <c r="F188" s="43"/>
      <c r="G188" s="43"/>
      <c r="H188" s="43"/>
      <c r="I188" s="43"/>
      <c r="K188" s="43"/>
      <c r="L188" s="43"/>
      <c r="M188" s="43"/>
      <c r="N188" s="43"/>
      <c r="O188" s="43"/>
      <c r="P188" s="43"/>
    </row>
    <row r="189" spans="1:16" ht="13.5">
      <c r="A189" s="42"/>
      <c r="B189" s="38"/>
      <c r="C189" s="38"/>
      <c r="D189" s="43"/>
      <c r="E189" s="43"/>
      <c r="F189" s="43"/>
      <c r="G189" s="43"/>
      <c r="H189" s="43"/>
      <c r="I189" s="43"/>
      <c r="K189" s="43"/>
      <c r="L189" s="43"/>
      <c r="M189" s="43"/>
      <c r="N189" s="43"/>
      <c r="O189" s="43"/>
      <c r="P189" s="43"/>
    </row>
    <row r="190" spans="1:16" ht="13.5">
      <c r="A190" s="42"/>
      <c r="B190" s="38"/>
      <c r="C190" s="38"/>
      <c r="D190" s="43"/>
      <c r="E190" s="43"/>
      <c r="F190" s="43"/>
      <c r="G190" s="43"/>
      <c r="H190" s="43"/>
      <c r="I190" s="43"/>
      <c r="J190" s="43"/>
      <c r="K190" s="43"/>
      <c r="L190" s="43"/>
      <c r="M190" s="43"/>
      <c r="N190" s="43"/>
      <c r="O190" s="43"/>
      <c r="P190" s="43"/>
    </row>
    <row r="191" spans="1:16" ht="13.5">
      <c r="A191" s="42"/>
      <c r="B191" s="38"/>
      <c r="C191" s="38"/>
      <c r="D191" s="43"/>
      <c r="E191" s="43"/>
      <c r="F191" s="43"/>
      <c r="G191" s="43"/>
      <c r="H191" s="43"/>
      <c r="I191" s="43"/>
      <c r="J191" s="43"/>
      <c r="K191" s="43"/>
      <c r="L191" s="43"/>
      <c r="M191" s="43"/>
      <c r="N191" s="43"/>
      <c r="O191" s="43"/>
      <c r="P191" s="43"/>
    </row>
    <row r="192" spans="1:16" ht="13.5">
      <c r="A192" s="42"/>
      <c r="B192" s="38"/>
      <c r="C192" s="38"/>
      <c r="D192" s="43"/>
      <c r="E192" s="43"/>
      <c r="F192" s="43"/>
      <c r="G192" s="43"/>
      <c r="H192" s="43"/>
      <c r="I192" s="43"/>
      <c r="J192" s="43"/>
      <c r="K192" s="43"/>
      <c r="L192" s="43"/>
      <c r="M192" s="43"/>
      <c r="N192" s="43"/>
      <c r="O192" s="43"/>
      <c r="P192" s="43"/>
    </row>
    <row r="193" spans="1:14" ht="12.75" customHeight="1">
      <c r="A193" s="67" t="s">
        <v>71</v>
      </c>
      <c r="F193" s="15"/>
      <c r="G193" s="15"/>
      <c r="H193" s="15"/>
      <c r="I193" s="15"/>
      <c r="J193" s="15"/>
      <c r="K193" s="15"/>
      <c r="L193" s="15"/>
      <c r="M193" s="15"/>
      <c r="N193" s="15"/>
    </row>
    <row r="194" spans="1:14" ht="12.75" customHeight="1">
      <c r="A194" s="8" t="s">
        <v>123</v>
      </c>
      <c r="C194" s="9"/>
      <c r="D194" s="9"/>
      <c r="E194" s="9"/>
      <c r="F194" s="9"/>
      <c r="J194" s="31"/>
      <c r="K194" s="31"/>
      <c r="L194" s="31"/>
      <c r="M194" s="31"/>
      <c r="N194" s="33"/>
    </row>
    <row r="195" spans="3:14" ht="12.75" customHeight="1">
      <c r="C195" s="9"/>
      <c r="D195" s="9"/>
      <c r="E195" s="9"/>
      <c r="F195" s="9"/>
      <c r="J195" s="31"/>
      <c r="K195" s="31"/>
      <c r="L195" s="31"/>
      <c r="M195" s="31"/>
      <c r="N195" s="33"/>
    </row>
    <row r="196" spans="1:14" ht="13.5" customHeight="1">
      <c r="A196" s="1" t="s">
        <v>46</v>
      </c>
      <c r="B196" s="9"/>
      <c r="C196" s="9"/>
      <c r="D196" s="9"/>
      <c r="E196" s="9"/>
      <c r="F196" s="9"/>
      <c r="J196" s="53"/>
      <c r="K196" s="54"/>
      <c r="L196" s="54"/>
      <c r="M196" s="54"/>
      <c r="N196" s="54"/>
    </row>
    <row r="197" spans="1:10" ht="13.5" customHeight="1">
      <c r="A197" s="1" t="s">
        <v>139</v>
      </c>
      <c r="J197" s="37"/>
    </row>
    <row r="198" ht="12.75" customHeight="1">
      <c r="J198" s="37"/>
    </row>
    <row r="199" spans="12:16" ht="12.75" customHeight="1">
      <c r="L199" s="55"/>
      <c r="N199" s="11"/>
      <c r="P199" s="55"/>
    </row>
    <row r="200" spans="10:14" ht="12.75" customHeight="1">
      <c r="J200" s="55" t="s">
        <v>0</v>
      </c>
      <c r="N200" s="55" t="s">
        <v>140</v>
      </c>
    </row>
    <row r="201" spans="10:14" ht="12.75" customHeight="1">
      <c r="J201" s="55" t="s">
        <v>1</v>
      </c>
      <c r="N201" s="55" t="s">
        <v>1</v>
      </c>
    </row>
    <row r="202" spans="10:14" ht="12.75" customHeight="1">
      <c r="J202" s="56" t="str">
        <f>CONCATENATE("AS AT ",J11)</f>
        <v>AS AT 31/3/2011</v>
      </c>
      <c r="N202" s="56" t="str">
        <f>CONCATENATE("AS AT ",P11)</f>
        <v>AS AT 31/3/2010</v>
      </c>
    </row>
    <row r="203" spans="10:14" ht="12.75" customHeight="1">
      <c r="J203" s="11" t="s">
        <v>2</v>
      </c>
      <c r="N203" s="11" t="s">
        <v>2</v>
      </c>
    </row>
    <row r="204" spans="10:14" ht="12.75" customHeight="1">
      <c r="J204" s="11"/>
      <c r="N204" s="27"/>
    </row>
    <row r="205" ht="12.75" customHeight="1">
      <c r="A205" s="1" t="s">
        <v>15</v>
      </c>
    </row>
    <row r="206" spans="1:14" ht="12.75" customHeight="1">
      <c r="A206" s="8" t="s">
        <v>64</v>
      </c>
      <c r="J206" s="15">
        <f>N24</f>
        <v>52650</v>
      </c>
      <c r="N206" s="15">
        <f>P24</f>
        <v>50118</v>
      </c>
    </row>
    <row r="207" spans="10:14" ht="12.75" customHeight="1">
      <c r="J207" s="15"/>
      <c r="N207" s="15"/>
    </row>
    <row r="208" spans="1:21" ht="12.75" customHeight="1">
      <c r="A208" s="8" t="s">
        <v>24</v>
      </c>
      <c r="J208" s="15"/>
      <c r="N208" s="15"/>
      <c r="U208" s="15"/>
    </row>
    <row r="209" spans="1:21" ht="12.75" customHeight="1">
      <c r="A209" s="8" t="s">
        <v>39</v>
      </c>
      <c r="J209" s="57">
        <f>-N22</f>
        <v>1196</v>
      </c>
      <c r="N209" s="57">
        <f>-P22</f>
        <v>836</v>
      </c>
      <c r="U209" s="15"/>
    </row>
    <row r="210" spans="1:21" ht="12.75" customHeight="1">
      <c r="A210" s="8" t="s">
        <v>70</v>
      </c>
      <c r="J210" s="64">
        <v>-82</v>
      </c>
      <c r="N210" s="68">
        <v>-179</v>
      </c>
      <c r="U210" s="15"/>
    </row>
    <row r="211" spans="1:21" ht="12.75" customHeight="1">
      <c r="A211" s="8" t="s">
        <v>38</v>
      </c>
      <c r="J211" s="15">
        <v>25166</v>
      </c>
      <c r="N211" s="57">
        <v>20314</v>
      </c>
      <c r="U211" s="15"/>
    </row>
    <row r="212" spans="1:21" ht="12.75" customHeight="1">
      <c r="A212" s="8" t="s">
        <v>16</v>
      </c>
      <c r="J212" s="58">
        <f>SUM(J206:J211)</f>
        <v>78930</v>
      </c>
      <c r="N212" s="58">
        <f>SUM(N206:N211)</f>
        <v>71089</v>
      </c>
      <c r="U212" s="15"/>
    </row>
    <row r="213" spans="10:21" ht="12.75" customHeight="1">
      <c r="J213" s="15"/>
      <c r="N213" s="15"/>
      <c r="U213" s="15"/>
    </row>
    <row r="214" spans="1:21" ht="12.75" customHeight="1">
      <c r="A214" s="8" t="s">
        <v>17</v>
      </c>
      <c r="J214" s="15"/>
      <c r="N214" s="15"/>
      <c r="U214" s="15"/>
    </row>
    <row r="215" spans="1:21" ht="12.75" customHeight="1">
      <c r="A215" s="8" t="s">
        <v>18</v>
      </c>
      <c r="J215" s="15">
        <v>-36493</v>
      </c>
      <c r="N215" s="15">
        <v>-39926</v>
      </c>
      <c r="U215" s="15"/>
    </row>
    <row r="216" spans="1:21" ht="12.75" customHeight="1">
      <c r="A216" s="8" t="s">
        <v>19</v>
      </c>
      <c r="J216" s="14">
        <v>20722</v>
      </c>
      <c r="N216" s="14">
        <v>-23838</v>
      </c>
      <c r="U216" s="14"/>
    </row>
    <row r="217" spans="1:21" ht="12.75" customHeight="1">
      <c r="A217" s="8" t="s">
        <v>86</v>
      </c>
      <c r="J217" s="58">
        <f>SUM(J212:J216)</f>
        <v>63159</v>
      </c>
      <c r="N217" s="58">
        <f>SUM(N212:N216)</f>
        <v>7325</v>
      </c>
      <c r="U217" s="14"/>
    </row>
    <row r="218" spans="10:21" ht="12.75" customHeight="1">
      <c r="J218" s="15"/>
      <c r="N218" s="15"/>
      <c r="U218" s="14"/>
    </row>
    <row r="219" spans="1:21" ht="12.75" customHeight="1">
      <c r="A219" s="8" t="s">
        <v>22</v>
      </c>
      <c r="J219" s="15">
        <f>-J209</f>
        <v>-1196</v>
      </c>
      <c r="N219" s="15">
        <f>-N209</f>
        <v>-836</v>
      </c>
      <c r="U219" s="14"/>
    </row>
    <row r="220" spans="1:21" ht="12.75" customHeight="1">
      <c r="A220" s="8" t="s">
        <v>66</v>
      </c>
      <c r="J220" s="14">
        <v>-10311</v>
      </c>
      <c r="K220" s="59"/>
      <c r="M220" s="59"/>
      <c r="N220" s="14">
        <v>-9718</v>
      </c>
      <c r="U220" s="14"/>
    </row>
    <row r="221" spans="1:21" ht="12.75" customHeight="1">
      <c r="A221" s="8" t="s">
        <v>144</v>
      </c>
      <c r="J221" s="60">
        <f>SUM(J217:J220)</f>
        <v>51652</v>
      </c>
      <c r="N221" s="60">
        <f>SUM(N217:N220)</f>
        <v>-3229</v>
      </c>
      <c r="U221" s="14"/>
    </row>
    <row r="222" spans="10:21" ht="12.75" customHeight="1">
      <c r="J222" s="15"/>
      <c r="N222" s="15"/>
      <c r="U222" s="14"/>
    </row>
    <row r="223" spans="1:21" ht="12.75" customHeight="1">
      <c r="A223" s="1" t="s">
        <v>20</v>
      </c>
      <c r="J223" s="15"/>
      <c r="N223" s="15"/>
      <c r="U223" s="14"/>
    </row>
    <row r="224" spans="1:21" ht="12.75" customHeight="1">
      <c r="A224" s="8" t="s">
        <v>36</v>
      </c>
      <c r="J224" s="64">
        <v>-88</v>
      </c>
      <c r="N224" s="64">
        <v>-6081</v>
      </c>
      <c r="U224" s="14"/>
    </row>
    <row r="225" spans="1:21" ht="12.75" customHeight="1">
      <c r="A225" s="8" t="s">
        <v>37</v>
      </c>
      <c r="J225" s="14">
        <v>-49734</v>
      </c>
      <c r="N225" s="57">
        <v>-31468</v>
      </c>
      <c r="U225" s="14"/>
    </row>
    <row r="226" spans="1:21" ht="12.75" customHeight="1">
      <c r="A226" s="8" t="s">
        <v>41</v>
      </c>
      <c r="J226" s="60">
        <f>SUM(J224:J225)</f>
        <v>-49822</v>
      </c>
      <c r="N226" s="60">
        <f>SUM(N224:N225)</f>
        <v>-37549</v>
      </c>
      <c r="U226" s="14"/>
    </row>
    <row r="227" spans="10:21" ht="12.75" customHeight="1">
      <c r="J227" s="15"/>
      <c r="N227" s="15"/>
      <c r="U227" s="14"/>
    </row>
    <row r="228" spans="1:21" ht="12.75" customHeight="1">
      <c r="A228" s="1" t="s">
        <v>21</v>
      </c>
      <c r="J228" s="15"/>
      <c r="N228" s="15"/>
      <c r="U228" s="14"/>
    </row>
    <row r="229" spans="1:21" ht="12.75" customHeight="1">
      <c r="A229" s="8" t="s">
        <v>95</v>
      </c>
      <c r="J229" s="64">
        <f>P147</f>
        <v>103</v>
      </c>
      <c r="N229" s="64">
        <v>0</v>
      </c>
      <c r="U229" s="14"/>
    </row>
    <row r="230" spans="1:21" ht="12.75" customHeight="1">
      <c r="A230" s="8" t="s">
        <v>35</v>
      </c>
      <c r="J230" s="57">
        <v>-6843</v>
      </c>
      <c r="N230" s="57">
        <v>-10153</v>
      </c>
      <c r="U230" s="14"/>
    </row>
    <row r="231" spans="1:21" ht="12.75" customHeight="1">
      <c r="A231" s="8" t="s">
        <v>152</v>
      </c>
      <c r="J231" s="15">
        <f>J152</f>
        <v>-32722</v>
      </c>
      <c r="N231" s="64">
        <v>0</v>
      </c>
      <c r="U231" s="14"/>
    </row>
    <row r="232" spans="1:21" ht="12.75" customHeight="1">
      <c r="A232" s="8" t="s">
        <v>94</v>
      </c>
      <c r="J232" s="60">
        <f>SUM(J229:J231)</f>
        <v>-39462</v>
      </c>
      <c r="N232" s="60">
        <f>SUM(N229:N231)</f>
        <v>-10153</v>
      </c>
      <c r="U232" s="14"/>
    </row>
    <row r="233" spans="10:21" ht="12.75" customHeight="1">
      <c r="J233" s="15"/>
      <c r="N233" s="15"/>
      <c r="U233" s="14"/>
    </row>
    <row r="234" spans="1:21" ht="12.75" customHeight="1">
      <c r="A234" s="8" t="s">
        <v>30</v>
      </c>
      <c r="J234" s="15">
        <f>J221+J226+J232</f>
        <v>-37632</v>
      </c>
      <c r="N234" s="15">
        <f>N221+N226+N232</f>
        <v>-50931</v>
      </c>
      <c r="U234" s="14"/>
    </row>
    <row r="235" spans="1:21" ht="12.75" customHeight="1">
      <c r="A235" s="8" t="s">
        <v>134</v>
      </c>
      <c r="J235" s="15">
        <v>131712</v>
      </c>
      <c r="N235" s="15">
        <v>123449</v>
      </c>
      <c r="U235" s="14"/>
    </row>
    <row r="236" spans="1:21" ht="12.75" customHeight="1" thickBot="1">
      <c r="A236" s="8" t="s">
        <v>135</v>
      </c>
      <c r="J236" s="21">
        <f>SUM(J234:J235)</f>
        <v>94080</v>
      </c>
      <c r="N236" s="21">
        <f>SUM(N234:N235)</f>
        <v>72518</v>
      </c>
      <c r="U236" s="14"/>
    </row>
    <row r="237" ht="12.75" customHeight="1" thickTop="1">
      <c r="U237" s="14"/>
    </row>
    <row r="238" spans="1:21" ht="12.75" customHeight="1">
      <c r="A238" s="8" t="s">
        <v>47</v>
      </c>
      <c r="U238" s="14"/>
    </row>
    <row r="239" spans="1:21" ht="12.75" customHeight="1">
      <c r="A239" s="34" t="s">
        <v>133</v>
      </c>
      <c r="D239" s="9"/>
      <c r="E239" s="9"/>
      <c r="F239" s="9"/>
      <c r="J239" s="33">
        <v>38547</v>
      </c>
      <c r="K239" s="31"/>
      <c r="M239" s="31"/>
      <c r="N239" s="33">
        <v>26121</v>
      </c>
      <c r="U239" s="14"/>
    </row>
    <row r="240" spans="1:21" ht="12.75" customHeight="1">
      <c r="A240" s="34" t="s">
        <v>132</v>
      </c>
      <c r="D240" s="9"/>
      <c r="E240" s="9"/>
      <c r="F240" s="9"/>
      <c r="J240" s="35">
        <v>55533</v>
      </c>
      <c r="K240" s="31"/>
      <c r="M240" s="31"/>
      <c r="N240" s="35">
        <v>46397</v>
      </c>
      <c r="U240" s="14"/>
    </row>
    <row r="241" spans="10:21" ht="12.75" customHeight="1" thickBot="1">
      <c r="J241" s="21">
        <f>J239+J240</f>
        <v>94080</v>
      </c>
      <c r="N241" s="21">
        <f>N239+N240</f>
        <v>72518</v>
      </c>
      <c r="U241" s="14"/>
    </row>
    <row r="242" ht="12.75" customHeight="1" thickTop="1">
      <c r="U242" s="14"/>
    </row>
    <row r="243" ht="12.75" customHeight="1">
      <c r="U243" s="14"/>
    </row>
    <row r="244" ht="12.75" customHeight="1">
      <c r="U244" s="14"/>
    </row>
    <row r="245" ht="12.75" customHeight="1">
      <c r="U245" s="14"/>
    </row>
    <row r="246" ht="12.75" customHeight="1">
      <c r="U246" s="14"/>
    </row>
    <row r="247" ht="12.75" customHeight="1">
      <c r="U247" s="14"/>
    </row>
    <row r="248" spans="10:21" ht="12.75" customHeight="1">
      <c r="J248" s="37"/>
      <c r="N248" s="15"/>
      <c r="U248" s="14"/>
    </row>
    <row r="249" spans="10:21" ht="12.75" customHeight="1">
      <c r="J249" s="37"/>
      <c r="N249" s="15"/>
      <c r="U249" s="14"/>
    </row>
    <row r="250" spans="10:21" ht="12.75" customHeight="1">
      <c r="J250" s="37"/>
      <c r="N250" s="15"/>
      <c r="U250" s="14"/>
    </row>
    <row r="251" spans="10:21" ht="12.75" customHeight="1">
      <c r="J251" s="37"/>
      <c r="N251" s="15"/>
      <c r="U251" s="14"/>
    </row>
    <row r="252" spans="10:21" ht="12.75" customHeight="1">
      <c r="J252" s="37"/>
      <c r="N252" s="15"/>
      <c r="U252" s="14"/>
    </row>
    <row r="253" spans="10:21" ht="12.75" customHeight="1">
      <c r="J253" s="37"/>
      <c r="N253" s="15"/>
      <c r="U253" s="14"/>
    </row>
    <row r="254" spans="10:21" ht="12.75" customHeight="1">
      <c r="J254" s="37"/>
      <c r="N254" s="15"/>
      <c r="U254" s="14"/>
    </row>
    <row r="255" spans="10:21" ht="12.75" customHeight="1">
      <c r="J255" s="37"/>
      <c r="N255" s="15"/>
      <c r="U255" s="14"/>
    </row>
    <row r="256" spans="10:21" ht="12.75" customHeight="1">
      <c r="J256" s="37"/>
      <c r="N256" s="15"/>
      <c r="U256" s="14"/>
    </row>
    <row r="257" spans="10:21" ht="12.75" customHeight="1">
      <c r="J257" s="37"/>
      <c r="N257" s="15"/>
      <c r="U257" s="14"/>
    </row>
    <row r="258" spans="10:21" ht="12.75" customHeight="1">
      <c r="J258" s="37"/>
      <c r="N258" s="15"/>
      <c r="U258" s="14"/>
    </row>
    <row r="259" spans="10:21" ht="13.5">
      <c r="J259" s="37"/>
      <c r="N259" s="15"/>
      <c r="U259" s="14"/>
    </row>
    <row r="260" spans="1:21" ht="12.75" customHeight="1">
      <c r="A260" s="8" t="s">
        <v>141</v>
      </c>
      <c r="J260" s="37"/>
      <c r="N260" s="15"/>
      <c r="U260" s="14"/>
    </row>
    <row r="261" spans="1:21" ht="12.75" customHeight="1">
      <c r="A261" s="8" t="s">
        <v>113</v>
      </c>
      <c r="J261" s="37"/>
      <c r="N261" s="15"/>
      <c r="U261" s="14"/>
    </row>
    <row r="262" spans="10:21" ht="12.75" customHeight="1">
      <c r="J262" s="37"/>
      <c r="N262" s="15"/>
      <c r="U262" s="14"/>
    </row>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sheetData>
  <mergeCells count="4">
    <mergeCell ref="J9:L9"/>
    <mergeCell ref="N9:P9"/>
    <mergeCell ref="D134:L134"/>
    <mergeCell ref="D135:I135"/>
  </mergeCells>
  <conditionalFormatting sqref="J236">
    <cfRule type="cellIs" priority="1" dxfId="0" operator="notEqual" stopIfTrue="1">
      <formula>$J$241</formula>
    </cfRule>
  </conditionalFormatting>
  <printOptions/>
  <pageMargins left="0.7" right="0.2" top="1" bottom="0.5" header="0.5" footer="0.5"/>
  <pageSetup fitToHeight="5" horizontalDpi="600" verticalDpi="600" orientation="portrait" paperSize="9" scale="87" r:id="rId2"/>
  <headerFooter alignWithMargins="0">
    <oddFooter>&amp;C&amp;"Book Antiqua,Regular"&amp;11&amp;P</oddFooter>
  </headerFooter>
  <rowBreaks count="3" manualBreakCount="3">
    <brk id="65" max="15" man="1"/>
    <brk id="130" max="15" man="1"/>
    <brk id="195"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cp:lastModifiedBy>
  <cp:lastPrinted>2011-05-23T23:39:17Z</cp:lastPrinted>
  <dcterms:created xsi:type="dcterms:W3CDTF">1996-10-14T23:33:28Z</dcterms:created>
  <dcterms:modified xsi:type="dcterms:W3CDTF">2011-05-23T23:39:18Z</dcterms:modified>
  <cp:category/>
  <cp:version/>
  <cp:contentType/>
  <cp:contentStatus/>
</cp:coreProperties>
</file>