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720" windowHeight="7320" activeTab="0"/>
  </bookViews>
  <sheets>
    <sheet name="KFCH" sheetId="1" r:id="rId1"/>
  </sheets>
  <definedNames>
    <definedName name="_xlnm.Print_Area" localSheetId="0">'KFCH'!$A$1:$N$566</definedName>
  </definedNames>
  <calcPr fullCalcOnLoad="1"/>
</workbook>
</file>

<file path=xl/sharedStrings.xml><?xml version="1.0" encoding="utf-8"?>
<sst xmlns="http://schemas.openxmlformats.org/spreadsheetml/2006/main" count="429" uniqueCount="233">
  <si>
    <t>CURRENT</t>
  </si>
  <si>
    <t>YEAR</t>
  </si>
  <si>
    <t>QUARTER</t>
  </si>
  <si>
    <t>TO DATE</t>
  </si>
  <si>
    <t>RM'000</t>
  </si>
  <si>
    <t xml:space="preserve"> </t>
  </si>
  <si>
    <t>(a)</t>
  </si>
  <si>
    <t>(b)</t>
  </si>
  <si>
    <t>Investment income</t>
  </si>
  <si>
    <t>AS AT</t>
  </si>
  <si>
    <t xml:space="preserve">END OF </t>
  </si>
  <si>
    <t>FINANCIAL</t>
  </si>
  <si>
    <t>PRECEDING</t>
  </si>
  <si>
    <t>YEAR END</t>
  </si>
  <si>
    <t>Intangible Assets</t>
  </si>
  <si>
    <t>Current Assets</t>
  </si>
  <si>
    <t>Current Liabilities</t>
  </si>
  <si>
    <t>Share Capital</t>
  </si>
  <si>
    <t>Reserves</t>
  </si>
  <si>
    <t>Capital Reserve</t>
  </si>
  <si>
    <t>Minority Interests</t>
  </si>
  <si>
    <t>Long Term Borrowings</t>
  </si>
  <si>
    <t>Other Long Term Liabilities</t>
  </si>
  <si>
    <t>1.</t>
  </si>
  <si>
    <t>2.</t>
  </si>
  <si>
    <t>3.</t>
  </si>
  <si>
    <t>4.</t>
  </si>
  <si>
    <t>5.</t>
  </si>
  <si>
    <t>6.</t>
  </si>
  <si>
    <t>7.</t>
  </si>
  <si>
    <t>8.</t>
  </si>
  <si>
    <t>9.</t>
  </si>
  <si>
    <t>10.</t>
  </si>
  <si>
    <t>11.</t>
  </si>
  <si>
    <t>12.</t>
  </si>
  <si>
    <t>14.</t>
  </si>
  <si>
    <t>15.</t>
  </si>
  <si>
    <t>16.</t>
  </si>
  <si>
    <t>17.</t>
  </si>
  <si>
    <t>18.</t>
  </si>
  <si>
    <t>19.</t>
  </si>
  <si>
    <t>20.</t>
  </si>
  <si>
    <t>21.</t>
  </si>
  <si>
    <t>Share Premium</t>
  </si>
  <si>
    <t>-</t>
  </si>
  <si>
    <t>Cash and Bank Balances</t>
  </si>
  <si>
    <t>NOTES</t>
  </si>
  <si>
    <t xml:space="preserve">Unsecured </t>
  </si>
  <si>
    <t xml:space="preserve">  Pizza restaurants</t>
  </si>
  <si>
    <t xml:space="preserve">  Goodwill on consolidation</t>
  </si>
  <si>
    <t>By Order of the Board</t>
  </si>
  <si>
    <t xml:space="preserve">  Quick service restaurants</t>
  </si>
  <si>
    <t>Revenue</t>
  </si>
  <si>
    <t>Fixed Deposits with Financial Institutions</t>
  </si>
  <si>
    <t>KFC HOLDINGS (MALAYSIA) BHD</t>
  </si>
  <si>
    <t>30/09/99</t>
  </si>
  <si>
    <t>i)</t>
  </si>
  <si>
    <t>ii)</t>
  </si>
  <si>
    <r>
      <t xml:space="preserve">KFC HOLDINGS (MALAYSIA) BHD </t>
    </r>
    <r>
      <rPr>
        <sz val="6"/>
        <color indexed="8"/>
        <rFont val="Times New Roman"/>
        <family val="1"/>
      </rPr>
      <t>(65787-T)</t>
    </r>
  </si>
  <si>
    <t>PRIOR</t>
  </si>
  <si>
    <t>iii)</t>
  </si>
  <si>
    <t>b)</t>
  </si>
  <si>
    <t>a)</t>
  </si>
  <si>
    <t>Property, Plant and Equipment</t>
  </si>
  <si>
    <t>Inventories</t>
  </si>
  <si>
    <t>Exchange Fluctuation Reserve</t>
  </si>
  <si>
    <t>Finance cost</t>
  </si>
  <si>
    <t>Deferred Taxation</t>
  </si>
  <si>
    <t>Current</t>
  </si>
  <si>
    <t>Quarter</t>
  </si>
  <si>
    <t>Goodwill on Consolidation</t>
  </si>
  <si>
    <t>- ABBA NIF</t>
  </si>
  <si>
    <t>Year-To-Date</t>
  </si>
  <si>
    <t>iv)</t>
  </si>
  <si>
    <t xml:space="preserve">  Malaysia</t>
  </si>
  <si>
    <t xml:space="preserve">  *  The Group has operations in Singapore and Brunei Darussalam.</t>
  </si>
  <si>
    <t>Operating activities</t>
  </si>
  <si>
    <t>Profit before taxation</t>
  </si>
  <si>
    <t>Operating profit before working capital changes</t>
  </si>
  <si>
    <t>Changes in working capital :</t>
  </si>
  <si>
    <t xml:space="preserve">  Net change in current assets</t>
  </si>
  <si>
    <t xml:space="preserve">  Net change in current liabilities</t>
  </si>
  <si>
    <t>Investing activities</t>
  </si>
  <si>
    <t>Financing activities</t>
  </si>
  <si>
    <t>Interest paid</t>
  </si>
  <si>
    <t>Distributable</t>
  </si>
  <si>
    <t>Total</t>
  </si>
  <si>
    <t>Adjustments for :</t>
  </si>
  <si>
    <t>Operating expenses</t>
  </si>
  <si>
    <t>Other operating income</t>
  </si>
  <si>
    <t>Profit from operations</t>
  </si>
  <si>
    <t>Taxation</t>
  </si>
  <si>
    <t>Amortisation of goodwill</t>
  </si>
  <si>
    <t>Profit after taxation</t>
  </si>
  <si>
    <t>Minority interests</t>
  </si>
  <si>
    <t>Earnings per share (sen) :</t>
  </si>
  <si>
    <t>Basic</t>
  </si>
  <si>
    <t>Fully diluted</t>
  </si>
  <si>
    <t>Trade and Other Payables</t>
  </si>
  <si>
    <t xml:space="preserve">Net change in cash and cash equivalents </t>
  </si>
  <si>
    <t>Issue of shares under ESOS</t>
  </si>
  <si>
    <t>Share</t>
  </si>
  <si>
    <t>Premium</t>
  </si>
  <si>
    <t>Capital</t>
  </si>
  <si>
    <t>Reserve</t>
  </si>
  <si>
    <t>Exchange</t>
  </si>
  <si>
    <t>Fluctuation</t>
  </si>
  <si>
    <t>Retained</t>
  </si>
  <si>
    <t>22.</t>
  </si>
  <si>
    <t>23.</t>
  </si>
  <si>
    <t>24.</t>
  </si>
  <si>
    <t>25.</t>
  </si>
  <si>
    <t>Prior</t>
  </si>
  <si>
    <t>Year</t>
  </si>
  <si>
    <t>To-Date</t>
  </si>
  <si>
    <t>Weighted average number of ordinary shares in issue ('000)</t>
  </si>
  <si>
    <t>Year-</t>
  </si>
  <si>
    <t>Taxation paid</t>
  </si>
  <si>
    <t>CONDENSED CONSOLIDATED INCOME STATEMENTS</t>
  </si>
  <si>
    <t>CONDENSED CONSOLIDATED BALANCE SHEETS</t>
  </si>
  <si>
    <t>CONDENSED CONSOLIDATED CASH FLOW STATEMENTS</t>
  </si>
  <si>
    <t>CONDENSED CONSOLIDATED STATEMENT OF CHANGES IN EQUITY</t>
  </si>
  <si>
    <t>Net tangible assets per share (RM)</t>
  </si>
  <si>
    <t>Diluted earnings per share</t>
  </si>
  <si>
    <t xml:space="preserve">  Long term borrowings :</t>
  </si>
  <si>
    <t>Tax Payable</t>
  </si>
  <si>
    <t>Bank Borrowings</t>
  </si>
  <si>
    <t>At 1 January 2003</t>
  </si>
  <si>
    <t xml:space="preserve">  Ancillary</t>
  </si>
  <si>
    <t>Malaysian income tax</t>
  </si>
  <si>
    <t>Foreign tax</t>
  </si>
  <si>
    <t>At cost</t>
  </si>
  <si>
    <t>At carrying value/book value</t>
  </si>
  <si>
    <t>At market value</t>
  </si>
  <si>
    <t>26.</t>
  </si>
  <si>
    <t>13.</t>
  </si>
  <si>
    <t>======</t>
  </si>
  <si>
    <t>27.</t>
  </si>
  <si>
    <t xml:space="preserve"> RM'000</t>
  </si>
  <si>
    <t xml:space="preserve">  Foreign *</t>
  </si>
  <si>
    <t xml:space="preserve">Current </t>
  </si>
  <si>
    <t xml:space="preserve">  SEGMENT REVENUE</t>
  </si>
  <si>
    <t xml:space="preserve">  SEGMENT RESULTS</t>
  </si>
  <si>
    <t xml:space="preserve">  By Geographical Location</t>
  </si>
  <si>
    <t xml:space="preserve">   Inter-segment sales</t>
  </si>
  <si>
    <t xml:space="preserve">  Earnings </t>
  </si>
  <si>
    <t xml:space="preserve">  Weighted average number of shares</t>
  </si>
  <si>
    <t xml:space="preserve">  Basic earnings per share (sen)</t>
  </si>
  <si>
    <t xml:space="preserve">  Diluted earnings per share (sen)</t>
  </si>
  <si>
    <t>Retained Profits</t>
  </si>
  <si>
    <t>Profits</t>
  </si>
  <si>
    <t>Issuance of shares</t>
  </si>
  <si>
    <t xml:space="preserve">  Short term borrowings :</t>
  </si>
  <si>
    <t>Cash generated from operations</t>
  </si>
  <si>
    <t xml:space="preserve">                                    CURRENT YEAR</t>
  </si>
  <si>
    <t>Shareholders' Equity</t>
  </si>
  <si>
    <t>..................................................……………….</t>
  </si>
  <si>
    <t>31/12/2003</t>
  </si>
  <si>
    <t>Translation differences</t>
  </si>
  <si>
    <t>Purchase consideration</t>
  </si>
  <si>
    <t>Sale proceeds</t>
  </si>
  <si>
    <t>Profit on disposal</t>
  </si>
  <si>
    <t>DATUK HAJI IZHAR BIN SULAIMAN</t>
  </si>
  <si>
    <t>GROUP EXECUTIVE CHAIRMAN</t>
  </si>
  <si>
    <t xml:space="preserve">  Breeder farms &amp; hatchery</t>
  </si>
  <si>
    <t xml:space="preserve">  Feedmill</t>
  </si>
  <si>
    <t>PRIOR YEAR</t>
  </si>
  <si>
    <t>Bank borrowings</t>
  </si>
  <si>
    <t xml:space="preserve">  Profit before taxation</t>
  </si>
  <si>
    <t xml:space="preserve">  Training &amp; food institution </t>
  </si>
  <si>
    <t xml:space="preserve">  Wisma KFC</t>
  </si>
  <si>
    <t xml:space="preserve"> Segmental Information</t>
  </si>
  <si>
    <t xml:space="preserve">   Group revenue</t>
  </si>
  <si>
    <t xml:space="preserve">  Group revenue</t>
  </si>
  <si>
    <t>ended 31 December 2003)</t>
  </si>
  <si>
    <t xml:space="preserve"> ended 31 December 2003)</t>
  </si>
  <si>
    <t>At 1 January 2004</t>
  </si>
  <si>
    <t xml:space="preserve"> year ended 31 December 2003)</t>
  </si>
  <si>
    <t>Non-Current Assets</t>
  </si>
  <si>
    <t>Financed By :</t>
  </si>
  <si>
    <t>Details of purchases and disposals of marketable securities are as follows :-</t>
  </si>
  <si>
    <t>Equity investments</t>
  </si>
  <si>
    <t>Other investments</t>
  </si>
  <si>
    <t xml:space="preserve">  Non-cash items</t>
  </si>
  <si>
    <t>(The Condensed Consolidated Income Statements should be read in conjunction with the Annual Financial Report for the year</t>
  </si>
  <si>
    <t>(The Condensed Consolidated Balance Sheets should be read in conjunction with the Annual Financial Report for the year</t>
  </si>
  <si>
    <t xml:space="preserve">(The Condensed Consolidated Cash Flow Statements should be read in conjunction with the Annual Financial report for the </t>
  </si>
  <si>
    <t>Adjustment for assumed exercised of ESOS ('000)</t>
  </si>
  <si>
    <t>Adjusted weighted average number of ordinary shares ('000)</t>
  </si>
  <si>
    <t>Other Investments - Quoted</t>
  </si>
  <si>
    <t>Other Investments - Unquoted</t>
  </si>
  <si>
    <t xml:space="preserve">  Poultry Processing</t>
  </si>
  <si>
    <t>Payment of dividends</t>
  </si>
  <si>
    <t>Net cash used in financing activities</t>
  </si>
  <si>
    <t>Net gain on disposal of investments</t>
  </si>
  <si>
    <t xml:space="preserve">  Net gain on disposal of investments</t>
  </si>
  <si>
    <t>- Term Loan</t>
  </si>
  <si>
    <t>Dividend - 2003 First &amp; Final</t>
  </si>
  <si>
    <t xml:space="preserve">  - 2004 Interim</t>
  </si>
  <si>
    <t>Dividend - 2002 First &amp; Final</t>
  </si>
  <si>
    <t>Retirement benefits paid</t>
  </si>
  <si>
    <t>QUARTERLY REPORT ON UNAUDITED CONSOLIDATED RESULTS FOR THE FOURTH FINANCIAL QUARTER ENDED</t>
  </si>
  <si>
    <t>31 DECEMBER 2004</t>
  </si>
  <si>
    <t>31/12/2004</t>
  </si>
  <si>
    <t>At 31 December 2004</t>
  </si>
  <si>
    <t>At 31 December 2003</t>
  </si>
  <si>
    <t>Summary of investments in quoted securities as at 31 December 2004 :-</t>
  </si>
  <si>
    <t>Cash and cash equivalents at beginning of year</t>
  </si>
  <si>
    <t>Cash and cash equivalents at end of year</t>
  </si>
  <si>
    <t xml:space="preserve">   Deferred tax</t>
  </si>
  <si>
    <t xml:space="preserve">   Tax expense of prior years</t>
  </si>
  <si>
    <t xml:space="preserve">  Net profit for the year (RM'000)</t>
  </si>
  <si>
    <t>Net profit for the year</t>
  </si>
  <si>
    <t xml:space="preserve">  Gain on disposal of Wisma KFC</t>
  </si>
  <si>
    <t>Gain on disposal of Wisma KFC</t>
  </si>
  <si>
    <t>Tax Recoverable</t>
  </si>
  <si>
    <t>- Term Loan (SGD7,050,000)</t>
  </si>
  <si>
    <t>- Term Loan (SGD13,600,000)</t>
  </si>
  <si>
    <t>Trade and Other Receivables *</t>
  </si>
  <si>
    <t>Hire purchase financing</t>
  </si>
  <si>
    <t>Payment of dividend to minority interest in subsidiary</t>
  </si>
  <si>
    <t>Net cash generated from/(used in) operating activities</t>
  </si>
  <si>
    <t>Net cash generated from/(used in) investing activities</t>
  </si>
  <si>
    <t>Note : *</t>
  </si>
  <si>
    <t>Date : 18 February 2005</t>
  </si>
  <si>
    <t>Net Current Assets/(Liabilities)</t>
  </si>
  <si>
    <t>Share of results of associates</t>
  </si>
  <si>
    <t>Investment in Associates</t>
  </si>
  <si>
    <t xml:space="preserve">  Share of results of associates</t>
  </si>
  <si>
    <t xml:space="preserve">   Share of taxation of associates</t>
  </si>
  <si>
    <t>Profit before taxation and share of results of associates</t>
  </si>
  <si>
    <t>&lt;------Non-distributable -----&gt;</t>
  </si>
  <si>
    <t xml:space="preserve">  Tax expense for the year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</si>
</sst>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
    <numFmt numFmtId="171" formatCode="#,##0.0_);\(#,##0.0\)"/>
    <numFmt numFmtId="172" formatCode="#,##0.0"/>
  </numFmts>
  <fonts count="25">
    <font>
      <sz val="10"/>
      <name val="Arial"/>
      <family val="0"/>
    </font>
    <font>
      <b/>
      <sz val="10"/>
      <name val="Times New Roman"/>
      <family val="1"/>
    </font>
    <font>
      <b/>
      <u val="single"/>
      <sz val="10"/>
      <name val="Times New Roman"/>
      <family val="1"/>
    </font>
    <font>
      <sz val="10"/>
      <name val="Times New Roman"/>
      <family val="1"/>
    </font>
    <font>
      <i/>
      <sz val="10"/>
      <name val="Times New Roman"/>
      <family val="1"/>
    </font>
    <font>
      <sz val="8"/>
      <name val="Times New Roman"/>
      <family val="1"/>
    </font>
    <font>
      <b/>
      <sz val="8.5"/>
      <name val="Times New Roman"/>
      <family val="1"/>
    </font>
    <font>
      <b/>
      <sz val="9"/>
      <name val="Times New Roman"/>
      <family val="1"/>
    </font>
    <font>
      <sz val="7"/>
      <name val="Times New Roman"/>
      <family val="1"/>
    </font>
    <font>
      <sz val="6"/>
      <name val="Times New Roman"/>
      <family val="1"/>
    </font>
    <font>
      <sz val="5"/>
      <name val="Times New Roman"/>
      <family val="1"/>
    </font>
    <font>
      <sz val="10"/>
      <color indexed="8"/>
      <name val="Times New Roman"/>
      <family val="1"/>
    </font>
    <font>
      <b/>
      <sz val="10"/>
      <color indexed="8"/>
      <name val="Times New Roman"/>
      <family val="1"/>
    </font>
    <font>
      <sz val="6"/>
      <color indexed="8"/>
      <name val="Times New Roman"/>
      <family val="1"/>
    </font>
    <font>
      <b/>
      <sz val="8"/>
      <color indexed="8"/>
      <name val="Times New Roman"/>
      <family val="1"/>
    </font>
    <font>
      <b/>
      <sz val="9"/>
      <color indexed="8"/>
      <name val="Times New Roman"/>
      <family val="1"/>
    </font>
    <font>
      <b/>
      <sz val="8.5"/>
      <color indexed="8"/>
      <name val="Times New Roman"/>
      <family val="1"/>
    </font>
    <font>
      <b/>
      <sz val="9.5"/>
      <name val="Times New Roman"/>
      <family val="1"/>
    </font>
    <font>
      <sz val="9.5"/>
      <name val="Arial"/>
      <family val="0"/>
    </font>
    <font>
      <sz val="9"/>
      <name val="Arial"/>
      <family val="0"/>
    </font>
    <font>
      <sz val="9"/>
      <name val="Times New Roman"/>
      <family val="1"/>
    </font>
    <font>
      <b/>
      <sz val="7"/>
      <name val="Times New Roman"/>
      <family val="1"/>
    </font>
    <font>
      <b/>
      <sz val="9.5"/>
      <color indexed="8"/>
      <name val="Times New Roman"/>
      <family val="1"/>
    </font>
    <font>
      <sz val="9.5"/>
      <color indexed="8"/>
      <name val="Times New Roman"/>
      <family val="1"/>
    </font>
    <font>
      <b/>
      <sz val="5"/>
      <name val="Times New Roman"/>
      <family val="1"/>
    </font>
  </fonts>
  <fills count="2">
    <fill>
      <patternFill/>
    </fill>
    <fill>
      <patternFill patternType="gray125"/>
    </fill>
  </fills>
  <borders count="9">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quotePrefix="1">
      <alignment horizontal="center"/>
    </xf>
    <xf numFmtId="0" fontId="1" fillId="0" borderId="0" xfId="0" applyFont="1" applyAlignment="1">
      <alignment horizontal="left"/>
    </xf>
    <xf numFmtId="0" fontId="3" fillId="0" borderId="0" xfId="0" applyFont="1" applyAlignment="1">
      <alignment/>
    </xf>
    <xf numFmtId="0" fontId="3" fillId="0" borderId="0" xfId="0" applyFont="1" applyAlignment="1">
      <alignment horizontal="left"/>
    </xf>
    <xf numFmtId="0" fontId="4" fillId="0" borderId="0" xfId="0" applyFont="1" applyAlignment="1">
      <alignment/>
    </xf>
    <xf numFmtId="0" fontId="2" fillId="0" borderId="0" xfId="0" applyFont="1" applyAlignment="1">
      <alignment horizontal="left"/>
    </xf>
    <xf numFmtId="0" fontId="3" fillId="0" borderId="0" xfId="0" applyFont="1" applyAlignment="1" quotePrefix="1">
      <alignment horizontal="left"/>
    </xf>
    <xf numFmtId="0" fontId="5" fillId="0" borderId="0" xfId="0" applyFont="1" applyAlignment="1">
      <alignment/>
    </xf>
    <xf numFmtId="0" fontId="6" fillId="0" borderId="0" xfId="0" applyFont="1" applyAlignment="1">
      <alignment horizontal="center"/>
    </xf>
    <xf numFmtId="0" fontId="6" fillId="0" borderId="0" xfId="0" applyFont="1" applyAlignment="1" quotePrefix="1">
      <alignment horizontal="center"/>
    </xf>
    <xf numFmtId="49" fontId="3" fillId="0" borderId="0" xfId="0" applyNumberFormat="1" applyFont="1" applyAlignment="1">
      <alignment/>
    </xf>
    <xf numFmtId="37" fontId="3" fillId="0" borderId="0" xfId="0" applyNumberFormat="1" applyFont="1" applyAlignment="1">
      <alignment/>
    </xf>
    <xf numFmtId="37" fontId="3" fillId="0" borderId="1" xfId="0" applyNumberFormat="1" applyFont="1" applyBorder="1" applyAlignment="1">
      <alignment/>
    </xf>
    <xf numFmtId="37" fontId="3" fillId="0" borderId="2" xfId="0" applyNumberFormat="1" applyFont="1" applyBorder="1" applyAlignment="1">
      <alignment/>
    </xf>
    <xf numFmtId="37" fontId="3" fillId="0" borderId="3" xfId="0" applyNumberFormat="1" applyFont="1" applyBorder="1" applyAlignment="1">
      <alignment/>
    </xf>
    <xf numFmtId="37" fontId="3" fillId="0" borderId="0" xfId="0" applyNumberFormat="1" applyFont="1" applyBorder="1" applyAlignment="1">
      <alignment/>
    </xf>
    <xf numFmtId="37" fontId="3" fillId="0" borderId="4" xfId="0" applyNumberFormat="1" applyFont="1" applyBorder="1" applyAlignment="1">
      <alignment/>
    </xf>
    <xf numFmtId="37" fontId="3" fillId="0" borderId="0" xfId="0" applyNumberFormat="1" applyFont="1" applyAlignment="1">
      <alignment horizontal="right"/>
    </xf>
    <xf numFmtId="37" fontId="3" fillId="0" borderId="5" xfId="0" applyNumberFormat="1" applyFont="1" applyBorder="1" applyAlignment="1">
      <alignment/>
    </xf>
    <xf numFmtId="37" fontId="3" fillId="0" borderId="0" xfId="0" applyNumberFormat="1" applyFont="1" applyAlignment="1" quotePrefix="1">
      <alignment horizontal="right"/>
    </xf>
    <xf numFmtId="0" fontId="7" fillId="0" borderId="0" xfId="0" applyFont="1" applyAlignment="1">
      <alignment/>
    </xf>
    <xf numFmtId="3" fontId="3" fillId="0" borderId="6" xfId="0" applyNumberFormat="1" applyFont="1" applyBorder="1" applyAlignment="1">
      <alignment horizontal="right"/>
    </xf>
    <xf numFmtId="0" fontId="7" fillId="0" borderId="0" xfId="0" applyFont="1" applyAlignment="1">
      <alignment horizontal="center"/>
    </xf>
    <xf numFmtId="0" fontId="7" fillId="0" borderId="0" xfId="0" applyFont="1" applyAlignment="1">
      <alignment horizontal="left"/>
    </xf>
    <xf numFmtId="0" fontId="3" fillId="0" borderId="0" xfId="0" applyFont="1" applyAlignment="1" quotePrefix="1">
      <alignment/>
    </xf>
    <xf numFmtId="37" fontId="3" fillId="0" borderId="0" xfId="0" applyNumberFormat="1" applyFont="1" applyBorder="1" applyAlignment="1">
      <alignment horizontal="right"/>
    </xf>
    <xf numFmtId="3" fontId="3" fillId="0" borderId="0" xfId="0" applyNumberFormat="1" applyFont="1" applyBorder="1" applyAlignment="1">
      <alignment horizontal="right"/>
    </xf>
    <xf numFmtId="0" fontId="11" fillId="0" borderId="0" xfId="0" applyFont="1" applyAlignment="1">
      <alignment horizontal="left"/>
    </xf>
    <xf numFmtId="0" fontId="11" fillId="0" borderId="0" xfId="0" applyFont="1" applyAlignment="1">
      <alignment/>
    </xf>
    <xf numFmtId="0" fontId="3" fillId="0" borderId="0" xfId="0" applyFont="1" applyAlignment="1">
      <alignment horizontal="center"/>
    </xf>
    <xf numFmtId="0" fontId="7" fillId="0" borderId="0" xfId="0" applyFont="1" applyAlignment="1">
      <alignment horizontal="right"/>
    </xf>
    <xf numFmtId="4" fontId="3" fillId="0" borderId="0" xfId="0" applyNumberFormat="1" applyFont="1" applyAlignment="1">
      <alignment/>
    </xf>
    <xf numFmtId="39" fontId="11" fillId="0" borderId="0" xfId="0" applyNumberFormat="1" applyFont="1" applyAlignment="1">
      <alignment/>
    </xf>
    <xf numFmtId="0" fontId="1" fillId="0" borderId="0" xfId="0" applyFont="1" applyAlignment="1">
      <alignment horizontal="right"/>
    </xf>
    <xf numFmtId="0" fontId="14" fillId="0" borderId="0" xfId="0" applyFont="1" applyAlignment="1">
      <alignment horizontal="center"/>
    </xf>
    <xf numFmtId="37" fontId="11" fillId="0" borderId="0" xfId="0" applyNumberFormat="1" applyFont="1" applyBorder="1" applyAlignment="1">
      <alignment/>
    </xf>
    <xf numFmtId="0" fontId="12" fillId="0" borderId="0" xfId="0" applyFont="1" applyAlignment="1">
      <alignment horizontal="left"/>
    </xf>
    <xf numFmtId="0" fontId="14" fillId="0" borderId="0" xfId="0" applyFont="1" applyAlignment="1">
      <alignment/>
    </xf>
    <xf numFmtId="0" fontId="12" fillId="0" borderId="0" xfId="0" applyFont="1" applyAlignment="1">
      <alignment/>
    </xf>
    <xf numFmtId="0" fontId="15" fillId="0" borderId="0" xfId="0" applyFont="1" applyAlignment="1">
      <alignment horizontal="left"/>
    </xf>
    <xf numFmtId="0" fontId="15" fillId="0" borderId="0" xfId="0" applyFont="1" applyAlignment="1">
      <alignment/>
    </xf>
    <xf numFmtId="0" fontId="16" fillId="0" borderId="0" xfId="0" applyFont="1" applyAlignment="1" quotePrefix="1">
      <alignment horizontal="center"/>
    </xf>
    <xf numFmtId="0" fontId="16" fillId="0" borderId="0" xfId="0" applyFont="1" applyAlignment="1">
      <alignment horizontal="center"/>
    </xf>
    <xf numFmtId="37" fontId="11" fillId="0" borderId="6" xfId="0" applyNumberFormat="1" applyFont="1" applyBorder="1" applyAlignment="1">
      <alignment/>
    </xf>
    <xf numFmtId="37" fontId="11" fillId="0" borderId="0" xfId="0" applyNumberFormat="1" applyFont="1" applyAlignment="1">
      <alignment/>
    </xf>
    <xf numFmtId="37" fontId="11" fillId="0" borderId="0" xfId="0" applyNumberFormat="1" applyFont="1" applyAlignment="1" quotePrefix="1">
      <alignment horizontal="right"/>
    </xf>
    <xf numFmtId="37" fontId="11" fillId="0" borderId="0" xfId="0" applyNumberFormat="1" applyFont="1" applyBorder="1" applyAlignment="1">
      <alignment horizontal="right"/>
    </xf>
    <xf numFmtId="37" fontId="11" fillId="0" borderId="6" xfId="0" applyNumberFormat="1" applyFont="1" applyBorder="1" applyAlignment="1">
      <alignment horizontal="right"/>
    </xf>
    <xf numFmtId="37" fontId="11" fillId="0" borderId="5" xfId="0" applyNumberFormat="1" applyFont="1" applyBorder="1" applyAlignment="1">
      <alignment/>
    </xf>
    <xf numFmtId="37" fontId="11" fillId="0" borderId="5" xfId="0" applyNumberFormat="1" applyFont="1" applyBorder="1" applyAlignment="1">
      <alignment horizontal="right"/>
    </xf>
    <xf numFmtId="37" fontId="11" fillId="0" borderId="4" xfId="0" applyNumberFormat="1" applyFont="1" applyBorder="1" applyAlignment="1">
      <alignment/>
    </xf>
    <xf numFmtId="4" fontId="3" fillId="0" borderId="0" xfId="0" applyNumberFormat="1" applyFont="1" applyAlignment="1">
      <alignment horizontal="right"/>
    </xf>
    <xf numFmtId="37" fontId="3" fillId="0" borderId="7" xfId="0" applyNumberFormat="1" applyFont="1" applyBorder="1" applyAlignment="1" quotePrefix="1">
      <alignment horizontal="right"/>
    </xf>
    <xf numFmtId="37" fontId="3" fillId="0" borderId="4" xfId="0" applyNumberFormat="1" applyFont="1" applyBorder="1" applyAlignment="1">
      <alignment horizontal="right"/>
    </xf>
    <xf numFmtId="0" fontId="3" fillId="0" borderId="0" xfId="0" applyFont="1" applyBorder="1" applyAlignment="1">
      <alignment/>
    </xf>
    <xf numFmtId="0" fontId="17" fillId="0" borderId="0" xfId="0" applyFont="1" applyAlignment="1">
      <alignment horizontal="center"/>
    </xf>
    <xf numFmtId="0" fontId="18" fillId="0" borderId="0" xfId="0" applyFont="1" applyAlignment="1">
      <alignment/>
    </xf>
    <xf numFmtId="37" fontId="3" fillId="0" borderId="2" xfId="0" applyNumberFormat="1" applyFont="1" applyBorder="1" applyAlignment="1">
      <alignment horizontal="right"/>
    </xf>
    <xf numFmtId="0" fontId="19" fillId="0" borderId="0" xfId="0" applyFont="1" applyAlignment="1">
      <alignment/>
    </xf>
    <xf numFmtId="0" fontId="20" fillId="0" borderId="0" xfId="0" applyFont="1" applyAlignment="1">
      <alignment/>
    </xf>
    <xf numFmtId="0" fontId="7" fillId="0" borderId="0" xfId="0" applyFont="1" applyAlignment="1" quotePrefix="1">
      <alignment horizontal="center"/>
    </xf>
    <xf numFmtId="0" fontId="1" fillId="0" borderId="0" xfId="0" applyFont="1" applyBorder="1" applyAlignment="1">
      <alignment/>
    </xf>
    <xf numFmtId="37" fontId="1" fillId="0" borderId="0" xfId="0" applyNumberFormat="1" applyFont="1" applyBorder="1" applyAlignment="1">
      <alignment horizontal="center"/>
    </xf>
    <xf numFmtId="0" fontId="1" fillId="0" borderId="0" xfId="0" applyFont="1" applyBorder="1" applyAlignment="1">
      <alignment horizontal="center"/>
    </xf>
    <xf numFmtId="0" fontId="7" fillId="0" borderId="0" xfId="0" applyFont="1" applyBorder="1" applyAlignment="1">
      <alignment horizontal="center"/>
    </xf>
    <xf numFmtId="0" fontId="3" fillId="0" borderId="0" xfId="0" applyFont="1" applyBorder="1" applyAlignment="1" quotePrefix="1">
      <alignment/>
    </xf>
    <xf numFmtId="3" fontId="3" fillId="0" borderId="0" xfId="0" applyNumberFormat="1" applyFont="1" applyAlignment="1">
      <alignment/>
    </xf>
    <xf numFmtId="3" fontId="11" fillId="0" borderId="0" xfId="0" applyNumberFormat="1" applyFont="1" applyAlignment="1">
      <alignment/>
    </xf>
    <xf numFmtId="37" fontId="11" fillId="0" borderId="5" xfId="0" applyNumberFormat="1" applyFont="1" applyBorder="1" applyAlignment="1">
      <alignment/>
    </xf>
    <xf numFmtId="37" fontId="11" fillId="0" borderId="0" xfId="0" applyNumberFormat="1" applyFont="1" applyBorder="1" applyAlignment="1">
      <alignment/>
    </xf>
    <xf numFmtId="37" fontId="20" fillId="0" borderId="0" xfId="0" applyNumberFormat="1" applyFont="1" applyBorder="1" applyAlignment="1">
      <alignment horizontal="right"/>
    </xf>
    <xf numFmtId="37" fontId="20" fillId="0" borderId="5" xfId="0" applyNumberFormat="1" applyFont="1" applyBorder="1" applyAlignment="1" quotePrefix="1">
      <alignment/>
    </xf>
    <xf numFmtId="0" fontId="12" fillId="0" borderId="0" xfId="0" applyFont="1" applyAlignment="1">
      <alignment horizontal="center"/>
    </xf>
    <xf numFmtId="14" fontId="16" fillId="0" borderId="0" xfId="0" applyNumberFormat="1" applyFont="1" applyAlignment="1" quotePrefix="1">
      <alignment horizontal="center"/>
    </xf>
    <xf numFmtId="3" fontId="12" fillId="0" borderId="0" xfId="0" applyNumberFormat="1" applyFont="1" applyAlignment="1">
      <alignment horizontal="center"/>
    </xf>
    <xf numFmtId="37" fontId="12" fillId="0" borderId="0" xfId="0" applyNumberFormat="1" applyFont="1" applyAlignment="1">
      <alignment horizontal="center"/>
    </xf>
    <xf numFmtId="3" fontId="12" fillId="0" borderId="0" xfId="0" applyNumberFormat="1" applyFont="1" applyAlignment="1">
      <alignment horizontal="left"/>
    </xf>
    <xf numFmtId="37" fontId="11" fillId="0" borderId="0" xfId="0" applyNumberFormat="1" applyFont="1" applyAlignment="1">
      <alignment horizontal="right"/>
    </xf>
    <xf numFmtId="37" fontId="3" fillId="0" borderId="6" xfId="0" applyNumberFormat="1" applyFont="1" applyBorder="1" applyAlignment="1">
      <alignment/>
    </xf>
    <xf numFmtId="4" fontId="3" fillId="0" borderId="6" xfId="0" applyNumberFormat="1" applyFont="1" applyBorder="1" applyAlignment="1">
      <alignment/>
    </xf>
    <xf numFmtId="0" fontId="17" fillId="0" borderId="0" xfId="0" applyFont="1" applyBorder="1" applyAlignment="1">
      <alignment horizontal="center"/>
    </xf>
    <xf numFmtId="37" fontId="3" fillId="0" borderId="0" xfId="0" applyNumberFormat="1" applyFont="1" applyBorder="1" applyAlignment="1" quotePrefix="1">
      <alignment horizontal="right"/>
    </xf>
    <xf numFmtId="0" fontId="15" fillId="0" borderId="0" xfId="0" applyFont="1" applyAlignment="1">
      <alignment horizontal="center"/>
    </xf>
    <xf numFmtId="37" fontId="3" fillId="0" borderId="5" xfId="0" applyNumberFormat="1" applyFont="1" applyBorder="1" applyAlignment="1">
      <alignment horizontal="right"/>
    </xf>
    <xf numFmtId="15" fontId="15" fillId="0" borderId="0" xfId="0" applyNumberFormat="1" applyFont="1" applyAlignment="1" quotePrefix="1">
      <alignment horizontal="left"/>
    </xf>
    <xf numFmtId="37" fontId="11" fillId="0" borderId="7" xfId="0" applyNumberFormat="1" applyFont="1" applyBorder="1" applyAlignment="1">
      <alignment/>
    </xf>
    <xf numFmtId="39" fontId="3" fillId="0" borderId="0" xfId="0" applyNumberFormat="1" applyFont="1" applyAlignment="1">
      <alignment/>
    </xf>
    <xf numFmtId="0" fontId="11" fillId="0" borderId="0" xfId="0" applyFont="1" applyBorder="1" applyAlignment="1">
      <alignment/>
    </xf>
    <xf numFmtId="16" fontId="11" fillId="0" borderId="0" xfId="0" applyNumberFormat="1" applyFont="1" applyAlignment="1">
      <alignment/>
    </xf>
    <xf numFmtId="37" fontId="3" fillId="0" borderId="7" xfId="0" applyNumberFormat="1" applyFont="1" applyBorder="1" applyAlignment="1">
      <alignment/>
    </xf>
    <xf numFmtId="3" fontId="3" fillId="0" borderId="0" xfId="0" applyNumberFormat="1" applyFont="1" applyAlignment="1" quotePrefix="1">
      <alignment horizontal="center"/>
    </xf>
    <xf numFmtId="0" fontId="11" fillId="0" borderId="4" xfId="0" applyFont="1" applyBorder="1" applyAlignment="1">
      <alignment/>
    </xf>
    <xf numFmtId="4" fontId="3" fillId="0" borderId="0" xfId="0" applyNumberFormat="1" applyFont="1" applyBorder="1" applyAlignment="1">
      <alignment/>
    </xf>
    <xf numFmtId="37" fontId="3" fillId="0" borderId="4" xfId="0" applyNumberFormat="1" applyFont="1" applyBorder="1" applyAlignment="1" quotePrefix="1">
      <alignment horizontal="right"/>
    </xf>
    <xf numFmtId="37" fontId="11" fillId="0" borderId="8" xfId="0" applyNumberFormat="1" applyFont="1" applyBorder="1" applyAlignment="1">
      <alignment/>
    </xf>
    <xf numFmtId="37" fontId="20" fillId="0" borderId="6" xfId="0" applyNumberFormat="1" applyFont="1" applyBorder="1" applyAlignment="1">
      <alignment horizontal="right"/>
    </xf>
    <xf numFmtId="0" fontId="16" fillId="0" borderId="0" xfId="0" applyFont="1" applyAlignment="1">
      <alignment horizontal="right"/>
    </xf>
    <xf numFmtId="37" fontId="3" fillId="0" borderId="8" xfId="0" applyNumberFormat="1" applyFont="1" applyBorder="1" applyAlignment="1">
      <alignment/>
    </xf>
    <xf numFmtId="0" fontId="3" fillId="0" borderId="0" xfId="0" applyFont="1" applyAlignment="1">
      <alignment horizontal="right"/>
    </xf>
    <xf numFmtId="39" fontId="11" fillId="0" borderId="0" xfId="0" applyNumberFormat="1" applyFont="1" applyAlignment="1">
      <alignment horizontal="right"/>
    </xf>
    <xf numFmtId="0" fontId="0" fillId="0" borderId="0" xfId="0" applyBorder="1" applyAlignment="1">
      <alignment/>
    </xf>
    <xf numFmtId="0" fontId="1" fillId="0" borderId="0" xfId="0" applyFont="1" applyBorder="1" applyAlignment="1">
      <alignment horizontal="right"/>
    </xf>
    <xf numFmtId="3" fontId="22" fillId="0" borderId="0" xfId="0" applyNumberFormat="1" applyFont="1" applyAlignment="1">
      <alignment horizontal="center"/>
    </xf>
    <xf numFmtId="0" fontId="22" fillId="0" borderId="0" xfId="0" applyFont="1" applyAlignment="1">
      <alignment horizontal="center"/>
    </xf>
    <xf numFmtId="0" fontId="23" fillId="0" borderId="0" xfId="0" applyFont="1" applyAlignment="1">
      <alignment/>
    </xf>
    <xf numFmtId="37" fontId="22" fillId="0" borderId="0" xfId="0" applyNumberFormat="1" applyFont="1" applyAlignment="1">
      <alignment horizontal="center"/>
    </xf>
    <xf numFmtId="0" fontId="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45</xdr:row>
      <xdr:rowOff>0</xdr:rowOff>
    </xdr:from>
    <xdr:to>
      <xdr:col>15</xdr:col>
      <xdr:colOff>638175</xdr:colOff>
      <xdr:row>45</xdr:row>
      <xdr:rowOff>0</xdr:rowOff>
    </xdr:to>
    <xdr:sp>
      <xdr:nvSpPr>
        <xdr:cNvPr id="1" name="Text 22"/>
        <xdr:cNvSpPr txBox="1">
          <a:spLocks noChangeArrowheads="1"/>
        </xdr:cNvSpPr>
      </xdr:nvSpPr>
      <xdr:spPr>
        <a:xfrm>
          <a:off x="276225" y="7115175"/>
          <a:ext cx="62865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Accounting Policies</a:t>
          </a:r>
          <a:r>
            <a:rPr lang="en-US" cap="none" sz="1000" b="0" i="0" u="none" baseline="0">
              <a:latin typeface="Times New Roman"/>
              <a:ea typeface="Times New Roman"/>
              <a:cs typeface="Times New Roman"/>
            </a:rPr>
            <a:t>
The quarterly financial statements have been prepared using the same accounting policies and methods of computation as compared with the most recent annual financial statement.</a:t>
          </a:r>
        </a:p>
      </xdr:txBody>
    </xdr:sp>
    <xdr:clientData/>
  </xdr:twoCellAnchor>
  <xdr:twoCellAnchor>
    <xdr:from>
      <xdr:col>1</xdr:col>
      <xdr:colOff>19050</xdr:colOff>
      <xdr:row>45</xdr:row>
      <xdr:rowOff>0</xdr:rowOff>
    </xdr:from>
    <xdr:to>
      <xdr:col>15</xdr:col>
      <xdr:colOff>590550</xdr:colOff>
      <xdr:row>45</xdr:row>
      <xdr:rowOff>0</xdr:rowOff>
    </xdr:to>
    <xdr:sp>
      <xdr:nvSpPr>
        <xdr:cNvPr id="2" name="Text 22"/>
        <xdr:cNvSpPr txBox="1">
          <a:spLocks noChangeArrowheads="1"/>
        </xdr:cNvSpPr>
      </xdr:nvSpPr>
      <xdr:spPr>
        <a:xfrm>
          <a:off x="228600" y="7115175"/>
          <a:ext cx="63341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Developments</a:t>
          </a:r>
          <a:r>
            <a:rPr lang="en-US" cap="none" sz="1000" b="0" i="0" u="none" baseline="0">
              <a:latin typeface="Times New Roman"/>
              <a:ea typeface="Times New Roman"/>
              <a:cs typeface="Times New Roman"/>
            </a:rPr>
            <a:t>
There were no changes in the composition of the group for the current financial year to date including business combination, acquisition or disposal of subsidiaries and long term investments, restructuring and discontinuing operations.</a:t>
          </a:r>
        </a:p>
      </xdr:txBody>
    </xdr:sp>
    <xdr:clientData/>
  </xdr:twoCellAnchor>
  <xdr:twoCellAnchor>
    <xdr:from>
      <xdr:col>1</xdr:col>
      <xdr:colOff>19050</xdr:colOff>
      <xdr:row>45</xdr:row>
      <xdr:rowOff>0</xdr:rowOff>
    </xdr:from>
    <xdr:to>
      <xdr:col>15</xdr:col>
      <xdr:colOff>590550</xdr:colOff>
      <xdr:row>45</xdr:row>
      <xdr:rowOff>0</xdr:rowOff>
    </xdr:to>
    <xdr:sp>
      <xdr:nvSpPr>
        <xdr:cNvPr id="3" name="Text 22"/>
        <xdr:cNvSpPr txBox="1">
          <a:spLocks noChangeArrowheads="1"/>
        </xdr:cNvSpPr>
      </xdr:nvSpPr>
      <xdr:spPr>
        <a:xfrm>
          <a:off x="228600" y="7115175"/>
          <a:ext cx="63341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Group Borrowings</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45</xdr:row>
      <xdr:rowOff>0</xdr:rowOff>
    </xdr:from>
    <xdr:to>
      <xdr:col>15</xdr:col>
      <xdr:colOff>647700</xdr:colOff>
      <xdr:row>45</xdr:row>
      <xdr:rowOff>0</xdr:rowOff>
    </xdr:to>
    <xdr:sp>
      <xdr:nvSpPr>
        <xdr:cNvPr id="4" name="Text 22"/>
        <xdr:cNvSpPr txBox="1">
          <a:spLocks noChangeArrowheads="1"/>
        </xdr:cNvSpPr>
      </xdr:nvSpPr>
      <xdr:spPr>
        <a:xfrm>
          <a:off x="285750" y="7115175"/>
          <a:ext cx="62769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  exceptional item for this quarter ended 30 September 1999 relates to the profit on disposal of quoted investments.</a:t>
          </a:r>
        </a:p>
      </xdr:txBody>
    </xdr:sp>
    <xdr:clientData/>
  </xdr:twoCellAnchor>
  <xdr:twoCellAnchor>
    <xdr:from>
      <xdr:col>1</xdr:col>
      <xdr:colOff>66675</xdr:colOff>
      <xdr:row>45</xdr:row>
      <xdr:rowOff>0</xdr:rowOff>
    </xdr:from>
    <xdr:to>
      <xdr:col>15</xdr:col>
      <xdr:colOff>638175</xdr:colOff>
      <xdr:row>45</xdr:row>
      <xdr:rowOff>0</xdr:rowOff>
    </xdr:to>
    <xdr:sp>
      <xdr:nvSpPr>
        <xdr:cNvPr id="5" name="Text 22"/>
        <xdr:cNvSpPr txBox="1">
          <a:spLocks noChangeArrowheads="1"/>
        </xdr:cNvSpPr>
      </xdr:nvSpPr>
      <xdr:spPr>
        <a:xfrm>
          <a:off x="276225" y="7115175"/>
          <a:ext cx="62865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Extraordinary Items</a:t>
          </a:r>
          <a:r>
            <a:rPr lang="en-US" cap="none" sz="1000" b="0" i="0" u="none" baseline="0">
              <a:latin typeface="Times New Roman"/>
              <a:ea typeface="Times New Roman"/>
              <a:cs typeface="Times New Roman"/>
            </a:rPr>
            <a:t>
There was no extraordinary item.</a:t>
          </a:r>
        </a:p>
      </xdr:txBody>
    </xdr:sp>
    <xdr:clientData/>
  </xdr:twoCellAnchor>
  <xdr:twoCellAnchor>
    <xdr:from>
      <xdr:col>1</xdr:col>
      <xdr:colOff>76200</xdr:colOff>
      <xdr:row>45</xdr:row>
      <xdr:rowOff>0</xdr:rowOff>
    </xdr:from>
    <xdr:to>
      <xdr:col>15</xdr:col>
      <xdr:colOff>647700</xdr:colOff>
      <xdr:row>45</xdr:row>
      <xdr:rowOff>0</xdr:rowOff>
    </xdr:to>
    <xdr:sp>
      <xdr:nvSpPr>
        <xdr:cNvPr id="6" name="Text 22"/>
        <xdr:cNvSpPr txBox="1">
          <a:spLocks noChangeArrowheads="1"/>
        </xdr:cNvSpPr>
      </xdr:nvSpPr>
      <xdr:spPr>
        <a:xfrm>
          <a:off x="285750" y="7115175"/>
          <a:ext cx="62769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a:t>
          </a:r>
          <a:r>
            <a:rPr lang="en-US" cap="none" sz="1000" b="0" i="0" u="none" baseline="0">
              <a:latin typeface="Times New Roman"/>
              <a:ea typeface="Times New Roman"/>
              <a:cs typeface="Times New Roman"/>
            </a:rPr>
            <a:t>
The taxation provision is in respect of the foreign subsidiary, KFC (Brunei) Sdn Bhd, interim profits for the period under review and the deferred taxation included therein of RM300,000.</a:t>
          </a:r>
        </a:p>
      </xdr:txBody>
    </xdr:sp>
    <xdr:clientData/>
  </xdr:twoCellAnchor>
  <xdr:twoCellAnchor>
    <xdr:from>
      <xdr:col>1</xdr:col>
      <xdr:colOff>57150</xdr:colOff>
      <xdr:row>45</xdr:row>
      <xdr:rowOff>0</xdr:rowOff>
    </xdr:from>
    <xdr:to>
      <xdr:col>15</xdr:col>
      <xdr:colOff>619125</xdr:colOff>
      <xdr:row>45</xdr:row>
      <xdr:rowOff>0</xdr:rowOff>
    </xdr:to>
    <xdr:sp>
      <xdr:nvSpPr>
        <xdr:cNvPr id="7" name="Text 22"/>
        <xdr:cNvSpPr txBox="1">
          <a:spLocks noChangeArrowheads="1"/>
        </xdr:cNvSpPr>
      </xdr:nvSpPr>
      <xdr:spPr>
        <a:xfrm>
          <a:off x="266700" y="7115175"/>
          <a:ext cx="62960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a:t>
          </a:r>
        </a:p>
      </xdr:txBody>
    </xdr:sp>
    <xdr:clientData/>
  </xdr:twoCellAnchor>
  <xdr:twoCellAnchor>
    <xdr:from>
      <xdr:col>1</xdr:col>
      <xdr:colOff>57150</xdr:colOff>
      <xdr:row>45</xdr:row>
      <xdr:rowOff>0</xdr:rowOff>
    </xdr:from>
    <xdr:to>
      <xdr:col>15</xdr:col>
      <xdr:colOff>628650</xdr:colOff>
      <xdr:row>45</xdr:row>
      <xdr:rowOff>0</xdr:rowOff>
    </xdr:to>
    <xdr:sp>
      <xdr:nvSpPr>
        <xdr:cNvPr id="8" name="Text 22"/>
        <xdr:cNvSpPr txBox="1">
          <a:spLocks noChangeArrowheads="1"/>
        </xdr:cNvSpPr>
      </xdr:nvSpPr>
      <xdr:spPr>
        <a:xfrm>
          <a:off x="266700" y="7115175"/>
          <a:ext cx="62960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on sale of Investments and/or Properties</a:t>
          </a:r>
          <a:r>
            <a:rPr lang="en-US" cap="none" sz="1000" b="0" i="0" u="none" baseline="0">
              <a:latin typeface="Times New Roman"/>
              <a:ea typeface="Times New Roman"/>
              <a:cs typeface="Times New Roman"/>
            </a:rPr>
            <a:t>
There was no profit on sale of investments and/or properties other than those disclosed under Note 2 above.</a:t>
          </a:r>
        </a:p>
      </xdr:txBody>
    </xdr:sp>
    <xdr:clientData/>
  </xdr:twoCellAnchor>
  <xdr:twoCellAnchor>
    <xdr:from>
      <xdr:col>1</xdr:col>
      <xdr:colOff>57150</xdr:colOff>
      <xdr:row>45</xdr:row>
      <xdr:rowOff>0</xdr:rowOff>
    </xdr:from>
    <xdr:to>
      <xdr:col>15</xdr:col>
      <xdr:colOff>619125</xdr:colOff>
      <xdr:row>45</xdr:row>
      <xdr:rowOff>0</xdr:rowOff>
    </xdr:to>
    <xdr:sp>
      <xdr:nvSpPr>
        <xdr:cNvPr id="9" name="Text 22"/>
        <xdr:cNvSpPr txBox="1">
          <a:spLocks noChangeArrowheads="1"/>
        </xdr:cNvSpPr>
      </xdr:nvSpPr>
      <xdr:spPr>
        <a:xfrm>
          <a:off x="266700" y="7115175"/>
          <a:ext cx="62960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Quoted Investments</a:t>
          </a:r>
          <a:r>
            <a:rPr lang="en-US" cap="none" sz="1000" b="0" i="0" u="none" baseline="0">
              <a:latin typeface="Times New Roman"/>
              <a:ea typeface="Times New Roman"/>
              <a:cs typeface="Times New Roman"/>
            </a:rPr>
            <a:t>
</a:t>
          </a:r>
        </a:p>
      </xdr:txBody>
    </xdr:sp>
    <xdr:clientData/>
  </xdr:twoCellAnchor>
  <xdr:twoCellAnchor>
    <xdr:from>
      <xdr:col>1</xdr:col>
      <xdr:colOff>9525</xdr:colOff>
      <xdr:row>45</xdr:row>
      <xdr:rowOff>0</xdr:rowOff>
    </xdr:from>
    <xdr:to>
      <xdr:col>15</xdr:col>
      <xdr:colOff>581025</xdr:colOff>
      <xdr:row>45</xdr:row>
      <xdr:rowOff>0</xdr:rowOff>
    </xdr:to>
    <xdr:sp>
      <xdr:nvSpPr>
        <xdr:cNvPr id="10" name="Text 22"/>
        <xdr:cNvSpPr txBox="1">
          <a:spLocks noChangeArrowheads="1"/>
        </xdr:cNvSpPr>
      </xdr:nvSpPr>
      <xdr:spPr>
        <a:xfrm>
          <a:off x="219075" y="7115175"/>
          <a:ext cx="63436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There were no corporate proposals announced but not completed at the date of this report.</a:t>
          </a:r>
        </a:p>
      </xdr:txBody>
    </xdr:sp>
    <xdr:clientData/>
  </xdr:twoCellAnchor>
  <xdr:twoCellAnchor>
    <xdr:from>
      <xdr:col>1</xdr:col>
      <xdr:colOff>19050</xdr:colOff>
      <xdr:row>45</xdr:row>
      <xdr:rowOff>0</xdr:rowOff>
    </xdr:from>
    <xdr:to>
      <xdr:col>15</xdr:col>
      <xdr:colOff>590550</xdr:colOff>
      <xdr:row>45</xdr:row>
      <xdr:rowOff>0</xdr:rowOff>
    </xdr:to>
    <xdr:sp>
      <xdr:nvSpPr>
        <xdr:cNvPr id="11" name="Text 22"/>
        <xdr:cNvSpPr txBox="1">
          <a:spLocks noChangeArrowheads="1"/>
        </xdr:cNvSpPr>
      </xdr:nvSpPr>
      <xdr:spPr>
        <a:xfrm>
          <a:off x="228600" y="7115175"/>
          <a:ext cx="63341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on Seasonality or Cyclicality of Operations</a:t>
          </a:r>
          <a:r>
            <a:rPr lang="en-US" cap="none" sz="1000" b="0" i="0" u="none" baseline="0">
              <a:latin typeface="Times New Roman"/>
              <a:ea typeface="Times New Roman"/>
              <a:cs typeface="Times New Roman"/>
            </a:rPr>
            <a:t>
Our group's principal business are not significantly affected by seasonality or cyclicality factors.</a:t>
          </a:r>
        </a:p>
      </xdr:txBody>
    </xdr:sp>
    <xdr:clientData/>
  </xdr:twoCellAnchor>
  <xdr:twoCellAnchor>
    <xdr:from>
      <xdr:col>1</xdr:col>
      <xdr:colOff>9525</xdr:colOff>
      <xdr:row>45</xdr:row>
      <xdr:rowOff>0</xdr:rowOff>
    </xdr:from>
    <xdr:to>
      <xdr:col>15</xdr:col>
      <xdr:colOff>581025</xdr:colOff>
      <xdr:row>45</xdr:row>
      <xdr:rowOff>0</xdr:rowOff>
    </xdr:to>
    <xdr:sp>
      <xdr:nvSpPr>
        <xdr:cNvPr id="12" name="Text 22"/>
        <xdr:cNvSpPr txBox="1">
          <a:spLocks noChangeArrowheads="1"/>
        </xdr:cNvSpPr>
      </xdr:nvSpPr>
      <xdr:spPr>
        <a:xfrm>
          <a:off x="219075" y="7115175"/>
          <a:ext cx="63436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Equity Shares
</a:t>
          </a:r>
          <a:r>
            <a:rPr lang="en-US" cap="none" sz="1000" b="0" i="0" u="none" baseline="0">
              <a:latin typeface="Times New Roman"/>
              <a:ea typeface="Times New Roman"/>
              <a:cs typeface="Times New Roman"/>
            </a:rPr>
            <a:t>
Details of  equity shares issued  for the current financial year to date :-</a:t>
          </a:r>
        </a:p>
      </xdr:txBody>
    </xdr:sp>
    <xdr:clientData/>
  </xdr:twoCellAnchor>
  <xdr:twoCellAnchor>
    <xdr:from>
      <xdr:col>1</xdr:col>
      <xdr:colOff>28575</xdr:colOff>
      <xdr:row>45</xdr:row>
      <xdr:rowOff>0</xdr:rowOff>
    </xdr:from>
    <xdr:to>
      <xdr:col>15</xdr:col>
      <xdr:colOff>600075</xdr:colOff>
      <xdr:row>45</xdr:row>
      <xdr:rowOff>0</xdr:rowOff>
    </xdr:to>
    <xdr:sp>
      <xdr:nvSpPr>
        <xdr:cNvPr id="13" name="Text 22"/>
        <xdr:cNvSpPr txBox="1">
          <a:spLocks noChangeArrowheads="1"/>
        </xdr:cNvSpPr>
      </xdr:nvSpPr>
      <xdr:spPr>
        <a:xfrm>
          <a:off x="238125" y="7115175"/>
          <a:ext cx="63246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Contingent Liabilities</a:t>
          </a:r>
          <a:r>
            <a:rPr lang="en-US" cap="none" sz="1000" b="0" i="0" u="none" baseline="0">
              <a:latin typeface="Times New Roman"/>
              <a:ea typeface="Times New Roman"/>
              <a:cs typeface="Times New Roman"/>
            </a:rPr>
            <a:t>
There were no contingent liabilities at the date of this report.
</a:t>
          </a:r>
        </a:p>
      </xdr:txBody>
    </xdr:sp>
    <xdr:clientData/>
  </xdr:twoCellAnchor>
  <xdr:twoCellAnchor>
    <xdr:from>
      <xdr:col>1</xdr:col>
      <xdr:colOff>57150</xdr:colOff>
      <xdr:row>45</xdr:row>
      <xdr:rowOff>0</xdr:rowOff>
    </xdr:from>
    <xdr:to>
      <xdr:col>15</xdr:col>
      <xdr:colOff>628650</xdr:colOff>
      <xdr:row>45</xdr:row>
      <xdr:rowOff>0</xdr:rowOff>
    </xdr:to>
    <xdr:sp>
      <xdr:nvSpPr>
        <xdr:cNvPr id="14" name="Text 22"/>
        <xdr:cNvSpPr txBox="1">
          <a:spLocks noChangeArrowheads="1"/>
        </xdr:cNvSpPr>
      </xdr:nvSpPr>
      <xdr:spPr>
        <a:xfrm>
          <a:off x="266700" y="7115175"/>
          <a:ext cx="62960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Financial Instruments with Off Balance Sheet Risk</a:t>
          </a:r>
          <a:r>
            <a:rPr lang="en-US" cap="none" sz="1000" b="0" i="0" u="none" baseline="0">
              <a:latin typeface="Times New Roman"/>
              <a:ea typeface="Times New Roman"/>
              <a:cs typeface="Times New Roman"/>
            </a:rPr>
            <a:t>
There were no financial instruments with off balance sheet risk at the date of this report.
</a:t>
          </a:r>
        </a:p>
      </xdr:txBody>
    </xdr:sp>
    <xdr:clientData/>
  </xdr:twoCellAnchor>
  <xdr:twoCellAnchor>
    <xdr:from>
      <xdr:col>1</xdr:col>
      <xdr:colOff>209550</xdr:colOff>
      <xdr:row>45</xdr:row>
      <xdr:rowOff>0</xdr:rowOff>
    </xdr:from>
    <xdr:to>
      <xdr:col>15</xdr:col>
      <xdr:colOff>628650</xdr:colOff>
      <xdr:row>45</xdr:row>
      <xdr:rowOff>0</xdr:rowOff>
    </xdr:to>
    <xdr:sp>
      <xdr:nvSpPr>
        <xdr:cNvPr id="15" name="Text 22"/>
        <xdr:cNvSpPr txBox="1">
          <a:spLocks noChangeArrowheads="1"/>
        </xdr:cNvSpPr>
      </xdr:nvSpPr>
      <xdr:spPr>
        <a:xfrm>
          <a:off x="419100" y="7115175"/>
          <a:ext cx="6143625"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45</xdr:row>
      <xdr:rowOff>0</xdr:rowOff>
    </xdr:from>
    <xdr:to>
      <xdr:col>15</xdr:col>
      <xdr:colOff>638175</xdr:colOff>
      <xdr:row>45</xdr:row>
      <xdr:rowOff>0</xdr:rowOff>
    </xdr:to>
    <xdr:sp>
      <xdr:nvSpPr>
        <xdr:cNvPr id="16" name="Text 22"/>
        <xdr:cNvSpPr txBox="1">
          <a:spLocks noChangeArrowheads="1"/>
        </xdr:cNvSpPr>
      </xdr:nvSpPr>
      <xdr:spPr>
        <a:xfrm>
          <a:off x="419100" y="7115175"/>
          <a:ext cx="6143625"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209550</xdr:colOff>
      <xdr:row>45</xdr:row>
      <xdr:rowOff>0</xdr:rowOff>
    </xdr:from>
    <xdr:to>
      <xdr:col>15</xdr:col>
      <xdr:colOff>609600</xdr:colOff>
      <xdr:row>45</xdr:row>
      <xdr:rowOff>0</xdr:rowOff>
    </xdr:to>
    <xdr:sp>
      <xdr:nvSpPr>
        <xdr:cNvPr id="17" name="Text 22"/>
        <xdr:cNvSpPr txBox="1">
          <a:spLocks noChangeArrowheads="1"/>
        </xdr:cNvSpPr>
      </xdr:nvSpPr>
      <xdr:spPr>
        <a:xfrm>
          <a:off x="419100" y="7115175"/>
          <a:ext cx="6143625"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209550</xdr:colOff>
      <xdr:row>45</xdr:row>
      <xdr:rowOff>0</xdr:rowOff>
    </xdr:from>
    <xdr:to>
      <xdr:col>15</xdr:col>
      <xdr:colOff>628650</xdr:colOff>
      <xdr:row>45</xdr:row>
      <xdr:rowOff>0</xdr:rowOff>
    </xdr:to>
    <xdr:sp>
      <xdr:nvSpPr>
        <xdr:cNvPr id="18" name="Text 22"/>
        <xdr:cNvSpPr txBox="1">
          <a:spLocks noChangeArrowheads="1"/>
        </xdr:cNvSpPr>
      </xdr:nvSpPr>
      <xdr:spPr>
        <a:xfrm>
          <a:off x="419100" y="7115175"/>
          <a:ext cx="6143625"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57150</xdr:colOff>
      <xdr:row>45</xdr:row>
      <xdr:rowOff>0</xdr:rowOff>
    </xdr:from>
    <xdr:to>
      <xdr:col>15</xdr:col>
      <xdr:colOff>619125</xdr:colOff>
      <xdr:row>45</xdr:row>
      <xdr:rowOff>0</xdr:rowOff>
    </xdr:to>
    <xdr:sp>
      <xdr:nvSpPr>
        <xdr:cNvPr id="19" name="Text 22"/>
        <xdr:cNvSpPr txBox="1">
          <a:spLocks noChangeArrowheads="1"/>
        </xdr:cNvSpPr>
      </xdr:nvSpPr>
      <xdr:spPr>
        <a:xfrm>
          <a:off x="266700" y="7115175"/>
          <a:ext cx="62960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There was no material litigation  pending at the date of this report.
</a:t>
          </a:r>
        </a:p>
      </xdr:txBody>
    </xdr:sp>
    <xdr:clientData/>
  </xdr:twoCellAnchor>
  <xdr:twoCellAnchor>
    <xdr:from>
      <xdr:col>1</xdr:col>
      <xdr:colOff>66675</xdr:colOff>
      <xdr:row>45</xdr:row>
      <xdr:rowOff>0</xdr:rowOff>
    </xdr:from>
    <xdr:to>
      <xdr:col>15</xdr:col>
      <xdr:colOff>638175</xdr:colOff>
      <xdr:row>45</xdr:row>
      <xdr:rowOff>0</xdr:rowOff>
    </xdr:to>
    <xdr:sp>
      <xdr:nvSpPr>
        <xdr:cNvPr id="20" name="Text 22"/>
        <xdr:cNvSpPr txBox="1">
          <a:spLocks noChangeArrowheads="1"/>
        </xdr:cNvSpPr>
      </xdr:nvSpPr>
      <xdr:spPr>
        <a:xfrm>
          <a:off x="276225" y="7115175"/>
          <a:ext cx="6286500" cy="0"/>
        </a:xfrm>
        <a:prstGeom prst="rect">
          <a:avLst/>
        </a:prstGeom>
        <a:solidFill>
          <a:srgbClr val="FFFFFF"/>
        </a:solidFill>
        <a:ln w="1" cmpd="sng">
          <a:noFill/>
        </a:ln>
      </xdr:spPr>
      <xdr:txBody>
        <a:bodyPr vertOverflow="clip" wrap="square"/>
        <a:p>
          <a:pPr algn="just">
            <a:defRPr/>
          </a:pPr>
          <a:r>
            <a:rPr lang="en-US" cap="none" sz="1000" b="1" i="0" u="none" baseline="0"/>
            <a:t>Segmental Reporting
</a:t>
          </a:r>
        </a:p>
      </xdr:txBody>
    </xdr:sp>
    <xdr:clientData/>
  </xdr:twoCellAnchor>
  <xdr:twoCellAnchor>
    <xdr:from>
      <xdr:col>1</xdr:col>
      <xdr:colOff>57150</xdr:colOff>
      <xdr:row>45</xdr:row>
      <xdr:rowOff>0</xdr:rowOff>
    </xdr:from>
    <xdr:to>
      <xdr:col>15</xdr:col>
      <xdr:colOff>619125</xdr:colOff>
      <xdr:row>45</xdr:row>
      <xdr:rowOff>0</xdr:rowOff>
    </xdr:to>
    <xdr:sp>
      <xdr:nvSpPr>
        <xdr:cNvPr id="21" name="Text 22"/>
        <xdr:cNvSpPr txBox="1">
          <a:spLocks noChangeArrowheads="1"/>
        </xdr:cNvSpPr>
      </xdr:nvSpPr>
      <xdr:spPr>
        <a:xfrm>
          <a:off x="266700" y="7115175"/>
          <a:ext cx="62960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C</a:t>
          </a:r>
          <a:r>
            <a:rPr lang="en-US" cap="none" sz="1000" b="1" i="0" u="none" baseline="0">
              <a:latin typeface="Times New Roman"/>
              <a:ea typeface="Times New Roman"/>
              <a:cs typeface="Times New Roman"/>
            </a:rPr>
            <a:t>hanges in Quarterly Results</a:t>
          </a:r>
          <a:r>
            <a:rPr lang="en-US" cap="none" sz="1000" b="0" i="0" u="none" baseline="0">
              <a:latin typeface="Times New Roman"/>
              <a:ea typeface="Times New Roman"/>
              <a:cs typeface="Times New Roman"/>
            </a:rPr>
            <a:t>
No comments are available as this is the first quarterly report by the group.</a:t>
          </a:r>
        </a:p>
      </xdr:txBody>
    </xdr:sp>
    <xdr:clientData/>
  </xdr:twoCellAnchor>
  <xdr:twoCellAnchor>
    <xdr:from>
      <xdr:col>1</xdr:col>
      <xdr:colOff>57150</xdr:colOff>
      <xdr:row>45</xdr:row>
      <xdr:rowOff>0</xdr:rowOff>
    </xdr:from>
    <xdr:to>
      <xdr:col>15</xdr:col>
      <xdr:colOff>628650</xdr:colOff>
      <xdr:row>45</xdr:row>
      <xdr:rowOff>0</xdr:rowOff>
    </xdr:to>
    <xdr:sp>
      <xdr:nvSpPr>
        <xdr:cNvPr id="22" name="Text 22"/>
        <xdr:cNvSpPr txBox="1">
          <a:spLocks noChangeArrowheads="1"/>
        </xdr:cNvSpPr>
      </xdr:nvSpPr>
      <xdr:spPr>
        <a:xfrm>
          <a:off x="266700" y="7115175"/>
          <a:ext cx="62960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Review of Results</a:t>
          </a:r>
          <a:r>
            <a:rPr lang="en-US" cap="none" sz="1000" b="0" i="0" u="none" baseline="0">
              <a:latin typeface="Times New Roman"/>
              <a:ea typeface="Times New Roman"/>
              <a:cs typeface="Times New Roman"/>
            </a:rPr>
            <a:t>
The Group achieved an operating profit before exceptional items of RM20.8 million, representing a decline of 9.3% over that of previous year's corresponding period of RM22.9 million.  Group turnover declined by 2.2% to RM411.8 million.  However, the Group's profit before taxation increased by 14.1% to RM22.8 million due to profit from the sale of some of its quoted investments in Inno-Pacific Holdings Ltd.
The Government-imposed selective capital controls and the pegging of the Ringgit to the US Dollar had brought stability to costs and assisted in better planning and implementation of programmes.  Consumer confidence and spending was somewhats tentative in the early part of the year but gradually improved in the second quarter.
The Group continued to focus on the systematic expansion of the KFC and Pizza Hut restaurant chains to strengthen its leadership position in the market.  Innovative new products such as Colonel Fillet Burger and nationwide promotions were actively and strategically launched to provide product news and create excitement at the restaurants to drive transactions.
The integrated poultry sector showed improved performance and benefited from the lower feed cost due to the general cost reduction of imported commodities and the pegging of the Ringgit.  The improving market acceptance of its further processed value-added poultry products also contributed to higher profitability in the sector.
In line with the Group's lower operating profits,  profit before tax at the Company level decreased by 10.0% to RM9.0 million on a turnover of RM5.6 million and investment and other income of RM15.9 million.</a:t>
          </a:r>
        </a:p>
      </xdr:txBody>
    </xdr:sp>
    <xdr:clientData/>
  </xdr:twoCellAnchor>
  <xdr:twoCellAnchor>
    <xdr:from>
      <xdr:col>1</xdr:col>
      <xdr:colOff>28575</xdr:colOff>
      <xdr:row>45</xdr:row>
      <xdr:rowOff>0</xdr:rowOff>
    </xdr:from>
    <xdr:to>
      <xdr:col>15</xdr:col>
      <xdr:colOff>600075</xdr:colOff>
      <xdr:row>45</xdr:row>
      <xdr:rowOff>0</xdr:rowOff>
    </xdr:to>
    <xdr:sp>
      <xdr:nvSpPr>
        <xdr:cNvPr id="23" name="Text 22"/>
        <xdr:cNvSpPr txBox="1">
          <a:spLocks noChangeArrowheads="1"/>
        </xdr:cNvSpPr>
      </xdr:nvSpPr>
      <xdr:spPr>
        <a:xfrm>
          <a:off x="238125" y="7115175"/>
          <a:ext cx="63246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Current Year's Prospects</a:t>
          </a:r>
          <a:r>
            <a:rPr lang="en-US" cap="none" sz="1000" b="0" i="0" u="none" baseline="0">
              <a:latin typeface="Times New Roman"/>
              <a:ea typeface="Times New Roman"/>
              <a:cs typeface="Times New Roman"/>
            </a:rPr>
            <a:t>
As reported by Bank Negara recently, the country had registered a strong economic growth of 4.1% in the second quarter of 1999.  This means Malaysia has emerged from recession with improving consumer sentiments which will spur consumption.  In view of this positive economic environment coupled with the Group's planned programmes for the balance of the year, the Board is confident of achieving better results in the second half of the year.</a:t>
          </a:r>
        </a:p>
      </xdr:txBody>
    </xdr:sp>
    <xdr:clientData/>
  </xdr:twoCellAnchor>
  <xdr:twoCellAnchor>
    <xdr:from>
      <xdr:col>1</xdr:col>
      <xdr:colOff>28575</xdr:colOff>
      <xdr:row>45</xdr:row>
      <xdr:rowOff>0</xdr:rowOff>
    </xdr:from>
    <xdr:to>
      <xdr:col>15</xdr:col>
      <xdr:colOff>600075</xdr:colOff>
      <xdr:row>45</xdr:row>
      <xdr:rowOff>0</xdr:rowOff>
    </xdr:to>
    <xdr:sp>
      <xdr:nvSpPr>
        <xdr:cNvPr id="24" name="Text 22"/>
        <xdr:cNvSpPr txBox="1">
          <a:spLocks noChangeArrowheads="1"/>
        </xdr:cNvSpPr>
      </xdr:nvSpPr>
      <xdr:spPr>
        <a:xfrm>
          <a:off x="238125" y="7115175"/>
          <a:ext cx="63246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a:t>
          </a:r>
          <a:r>
            <a:rPr lang="en-US" cap="none" sz="1000" b="0" i="0" u="none" baseline="0">
              <a:latin typeface="Times New Roman"/>
              <a:ea typeface="Times New Roman"/>
              <a:cs typeface="Times New Roman"/>
            </a:rPr>
            <a:t>
The Company did not issue any profit forecast during the period.</a:t>
          </a:r>
        </a:p>
      </xdr:txBody>
    </xdr:sp>
    <xdr:clientData/>
  </xdr:twoCellAnchor>
  <xdr:twoCellAnchor>
    <xdr:from>
      <xdr:col>1</xdr:col>
      <xdr:colOff>28575</xdr:colOff>
      <xdr:row>45</xdr:row>
      <xdr:rowOff>0</xdr:rowOff>
    </xdr:from>
    <xdr:to>
      <xdr:col>15</xdr:col>
      <xdr:colOff>600075</xdr:colOff>
      <xdr:row>45</xdr:row>
      <xdr:rowOff>0</xdr:rowOff>
    </xdr:to>
    <xdr:sp>
      <xdr:nvSpPr>
        <xdr:cNvPr id="25" name="Text 22"/>
        <xdr:cNvSpPr txBox="1">
          <a:spLocks noChangeArrowheads="1"/>
        </xdr:cNvSpPr>
      </xdr:nvSpPr>
      <xdr:spPr>
        <a:xfrm>
          <a:off x="238125" y="7115175"/>
          <a:ext cx="63246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a:t>
          </a:r>
          <a:r>
            <a:rPr lang="en-US" cap="none" sz="1000" b="0" i="0" u="none" baseline="0">
              <a:latin typeface="Times New Roman"/>
              <a:ea typeface="Times New Roman"/>
              <a:cs typeface="Times New Roman"/>
            </a:rPr>
            <a:t>
The Directors do not recommend any interim dividend (1998 - Nil) to be paid.</a:t>
          </a:r>
        </a:p>
      </xdr:txBody>
    </xdr:sp>
    <xdr:clientData/>
  </xdr:twoCellAnchor>
  <xdr:twoCellAnchor>
    <xdr:from>
      <xdr:col>1</xdr:col>
      <xdr:colOff>28575</xdr:colOff>
      <xdr:row>45</xdr:row>
      <xdr:rowOff>0</xdr:rowOff>
    </xdr:from>
    <xdr:to>
      <xdr:col>15</xdr:col>
      <xdr:colOff>600075</xdr:colOff>
      <xdr:row>45</xdr:row>
      <xdr:rowOff>0</xdr:rowOff>
    </xdr:to>
    <xdr:sp>
      <xdr:nvSpPr>
        <xdr:cNvPr id="26" name="Text 22"/>
        <xdr:cNvSpPr txBox="1">
          <a:spLocks noChangeArrowheads="1"/>
        </xdr:cNvSpPr>
      </xdr:nvSpPr>
      <xdr:spPr>
        <a:xfrm>
          <a:off x="238125" y="7115175"/>
          <a:ext cx="63246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Year 2000 Compliance
</a:t>
          </a:r>
          <a:r>
            <a:rPr lang="en-US" cap="none" sz="1000" b="0" i="0" u="none" baseline="0">
              <a:latin typeface="Times New Roman"/>
              <a:ea typeface="Times New Roman"/>
              <a:cs typeface="Times New Roman"/>
            </a:rPr>
            <a:t>The Group has completed its full assessment of the impact of the Year 2000 issues.  The Remediation Programme to ensure all mission-critical computer and other systems of the Group are Year 2000 ready is on schedule and is expected to be completed by September 1999.  The contingency plan for the critical business processes which sets out pre-emptive measures and alternative processes in the event of system failure is being developed and expected to be in place by November 1999.  Based on our assessment of the progress, the total expenditure to address the Year 2000 compliance is not expected to exceed the Group's allocation of RM650.000.</a:t>
          </a:r>
        </a:p>
      </xdr:txBody>
    </xdr:sp>
    <xdr:clientData/>
  </xdr:twoCellAnchor>
  <xdr:twoCellAnchor>
    <xdr:from>
      <xdr:col>1</xdr:col>
      <xdr:colOff>66675</xdr:colOff>
      <xdr:row>225</xdr:row>
      <xdr:rowOff>152400</xdr:rowOff>
    </xdr:from>
    <xdr:to>
      <xdr:col>13</xdr:col>
      <xdr:colOff>571500</xdr:colOff>
      <xdr:row>235</xdr:row>
      <xdr:rowOff>95250</xdr:rowOff>
    </xdr:to>
    <xdr:sp>
      <xdr:nvSpPr>
        <xdr:cNvPr id="27" name="Text 22"/>
        <xdr:cNvSpPr txBox="1">
          <a:spLocks noChangeArrowheads="1"/>
        </xdr:cNvSpPr>
      </xdr:nvSpPr>
      <xdr:spPr>
        <a:xfrm>
          <a:off x="276225" y="37547550"/>
          <a:ext cx="6057900" cy="15621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Basis of Preparation</a:t>
          </a:r>
          <a:r>
            <a:rPr lang="en-US" cap="none" sz="1000" b="0" i="0" u="none" baseline="0">
              <a:latin typeface="Times New Roman"/>
              <a:ea typeface="Times New Roman"/>
              <a:cs typeface="Times New Roman"/>
            </a:rPr>
            <a:t>
The interim financial statements are unaudited and have been prepared in accordance with the requirements of MASB 26 : Interim Financial Reporting and paragraph 9.22 of the Listing Requirements of Bursa Malaysia Securities Berhad ("Bursa Securities")., and should be read in conjunction with the audited financial statements of the Group for the year ended 31 December 2003.
The accounting policies and methods of computation adopted by the Group in this interim financial statements are consistent with those adopted in the financial statements for the year ended 31 December 2003.</a:t>
          </a:r>
        </a:p>
      </xdr:txBody>
    </xdr:sp>
    <xdr:clientData/>
  </xdr:twoCellAnchor>
  <xdr:twoCellAnchor>
    <xdr:from>
      <xdr:col>1</xdr:col>
      <xdr:colOff>19050</xdr:colOff>
      <xdr:row>479</xdr:row>
      <xdr:rowOff>9525</xdr:rowOff>
    </xdr:from>
    <xdr:to>
      <xdr:col>13</xdr:col>
      <xdr:colOff>581025</xdr:colOff>
      <xdr:row>480</xdr:row>
      <xdr:rowOff>28575</xdr:rowOff>
    </xdr:to>
    <xdr:sp>
      <xdr:nvSpPr>
        <xdr:cNvPr id="28" name="Text 22"/>
        <xdr:cNvSpPr txBox="1">
          <a:spLocks noChangeArrowheads="1"/>
        </xdr:cNvSpPr>
      </xdr:nvSpPr>
      <xdr:spPr>
        <a:xfrm>
          <a:off x="228600" y="77771625"/>
          <a:ext cx="6115050" cy="1809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Borrowings and Debt Securities</a:t>
          </a:r>
          <a:r>
            <a:rPr lang="en-US" cap="none" sz="1000" b="0" i="0" u="none" baseline="0">
              <a:latin typeface="Times New Roman"/>
              <a:ea typeface="Times New Roman"/>
              <a:cs typeface="Times New Roman"/>
            </a:rPr>
            <a:t>
</a:t>
          </a:r>
        </a:p>
      </xdr:txBody>
    </xdr:sp>
    <xdr:clientData/>
  </xdr:twoCellAnchor>
  <xdr:twoCellAnchor>
    <xdr:from>
      <xdr:col>1</xdr:col>
      <xdr:colOff>57150</xdr:colOff>
      <xdr:row>236</xdr:row>
      <xdr:rowOff>0</xdr:rowOff>
    </xdr:from>
    <xdr:to>
      <xdr:col>13</xdr:col>
      <xdr:colOff>600075</xdr:colOff>
      <xdr:row>239</xdr:row>
      <xdr:rowOff>76200</xdr:rowOff>
    </xdr:to>
    <xdr:sp>
      <xdr:nvSpPr>
        <xdr:cNvPr id="29" name="Text 22"/>
        <xdr:cNvSpPr txBox="1">
          <a:spLocks noChangeArrowheads="1"/>
        </xdr:cNvSpPr>
      </xdr:nvSpPr>
      <xdr:spPr>
        <a:xfrm>
          <a:off x="266700" y="39176325"/>
          <a:ext cx="6096000" cy="5619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Auditors' Report on Preceding Annual Financial Statements</a:t>
          </a:r>
          <a:r>
            <a:rPr lang="en-US" cap="none" sz="1000" b="0" i="0" u="none" baseline="0">
              <a:latin typeface="Times New Roman"/>
              <a:ea typeface="Times New Roman"/>
              <a:cs typeface="Times New Roman"/>
            </a:rPr>
            <a:t>
The auditors' report on the financial statements for the year ended 31 December 2003 was not qualified.
.
</a:t>
          </a:r>
        </a:p>
      </xdr:txBody>
    </xdr:sp>
    <xdr:clientData/>
  </xdr:twoCellAnchor>
  <xdr:twoCellAnchor>
    <xdr:from>
      <xdr:col>1</xdr:col>
      <xdr:colOff>66675</xdr:colOff>
      <xdr:row>243</xdr:row>
      <xdr:rowOff>152400</xdr:rowOff>
    </xdr:from>
    <xdr:to>
      <xdr:col>13</xdr:col>
      <xdr:colOff>619125</xdr:colOff>
      <xdr:row>248</xdr:row>
      <xdr:rowOff>0</xdr:rowOff>
    </xdr:to>
    <xdr:sp>
      <xdr:nvSpPr>
        <xdr:cNvPr id="30" name="Text 22"/>
        <xdr:cNvSpPr txBox="1">
          <a:spLocks noChangeArrowheads="1"/>
        </xdr:cNvSpPr>
      </xdr:nvSpPr>
      <xdr:spPr>
        <a:xfrm>
          <a:off x="276225" y="40462200"/>
          <a:ext cx="6105525" cy="6572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Unusual Items Due to their Nature, Size or Incidence</a:t>
          </a:r>
          <a:r>
            <a:rPr lang="en-US" cap="none" sz="1000" b="0" i="0" u="none" baseline="0">
              <a:latin typeface="Times New Roman"/>
              <a:ea typeface="Times New Roman"/>
              <a:cs typeface="Times New Roman"/>
            </a:rPr>
            <a:t>
There was no unusual items affecting assets, liabilities, equity, net income, or cash flows during the financial year.</a:t>
          </a:r>
        </a:p>
      </xdr:txBody>
    </xdr:sp>
    <xdr:clientData/>
  </xdr:twoCellAnchor>
  <xdr:twoCellAnchor>
    <xdr:from>
      <xdr:col>1</xdr:col>
      <xdr:colOff>38100</xdr:colOff>
      <xdr:row>405</xdr:row>
      <xdr:rowOff>0</xdr:rowOff>
    </xdr:from>
    <xdr:to>
      <xdr:col>13</xdr:col>
      <xdr:colOff>495300</xdr:colOff>
      <xdr:row>406</xdr:row>
      <xdr:rowOff>0</xdr:rowOff>
    </xdr:to>
    <xdr:sp>
      <xdr:nvSpPr>
        <xdr:cNvPr id="31" name="Text 22"/>
        <xdr:cNvSpPr txBox="1">
          <a:spLocks noChangeArrowheads="1"/>
        </xdr:cNvSpPr>
      </xdr:nvSpPr>
      <xdr:spPr>
        <a:xfrm>
          <a:off x="247650" y="66408300"/>
          <a:ext cx="6010275" cy="1619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
</a:t>
          </a:r>
          <a:r>
            <a:rPr lang="en-US" cap="none" sz="1000" b="0" i="0" u="none" baseline="0">
              <a:latin typeface="Times New Roman"/>
              <a:ea typeface="Times New Roman"/>
              <a:cs typeface="Times New Roman"/>
            </a:rPr>
            <a:t>
</a:t>
          </a:r>
        </a:p>
      </xdr:txBody>
    </xdr:sp>
    <xdr:clientData/>
  </xdr:twoCellAnchor>
  <xdr:twoCellAnchor>
    <xdr:from>
      <xdr:col>1</xdr:col>
      <xdr:colOff>57150</xdr:colOff>
      <xdr:row>409</xdr:row>
      <xdr:rowOff>0</xdr:rowOff>
    </xdr:from>
    <xdr:to>
      <xdr:col>13</xdr:col>
      <xdr:colOff>619125</xdr:colOff>
      <xdr:row>409</xdr:row>
      <xdr:rowOff>0</xdr:rowOff>
    </xdr:to>
    <xdr:sp>
      <xdr:nvSpPr>
        <xdr:cNvPr id="32" name="Text 22"/>
        <xdr:cNvSpPr txBox="1">
          <a:spLocks noChangeArrowheads="1"/>
        </xdr:cNvSpPr>
      </xdr:nvSpPr>
      <xdr:spPr>
        <a:xfrm>
          <a:off x="266700" y="67027425"/>
          <a:ext cx="61150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
</a:t>
          </a:r>
        </a:p>
      </xdr:txBody>
    </xdr:sp>
    <xdr:clientData/>
  </xdr:twoCellAnchor>
  <xdr:twoCellAnchor>
    <xdr:from>
      <xdr:col>1</xdr:col>
      <xdr:colOff>38100</xdr:colOff>
      <xdr:row>422</xdr:row>
      <xdr:rowOff>0</xdr:rowOff>
    </xdr:from>
    <xdr:to>
      <xdr:col>13</xdr:col>
      <xdr:colOff>619125</xdr:colOff>
      <xdr:row>426</xdr:row>
      <xdr:rowOff>76200</xdr:rowOff>
    </xdr:to>
    <xdr:sp>
      <xdr:nvSpPr>
        <xdr:cNvPr id="33" name="Text 22"/>
        <xdr:cNvSpPr txBox="1">
          <a:spLocks noChangeArrowheads="1"/>
        </xdr:cNvSpPr>
      </xdr:nvSpPr>
      <xdr:spPr>
        <a:xfrm>
          <a:off x="247650" y="69103875"/>
          <a:ext cx="6134100" cy="7239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Sale of Unquoted Investments and Properties</a:t>
          </a:r>
          <a:r>
            <a:rPr lang="en-US" cap="none" sz="1000" b="0" i="0" u="none" baseline="0">
              <a:latin typeface="Times New Roman"/>
              <a:ea typeface="Times New Roman"/>
              <a:cs typeface="Times New Roman"/>
            </a:rPr>
            <a:t>
There were no sales of unquoted investments and properties other than the Wisma KFC sale which resulted in a gain on disposal of RM16,051,000.</a:t>
          </a:r>
        </a:p>
      </xdr:txBody>
    </xdr:sp>
    <xdr:clientData/>
  </xdr:twoCellAnchor>
  <xdr:twoCellAnchor>
    <xdr:from>
      <xdr:col>1</xdr:col>
      <xdr:colOff>57150</xdr:colOff>
      <xdr:row>427</xdr:row>
      <xdr:rowOff>9525</xdr:rowOff>
    </xdr:from>
    <xdr:to>
      <xdr:col>13</xdr:col>
      <xdr:colOff>619125</xdr:colOff>
      <xdr:row>428</xdr:row>
      <xdr:rowOff>85725</xdr:rowOff>
    </xdr:to>
    <xdr:sp>
      <xdr:nvSpPr>
        <xdr:cNvPr id="34" name="Text 22"/>
        <xdr:cNvSpPr txBox="1">
          <a:spLocks noChangeArrowheads="1"/>
        </xdr:cNvSpPr>
      </xdr:nvSpPr>
      <xdr:spPr>
        <a:xfrm>
          <a:off x="266700" y="69894450"/>
          <a:ext cx="6115050" cy="238125"/>
        </a:xfrm>
        <a:prstGeom prst="rect">
          <a:avLst/>
        </a:prstGeom>
        <a:solidFill>
          <a:srgbClr val="FFFFFF"/>
        </a:solidFill>
        <a:ln w="1" cmpd="sng">
          <a:noFill/>
        </a:ln>
      </xdr:spPr>
      <xdr:txBody>
        <a:bodyPr vertOverflow="clip" wrap="square"/>
        <a:p>
          <a:pPr algn="just">
            <a:defRPr/>
          </a:pPr>
          <a:r>
            <a:rPr lang="en-US" cap="none" sz="1000" b="1" i="0" u="none" baseline="0"/>
            <a:t>Marketable Securities
</a:t>
          </a:r>
        </a:p>
      </xdr:txBody>
    </xdr:sp>
    <xdr:clientData/>
  </xdr:twoCellAnchor>
  <xdr:twoCellAnchor>
    <xdr:from>
      <xdr:col>0</xdr:col>
      <xdr:colOff>200025</xdr:colOff>
      <xdr:row>443</xdr:row>
      <xdr:rowOff>0</xdr:rowOff>
    </xdr:from>
    <xdr:to>
      <xdr:col>14</xdr:col>
      <xdr:colOff>0</xdr:colOff>
      <xdr:row>444</xdr:row>
      <xdr:rowOff>38100</xdr:rowOff>
    </xdr:to>
    <xdr:sp>
      <xdr:nvSpPr>
        <xdr:cNvPr id="35" name="Text 22"/>
        <xdr:cNvSpPr txBox="1">
          <a:spLocks noChangeArrowheads="1"/>
        </xdr:cNvSpPr>
      </xdr:nvSpPr>
      <xdr:spPr>
        <a:xfrm>
          <a:off x="200025" y="72323325"/>
          <a:ext cx="6229350" cy="2095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p>
      </xdr:txBody>
    </xdr:sp>
    <xdr:clientData/>
  </xdr:twoCellAnchor>
  <xdr:twoCellAnchor>
    <xdr:from>
      <xdr:col>1</xdr:col>
      <xdr:colOff>57150</xdr:colOff>
      <xdr:row>507</xdr:row>
      <xdr:rowOff>0</xdr:rowOff>
    </xdr:from>
    <xdr:to>
      <xdr:col>13</xdr:col>
      <xdr:colOff>600075</xdr:colOff>
      <xdr:row>509</xdr:row>
      <xdr:rowOff>142875</xdr:rowOff>
    </xdr:to>
    <xdr:sp>
      <xdr:nvSpPr>
        <xdr:cNvPr id="36" name="Text 22"/>
        <xdr:cNvSpPr txBox="1">
          <a:spLocks noChangeArrowheads="1"/>
        </xdr:cNvSpPr>
      </xdr:nvSpPr>
      <xdr:spPr>
        <a:xfrm>
          <a:off x="266700" y="81772125"/>
          <a:ext cx="6096000" cy="4667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Off Balance Sheet Financial Statements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financial instruments with off balance sheet risk as at the date of this report.
</a:t>
          </a:r>
        </a:p>
      </xdr:txBody>
    </xdr:sp>
    <xdr:clientData/>
  </xdr:twoCellAnchor>
  <xdr:twoCellAnchor>
    <xdr:from>
      <xdr:col>1</xdr:col>
      <xdr:colOff>209550</xdr:colOff>
      <xdr:row>510</xdr:row>
      <xdr:rowOff>0</xdr:rowOff>
    </xdr:from>
    <xdr:to>
      <xdr:col>13</xdr:col>
      <xdr:colOff>619125</xdr:colOff>
      <xdr:row>510</xdr:row>
      <xdr:rowOff>0</xdr:rowOff>
    </xdr:to>
    <xdr:sp>
      <xdr:nvSpPr>
        <xdr:cNvPr id="37" name="Text 22"/>
        <xdr:cNvSpPr txBox="1">
          <a:spLocks noChangeArrowheads="1"/>
        </xdr:cNvSpPr>
      </xdr:nvSpPr>
      <xdr:spPr>
        <a:xfrm>
          <a:off x="419100" y="82257900"/>
          <a:ext cx="5962650"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510</xdr:row>
      <xdr:rowOff>0</xdr:rowOff>
    </xdr:from>
    <xdr:to>
      <xdr:col>13</xdr:col>
      <xdr:colOff>619125</xdr:colOff>
      <xdr:row>510</xdr:row>
      <xdr:rowOff>0</xdr:rowOff>
    </xdr:to>
    <xdr:sp>
      <xdr:nvSpPr>
        <xdr:cNvPr id="38" name="Text 22"/>
        <xdr:cNvSpPr txBox="1">
          <a:spLocks noChangeArrowheads="1"/>
        </xdr:cNvSpPr>
      </xdr:nvSpPr>
      <xdr:spPr>
        <a:xfrm>
          <a:off x="419100" y="82257900"/>
          <a:ext cx="5962650"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209550</xdr:colOff>
      <xdr:row>510</xdr:row>
      <xdr:rowOff>0</xdr:rowOff>
    </xdr:from>
    <xdr:to>
      <xdr:col>13</xdr:col>
      <xdr:colOff>609600</xdr:colOff>
      <xdr:row>510</xdr:row>
      <xdr:rowOff>0</xdr:rowOff>
    </xdr:to>
    <xdr:sp>
      <xdr:nvSpPr>
        <xdr:cNvPr id="39" name="Text 22"/>
        <xdr:cNvSpPr txBox="1">
          <a:spLocks noChangeArrowheads="1"/>
        </xdr:cNvSpPr>
      </xdr:nvSpPr>
      <xdr:spPr>
        <a:xfrm>
          <a:off x="419100" y="82257900"/>
          <a:ext cx="5953125"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209550</xdr:colOff>
      <xdr:row>510</xdr:row>
      <xdr:rowOff>0</xdr:rowOff>
    </xdr:from>
    <xdr:to>
      <xdr:col>13</xdr:col>
      <xdr:colOff>619125</xdr:colOff>
      <xdr:row>510</xdr:row>
      <xdr:rowOff>0</xdr:rowOff>
    </xdr:to>
    <xdr:sp>
      <xdr:nvSpPr>
        <xdr:cNvPr id="40" name="Text 22"/>
        <xdr:cNvSpPr txBox="1">
          <a:spLocks noChangeArrowheads="1"/>
        </xdr:cNvSpPr>
      </xdr:nvSpPr>
      <xdr:spPr>
        <a:xfrm>
          <a:off x="419100" y="82257900"/>
          <a:ext cx="5962650"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57150</xdr:colOff>
      <xdr:row>511</xdr:row>
      <xdr:rowOff>0</xdr:rowOff>
    </xdr:from>
    <xdr:to>
      <xdr:col>13</xdr:col>
      <xdr:colOff>552450</xdr:colOff>
      <xdr:row>515</xdr:row>
      <xdr:rowOff>0</xdr:rowOff>
    </xdr:to>
    <xdr:sp>
      <xdr:nvSpPr>
        <xdr:cNvPr id="41" name="Text 22"/>
        <xdr:cNvSpPr txBox="1">
          <a:spLocks noChangeArrowheads="1"/>
        </xdr:cNvSpPr>
      </xdr:nvSpPr>
      <xdr:spPr>
        <a:xfrm>
          <a:off x="266700" y="82334100"/>
          <a:ext cx="6048375" cy="5715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Material Litigation</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was no material litigation pending as at the date of this report.
</a:t>
          </a:r>
        </a:p>
      </xdr:txBody>
    </xdr:sp>
    <xdr:clientData/>
  </xdr:twoCellAnchor>
  <xdr:twoCellAnchor>
    <xdr:from>
      <xdr:col>2</xdr:col>
      <xdr:colOff>0</xdr:colOff>
      <xdr:row>446</xdr:row>
      <xdr:rowOff>133350</xdr:rowOff>
    </xdr:from>
    <xdr:to>
      <xdr:col>13</xdr:col>
      <xdr:colOff>476250</xdr:colOff>
      <xdr:row>447</xdr:row>
      <xdr:rowOff>0</xdr:rowOff>
    </xdr:to>
    <xdr:sp>
      <xdr:nvSpPr>
        <xdr:cNvPr id="42" name="Text 22"/>
        <xdr:cNvSpPr txBox="1">
          <a:spLocks noChangeArrowheads="1"/>
        </xdr:cNvSpPr>
      </xdr:nvSpPr>
      <xdr:spPr>
        <a:xfrm>
          <a:off x="419100" y="72904350"/>
          <a:ext cx="5819775" cy="28575"/>
        </a:xfrm>
        <a:prstGeom prst="rect">
          <a:avLst/>
        </a:prstGeom>
        <a:solidFill>
          <a:srgbClr val="FFFFFF"/>
        </a:solidFill>
        <a:ln w="1" cmpd="sng">
          <a:noFill/>
        </a:ln>
      </xdr:spPr>
      <xdr:txBody>
        <a:bodyPr vertOverflow="clip" wrap="square"/>
        <a:p>
          <a:pPr algn="just">
            <a:defRPr/>
          </a:pPr>
          <a:r>
            <a:rPr lang="en-US" cap="none" sz="1000" b="0" i="0" u="none" baseline="0"/>
            <a:t>The approved Executive Employee Share Option Scheme. On 30 January 2002, an additional 328 eligible executive employees were offered options to subscribe for 1,956,000 new shares at the option price of RM4.56 per new share.</a:t>
          </a:r>
        </a:p>
      </xdr:txBody>
    </xdr:sp>
    <xdr:clientData/>
  </xdr:twoCellAnchor>
  <xdr:twoCellAnchor>
    <xdr:from>
      <xdr:col>2</xdr:col>
      <xdr:colOff>257175</xdr:colOff>
      <xdr:row>447</xdr:row>
      <xdr:rowOff>0</xdr:rowOff>
    </xdr:from>
    <xdr:to>
      <xdr:col>13</xdr:col>
      <xdr:colOff>533400</xdr:colOff>
      <xdr:row>447</xdr:row>
      <xdr:rowOff>0</xdr:rowOff>
    </xdr:to>
    <xdr:sp>
      <xdr:nvSpPr>
        <xdr:cNvPr id="43" name="Text 22"/>
        <xdr:cNvSpPr txBox="1">
          <a:spLocks noChangeArrowheads="1"/>
        </xdr:cNvSpPr>
      </xdr:nvSpPr>
      <xdr:spPr>
        <a:xfrm>
          <a:off x="676275" y="72932925"/>
          <a:ext cx="56197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Bonus issue of 49,750,000 new ordinary shares of RM1.00 each on the basis of one (1) new ordinary share of RM1.00 each for every one (1) existing ordinary share of RM1.00 each held.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shares for the bonus issue were allotted and issued on 30 August 2001 and the shares were listed on 13 September 2001.
</a:t>
          </a:r>
        </a:p>
      </xdr:txBody>
    </xdr:sp>
    <xdr:clientData/>
  </xdr:twoCellAnchor>
  <xdr:twoCellAnchor>
    <xdr:from>
      <xdr:col>1</xdr:col>
      <xdr:colOff>190500</xdr:colOff>
      <xdr:row>447</xdr:row>
      <xdr:rowOff>0</xdr:rowOff>
    </xdr:from>
    <xdr:to>
      <xdr:col>14</xdr:col>
      <xdr:colOff>0</xdr:colOff>
      <xdr:row>447</xdr:row>
      <xdr:rowOff>0</xdr:rowOff>
    </xdr:to>
    <xdr:sp>
      <xdr:nvSpPr>
        <xdr:cNvPr id="44" name="Text 22"/>
        <xdr:cNvSpPr txBox="1">
          <a:spLocks noChangeArrowheads="1"/>
        </xdr:cNvSpPr>
      </xdr:nvSpPr>
      <xdr:spPr>
        <a:xfrm>
          <a:off x="400050" y="72932925"/>
          <a:ext cx="6029325" cy="0"/>
        </a:xfrm>
        <a:prstGeom prst="rect">
          <a:avLst/>
        </a:prstGeom>
        <a:solidFill>
          <a:srgbClr val="FFFFFF"/>
        </a:solidFill>
        <a:ln w="1" cmpd="sng">
          <a:noFill/>
        </a:ln>
      </xdr:spPr>
      <xdr:txBody>
        <a:bodyPr vertOverflow="clip" wrap="square"/>
        <a:p>
          <a:pPr algn="just">
            <a:defRPr/>
          </a:pPr>
          <a:r>
            <a:rPr lang="en-US" cap="none" sz="1000" b="0" i="0" u="none" baseline="0"/>
            <a:t>On 18 February 2002, AFCB's entire issued and fully paid-up share capital comprising 196,050,000 ordinary shares of RM1.00 each was transferred from the Second Board to the Main Board of the Kuala Lumpur Stock Exchange.</a:t>
          </a:r>
        </a:p>
      </xdr:txBody>
    </xdr:sp>
    <xdr:clientData/>
  </xdr:twoCellAnchor>
  <xdr:twoCellAnchor>
    <xdr:from>
      <xdr:col>2</xdr:col>
      <xdr:colOff>257175</xdr:colOff>
      <xdr:row>447</xdr:row>
      <xdr:rowOff>0</xdr:rowOff>
    </xdr:from>
    <xdr:to>
      <xdr:col>13</xdr:col>
      <xdr:colOff>533400</xdr:colOff>
      <xdr:row>447</xdr:row>
      <xdr:rowOff>0</xdr:rowOff>
    </xdr:to>
    <xdr:sp>
      <xdr:nvSpPr>
        <xdr:cNvPr id="45" name="Text 22"/>
        <xdr:cNvSpPr txBox="1">
          <a:spLocks noChangeArrowheads="1"/>
        </xdr:cNvSpPr>
      </xdr:nvSpPr>
      <xdr:spPr>
        <a:xfrm>
          <a:off x="676275" y="72932925"/>
          <a:ext cx="5619750" cy="0"/>
        </a:xfrm>
        <a:prstGeom prst="rect">
          <a:avLst/>
        </a:prstGeom>
        <a:solidFill>
          <a:srgbClr val="FFFFFF"/>
        </a:solidFill>
        <a:ln w="1" cmpd="sng">
          <a:noFill/>
        </a:ln>
      </xdr:spPr>
      <xdr:txBody>
        <a:bodyPr vertOverflow="clip" wrap="square"/>
        <a:p>
          <a:pPr algn="just">
            <a:defRPr/>
          </a:pPr>
          <a:r>
            <a:rPr lang="en-US" cap="none" sz="1000" b="0" i="0" u="none" baseline="0"/>
            <a:t>On 25 January 2002, AFCB issued by way of a rights issue of 49,750,000 new ordinary shares of RM1.00 each at an issue price of RM1.00 each on a renounceable basis together with  49,750,000 detachable free new Warrants on the basis of  1 new ordinary share of RM1.00 each together with  1 free Warrant for every  2 ordinary shares held on 30 November 2001. The Warrants entitle the registered Warrants holders the rights at anytime commencing on 25 January 2002 and maturing on 24 January 2007 to subscribe for new ordinary shares in AFCB, on the basis of 1 new ordinary share of RM1.00 each for each Warrant held.
The exercise price of the warrants is as follows :-
</a:t>
          </a:r>
        </a:p>
      </xdr:txBody>
    </xdr:sp>
    <xdr:clientData/>
  </xdr:twoCellAnchor>
  <xdr:twoCellAnchor>
    <xdr:from>
      <xdr:col>2</xdr:col>
      <xdr:colOff>266700</xdr:colOff>
      <xdr:row>447</xdr:row>
      <xdr:rowOff>0</xdr:rowOff>
    </xdr:from>
    <xdr:to>
      <xdr:col>14</xdr:col>
      <xdr:colOff>0</xdr:colOff>
      <xdr:row>447</xdr:row>
      <xdr:rowOff>0</xdr:rowOff>
    </xdr:to>
    <xdr:sp>
      <xdr:nvSpPr>
        <xdr:cNvPr id="46" name="Text 22"/>
        <xdr:cNvSpPr txBox="1">
          <a:spLocks noChangeArrowheads="1"/>
        </xdr:cNvSpPr>
      </xdr:nvSpPr>
      <xdr:spPr>
        <a:xfrm>
          <a:off x="685800" y="72932925"/>
          <a:ext cx="5743575" cy="0"/>
        </a:xfrm>
        <a:prstGeom prst="rect">
          <a:avLst/>
        </a:prstGeom>
        <a:solidFill>
          <a:srgbClr val="FFFFFF"/>
        </a:solidFill>
        <a:ln w="1" cmpd="sng">
          <a:noFill/>
        </a:ln>
      </xdr:spPr>
      <xdr:txBody>
        <a:bodyPr vertOverflow="clip" wrap="square"/>
        <a:p>
          <a:pPr algn="just">
            <a:defRPr/>
          </a:pPr>
          <a:r>
            <a:rPr lang="en-US" cap="none" sz="1000" b="0" i="0" u="none" baseline="0"/>
            <a:t>On 18 February 2002, AFCB completed the acquisition of 52,740 square metres of land together with the building structures situated in Mukim and District of Klang, State of Selangor Darul Ehsan for a purchase consideration of RM65,000,000. The deposits of RM6,500,000 had been paid in cash and the balance of RM58,500,000 was satisfied by way of issuance of 46,800,000 new AFCB ordinary shares of RM1.00 each on 4 February 2002 at an issue price of RM1.25 per share. The shares ranked pari passu in all respects to the existing shares in issue.</a:t>
          </a:r>
        </a:p>
      </xdr:txBody>
    </xdr:sp>
    <xdr:clientData/>
  </xdr:twoCellAnchor>
  <xdr:twoCellAnchor>
    <xdr:from>
      <xdr:col>1</xdr:col>
      <xdr:colOff>66675</xdr:colOff>
      <xdr:row>514</xdr:row>
      <xdr:rowOff>66675</xdr:rowOff>
    </xdr:from>
    <xdr:to>
      <xdr:col>13</xdr:col>
      <xdr:colOff>619125</xdr:colOff>
      <xdr:row>524</xdr:row>
      <xdr:rowOff>85725</xdr:rowOff>
    </xdr:to>
    <xdr:sp>
      <xdr:nvSpPr>
        <xdr:cNvPr id="47" name="Text 22"/>
        <xdr:cNvSpPr txBox="1">
          <a:spLocks noChangeArrowheads="1"/>
        </xdr:cNvSpPr>
      </xdr:nvSpPr>
      <xdr:spPr>
        <a:xfrm>
          <a:off x="276225" y="82886550"/>
          <a:ext cx="6105525" cy="15621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 Payable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Board of Directors has recommended a final dividend of 10 sen less tax of 28% per ordinary share in respect of the financial year ended 31 December 2004, subject to approval by the shareholders at the forthcoming Annual General Meeting.  The date of the Annual General Meeting and dividend entitlement date will be announced at a later date.
The Company has on 19 August 2004 declared an interim dividend of 4 sen less tax of 28%  and subject to the shareholders' approval for the final dividend, the total dividend declared by the Company for the financial year ended 31 December 2004 would represent 14% (2003 - 12%) less tax of 28% per ordinary share.</a:t>
          </a:r>
        </a:p>
      </xdr:txBody>
    </xdr:sp>
    <xdr:clientData/>
  </xdr:twoCellAnchor>
  <xdr:twoCellAnchor>
    <xdr:from>
      <xdr:col>2</xdr:col>
      <xdr:colOff>466725</xdr:colOff>
      <xdr:row>447</xdr:row>
      <xdr:rowOff>0</xdr:rowOff>
    </xdr:from>
    <xdr:to>
      <xdr:col>13</xdr:col>
      <xdr:colOff>428625</xdr:colOff>
      <xdr:row>447</xdr:row>
      <xdr:rowOff>0</xdr:rowOff>
    </xdr:to>
    <xdr:sp>
      <xdr:nvSpPr>
        <xdr:cNvPr id="48" name="Text 22"/>
        <xdr:cNvSpPr txBox="1">
          <a:spLocks noChangeArrowheads="1"/>
        </xdr:cNvSpPr>
      </xdr:nvSpPr>
      <xdr:spPr>
        <a:xfrm>
          <a:off x="885825" y="72932925"/>
          <a:ext cx="5305425" cy="0"/>
        </a:xfrm>
        <a:prstGeom prst="rect">
          <a:avLst/>
        </a:prstGeom>
        <a:solidFill>
          <a:srgbClr val="FFFFFF"/>
        </a:solidFill>
        <a:ln w="1" cmpd="sng">
          <a:noFill/>
        </a:ln>
      </xdr:spPr>
      <xdr:txBody>
        <a:bodyPr vertOverflow="clip" wrap="square"/>
        <a:p>
          <a:pPr algn="just">
            <a:defRPr/>
          </a:pPr>
          <a:r>
            <a:rPr lang="en-US" cap="none" sz="1000" b="0" i="0" u="none" baseline="0"/>
            <a:t>RM1.13 per new ordinary share for the period commencing from 25 January 2002 to 24 January 2005; or
</a:t>
          </a:r>
        </a:p>
      </xdr:txBody>
    </xdr:sp>
    <xdr:clientData/>
  </xdr:twoCellAnchor>
  <xdr:twoCellAnchor>
    <xdr:from>
      <xdr:col>2</xdr:col>
      <xdr:colOff>466725</xdr:colOff>
      <xdr:row>447</xdr:row>
      <xdr:rowOff>0</xdr:rowOff>
    </xdr:from>
    <xdr:to>
      <xdr:col>13</xdr:col>
      <xdr:colOff>485775</xdr:colOff>
      <xdr:row>447</xdr:row>
      <xdr:rowOff>0</xdr:rowOff>
    </xdr:to>
    <xdr:sp>
      <xdr:nvSpPr>
        <xdr:cNvPr id="49" name="Text 22"/>
        <xdr:cNvSpPr txBox="1">
          <a:spLocks noChangeArrowheads="1"/>
        </xdr:cNvSpPr>
      </xdr:nvSpPr>
      <xdr:spPr>
        <a:xfrm>
          <a:off x="885825" y="72932925"/>
          <a:ext cx="5362575" cy="0"/>
        </a:xfrm>
        <a:prstGeom prst="rect">
          <a:avLst/>
        </a:prstGeom>
        <a:solidFill>
          <a:srgbClr val="FFFFFF"/>
        </a:solidFill>
        <a:ln w="1" cmpd="sng">
          <a:noFill/>
        </a:ln>
      </xdr:spPr>
      <xdr:txBody>
        <a:bodyPr vertOverflow="clip" wrap="square"/>
        <a:p>
          <a:pPr algn="just">
            <a:defRPr/>
          </a:pPr>
          <a:r>
            <a:rPr lang="en-US" cap="none" sz="1000" b="0" i="0" u="none" baseline="0"/>
            <a:t>RM1.19 per new ordinary share for the period commencing from 25 January 2005 to 24 January 2007.
</a:t>
          </a:r>
        </a:p>
      </xdr:txBody>
    </xdr:sp>
    <xdr:clientData/>
  </xdr:twoCellAnchor>
  <xdr:twoCellAnchor>
    <xdr:from>
      <xdr:col>2</xdr:col>
      <xdr:colOff>257175</xdr:colOff>
      <xdr:row>447</xdr:row>
      <xdr:rowOff>0</xdr:rowOff>
    </xdr:from>
    <xdr:to>
      <xdr:col>13</xdr:col>
      <xdr:colOff>533400</xdr:colOff>
      <xdr:row>447</xdr:row>
      <xdr:rowOff>0</xdr:rowOff>
    </xdr:to>
    <xdr:sp>
      <xdr:nvSpPr>
        <xdr:cNvPr id="50" name="Text 22"/>
        <xdr:cNvSpPr txBox="1">
          <a:spLocks noChangeArrowheads="1"/>
        </xdr:cNvSpPr>
      </xdr:nvSpPr>
      <xdr:spPr>
        <a:xfrm>
          <a:off x="676275" y="72932925"/>
          <a:ext cx="5619750" cy="0"/>
        </a:xfrm>
        <a:prstGeom prst="rect">
          <a:avLst/>
        </a:prstGeom>
        <a:solidFill>
          <a:srgbClr val="FFFFFF"/>
        </a:solidFill>
        <a:ln w="1" cmpd="sng">
          <a:noFill/>
        </a:ln>
      </xdr:spPr>
      <xdr:txBody>
        <a:bodyPr vertOverflow="clip" wrap="square"/>
        <a:p>
          <a:pPr algn="just">
            <a:defRPr/>
          </a:pPr>
          <a:r>
            <a:rPr lang="en-US" cap="none" sz="1000" b="0" i="0" u="none" baseline="0"/>
            <a:t>The shares and warrants were granted for listing on 5 February 2002 and the shares ranked pari passu in all respects to the existing shares in issue.
</a:t>
          </a:r>
        </a:p>
      </xdr:txBody>
    </xdr:sp>
    <xdr:clientData/>
  </xdr:twoCellAnchor>
  <xdr:twoCellAnchor>
    <xdr:from>
      <xdr:col>1</xdr:col>
      <xdr:colOff>9525</xdr:colOff>
      <xdr:row>447</xdr:row>
      <xdr:rowOff>0</xdr:rowOff>
    </xdr:from>
    <xdr:to>
      <xdr:col>13</xdr:col>
      <xdr:colOff>542925</xdr:colOff>
      <xdr:row>447</xdr:row>
      <xdr:rowOff>0</xdr:rowOff>
    </xdr:to>
    <xdr:sp>
      <xdr:nvSpPr>
        <xdr:cNvPr id="51" name="Text 22"/>
        <xdr:cNvSpPr txBox="1">
          <a:spLocks noChangeArrowheads="1"/>
        </xdr:cNvSpPr>
      </xdr:nvSpPr>
      <xdr:spPr>
        <a:xfrm>
          <a:off x="219075" y="72932925"/>
          <a:ext cx="6086475" cy="0"/>
        </a:xfrm>
        <a:prstGeom prst="rect">
          <a:avLst/>
        </a:prstGeom>
        <a:solidFill>
          <a:srgbClr val="FFFFFF"/>
        </a:solidFill>
        <a:ln w="1" cmpd="sng">
          <a:noFill/>
        </a:ln>
      </xdr:spPr>
      <xdr:txBody>
        <a:bodyPr vertOverflow="clip" wrap="square"/>
        <a:p>
          <a:pPr algn="just">
            <a:defRPr/>
          </a:pPr>
          <a:r>
            <a:rPr lang="en-US" cap="none" sz="1000" b="0" i="0" u="none" baseline="0"/>
            <a:t>The total proceeds of RM300 million ABBA NIF received have been utilised as follows :-
</a:t>
          </a:r>
        </a:p>
      </xdr:txBody>
    </xdr:sp>
    <xdr:clientData/>
  </xdr:twoCellAnchor>
  <xdr:twoCellAnchor>
    <xdr:from>
      <xdr:col>1</xdr:col>
      <xdr:colOff>209550</xdr:colOff>
      <xdr:row>447</xdr:row>
      <xdr:rowOff>0</xdr:rowOff>
    </xdr:from>
    <xdr:to>
      <xdr:col>13</xdr:col>
      <xdr:colOff>581025</xdr:colOff>
      <xdr:row>447</xdr:row>
      <xdr:rowOff>0</xdr:rowOff>
    </xdr:to>
    <xdr:sp>
      <xdr:nvSpPr>
        <xdr:cNvPr id="52" name="Text 22"/>
        <xdr:cNvSpPr txBox="1">
          <a:spLocks noChangeArrowheads="1"/>
        </xdr:cNvSpPr>
      </xdr:nvSpPr>
      <xdr:spPr>
        <a:xfrm>
          <a:off x="419100" y="72932925"/>
          <a:ext cx="5924550" cy="0"/>
        </a:xfrm>
        <a:prstGeom prst="rect">
          <a:avLst/>
        </a:prstGeom>
        <a:solidFill>
          <a:srgbClr val="FFFFFF"/>
        </a:solidFill>
        <a:ln w="1" cmpd="sng">
          <a:noFill/>
        </a:ln>
      </xdr:spPr>
      <xdr:txBody>
        <a:bodyPr vertOverflow="clip" wrap="square"/>
        <a:p>
          <a:pPr algn="just">
            <a:defRPr/>
          </a:pPr>
          <a:r>
            <a:rPr lang="en-US" cap="none" sz="1000" b="0" i="0" u="none" baseline="0"/>
            <a:t>Ayamas Food Corporation Bhd ("AFCB"), an associated company, had undertaken the following corporate exercises :-</a:t>
          </a:r>
        </a:p>
      </xdr:txBody>
    </xdr:sp>
    <xdr:clientData/>
  </xdr:twoCellAnchor>
  <xdr:twoCellAnchor>
    <xdr:from>
      <xdr:col>2</xdr:col>
      <xdr:colOff>276225</xdr:colOff>
      <xdr:row>443</xdr:row>
      <xdr:rowOff>0</xdr:rowOff>
    </xdr:from>
    <xdr:to>
      <xdr:col>13</xdr:col>
      <xdr:colOff>552450</xdr:colOff>
      <xdr:row>443</xdr:row>
      <xdr:rowOff>0</xdr:rowOff>
    </xdr:to>
    <xdr:sp>
      <xdr:nvSpPr>
        <xdr:cNvPr id="53" name="Text 22"/>
        <xdr:cNvSpPr txBox="1">
          <a:spLocks noChangeArrowheads="1"/>
        </xdr:cNvSpPr>
      </xdr:nvSpPr>
      <xdr:spPr>
        <a:xfrm>
          <a:off x="695325" y="72323325"/>
          <a:ext cx="5619750" cy="0"/>
        </a:xfrm>
        <a:prstGeom prst="rect">
          <a:avLst/>
        </a:prstGeom>
        <a:solidFill>
          <a:srgbClr val="FFFFFF"/>
        </a:solidFill>
        <a:ln w="1" cmpd="sng">
          <a:noFill/>
        </a:ln>
      </xdr:spPr>
      <xdr:txBody>
        <a:bodyPr vertOverflow="clip" wrap="square"/>
        <a:p>
          <a:pPr algn="just">
            <a:defRPr/>
          </a:pPr>
          <a:r>
            <a:rPr lang="en-US" cap="none" sz="1000" b="0" i="0" u="none" baseline="0"/>
            <a:t>The shareholders of AHB
</a:t>
          </a:r>
        </a:p>
      </xdr:txBody>
    </xdr:sp>
    <xdr:clientData/>
  </xdr:twoCellAnchor>
  <xdr:twoCellAnchor>
    <xdr:from>
      <xdr:col>2</xdr:col>
      <xdr:colOff>304800</xdr:colOff>
      <xdr:row>443</xdr:row>
      <xdr:rowOff>0</xdr:rowOff>
    </xdr:from>
    <xdr:to>
      <xdr:col>13</xdr:col>
      <xdr:colOff>552450</xdr:colOff>
      <xdr:row>443</xdr:row>
      <xdr:rowOff>0</xdr:rowOff>
    </xdr:to>
    <xdr:sp>
      <xdr:nvSpPr>
        <xdr:cNvPr id="54" name="Text 22"/>
        <xdr:cNvSpPr txBox="1">
          <a:spLocks noChangeArrowheads="1"/>
        </xdr:cNvSpPr>
      </xdr:nvSpPr>
      <xdr:spPr>
        <a:xfrm>
          <a:off x="723900" y="72323325"/>
          <a:ext cx="5591175" cy="0"/>
        </a:xfrm>
        <a:prstGeom prst="rect">
          <a:avLst/>
        </a:prstGeom>
        <a:solidFill>
          <a:srgbClr val="FFFFFF"/>
        </a:solidFill>
        <a:ln w="1" cmpd="sng">
          <a:noFill/>
        </a:ln>
      </xdr:spPr>
      <xdr:txBody>
        <a:bodyPr vertOverflow="clip" wrap="square"/>
        <a:p>
          <a:pPr algn="just">
            <a:defRPr/>
          </a:pPr>
          <a:r>
            <a:rPr lang="en-US" cap="none" sz="1000" b="0" i="0" u="none" baseline="0"/>
            <a:t>Pepsico International
</a:t>
          </a:r>
        </a:p>
      </xdr:txBody>
    </xdr:sp>
    <xdr:clientData/>
  </xdr:twoCellAnchor>
  <xdr:twoCellAnchor>
    <xdr:from>
      <xdr:col>2</xdr:col>
      <xdr:colOff>276225</xdr:colOff>
      <xdr:row>443</xdr:row>
      <xdr:rowOff>0</xdr:rowOff>
    </xdr:from>
    <xdr:to>
      <xdr:col>14</xdr:col>
      <xdr:colOff>0</xdr:colOff>
      <xdr:row>443</xdr:row>
      <xdr:rowOff>0</xdr:rowOff>
    </xdr:to>
    <xdr:sp>
      <xdr:nvSpPr>
        <xdr:cNvPr id="55" name="Text 22"/>
        <xdr:cNvSpPr txBox="1">
          <a:spLocks noChangeArrowheads="1"/>
        </xdr:cNvSpPr>
      </xdr:nvSpPr>
      <xdr:spPr>
        <a:xfrm>
          <a:off x="695325" y="72323325"/>
          <a:ext cx="5734050" cy="0"/>
        </a:xfrm>
        <a:prstGeom prst="rect">
          <a:avLst/>
        </a:prstGeom>
        <a:solidFill>
          <a:srgbClr val="FFFFFF"/>
        </a:solidFill>
        <a:ln w="1" cmpd="sng">
          <a:noFill/>
        </a:ln>
      </xdr:spPr>
      <xdr:txBody>
        <a:bodyPr vertOverflow="clip" wrap="square"/>
        <a:p>
          <a:pPr algn="just">
            <a:defRPr/>
          </a:pPr>
          <a:r>
            <a:rPr lang="en-US" cap="none" sz="1000" b="0" i="0" u="none" baseline="0"/>
            <a:t>Foreign Investment Committee
</a:t>
          </a:r>
        </a:p>
      </xdr:txBody>
    </xdr:sp>
    <xdr:clientData/>
  </xdr:twoCellAnchor>
  <xdr:twoCellAnchor>
    <xdr:from>
      <xdr:col>1</xdr:col>
      <xdr:colOff>200025</xdr:colOff>
      <xdr:row>443</xdr:row>
      <xdr:rowOff>0</xdr:rowOff>
    </xdr:from>
    <xdr:to>
      <xdr:col>13</xdr:col>
      <xdr:colOff>314325</xdr:colOff>
      <xdr:row>443</xdr:row>
      <xdr:rowOff>0</xdr:rowOff>
    </xdr:to>
    <xdr:sp>
      <xdr:nvSpPr>
        <xdr:cNvPr id="56" name="Text 22"/>
        <xdr:cNvSpPr txBox="1">
          <a:spLocks noChangeArrowheads="1"/>
        </xdr:cNvSpPr>
      </xdr:nvSpPr>
      <xdr:spPr>
        <a:xfrm>
          <a:off x="409575" y="72323325"/>
          <a:ext cx="56673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Disposal B</a:t>
          </a:r>
          <a:r>
            <a:rPr lang="en-US" cap="none" sz="1000" b="0" i="0" u="none" baseline="0">
              <a:latin typeface="Times New Roman"/>
              <a:ea typeface="Times New Roman"/>
              <a:cs typeface="Times New Roman"/>
            </a:rPr>
            <a:t>
Pan-Tiara Corporation Sdn Bhd, a wholly-owned subsidiary of KFCH, acquired the following from KFCH :-
</a:t>
          </a:r>
        </a:p>
      </xdr:txBody>
    </xdr:sp>
    <xdr:clientData/>
  </xdr:twoCellAnchor>
  <xdr:twoCellAnchor>
    <xdr:from>
      <xdr:col>2</xdr:col>
      <xdr:colOff>180975</xdr:colOff>
      <xdr:row>443</xdr:row>
      <xdr:rowOff>0</xdr:rowOff>
    </xdr:from>
    <xdr:to>
      <xdr:col>13</xdr:col>
      <xdr:colOff>514350</xdr:colOff>
      <xdr:row>443</xdr:row>
      <xdr:rowOff>0</xdr:rowOff>
    </xdr:to>
    <xdr:sp>
      <xdr:nvSpPr>
        <xdr:cNvPr id="57" name="Text 22"/>
        <xdr:cNvSpPr txBox="1">
          <a:spLocks noChangeArrowheads="1"/>
        </xdr:cNvSpPr>
      </xdr:nvSpPr>
      <xdr:spPr>
        <a:xfrm>
          <a:off x="600075" y="72323325"/>
          <a:ext cx="5676900"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Boss Dynamic Sdn Bhd for a consideration of RM55,000.00;</a:t>
          </a:r>
        </a:p>
      </xdr:txBody>
    </xdr:sp>
    <xdr:clientData/>
  </xdr:twoCellAnchor>
  <xdr:twoCellAnchor>
    <xdr:from>
      <xdr:col>2</xdr:col>
      <xdr:colOff>180975</xdr:colOff>
      <xdr:row>443</xdr:row>
      <xdr:rowOff>0</xdr:rowOff>
    </xdr:from>
    <xdr:to>
      <xdr:col>13</xdr:col>
      <xdr:colOff>514350</xdr:colOff>
      <xdr:row>443</xdr:row>
      <xdr:rowOff>0</xdr:rowOff>
    </xdr:to>
    <xdr:sp>
      <xdr:nvSpPr>
        <xdr:cNvPr id="58" name="Text 22"/>
        <xdr:cNvSpPr txBox="1">
          <a:spLocks noChangeArrowheads="1"/>
        </xdr:cNvSpPr>
      </xdr:nvSpPr>
      <xdr:spPr>
        <a:xfrm>
          <a:off x="600075" y="72323325"/>
          <a:ext cx="5676900"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Mutual Empire Sdn Bhd for a consideration of RM2.00; and</a:t>
          </a:r>
        </a:p>
      </xdr:txBody>
    </xdr:sp>
    <xdr:clientData/>
  </xdr:twoCellAnchor>
  <xdr:twoCellAnchor>
    <xdr:from>
      <xdr:col>2</xdr:col>
      <xdr:colOff>180975</xdr:colOff>
      <xdr:row>443</xdr:row>
      <xdr:rowOff>0</xdr:rowOff>
    </xdr:from>
    <xdr:to>
      <xdr:col>13</xdr:col>
      <xdr:colOff>514350</xdr:colOff>
      <xdr:row>443</xdr:row>
      <xdr:rowOff>0</xdr:rowOff>
    </xdr:to>
    <xdr:sp>
      <xdr:nvSpPr>
        <xdr:cNvPr id="59" name="Text 22"/>
        <xdr:cNvSpPr txBox="1">
          <a:spLocks noChangeArrowheads="1"/>
        </xdr:cNvSpPr>
      </xdr:nvSpPr>
      <xdr:spPr>
        <a:xfrm>
          <a:off x="600075" y="72323325"/>
          <a:ext cx="5676900"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Sterling Distinction Sdn Bhd for a consideration of RM2.00.</a:t>
          </a:r>
        </a:p>
      </xdr:txBody>
    </xdr:sp>
    <xdr:clientData/>
  </xdr:twoCellAnchor>
  <xdr:twoCellAnchor>
    <xdr:from>
      <xdr:col>2</xdr:col>
      <xdr:colOff>19050</xdr:colOff>
      <xdr:row>443</xdr:row>
      <xdr:rowOff>0</xdr:rowOff>
    </xdr:from>
    <xdr:to>
      <xdr:col>13</xdr:col>
      <xdr:colOff>352425</xdr:colOff>
      <xdr:row>443</xdr:row>
      <xdr:rowOff>0</xdr:rowOff>
    </xdr:to>
    <xdr:sp>
      <xdr:nvSpPr>
        <xdr:cNvPr id="60" name="Text 22"/>
        <xdr:cNvSpPr txBox="1">
          <a:spLocks noChangeArrowheads="1"/>
        </xdr:cNvSpPr>
      </xdr:nvSpPr>
      <xdr:spPr>
        <a:xfrm>
          <a:off x="438150" y="72323325"/>
          <a:ext cx="5676900" cy="0"/>
        </a:xfrm>
        <a:prstGeom prst="rect">
          <a:avLst/>
        </a:prstGeom>
        <a:solidFill>
          <a:srgbClr val="FFFFFF"/>
        </a:solidFill>
        <a:ln w="1" cmpd="sng">
          <a:noFill/>
        </a:ln>
      </xdr:spPr>
      <xdr:txBody>
        <a:bodyPr vertOverflow="clip" wrap="square"/>
        <a:p>
          <a:pPr algn="just">
            <a:defRPr/>
          </a:pPr>
          <a:r>
            <a:rPr lang="en-US" cap="none" sz="1000" b="0" i="0" u="none" baseline="0"/>
            <a:t>The total disposal consideration of RM55,004 was satisfied by cash.</a:t>
          </a:r>
        </a:p>
      </xdr:txBody>
    </xdr:sp>
    <xdr:clientData/>
  </xdr:twoCellAnchor>
  <xdr:twoCellAnchor>
    <xdr:from>
      <xdr:col>1</xdr:col>
      <xdr:colOff>66675</xdr:colOff>
      <xdr:row>419</xdr:row>
      <xdr:rowOff>0</xdr:rowOff>
    </xdr:from>
    <xdr:to>
      <xdr:col>13</xdr:col>
      <xdr:colOff>609600</xdr:colOff>
      <xdr:row>421</xdr:row>
      <xdr:rowOff>104775</xdr:rowOff>
    </xdr:to>
    <xdr:sp>
      <xdr:nvSpPr>
        <xdr:cNvPr id="61" name="Text 22"/>
        <xdr:cNvSpPr txBox="1">
          <a:spLocks noChangeArrowheads="1"/>
        </xdr:cNvSpPr>
      </xdr:nvSpPr>
      <xdr:spPr>
        <a:xfrm>
          <a:off x="276225" y="68570475"/>
          <a:ext cx="6096000" cy="485775"/>
        </a:xfrm>
        <a:prstGeom prst="rect">
          <a:avLst/>
        </a:prstGeom>
        <a:solidFill>
          <a:srgbClr val="FFFFFF"/>
        </a:solidFill>
        <a:ln w="1" cmpd="sng">
          <a:noFill/>
        </a:ln>
      </xdr:spPr>
      <xdr:txBody>
        <a:bodyPr vertOverflow="clip" wrap="square"/>
        <a:p>
          <a:pPr algn="just">
            <a:defRPr/>
          </a:pPr>
          <a:r>
            <a:rPr lang="en-US" cap="none" sz="1000" b="0" i="0" u="none" baseline="0"/>
            <a:t>The effective tax rate for the Group for the current year is higher than the statutory tax rate in view of the absence of tax loss relief for losses of some subsidiaries and the disallowance of certain expenses for tax purposes.</a:t>
          </a:r>
        </a:p>
      </xdr:txBody>
    </xdr:sp>
    <xdr:clientData/>
  </xdr:twoCellAnchor>
  <xdr:twoCellAnchor>
    <xdr:from>
      <xdr:col>1</xdr:col>
      <xdr:colOff>85725</xdr:colOff>
      <xdr:row>492</xdr:row>
      <xdr:rowOff>76200</xdr:rowOff>
    </xdr:from>
    <xdr:to>
      <xdr:col>13</xdr:col>
      <xdr:colOff>552450</xdr:colOff>
      <xdr:row>505</xdr:row>
      <xdr:rowOff>95250</xdr:rowOff>
    </xdr:to>
    <xdr:sp>
      <xdr:nvSpPr>
        <xdr:cNvPr id="62" name="Text 22"/>
        <xdr:cNvSpPr txBox="1">
          <a:spLocks noChangeArrowheads="1"/>
        </xdr:cNvSpPr>
      </xdr:nvSpPr>
      <xdr:spPr>
        <a:xfrm>
          <a:off x="295275" y="79790925"/>
          <a:ext cx="6019800" cy="187642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Singapore currency denominated term loan is repayable semi-annually over a period of 3 to 5 years commencing from the second quarter of year 2004.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The RM19 million term loan is repayable quarterly over a period of 4 years commencing from the first quarter of year 2003.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The additional RM19 million term loan is repayable quarterly over a period of 4 years commencing from the first quarter of year 2005.</a:t>
          </a:r>
          <a:r>
            <a:rPr lang="en-US" cap="none" sz="700" b="0" i="0" u="none" baseline="0">
              <a:latin typeface="Times New Roman"/>
              <a:ea typeface="Times New Roman"/>
              <a:cs typeface="Times New Roman"/>
            </a:rPr>
            <a:t>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The  RM300 million Islamic Notes Issuance Facility based on the Syariah Principle of Al-Bai' Bithaman Ajil ("ABBA NIF")  which was structured under a "bought deal" basis are redeemable semi-annually over a period of 4 years commencing from the third quarter of year 2004. 
</a:t>
          </a:r>
        </a:p>
      </xdr:txBody>
    </xdr:sp>
    <xdr:clientData/>
  </xdr:twoCellAnchor>
  <xdr:twoCellAnchor>
    <xdr:from>
      <xdr:col>0</xdr:col>
      <xdr:colOff>190500</xdr:colOff>
      <xdr:row>445</xdr:row>
      <xdr:rowOff>0</xdr:rowOff>
    </xdr:from>
    <xdr:to>
      <xdr:col>13</xdr:col>
      <xdr:colOff>600075</xdr:colOff>
      <xdr:row>451</xdr:row>
      <xdr:rowOff>0</xdr:rowOff>
    </xdr:to>
    <xdr:sp>
      <xdr:nvSpPr>
        <xdr:cNvPr id="63" name="Text 22"/>
        <xdr:cNvSpPr txBox="1">
          <a:spLocks noChangeArrowheads="1"/>
        </xdr:cNvSpPr>
      </xdr:nvSpPr>
      <xdr:spPr>
        <a:xfrm>
          <a:off x="190500" y="72609075"/>
          <a:ext cx="6172200" cy="80010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20 December 2002, the Company announced to Bursa Securities that the Company proposed to participate in a reorganisation scheme which involved C.I. Holdings Berhad ("CIH"), Ayamas Food Corporation Bhd ("AFCB") and the Company in various proposals to reorganise the group structure of the respective companies.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To facilitate the reorganisation scheme, the following were undertaken by the respective companies :
 </a:t>
          </a:r>
        </a:p>
      </xdr:txBody>
    </xdr:sp>
    <xdr:clientData/>
  </xdr:twoCellAnchor>
  <xdr:twoCellAnchor>
    <xdr:from>
      <xdr:col>1</xdr:col>
      <xdr:colOff>66675</xdr:colOff>
      <xdr:row>240</xdr:row>
      <xdr:rowOff>0</xdr:rowOff>
    </xdr:from>
    <xdr:to>
      <xdr:col>13</xdr:col>
      <xdr:colOff>581025</xdr:colOff>
      <xdr:row>243</xdr:row>
      <xdr:rowOff>123825</xdr:rowOff>
    </xdr:to>
    <xdr:sp>
      <xdr:nvSpPr>
        <xdr:cNvPr id="64" name="Text 22"/>
        <xdr:cNvSpPr txBox="1">
          <a:spLocks noChangeArrowheads="1"/>
        </xdr:cNvSpPr>
      </xdr:nvSpPr>
      <xdr:spPr>
        <a:xfrm>
          <a:off x="276225" y="39824025"/>
          <a:ext cx="6067425" cy="6096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About Seasonal or Cyclical Factors</a:t>
          </a:r>
          <a:r>
            <a:rPr lang="en-US" cap="none" sz="1000" b="0" i="0" u="none" baseline="0">
              <a:latin typeface="Times New Roman"/>
              <a:ea typeface="Times New Roman"/>
              <a:cs typeface="Times New Roman"/>
            </a:rPr>
            <a:t>
The Group's performance is generally affected by seasonal factors such as school holidays and festive seasons.</a:t>
          </a:r>
        </a:p>
      </xdr:txBody>
    </xdr:sp>
    <xdr:clientData/>
  </xdr:twoCellAnchor>
  <xdr:twoCellAnchor>
    <xdr:from>
      <xdr:col>1</xdr:col>
      <xdr:colOff>66675</xdr:colOff>
      <xdr:row>248</xdr:row>
      <xdr:rowOff>19050</xdr:rowOff>
    </xdr:from>
    <xdr:to>
      <xdr:col>14</xdr:col>
      <xdr:colOff>0</xdr:colOff>
      <xdr:row>251</xdr:row>
      <xdr:rowOff>57150</xdr:rowOff>
    </xdr:to>
    <xdr:sp>
      <xdr:nvSpPr>
        <xdr:cNvPr id="65" name="Text 22"/>
        <xdr:cNvSpPr txBox="1">
          <a:spLocks noChangeArrowheads="1"/>
        </xdr:cNvSpPr>
      </xdr:nvSpPr>
      <xdr:spPr>
        <a:xfrm>
          <a:off x="276225" y="41138475"/>
          <a:ext cx="6153150" cy="5238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Estimates</a:t>
          </a:r>
          <a:r>
            <a:rPr lang="en-US" cap="none" sz="1000" b="0" i="0" u="none" baseline="0">
              <a:latin typeface="Times New Roman"/>
              <a:ea typeface="Times New Roman"/>
              <a:cs typeface="Times New Roman"/>
            </a:rPr>
            <a:t>
There were no changes in estimates that have had a material effect in the current quarter.
</a:t>
          </a:r>
        </a:p>
      </xdr:txBody>
    </xdr:sp>
    <xdr:clientData/>
  </xdr:twoCellAnchor>
  <xdr:twoCellAnchor>
    <xdr:from>
      <xdr:col>1</xdr:col>
      <xdr:colOff>66675</xdr:colOff>
      <xdr:row>252</xdr:row>
      <xdr:rowOff>19050</xdr:rowOff>
    </xdr:from>
    <xdr:to>
      <xdr:col>13</xdr:col>
      <xdr:colOff>552450</xdr:colOff>
      <xdr:row>254</xdr:row>
      <xdr:rowOff>152400</xdr:rowOff>
    </xdr:to>
    <xdr:sp>
      <xdr:nvSpPr>
        <xdr:cNvPr id="66" name="Text 22"/>
        <xdr:cNvSpPr txBox="1">
          <a:spLocks noChangeArrowheads="1"/>
        </xdr:cNvSpPr>
      </xdr:nvSpPr>
      <xdr:spPr>
        <a:xfrm>
          <a:off x="276225" y="41786175"/>
          <a:ext cx="6038850" cy="4572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Debt and Equity Securities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issuances, cancellations, repurchases, resale and repayments of debt and equity securities.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0</xdr:colOff>
      <xdr:row>256</xdr:row>
      <xdr:rowOff>0</xdr:rowOff>
    </xdr:from>
    <xdr:to>
      <xdr:col>13</xdr:col>
      <xdr:colOff>552450</xdr:colOff>
      <xdr:row>256</xdr:row>
      <xdr:rowOff>0</xdr:rowOff>
    </xdr:to>
    <xdr:sp>
      <xdr:nvSpPr>
        <xdr:cNvPr id="67" name="Text 22"/>
        <xdr:cNvSpPr txBox="1">
          <a:spLocks noChangeArrowheads="1"/>
        </xdr:cNvSpPr>
      </xdr:nvSpPr>
      <xdr:spPr>
        <a:xfrm>
          <a:off x="419100" y="42414825"/>
          <a:ext cx="58959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During the current financial year, the paid-up share capital of the Company was increased from RM194,673,670 to RM198,274,670 as a result of the exercise of 3,034,000, 550,000, 7,000 and 10,000 ordinary shares of RM1.00 each at an option price of RM2.54, RM4.00, RM4.29 and RM4.30 per share, respectively, pursuant to the Company's Executive Employees Share Option Scheme  ("ESOS").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255</xdr:row>
      <xdr:rowOff>57150</xdr:rowOff>
    </xdr:from>
    <xdr:to>
      <xdr:col>13</xdr:col>
      <xdr:colOff>571500</xdr:colOff>
      <xdr:row>257</xdr:row>
      <xdr:rowOff>123825</xdr:rowOff>
    </xdr:to>
    <xdr:sp>
      <xdr:nvSpPr>
        <xdr:cNvPr id="68" name="Text 22"/>
        <xdr:cNvSpPr txBox="1">
          <a:spLocks noChangeArrowheads="1"/>
        </xdr:cNvSpPr>
      </xdr:nvSpPr>
      <xdr:spPr>
        <a:xfrm>
          <a:off x="285750" y="42310050"/>
          <a:ext cx="6048375" cy="390525"/>
        </a:xfrm>
        <a:prstGeom prst="rect">
          <a:avLst/>
        </a:prstGeom>
        <a:solidFill>
          <a:srgbClr val="FFFFFF"/>
        </a:solidFill>
        <a:ln w="1" cmpd="sng">
          <a:noFill/>
        </a:ln>
      </xdr:spPr>
      <xdr:txBody>
        <a:bodyPr vertOverflow="clip" wrap="square"/>
        <a:p>
          <a:pPr algn="just">
            <a:defRPr/>
          </a:pPr>
          <a:r>
            <a:rPr lang="en-US" cap="none" sz="1000" b="0" i="0" u="none" baseline="0"/>
            <a:t>The number of warrants outstanding as at 31 December 2004 was 37,350,630. Each warrant entitles the holder the right to subscribe for a new ordinary share of RM1.00 each in the Company at an exercise price of RM9.50 per share.
</a:t>
          </a:r>
        </a:p>
      </xdr:txBody>
    </xdr:sp>
    <xdr:clientData/>
  </xdr:twoCellAnchor>
  <xdr:twoCellAnchor>
    <xdr:from>
      <xdr:col>0</xdr:col>
      <xdr:colOff>190500</xdr:colOff>
      <xdr:row>258</xdr:row>
      <xdr:rowOff>0</xdr:rowOff>
    </xdr:from>
    <xdr:to>
      <xdr:col>13</xdr:col>
      <xdr:colOff>571500</xdr:colOff>
      <xdr:row>267</xdr:row>
      <xdr:rowOff>19050</xdr:rowOff>
    </xdr:to>
    <xdr:sp>
      <xdr:nvSpPr>
        <xdr:cNvPr id="69" name="Text 22"/>
        <xdr:cNvSpPr txBox="1">
          <a:spLocks noChangeArrowheads="1"/>
        </xdr:cNvSpPr>
      </xdr:nvSpPr>
      <xdr:spPr>
        <a:xfrm>
          <a:off x="190500" y="42795825"/>
          <a:ext cx="6143625" cy="14763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Dividends Paid
</a:t>
          </a:r>
          <a:r>
            <a:rPr lang="en-US" cap="none" sz="700" b="1" i="0" u="none" baseline="0">
              <a:latin typeface="Times New Roman"/>
              <a:ea typeface="Times New Roman"/>
              <a:cs typeface="Times New Roman"/>
            </a:rPr>
            <a:t>
</a:t>
          </a:r>
          <a:r>
            <a:rPr lang="en-US" cap="none" sz="1000" b="0" i="0" u="none" baseline="0">
              <a:latin typeface="Times New Roman"/>
              <a:ea typeface="Times New Roman"/>
              <a:cs typeface="Times New Roman"/>
            </a:rPr>
            <a:t>Dividends paid on 25 June 2004 were declared on 19 May 2004, in respect of the year ended 31 December 2003 being first and final dividend of 12 sen less 28% taxation per share, on 198,274,670 ordinary shares, amounting to RM17,130,960.
Dividends paid on 23 September 2004 were declared on 19 August 2004, in respect of the year ended 31 December 2004 being interim dividend of 4 sen less 28% taxation per share, on 198,274,670 ordinary shares, amounting to RM5,710,321.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66675</xdr:colOff>
      <xdr:row>316</xdr:row>
      <xdr:rowOff>0</xdr:rowOff>
    </xdr:from>
    <xdr:to>
      <xdr:col>13</xdr:col>
      <xdr:colOff>571500</xdr:colOff>
      <xdr:row>319</xdr:row>
      <xdr:rowOff>133350</xdr:rowOff>
    </xdr:to>
    <xdr:sp>
      <xdr:nvSpPr>
        <xdr:cNvPr id="70" name="Text 22"/>
        <xdr:cNvSpPr txBox="1">
          <a:spLocks noChangeArrowheads="1"/>
        </xdr:cNvSpPr>
      </xdr:nvSpPr>
      <xdr:spPr>
        <a:xfrm>
          <a:off x="276225" y="51930300"/>
          <a:ext cx="6057900" cy="6191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Carrying Amount of Revalued Assets
</a:t>
          </a:r>
          <a:r>
            <a:rPr lang="en-US" cap="none" sz="500" b="1" i="0" u="none" baseline="0">
              <a:latin typeface="Times New Roman"/>
              <a:ea typeface="Times New Roman"/>
              <a:cs typeface="Times New Roman"/>
            </a:rPr>
            <a:t>
</a:t>
          </a:r>
          <a:r>
            <a:rPr lang="en-US" cap="none" sz="1000" b="0" i="0" u="none" baseline="0">
              <a:latin typeface="Times New Roman"/>
              <a:ea typeface="Times New Roman"/>
              <a:cs typeface="Times New Roman"/>
            </a:rPr>
            <a:t>The valuation of property, plant and equipment have been brought forward without amendment from the financial statements for the year ended 31 December 2003.</a:t>
          </a:r>
          <a:r>
            <a:rPr lang="en-US" cap="none" sz="1000" b="1" i="0" u="none" baseline="0">
              <a:latin typeface="Times New Roman"/>
              <a:ea typeface="Times New Roman"/>
              <a:cs typeface="Times New Roman"/>
            </a:rPr>
            <a:t>
</a:t>
          </a:r>
        </a:p>
      </xdr:txBody>
    </xdr:sp>
    <xdr:clientData/>
  </xdr:twoCellAnchor>
  <xdr:twoCellAnchor>
    <xdr:from>
      <xdr:col>2</xdr:col>
      <xdr:colOff>66675</xdr:colOff>
      <xdr:row>337</xdr:row>
      <xdr:rowOff>0</xdr:rowOff>
    </xdr:from>
    <xdr:to>
      <xdr:col>13</xdr:col>
      <xdr:colOff>514350</xdr:colOff>
      <xdr:row>337</xdr:row>
      <xdr:rowOff>0</xdr:rowOff>
    </xdr:to>
    <xdr:sp>
      <xdr:nvSpPr>
        <xdr:cNvPr id="71" name="Text 22"/>
        <xdr:cNvSpPr txBox="1">
          <a:spLocks noChangeArrowheads="1"/>
        </xdr:cNvSpPr>
      </xdr:nvSpPr>
      <xdr:spPr>
        <a:xfrm>
          <a:off x="485775" y="54997350"/>
          <a:ext cx="5791200" cy="0"/>
        </a:xfrm>
        <a:prstGeom prst="rect">
          <a:avLst/>
        </a:prstGeom>
        <a:solidFill>
          <a:srgbClr val="FFFFFF"/>
        </a:solidFill>
        <a:ln w="1" cmpd="sng">
          <a:noFill/>
        </a:ln>
      </xdr:spPr>
      <xdr:txBody>
        <a:bodyPr vertOverflow="clip" wrap="square"/>
        <a:p>
          <a:pPr algn="just">
            <a:defRPr/>
          </a:pPr>
          <a:r>
            <a:rPr lang="en-US" cap="none" sz="1000" b="0" i="0" u="none" baseline="0"/>
            <a:t>On 1 July 2002, the Company through its wholly-owned subsidiary, Boss Dynamic Sdn Bhd, acquired 40,000,510 ordinary shares of RM1.00 each representing the entire issued and fully paid-up share capital of MH Integrated Farm Berhad from Utas Kurnia Sdn Bhd for a purchase consideration of RM57,000,000. KFC Integrated Poultry Industry Sdn Bhd, a wholly-owned subsidiary company of the Company, has been nominated to acquire the entire issued and paid-up share capital of MH Integrated Farm Berhad; and</a:t>
          </a:r>
        </a:p>
      </xdr:txBody>
    </xdr:sp>
    <xdr:clientData/>
  </xdr:twoCellAnchor>
  <xdr:twoCellAnchor>
    <xdr:from>
      <xdr:col>2</xdr:col>
      <xdr:colOff>66675</xdr:colOff>
      <xdr:row>337</xdr:row>
      <xdr:rowOff>0</xdr:rowOff>
    </xdr:from>
    <xdr:to>
      <xdr:col>13</xdr:col>
      <xdr:colOff>514350</xdr:colOff>
      <xdr:row>337</xdr:row>
      <xdr:rowOff>0</xdr:rowOff>
    </xdr:to>
    <xdr:sp>
      <xdr:nvSpPr>
        <xdr:cNvPr id="72" name="Text 22"/>
        <xdr:cNvSpPr txBox="1">
          <a:spLocks noChangeArrowheads="1"/>
        </xdr:cNvSpPr>
      </xdr:nvSpPr>
      <xdr:spPr>
        <a:xfrm>
          <a:off x="485775" y="54997350"/>
          <a:ext cx="5791200" cy="0"/>
        </a:xfrm>
        <a:prstGeom prst="rect">
          <a:avLst/>
        </a:prstGeom>
        <a:solidFill>
          <a:srgbClr val="FFFFFF"/>
        </a:solidFill>
        <a:ln w="1" cmpd="sng">
          <a:noFill/>
        </a:ln>
      </xdr:spPr>
      <xdr:txBody>
        <a:bodyPr vertOverflow="clip" wrap="square"/>
        <a:p>
          <a:pPr algn="just">
            <a:defRPr/>
          </a:pPr>
          <a:r>
            <a:rPr lang="en-US" cap="none" sz="1000" b="0" i="0" u="none" baseline="0"/>
            <a:t>On 1 July 2002, the Company disposed off 2 ordinary shares of RM1.00 each representing the entire issued and fully paid-up share capital in Boss Dynamic Sdn Bhd to Motion Earth Industries Sdn Bhd for a cash consideration of RM150,000. The Sale and Purchase Agreement has stipulated, inter alia, that, prior to the completion, all assets and liabilities of Boss Dynamic Sdn Bhd with the exception of the net assets of RM4,379 shall be assigned by Boss Dynamic Sdn Bhd to Supreme Majestic Sdn Bhd.</a:t>
          </a:r>
        </a:p>
      </xdr:txBody>
    </xdr:sp>
    <xdr:clientData/>
  </xdr:twoCellAnchor>
  <xdr:twoCellAnchor>
    <xdr:from>
      <xdr:col>1</xdr:col>
      <xdr:colOff>76200</xdr:colOff>
      <xdr:row>320</xdr:row>
      <xdr:rowOff>0</xdr:rowOff>
    </xdr:from>
    <xdr:to>
      <xdr:col>13</xdr:col>
      <xdr:colOff>609600</xdr:colOff>
      <xdr:row>329</xdr:row>
      <xdr:rowOff>0</xdr:rowOff>
    </xdr:to>
    <xdr:sp>
      <xdr:nvSpPr>
        <xdr:cNvPr id="73" name="Text 22"/>
        <xdr:cNvSpPr txBox="1">
          <a:spLocks noChangeArrowheads="1"/>
        </xdr:cNvSpPr>
      </xdr:nvSpPr>
      <xdr:spPr>
        <a:xfrm>
          <a:off x="285750" y="52597050"/>
          <a:ext cx="6086475" cy="11049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Subsequent Events
</a:t>
          </a:r>
          <a:r>
            <a:rPr lang="en-US" cap="none" sz="500" b="1"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material events subsequent to the end of the current quarter other than on 25 January 2005, the Company entered into a Share Sale Agreement with Lai Theng Khan Holdings Sdn Bhd for the acquisition of the remaining 732,900 ordinary shares of RM1.00 each representing 15% of the entire issue and paid-up share capital of its subsidiary, Integrated Poultry Industry Sdn Bhd for a total cash consideration of RM1,000,000 or about RM1.36 per share.</a:t>
          </a:r>
          <a:r>
            <a:rPr lang="en-US" cap="none" sz="1000" b="1" i="0" u="none" baseline="0">
              <a:latin typeface="Times New Roman"/>
              <a:ea typeface="Times New Roman"/>
              <a:cs typeface="Times New Roman"/>
            </a:rPr>
            <a:t>
</a:t>
          </a:r>
        </a:p>
      </xdr:txBody>
    </xdr:sp>
    <xdr:clientData/>
  </xdr:twoCellAnchor>
  <xdr:twoCellAnchor>
    <xdr:from>
      <xdr:col>2</xdr:col>
      <xdr:colOff>57150</xdr:colOff>
      <xdr:row>333</xdr:row>
      <xdr:rowOff>142875</xdr:rowOff>
    </xdr:from>
    <xdr:to>
      <xdr:col>13</xdr:col>
      <xdr:colOff>619125</xdr:colOff>
      <xdr:row>344</xdr:row>
      <xdr:rowOff>66675</xdr:rowOff>
    </xdr:to>
    <xdr:sp>
      <xdr:nvSpPr>
        <xdr:cNvPr id="74" name="Text 22"/>
        <xdr:cNvSpPr txBox="1">
          <a:spLocks noChangeArrowheads="1"/>
        </xdr:cNvSpPr>
      </xdr:nvSpPr>
      <xdr:spPr>
        <a:xfrm>
          <a:off x="476250" y="54492525"/>
          <a:ext cx="5905500" cy="1704975"/>
        </a:xfrm>
        <a:prstGeom prst="rect">
          <a:avLst/>
        </a:prstGeom>
        <a:solidFill>
          <a:srgbClr val="FFFFFF"/>
        </a:solidFill>
        <a:ln w="1" cmpd="sng">
          <a:noFill/>
        </a:ln>
      </xdr:spPr>
      <xdr:txBody>
        <a:bodyPr vertOverflow="clip" wrap="square"/>
        <a:p>
          <a:pPr algn="just">
            <a:defRPr/>
          </a:pPr>
          <a:r>
            <a:rPr lang="en-US" cap="none" sz="1000" b="0" i="0" u="none" baseline="0"/>
            <a:t>On 7 June 2004, Pan-Tiara Corporation Sdn Bhd, a wholly-owned subsidiary, entered into a Share Sale Agreement with Tuan Haji Omar bin Saad to dispose of the entire equity interest or 4,000,000 ordinary shares of RM1.00 each in Mutual Empire Sdn Bhd, for a nominal consideration of RM1.00. The transaction was completed on 17 June 2004; and
On 8 September 2004, the Company entered into a Share Sale Agreement with Region Foods Sendirian Berhad to acquire the remaining 274,923 ordinary shares of RM1.00 each representing 30% of the entire issued and paid-up share capital of Region Food Industries Sdn Bhd for a cash consideration of RM2,200,000 or RM8.00 per share.  The required approval from the Foreign Investment Committee was received on 30 December 2004 and the transaction will be completed upon full payment of the balance purchase price. </a:t>
          </a:r>
        </a:p>
      </xdr:txBody>
    </xdr:sp>
    <xdr:clientData/>
  </xdr:twoCellAnchor>
  <xdr:twoCellAnchor>
    <xdr:from>
      <xdr:col>2</xdr:col>
      <xdr:colOff>114300</xdr:colOff>
      <xdr:row>337</xdr:row>
      <xdr:rowOff>0</xdr:rowOff>
    </xdr:from>
    <xdr:to>
      <xdr:col>13</xdr:col>
      <xdr:colOff>552450</xdr:colOff>
      <xdr:row>337</xdr:row>
      <xdr:rowOff>0</xdr:rowOff>
    </xdr:to>
    <xdr:sp>
      <xdr:nvSpPr>
        <xdr:cNvPr id="75" name="Text 22"/>
        <xdr:cNvSpPr txBox="1">
          <a:spLocks noChangeArrowheads="1"/>
        </xdr:cNvSpPr>
      </xdr:nvSpPr>
      <xdr:spPr>
        <a:xfrm>
          <a:off x="533400" y="54997350"/>
          <a:ext cx="5781675" cy="0"/>
        </a:xfrm>
        <a:prstGeom prst="rect">
          <a:avLst/>
        </a:prstGeom>
        <a:solidFill>
          <a:srgbClr val="FFFFFF"/>
        </a:solidFill>
        <a:ln w="1" cmpd="sng">
          <a:noFill/>
        </a:ln>
      </xdr:spPr>
      <xdr:txBody>
        <a:bodyPr vertOverflow="clip" wrap="square"/>
        <a:p>
          <a:pPr algn="just">
            <a:defRPr/>
          </a:pPr>
          <a:r>
            <a:rPr lang="en-US" cap="none" sz="1000" b="0" i="0" u="none" baseline="0"/>
            <a:t>On 25 February 2002, the Company acquired 2 ordinary shares of SGD1.00 each representing the entire issued and fully paid-up share capital of WQSR Holdings (S) Pte Ltd ("WQSR") for a total cash consideration of SGD2 and 2 ordinary shares of SGD1.00 each representing the entire issued and paid-up share capital of Multibrand QSR Holdings Pte Ltd ("Multibrand") for a total cash consideration of SGD2;</a:t>
          </a:r>
        </a:p>
      </xdr:txBody>
    </xdr:sp>
    <xdr:clientData/>
  </xdr:twoCellAnchor>
  <xdr:twoCellAnchor>
    <xdr:from>
      <xdr:col>2</xdr:col>
      <xdr:colOff>95250</xdr:colOff>
      <xdr:row>337</xdr:row>
      <xdr:rowOff>0</xdr:rowOff>
    </xdr:from>
    <xdr:to>
      <xdr:col>13</xdr:col>
      <xdr:colOff>533400</xdr:colOff>
      <xdr:row>337</xdr:row>
      <xdr:rowOff>0</xdr:rowOff>
    </xdr:to>
    <xdr:sp>
      <xdr:nvSpPr>
        <xdr:cNvPr id="76" name="Text 22"/>
        <xdr:cNvSpPr txBox="1">
          <a:spLocks noChangeArrowheads="1"/>
        </xdr:cNvSpPr>
      </xdr:nvSpPr>
      <xdr:spPr>
        <a:xfrm>
          <a:off x="514350" y="54997350"/>
          <a:ext cx="5781675" cy="0"/>
        </a:xfrm>
        <a:prstGeom prst="rect">
          <a:avLst/>
        </a:prstGeom>
        <a:solidFill>
          <a:srgbClr val="FFFFFF"/>
        </a:solidFill>
        <a:ln w="1" cmpd="sng">
          <a:noFill/>
        </a:ln>
      </xdr:spPr>
      <xdr:txBody>
        <a:bodyPr vertOverflow="clip" wrap="square"/>
        <a:p>
          <a:pPr algn="just">
            <a:defRPr/>
          </a:pPr>
          <a:r>
            <a:rPr lang="en-US" cap="none" sz="1000" b="0" i="0" u="none" baseline="0"/>
            <a:t>On 25 February 2002, WQSR entered into a conditional Sale and Purchase Agreement with Kentucky Fried Chicken Singapore Holdings Pte Ltd ("KFCS") and KFCC/Tricon Holdings Ltd to acquire 18,000,000 ordinary shares of SGD1.00 each representing the entire issued and fully paid-up share capital of Kentucky Fried Chicken Management Pte Ltd ("KFCMPL") for a total cash consideration of SGD55 million;
 </a:t>
          </a:r>
        </a:p>
      </xdr:txBody>
    </xdr:sp>
    <xdr:clientData/>
  </xdr:twoCellAnchor>
  <xdr:twoCellAnchor>
    <xdr:from>
      <xdr:col>2</xdr:col>
      <xdr:colOff>76200</xdr:colOff>
      <xdr:row>337</xdr:row>
      <xdr:rowOff>0</xdr:rowOff>
    </xdr:from>
    <xdr:to>
      <xdr:col>13</xdr:col>
      <xdr:colOff>552450</xdr:colOff>
      <xdr:row>337</xdr:row>
      <xdr:rowOff>0</xdr:rowOff>
    </xdr:to>
    <xdr:sp>
      <xdr:nvSpPr>
        <xdr:cNvPr id="77" name="Text 22"/>
        <xdr:cNvSpPr txBox="1">
          <a:spLocks noChangeArrowheads="1"/>
        </xdr:cNvSpPr>
      </xdr:nvSpPr>
      <xdr:spPr>
        <a:xfrm>
          <a:off x="495300" y="54997350"/>
          <a:ext cx="5819775" cy="0"/>
        </a:xfrm>
        <a:prstGeom prst="rect">
          <a:avLst/>
        </a:prstGeom>
        <a:solidFill>
          <a:srgbClr val="FFFFFF"/>
        </a:solidFill>
        <a:ln w="1" cmpd="sng">
          <a:noFill/>
        </a:ln>
      </xdr:spPr>
      <xdr:txBody>
        <a:bodyPr vertOverflow="clip" wrap="square"/>
        <a:p>
          <a:pPr algn="just">
            <a:defRPr/>
          </a:pPr>
          <a:r>
            <a:rPr lang="en-US" cap="none" sz="1000" b="0" i="0" u="none" baseline="0"/>
            <a:t>On 25 February 2002, Multibrand entered into a conditional Sale and Purchase Agreement with KFCS to acquire 7,026,591 ordinary shares of SGD1.00 each representing the entire issued and fully paid-up share capital of Pizza Hut Singapore Pte Ltd ("PHS") for a total cash consideration of SGD18 million.
 </a:t>
          </a:r>
        </a:p>
      </xdr:txBody>
    </xdr:sp>
    <xdr:clientData/>
  </xdr:twoCellAnchor>
  <xdr:twoCellAnchor>
    <xdr:from>
      <xdr:col>2</xdr:col>
      <xdr:colOff>57150</xdr:colOff>
      <xdr:row>337</xdr:row>
      <xdr:rowOff>0</xdr:rowOff>
    </xdr:from>
    <xdr:to>
      <xdr:col>14</xdr:col>
      <xdr:colOff>0</xdr:colOff>
      <xdr:row>337</xdr:row>
      <xdr:rowOff>0</xdr:rowOff>
    </xdr:to>
    <xdr:sp>
      <xdr:nvSpPr>
        <xdr:cNvPr id="78" name="Text 22"/>
        <xdr:cNvSpPr txBox="1">
          <a:spLocks noChangeArrowheads="1"/>
        </xdr:cNvSpPr>
      </xdr:nvSpPr>
      <xdr:spPr>
        <a:xfrm>
          <a:off x="476250" y="54997350"/>
          <a:ext cx="5953125" cy="0"/>
        </a:xfrm>
        <a:prstGeom prst="rect">
          <a:avLst/>
        </a:prstGeom>
        <a:solidFill>
          <a:srgbClr val="FFFFFF"/>
        </a:solidFill>
        <a:ln w="1" cmpd="sng">
          <a:noFill/>
        </a:ln>
      </xdr:spPr>
      <xdr:txBody>
        <a:bodyPr vertOverflow="clip" wrap="square"/>
        <a:p>
          <a:pPr algn="just">
            <a:defRPr/>
          </a:pPr>
          <a:r>
            <a:rPr lang="en-US" cap="none" sz="1000" b="0" i="0" u="none" baseline="0"/>
            <a:t>The acquisitions of KFCMPL and PHS were completed on 31 May 2002;
 </a:t>
          </a:r>
        </a:p>
      </xdr:txBody>
    </xdr:sp>
    <xdr:clientData/>
  </xdr:twoCellAnchor>
  <xdr:twoCellAnchor>
    <xdr:from>
      <xdr:col>2</xdr:col>
      <xdr:colOff>114300</xdr:colOff>
      <xdr:row>337</xdr:row>
      <xdr:rowOff>0</xdr:rowOff>
    </xdr:from>
    <xdr:to>
      <xdr:col>13</xdr:col>
      <xdr:colOff>552450</xdr:colOff>
      <xdr:row>337</xdr:row>
      <xdr:rowOff>0</xdr:rowOff>
    </xdr:to>
    <xdr:sp>
      <xdr:nvSpPr>
        <xdr:cNvPr id="79" name="Text 22"/>
        <xdr:cNvSpPr txBox="1">
          <a:spLocks noChangeArrowheads="1"/>
        </xdr:cNvSpPr>
      </xdr:nvSpPr>
      <xdr:spPr>
        <a:xfrm>
          <a:off x="533400" y="54997350"/>
          <a:ext cx="57816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10 August 2001, the Company through its wholly-owned subsidiary, Pep Bottlers Sdn Bhd (formerly known as KFC Feedmill Sdn Bhd), entered into a Sale and Purchase Agreement with Antah Holdings Bhd for the acquisition of 19,600,000 ordinary shares of RM1.00 each representing 49% of the entire issued and paid-up share capital of Permanis Sdn Bhd for a cash consideration of RM33,320,000.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acquisition was completed on 5 April 2002;</a:t>
          </a:r>
        </a:p>
      </xdr:txBody>
    </xdr:sp>
    <xdr:clientData/>
  </xdr:twoCellAnchor>
  <xdr:twoCellAnchor>
    <xdr:from>
      <xdr:col>2</xdr:col>
      <xdr:colOff>95250</xdr:colOff>
      <xdr:row>337</xdr:row>
      <xdr:rowOff>0</xdr:rowOff>
    </xdr:from>
    <xdr:to>
      <xdr:col>13</xdr:col>
      <xdr:colOff>533400</xdr:colOff>
      <xdr:row>337</xdr:row>
      <xdr:rowOff>0</xdr:rowOff>
    </xdr:to>
    <xdr:sp>
      <xdr:nvSpPr>
        <xdr:cNvPr id="80" name="Text 22"/>
        <xdr:cNvSpPr txBox="1">
          <a:spLocks noChangeArrowheads="1"/>
        </xdr:cNvSpPr>
      </xdr:nvSpPr>
      <xdr:spPr>
        <a:xfrm>
          <a:off x="514350" y="54997350"/>
          <a:ext cx="57816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10 August 2001, Rasa Gourmet Sdn Bhd, a wholly-owned subsidiary of Ayamas Food Corporation Bhd ("AFCB"), entered into a Sale and Purchase Agreement with Antah Holdings Bhd for the acquisition of 4,000,000 ordinary shares of RM1.00 each representing 10% of the entire issued and paid-up share capital of Permanis Sdn Bhd for a cash consideration of RM6,800,000.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acquisition was completed on 5 April 2002.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is a put option by Urban Fetch Sdn Bhd, a substantial shareholder of Permanis Sdn Bhd, granting Rasa Gourmet Sdn Bhd the right to require Urban Fetch Sdn Bhd to purchase Rasa Gourmet Sdn Bhd's entire 4,000,000 ordinary shares in Permanis Sdn Bhd, exercisable within 3 months from the date of acquisition at cost (plus holding costs).  The exercise period was extended for 16 months from 10 November 2001.</a:t>
          </a:r>
        </a:p>
      </xdr:txBody>
    </xdr:sp>
    <xdr:clientData/>
  </xdr:twoCellAnchor>
  <xdr:twoCellAnchor>
    <xdr:from>
      <xdr:col>2</xdr:col>
      <xdr:colOff>95250</xdr:colOff>
      <xdr:row>337</xdr:row>
      <xdr:rowOff>0</xdr:rowOff>
    </xdr:from>
    <xdr:to>
      <xdr:col>13</xdr:col>
      <xdr:colOff>533400</xdr:colOff>
      <xdr:row>337</xdr:row>
      <xdr:rowOff>0</xdr:rowOff>
    </xdr:to>
    <xdr:sp>
      <xdr:nvSpPr>
        <xdr:cNvPr id="81" name="Text 22"/>
        <xdr:cNvSpPr txBox="1">
          <a:spLocks noChangeArrowheads="1"/>
        </xdr:cNvSpPr>
      </xdr:nvSpPr>
      <xdr:spPr>
        <a:xfrm>
          <a:off x="514350" y="54997350"/>
          <a:ext cx="5781675" cy="0"/>
        </a:xfrm>
        <a:prstGeom prst="rect">
          <a:avLst/>
        </a:prstGeom>
        <a:solidFill>
          <a:srgbClr val="FFFFFF"/>
        </a:solidFill>
        <a:ln w="1" cmpd="sng">
          <a:noFill/>
        </a:ln>
      </xdr:spPr>
      <xdr:txBody>
        <a:bodyPr vertOverflow="clip" wrap="square"/>
        <a:p>
          <a:pPr algn="just">
            <a:defRPr/>
          </a:pPr>
          <a:r>
            <a:rPr lang="en-US" cap="none" sz="1000" b="0" i="0" u="none" baseline="0"/>
            <a:t>On 5 March 2002, KFC (East Malaysia) Sdn Bhd, a wholly-owned subsidiary, entered into a Sale and Purchase Agreement with Lintan Enterprise Sdn Bhd to dispose of 73,500 ordinary shares of RM1.00 each representing 10% of the entire issued and fully paid-up share capital of KFC (Sabah) Sdn Bhd for a total cash consideration of RM2,317,712.00.
The disposal was completed on 31 July 2002;
 </a:t>
          </a:r>
        </a:p>
      </xdr:txBody>
    </xdr:sp>
    <xdr:clientData/>
  </xdr:twoCellAnchor>
  <xdr:twoCellAnchor>
    <xdr:from>
      <xdr:col>2</xdr:col>
      <xdr:colOff>76200</xdr:colOff>
      <xdr:row>337</xdr:row>
      <xdr:rowOff>0</xdr:rowOff>
    </xdr:from>
    <xdr:to>
      <xdr:col>13</xdr:col>
      <xdr:colOff>514350</xdr:colOff>
      <xdr:row>337</xdr:row>
      <xdr:rowOff>0</xdr:rowOff>
    </xdr:to>
    <xdr:sp>
      <xdr:nvSpPr>
        <xdr:cNvPr id="82" name="Text 22"/>
        <xdr:cNvSpPr txBox="1">
          <a:spLocks noChangeArrowheads="1"/>
        </xdr:cNvSpPr>
      </xdr:nvSpPr>
      <xdr:spPr>
        <a:xfrm>
          <a:off x="495300" y="54997350"/>
          <a:ext cx="5781675" cy="0"/>
        </a:xfrm>
        <a:prstGeom prst="rect">
          <a:avLst/>
        </a:prstGeom>
        <a:solidFill>
          <a:srgbClr val="FFFFFF"/>
        </a:solidFill>
        <a:ln w="1" cmpd="sng">
          <a:noFill/>
        </a:ln>
      </xdr:spPr>
      <xdr:txBody>
        <a:bodyPr vertOverflow="clip" wrap="square"/>
        <a:p>
          <a:pPr algn="just">
            <a:defRPr/>
          </a:pPr>
          <a:r>
            <a:rPr lang="en-US" cap="none" sz="1000" b="0" i="0" u="none" baseline="0"/>
            <a:t>On 6 May 2002, the Company through its subsidiary, Permanis Sdn Bhd, acquired the entire issued and fully paid-up share capital of Champs Water Sdn Bhd (formerly known as Fortune Prelude Sdn Bhd) comprising 2 ordinary shares of RM1.00 each for a cash consideration of RM2.00; 
 </a:t>
          </a:r>
        </a:p>
      </xdr:txBody>
    </xdr:sp>
    <xdr:clientData/>
  </xdr:twoCellAnchor>
  <xdr:twoCellAnchor>
    <xdr:from>
      <xdr:col>2</xdr:col>
      <xdr:colOff>66675</xdr:colOff>
      <xdr:row>337</xdr:row>
      <xdr:rowOff>0</xdr:rowOff>
    </xdr:from>
    <xdr:to>
      <xdr:col>13</xdr:col>
      <xdr:colOff>514350</xdr:colOff>
      <xdr:row>337</xdr:row>
      <xdr:rowOff>0</xdr:rowOff>
    </xdr:to>
    <xdr:sp>
      <xdr:nvSpPr>
        <xdr:cNvPr id="83" name="Text 22"/>
        <xdr:cNvSpPr txBox="1">
          <a:spLocks noChangeArrowheads="1"/>
        </xdr:cNvSpPr>
      </xdr:nvSpPr>
      <xdr:spPr>
        <a:xfrm>
          <a:off x="485775" y="54997350"/>
          <a:ext cx="5791200" cy="0"/>
        </a:xfrm>
        <a:prstGeom prst="rect">
          <a:avLst/>
        </a:prstGeom>
        <a:solidFill>
          <a:srgbClr val="FFFFFF"/>
        </a:solidFill>
        <a:ln w="1" cmpd="sng">
          <a:noFill/>
        </a:ln>
      </xdr:spPr>
      <xdr:txBody>
        <a:bodyPr vertOverflow="clip" wrap="square"/>
        <a:p>
          <a:pPr algn="just">
            <a:defRPr/>
          </a:pPr>
          <a:r>
            <a:rPr lang="en-US" cap="none" sz="1000" b="0" i="0" u="none" baseline="0"/>
            <a:t>On 16 May 2002, the Company through its subsidiary, AFCB, acquired the entire issued and fully paid-up share capital of Ayamas Feedmill Sdn Bhd (formerly known as Factor Vista Sdn Bhd) and Ayamas Farms &amp; Hatchery Sdn Bhd (formerly known as Wangsa Pegun Sdn Bhd) comprising 2 ordinary shares of RM1.00 each for a cash consideration of RM2.00, respectively;</a:t>
          </a:r>
        </a:p>
      </xdr:txBody>
    </xdr:sp>
    <xdr:clientData/>
  </xdr:twoCellAnchor>
  <xdr:twoCellAnchor>
    <xdr:from>
      <xdr:col>2</xdr:col>
      <xdr:colOff>47625</xdr:colOff>
      <xdr:row>337</xdr:row>
      <xdr:rowOff>0</xdr:rowOff>
    </xdr:from>
    <xdr:to>
      <xdr:col>13</xdr:col>
      <xdr:colOff>504825</xdr:colOff>
      <xdr:row>337</xdr:row>
      <xdr:rowOff>0</xdr:rowOff>
    </xdr:to>
    <xdr:sp>
      <xdr:nvSpPr>
        <xdr:cNvPr id="84" name="Text 22"/>
        <xdr:cNvSpPr txBox="1">
          <a:spLocks noChangeArrowheads="1"/>
        </xdr:cNvSpPr>
      </xdr:nvSpPr>
      <xdr:spPr>
        <a:xfrm>
          <a:off x="466725" y="54997350"/>
          <a:ext cx="5800725"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acquired 2 ordinary shares of RM1.00 each representing the entire issued and fully paid-up share capital of Edgelink Sdn Bhd for a total cash consideration of RM2 and 2 ordinary shares of RM1.00 each representing the entire issued and fully paid-up share capital of Bintang Ikhtisas Sdn Bhd for a total cash consideration of RM2;</a:t>
          </a:r>
        </a:p>
      </xdr:txBody>
    </xdr:sp>
    <xdr:clientData/>
  </xdr:twoCellAnchor>
  <xdr:twoCellAnchor>
    <xdr:from>
      <xdr:col>2</xdr:col>
      <xdr:colOff>47625</xdr:colOff>
      <xdr:row>337</xdr:row>
      <xdr:rowOff>0</xdr:rowOff>
    </xdr:from>
    <xdr:to>
      <xdr:col>13</xdr:col>
      <xdr:colOff>504825</xdr:colOff>
      <xdr:row>337</xdr:row>
      <xdr:rowOff>0</xdr:rowOff>
    </xdr:to>
    <xdr:sp>
      <xdr:nvSpPr>
        <xdr:cNvPr id="85" name="Text 22"/>
        <xdr:cNvSpPr txBox="1">
          <a:spLocks noChangeArrowheads="1"/>
        </xdr:cNvSpPr>
      </xdr:nvSpPr>
      <xdr:spPr>
        <a:xfrm>
          <a:off x="466725" y="54997350"/>
          <a:ext cx="5800725"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through its wholly-owned subsidiary, WP Properties Holdings Sdn Bhd, acquired the entire issued and fully paid-up share capital of Supreme Majestic Sdn Bhd comprising 2 ordinary shares of RM1.00 each for a cash consideration of RM2;</a:t>
          </a:r>
        </a:p>
      </xdr:txBody>
    </xdr:sp>
    <xdr:clientData/>
  </xdr:twoCellAnchor>
  <xdr:twoCellAnchor>
    <xdr:from>
      <xdr:col>2</xdr:col>
      <xdr:colOff>76200</xdr:colOff>
      <xdr:row>337</xdr:row>
      <xdr:rowOff>0</xdr:rowOff>
    </xdr:from>
    <xdr:to>
      <xdr:col>13</xdr:col>
      <xdr:colOff>533400</xdr:colOff>
      <xdr:row>337</xdr:row>
      <xdr:rowOff>0</xdr:rowOff>
    </xdr:to>
    <xdr:sp>
      <xdr:nvSpPr>
        <xdr:cNvPr id="86" name="Text 22"/>
        <xdr:cNvSpPr txBox="1">
          <a:spLocks noChangeArrowheads="1"/>
        </xdr:cNvSpPr>
      </xdr:nvSpPr>
      <xdr:spPr>
        <a:xfrm>
          <a:off x="495300" y="54997350"/>
          <a:ext cx="5800725"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through its wholly-owned subsidiary, WP Properties Holdings Sdn Bhd, acquired the entire issued and fully paid-up share capital of Aspirasi Bintang Sdn Bhd comprising 2 ordinary shares of RM1.00 each for a cash consideration of RM2;</a:t>
          </a:r>
        </a:p>
      </xdr:txBody>
    </xdr:sp>
    <xdr:clientData/>
  </xdr:twoCellAnchor>
  <xdr:twoCellAnchor>
    <xdr:from>
      <xdr:col>2</xdr:col>
      <xdr:colOff>85725</xdr:colOff>
      <xdr:row>337</xdr:row>
      <xdr:rowOff>0</xdr:rowOff>
    </xdr:from>
    <xdr:to>
      <xdr:col>13</xdr:col>
      <xdr:colOff>485775</xdr:colOff>
      <xdr:row>337</xdr:row>
      <xdr:rowOff>0</xdr:rowOff>
    </xdr:to>
    <xdr:sp>
      <xdr:nvSpPr>
        <xdr:cNvPr id="87" name="Text 22"/>
        <xdr:cNvSpPr txBox="1">
          <a:spLocks noChangeArrowheads="1"/>
        </xdr:cNvSpPr>
      </xdr:nvSpPr>
      <xdr:spPr>
        <a:xfrm>
          <a:off x="504825" y="54997350"/>
          <a:ext cx="5743575" cy="0"/>
        </a:xfrm>
        <a:prstGeom prst="rect">
          <a:avLst/>
        </a:prstGeom>
        <a:solidFill>
          <a:srgbClr val="FFFFFF"/>
        </a:solidFill>
        <a:ln w="1" cmpd="sng">
          <a:noFill/>
        </a:ln>
      </xdr:spPr>
      <xdr:txBody>
        <a:bodyPr vertOverflow="clip" wrap="square"/>
        <a:p>
          <a:pPr algn="just">
            <a:defRPr/>
          </a:pPr>
          <a:r>
            <a:rPr lang="en-US" cap="none" sz="1000" b="0" i="0" u="none" baseline="0"/>
            <a:t>On 5 June 2002, the Company through its wholly-owned subsidiary, Pan-Tiara Corporation Sdn Bhd, disposed off 10,000,000 ordinary shares representing 5.1% of the issued and paid-up share capital of Ayamas Food Corporation ("AFCB")  at a disposal price of RM1.50 per share.  Following the disposal, the Company's shareholdings in AFCB has reduced to 48.43%, making AFCB and Permanis Sdn Bhd associated companies of the Company;</a:t>
          </a:r>
        </a:p>
      </xdr:txBody>
    </xdr:sp>
    <xdr:clientData/>
  </xdr:twoCellAnchor>
  <xdr:twoCellAnchor>
    <xdr:from>
      <xdr:col>1</xdr:col>
      <xdr:colOff>76200</xdr:colOff>
      <xdr:row>345</xdr:row>
      <xdr:rowOff>0</xdr:rowOff>
    </xdr:from>
    <xdr:to>
      <xdr:col>14</xdr:col>
      <xdr:colOff>0</xdr:colOff>
      <xdr:row>348</xdr:row>
      <xdr:rowOff>0</xdr:rowOff>
    </xdr:to>
    <xdr:sp>
      <xdr:nvSpPr>
        <xdr:cNvPr id="88" name="Text 22"/>
        <xdr:cNvSpPr txBox="1">
          <a:spLocks noChangeArrowheads="1"/>
        </xdr:cNvSpPr>
      </xdr:nvSpPr>
      <xdr:spPr>
        <a:xfrm>
          <a:off x="285750" y="56292750"/>
          <a:ext cx="6143625" cy="4857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Contingent Liabilities and Contingent Assets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contingent liabilities or contingent assets since the last audited balance sheet as at 31 December 2003.
</a:t>
          </a:r>
        </a:p>
      </xdr:txBody>
    </xdr:sp>
    <xdr:clientData/>
  </xdr:twoCellAnchor>
  <xdr:twoCellAnchor>
    <xdr:from>
      <xdr:col>1</xdr:col>
      <xdr:colOff>66675</xdr:colOff>
      <xdr:row>374</xdr:row>
      <xdr:rowOff>19050</xdr:rowOff>
    </xdr:from>
    <xdr:to>
      <xdr:col>13</xdr:col>
      <xdr:colOff>581025</xdr:colOff>
      <xdr:row>384</xdr:row>
      <xdr:rowOff>57150</xdr:rowOff>
    </xdr:to>
    <xdr:sp>
      <xdr:nvSpPr>
        <xdr:cNvPr id="89" name="Text 22"/>
        <xdr:cNvSpPr txBox="1">
          <a:spLocks noChangeArrowheads="1"/>
        </xdr:cNvSpPr>
      </xdr:nvSpPr>
      <xdr:spPr>
        <a:xfrm>
          <a:off x="276225" y="61236225"/>
          <a:ext cx="6067425" cy="17811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 on Material Change in Profit Before Taxation
</a:t>
          </a:r>
          <a:r>
            <a:rPr lang="en-US" cap="none" sz="1000" b="0" i="0" u="none" baseline="0">
              <a:latin typeface="Times New Roman"/>
              <a:ea typeface="Times New Roman"/>
              <a:cs typeface="Times New Roman"/>
            </a:rPr>
            <a:t>The Group registered a profit before taxation of RM33.2 million in the current quarter as against RM10.4 million in the previous quarter.  Earnings per share increased from 3.5 sen in the previous quarter to 13.6 sen in the current quarter. 
Current quarter included the exceptional gain on disposal of Wisma KFC of RM16.1 million.  Excluding this exceptional item, the Group still achieved better results in the current quarter as against previous quarter. This was attributed to sustainable sales throughput at the restaurants through effective promotions and introduction of new products and the lower commodity prices of corn and soyabean meal in the current quarter.
</a:t>
          </a:r>
        </a:p>
      </xdr:txBody>
    </xdr:sp>
    <xdr:clientData/>
  </xdr:twoCellAnchor>
  <xdr:twoCellAnchor>
    <xdr:from>
      <xdr:col>1</xdr:col>
      <xdr:colOff>9525</xdr:colOff>
      <xdr:row>401</xdr:row>
      <xdr:rowOff>0</xdr:rowOff>
    </xdr:from>
    <xdr:to>
      <xdr:col>13</xdr:col>
      <xdr:colOff>447675</xdr:colOff>
      <xdr:row>404</xdr:row>
      <xdr:rowOff>28575</xdr:rowOff>
    </xdr:to>
    <xdr:sp>
      <xdr:nvSpPr>
        <xdr:cNvPr id="90" name="Text 22"/>
        <xdr:cNvSpPr txBox="1">
          <a:spLocks noChangeArrowheads="1"/>
        </xdr:cNvSpPr>
      </xdr:nvSpPr>
      <xdr:spPr>
        <a:xfrm>
          <a:off x="219075" y="65770125"/>
          <a:ext cx="5991225" cy="5143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 or Profit Guarantee</a:t>
          </a:r>
          <a:r>
            <a:rPr lang="en-US" cap="none" sz="1000" b="0" i="0" u="none" baseline="0">
              <a:latin typeface="Times New Roman"/>
              <a:ea typeface="Times New Roman"/>
              <a:cs typeface="Times New Roman"/>
            </a:rPr>
            <a:t>
Not applicable.</a:t>
          </a:r>
        </a:p>
      </xdr:txBody>
    </xdr:sp>
    <xdr:clientData/>
  </xdr:twoCellAnchor>
  <xdr:twoCellAnchor>
    <xdr:from>
      <xdr:col>1</xdr:col>
      <xdr:colOff>66675</xdr:colOff>
      <xdr:row>525</xdr:row>
      <xdr:rowOff>0</xdr:rowOff>
    </xdr:from>
    <xdr:to>
      <xdr:col>13</xdr:col>
      <xdr:colOff>485775</xdr:colOff>
      <xdr:row>526</xdr:row>
      <xdr:rowOff>38100</xdr:rowOff>
    </xdr:to>
    <xdr:sp>
      <xdr:nvSpPr>
        <xdr:cNvPr id="91" name="Text 22"/>
        <xdr:cNvSpPr txBox="1">
          <a:spLocks noChangeArrowheads="1"/>
        </xdr:cNvSpPr>
      </xdr:nvSpPr>
      <xdr:spPr>
        <a:xfrm>
          <a:off x="276225" y="84477225"/>
          <a:ext cx="5972175" cy="2000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Earnings Per Share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p>
      </xdr:txBody>
    </xdr:sp>
    <xdr:clientData/>
  </xdr:twoCellAnchor>
  <xdr:twoCellAnchor>
    <xdr:from>
      <xdr:col>2</xdr:col>
      <xdr:colOff>57150</xdr:colOff>
      <xdr:row>337</xdr:row>
      <xdr:rowOff>0</xdr:rowOff>
    </xdr:from>
    <xdr:to>
      <xdr:col>14</xdr:col>
      <xdr:colOff>0</xdr:colOff>
      <xdr:row>337</xdr:row>
      <xdr:rowOff>0</xdr:rowOff>
    </xdr:to>
    <xdr:sp>
      <xdr:nvSpPr>
        <xdr:cNvPr id="92" name="Text 22"/>
        <xdr:cNvSpPr txBox="1">
          <a:spLocks noChangeArrowheads="1"/>
        </xdr:cNvSpPr>
      </xdr:nvSpPr>
      <xdr:spPr>
        <a:xfrm>
          <a:off x="476250" y="54997350"/>
          <a:ext cx="5953125" cy="0"/>
        </a:xfrm>
        <a:prstGeom prst="rect">
          <a:avLst/>
        </a:prstGeom>
        <a:solidFill>
          <a:srgbClr val="FFFFFF"/>
        </a:solidFill>
        <a:ln w="1" cmpd="sng">
          <a:noFill/>
        </a:ln>
      </xdr:spPr>
      <xdr:txBody>
        <a:bodyPr vertOverflow="clip" wrap="square"/>
        <a:p>
          <a:pPr algn="just">
            <a:defRPr/>
          </a:pPr>
          <a:r>
            <a:rPr lang="en-US" cap="none" sz="1000" b="0" i="0" u="none" baseline="0"/>
            <a:t>The disposal was completed on 11 October 2002.
 </a:t>
          </a:r>
        </a:p>
      </xdr:txBody>
    </xdr:sp>
    <xdr:clientData/>
  </xdr:twoCellAnchor>
  <xdr:twoCellAnchor>
    <xdr:from>
      <xdr:col>2</xdr:col>
      <xdr:colOff>114300</xdr:colOff>
      <xdr:row>337</xdr:row>
      <xdr:rowOff>0</xdr:rowOff>
    </xdr:from>
    <xdr:to>
      <xdr:col>13</xdr:col>
      <xdr:colOff>552450</xdr:colOff>
      <xdr:row>337</xdr:row>
      <xdr:rowOff>0</xdr:rowOff>
    </xdr:to>
    <xdr:sp>
      <xdr:nvSpPr>
        <xdr:cNvPr id="93" name="Text 22"/>
        <xdr:cNvSpPr txBox="1">
          <a:spLocks noChangeArrowheads="1"/>
        </xdr:cNvSpPr>
      </xdr:nvSpPr>
      <xdr:spPr>
        <a:xfrm>
          <a:off x="533400" y="54997350"/>
          <a:ext cx="5781675" cy="0"/>
        </a:xfrm>
        <a:prstGeom prst="rect">
          <a:avLst/>
        </a:prstGeom>
        <a:solidFill>
          <a:srgbClr val="FFFFFF"/>
        </a:solidFill>
        <a:ln w="1" cmpd="sng">
          <a:noFill/>
        </a:ln>
      </xdr:spPr>
      <xdr:txBody>
        <a:bodyPr vertOverflow="clip" wrap="square"/>
        <a:p>
          <a:pPr algn="just">
            <a:defRPr/>
          </a:pPr>
          <a:r>
            <a:rPr lang="en-US" cap="none" sz="1000" b="0" i="0" u="none" baseline="0"/>
            <a:t>On 30 August 2002, Rasa Gourmet Sdn Bhd exercised the put option wherein Rasa Gourmet has put to Urban Fetch Sdn Bhd to purchase the option shares at cost (RM6.8 million), plus interest at the rate of 2% above the Malayan Banking Berhad's base lending rate fixed at the commencement of each relevant month from the date of completion of the acquisition of the option shares by Rasa Gourmet Sdn Bhd. The exercise of the put option is conditional upon the approval of Pepsico, Inc. Urban Fetch Sdn Bhd has paid RM680,000 being the refundable deposit and part-payment of the purchase price of the option shares; </a:t>
          </a:r>
        </a:p>
      </xdr:txBody>
    </xdr:sp>
    <xdr:clientData/>
  </xdr:twoCellAnchor>
  <xdr:twoCellAnchor>
    <xdr:from>
      <xdr:col>1</xdr:col>
      <xdr:colOff>76200</xdr:colOff>
      <xdr:row>148</xdr:row>
      <xdr:rowOff>0</xdr:rowOff>
    </xdr:from>
    <xdr:to>
      <xdr:col>13</xdr:col>
      <xdr:colOff>514350</xdr:colOff>
      <xdr:row>148</xdr:row>
      <xdr:rowOff>0</xdr:rowOff>
    </xdr:to>
    <xdr:sp>
      <xdr:nvSpPr>
        <xdr:cNvPr id="94" name="Text 22"/>
        <xdr:cNvSpPr txBox="1">
          <a:spLocks noChangeArrowheads="1"/>
        </xdr:cNvSpPr>
      </xdr:nvSpPr>
      <xdr:spPr>
        <a:xfrm>
          <a:off x="285750" y="24498300"/>
          <a:ext cx="5991225" cy="0"/>
        </a:xfrm>
        <a:prstGeom prst="rect">
          <a:avLst/>
        </a:prstGeom>
        <a:solidFill>
          <a:srgbClr val="FFFFFF"/>
        </a:solidFill>
        <a:ln w="1" cmpd="sng">
          <a:noFill/>
        </a:ln>
      </xdr:spPr>
      <xdr:txBody>
        <a:bodyPr vertOverflow="clip" wrap="square"/>
        <a:p>
          <a:pPr algn="just">
            <a:defRPr/>
          </a:pPr>
          <a:r>
            <a:rPr lang="en-US" cap="none" sz="1000" b="0" i="0" u="none" baseline="0"/>
            <a:t>The final net dividend paid on 16 August 2002 for the financial year ended 31 December 2001 was RM15,554,854 as compared to RM15,450,694 as provided for in the accounts, resulting in the additional payment of RM104,160.
.
</a:t>
          </a:r>
        </a:p>
      </xdr:txBody>
    </xdr:sp>
    <xdr:clientData/>
  </xdr:twoCellAnchor>
  <xdr:twoCellAnchor>
    <xdr:from>
      <xdr:col>2</xdr:col>
      <xdr:colOff>66675</xdr:colOff>
      <xdr:row>462</xdr:row>
      <xdr:rowOff>0</xdr:rowOff>
    </xdr:from>
    <xdr:to>
      <xdr:col>13</xdr:col>
      <xdr:colOff>619125</xdr:colOff>
      <xdr:row>468</xdr:row>
      <xdr:rowOff>0</xdr:rowOff>
    </xdr:to>
    <xdr:sp>
      <xdr:nvSpPr>
        <xdr:cNvPr id="95" name="Text 22"/>
        <xdr:cNvSpPr txBox="1">
          <a:spLocks noChangeArrowheads="1"/>
        </xdr:cNvSpPr>
      </xdr:nvSpPr>
      <xdr:spPr>
        <a:xfrm>
          <a:off x="485775" y="75057000"/>
          <a:ext cx="5895975" cy="876300"/>
        </a:xfrm>
        <a:prstGeom prst="rect">
          <a:avLst/>
        </a:prstGeom>
        <a:solidFill>
          <a:srgbClr val="FFFFFF"/>
        </a:solidFill>
        <a:ln w="1" cmpd="sng">
          <a:noFill/>
        </a:ln>
      </xdr:spPr>
      <xdr:txBody>
        <a:bodyPr vertOverflow="clip" wrap="square"/>
        <a:p>
          <a:pPr algn="just">
            <a:defRPr/>
          </a:pPr>
          <a:r>
            <a:rPr lang="en-US" cap="none" sz="1000" b="0" i="0" u="none" baseline="0"/>
            <a:t>restricted offer for sale/placement by Pan-Tiara Corporation Sdn Bhd, a wholly-owned subsidiary of the Company, of its entire 48.43% equity interest in QSR (after the AFCB share and warrant swap and AFCB listing transfer), comprising 94,953,500 ordinary shares of RM1.00 each and 34,984,500 warrants in QSR to the shareholders of the Company (except for C.I. Enterprise Sdn Bhd) and  identified senior management personnel of the Group ("ROS/Private Placement").</a:t>
          </a:r>
        </a:p>
      </xdr:txBody>
    </xdr:sp>
    <xdr:clientData/>
  </xdr:twoCellAnchor>
  <xdr:twoCellAnchor>
    <xdr:from>
      <xdr:col>2</xdr:col>
      <xdr:colOff>38100</xdr:colOff>
      <xdr:row>459</xdr:row>
      <xdr:rowOff>0</xdr:rowOff>
    </xdr:from>
    <xdr:to>
      <xdr:col>13</xdr:col>
      <xdr:colOff>609600</xdr:colOff>
      <xdr:row>461</xdr:row>
      <xdr:rowOff>19050</xdr:rowOff>
    </xdr:to>
    <xdr:sp>
      <xdr:nvSpPr>
        <xdr:cNvPr id="96" name="Text 22"/>
        <xdr:cNvSpPr txBox="1">
          <a:spLocks noChangeArrowheads="1"/>
        </xdr:cNvSpPr>
      </xdr:nvSpPr>
      <xdr:spPr>
        <a:xfrm>
          <a:off x="457200" y="74618850"/>
          <a:ext cx="5915025" cy="342900"/>
        </a:xfrm>
        <a:prstGeom prst="rect">
          <a:avLst/>
        </a:prstGeom>
        <a:solidFill>
          <a:srgbClr val="FFFFFF"/>
        </a:solidFill>
        <a:ln w="1" cmpd="sng">
          <a:noFill/>
        </a:ln>
      </xdr:spPr>
      <xdr:txBody>
        <a:bodyPr vertOverflow="clip" wrap="square"/>
        <a:p>
          <a:pPr algn="just">
            <a:defRPr/>
          </a:pPr>
          <a:r>
            <a:rPr lang="en-US" cap="none" sz="1000" b="0" i="0" u="none" baseline="0"/>
            <a:t>disposal of the entire equity interest in Pizza Hut Holdings (Malaysia) Sdn Bhd to QSR for a cash consideration of RM115 million; and</a:t>
          </a:r>
        </a:p>
      </xdr:txBody>
    </xdr:sp>
    <xdr:clientData/>
  </xdr:twoCellAnchor>
  <xdr:twoCellAnchor>
    <xdr:from>
      <xdr:col>2</xdr:col>
      <xdr:colOff>28575</xdr:colOff>
      <xdr:row>451</xdr:row>
      <xdr:rowOff>0</xdr:rowOff>
    </xdr:from>
    <xdr:to>
      <xdr:col>13</xdr:col>
      <xdr:colOff>600075</xdr:colOff>
      <xdr:row>455</xdr:row>
      <xdr:rowOff>76200</xdr:rowOff>
    </xdr:to>
    <xdr:sp>
      <xdr:nvSpPr>
        <xdr:cNvPr id="97" name="Text 22"/>
        <xdr:cNvSpPr txBox="1">
          <a:spLocks noChangeArrowheads="1"/>
        </xdr:cNvSpPr>
      </xdr:nvSpPr>
      <xdr:spPr>
        <a:xfrm>
          <a:off x="447675" y="73409175"/>
          <a:ext cx="5915025" cy="723900"/>
        </a:xfrm>
        <a:prstGeom prst="rect">
          <a:avLst/>
        </a:prstGeom>
        <a:solidFill>
          <a:srgbClr val="FFFFFF"/>
        </a:solidFill>
        <a:ln w="1" cmpd="sng">
          <a:noFill/>
        </a:ln>
      </xdr:spPr>
      <xdr:txBody>
        <a:bodyPr vertOverflow="clip" wrap="square"/>
        <a:p>
          <a:pPr algn="just">
            <a:defRPr/>
          </a:pPr>
          <a:r>
            <a:rPr lang="en-US" cap="none" sz="1000" b="0" i="0" u="none" baseline="0"/>
            <a:t>acquisition of the entire equity interest in AFCB and all outstanding warrants 2002/2007 in AFCB (after the share and warrant swap between the shareholders and warrantholders of AFCB and QSR Brands Bhd ("QSR") ("AFCB share and warrant swap") and transfer of the listing status of AFCB to QSR ("AFCB listing transfer") for a cash consideration of RM260 million ("AFCB Acquisition");</a:t>
          </a:r>
        </a:p>
      </xdr:txBody>
    </xdr:sp>
    <xdr:clientData/>
  </xdr:twoCellAnchor>
  <xdr:twoCellAnchor>
    <xdr:from>
      <xdr:col>1</xdr:col>
      <xdr:colOff>19050</xdr:colOff>
      <xdr:row>468</xdr:row>
      <xdr:rowOff>0</xdr:rowOff>
    </xdr:from>
    <xdr:to>
      <xdr:col>13</xdr:col>
      <xdr:colOff>581025</xdr:colOff>
      <xdr:row>470</xdr:row>
      <xdr:rowOff>0</xdr:rowOff>
    </xdr:to>
    <xdr:sp>
      <xdr:nvSpPr>
        <xdr:cNvPr id="98" name="Text 22"/>
        <xdr:cNvSpPr txBox="1">
          <a:spLocks noChangeArrowheads="1"/>
        </xdr:cNvSpPr>
      </xdr:nvSpPr>
      <xdr:spPr>
        <a:xfrm>
          <a:off x="228600" y="75933300"/>
          <a:ext cx="6115050" cy="323850"/>
        </a:xfrm>
        <a:prstGeom prst="rect">
          <a:avLst/>
        </a:prstGeom>
        <a:solidFill>
          <a:srgbClr val="FFFFFF"/>
        </a:solidFill>
        <a:ln w="1" cmpd="sng">
          <a:noFill/>
        </a:ln>
      </xdr:spPr>
      <xdr:txBody>
        <a:bodyPr vertOverflow="clip" wrap="square"/>
        <a:p>
          <a:pPr algn="just">
            <a:defRPr/>
          </a:pPr>
          <a:r>
            <a:rPr lang="en-US" cap="none" sz="1000" b="0" i="0" u="none" baseline="0"/>
            <a:t>The acquisitions and disposals were completed on 1 April 2004 while the ROS/Private Placement was completed on 3 June 2004.</a:t>
          </a:r>
        </a:p>
      </xdr:txBody>
    </xdr:sp>
    <xdr:clientData/>
  </xdr:twoCellAnchor>
  <xdr:twoCellAnchor>
    <xdr:from>
      <xdr:col>0</xdr:col>
      <xdr:colOff>38100</xdr:colOff>
      <xdr:row>160</xdr:row>
      <xdr:rowOff>0</xdr:rowOff>
    </xdr:from>
    <xdr:to>
      <xdr:col>13</xdr:col>
      <xdr:colOff>533400</xdr:colOff>
      <xdr:row>162</xdr:row>
      <xdr:rowOff>66675</xdr:rowOff>
    </xdr:to>
    <xdr:sp>
      <xdr:nvSpPr>
        <xdr:cNvPr id="99" name="Text 22"/>
        <xdr:cNvSpPr txBox="1">
          <a:spLocks noChangeArrowheads="1"/>
        </xdr:cNvSpPr>
      </xdr:nvSpPr>
      <xdr:spPr>
        <a:xfrm>
          <a:off x="38100" y="27298650"/>
          <a:ext cx="6257925" cy="390525"/>
        </a:xfrm>
        <a:prstGeom prst="rect">
          <a:avLst/>
        </a:prstGeom>
        <a:solidFill>
          <a:srgbClr val="FFFFFF"/>
        </a:solidFill>
        <a:ln w="1" cmpd="sng">
          <a:noFill/>
        </a:ln>
      </xdr:spPr>
      <xdr:txBody>
        <a:bodyPr vertOverflow="clip" wrap="square"/>
        <a:p>
          <a:pPr algn="just">
            <a:defRPr/>
          </a:pPr>
          <a:r>
            <a:rPr lang="en-US" cap="none" sz="1000" b="0" i="0" u="none" baseline="0"/>
            <a:t>(The Condensed Consolidated Statement of Changes in Equity should be read in conjuction with the Annual Financial Report for the year ended 31 December 2003)</a:t>
          </a:r>
        </a:p>
      </xdr:txBody>
    </xdr:sp>
    <xdr:clientData/>
  </xdr:twoCellAnchor>
  <xdr:twoCellAnchor>
    <xdr:from>
      <xdr:col>1</xdr:col>
      <xdr:colOff>38100</xdr:colOff>
      <xdr:row>550</xdr:row>
      <xdr:rowOff>0</xdr:rowOff>
    </xdr:from>
    <xdr:to>
      <xdr:col>13</xdr:col>
      <xdr:colOff>600075</xdr:colOff>
      <xdr:row>555</xdr:row>
      <xdr:rowOff>0</xdr:rowOff>
    </xdr:to>
    <xdr:sp>
      <xdr:nvSpPr>
        <xdr:cNvPr id="100" name="Text 22"/>
        <xdr:cNvSpPr txBox="1">
          <a:spLocks noChangeArrowheads="1"/>
        </xdr:cNvSpPr>
      </xdr:nvSpPr>
      <xdr:spPr>
        <a:xfrm>
          <a:off x="247650" y="88144350"/>
          <a:ext cx="6115050" cy="7048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Authorisation for Issue</a:t>
          </a:r>
          <a:r>
            <a:rPr lang="en-US" cap="none" sz="1000" b="0" i="0" u="none" baseline="0">
              <a:latin typeface="Times New Roman"/>
              <a:ea typeface="Times New Roman"/>
              <a:cs typeface="Times New Roman"/>
            </a:rPr>
            <a:t>
The interim financial statements were authorised for issue by the Board of Directors in accordance with a resolution of the Directors on 18 February 2005.</a:t>
          </a:r>
          <a:r>
            <a:rPr lang="en-US" cap="none" sz="1000" b="1" i="0" u="none" baseline="0">
              <a:latin typeface="Times New Roman"/>
              <a:ea typeface="Times New Roman"/>
              <a:cs typeface="Times New Roman"/>
            </a:rPr>
            <a:t>
T</a:t>
          </a:r>
          <a:r>
            <a:rPr lang="en-US" cap="none" sz="1000" b="0" i="0" u="none" baseline="0">
              <a:latin typeface="Times New Roman"/>
              <a:ea typeface="Times New Roman"/>
              <a:cs typeface="Times New Roman"/>
            </a:rPr>
            <a:t>here were no financial instruments with off balance sheet risk as at the date of this report.
</a:t>
          </a:r>
        </a:p>
      </xdr:txBody>
    </xdr:sp>
    <xdr:clientData/>
  </xdr:twoCellAnchor>
  <xdr:twoCellAnchor>
    <xdr:from>
      <xdr:col>1</xdr:col>
      <xdr:colOff>76200</xdr:colOff>
      <xdr:row>546</xdr:row>
      <xdr:rowOff>95250</xdr:rowOff>
    </xdr:from>
    <xdr:to>
      <xdr:col>13</xdr:col>
      <xdr:colOff>619125</xdr:colOff>
      <xdr:row>549</xdr:row>
      <xdr:rowOff>38100</xdr:rowOff>
    </xdr:to>
    <xdr:sp>
      <xdr:nvSpPr>
        <xdr:cNvPr id="101" name="Text 22"/>
        <xdr:cNvSpPr txBox="1">
          <a:spLocks noChangeArrowheads="1"/>
        </xdr:cNvSpPr>
      </xdr:nvSpPr>
      <xdr:spPr>
        <a:xfrm>
          <a:off x="285750" y="87639525"/>
          <a:ext cx="6096000" cy="381000"/>
        </a:xfrm>
        <a:prstGeom prst="rect">
          <a:avLst/>
        </a:prstGeom>
        <a:solidFill>
          <a:srgbClr val="FFFFFF"/>
        </a:solidFill>
        <a:ln w="1" cmpd="sng">
          <a:noFill/>
        </a:ln>
      </xdr:spPr>
      <xdr:txBody>
        <a:bodyPr vertOverflow="clip" wrap="square"/>
        <a:p>
          <a:pPr algn="just">
            <a:defRPr/>
          </a:pPr>
          <a:r>
            <a:rPr lang="en-US" cap="none" sz="1000" b="0" i="0" u="none" baseline="0"/>
            <a:t>The unexercised 37,350,630 convertible warrants 1996/2006 were not included in the diluted earnings per share calculation as it is anti-dilutive in nature.</a:t>
          </a:r>
        </a:p>
      </xdr:txBody>
    </xdr:sp>
    <xdr:clientData/>
  </xdr:twoCellAnchor>
  <xdr:twoCellAnchor>
    <xdr:from>
      <xdr:col>2</xdr:col>
      <xdr:colOff>95250</xdr:colOff>
      <xdr:row>470</xdr:row>
      <xdr:rowOff>0</xdr:rowOff>
    </xdr:from>
    <xdr:to>
      <xdr:col>13</xdr:col>
      <xdr:colOff>476250</xdr:colOff>
      <xdr:row>470</xdr:row>
      <xdr:rowOff>0</xdr:rowOff>
    </xdr:to>
    <xdr:sp>
      <xdr:nvSpPr>
        <xdr:cNvPr id="102" name="Text 22"/>
        <xdr:cNvSpPr txBox="1">
          <a:spLocks noChangeArrowheads="1"/>
        </xdr:cNvSpPr>
      </xdr:nvSpPr>
      <xdr:spPr>
        <a:xfrm>
          <a:off x="514350" y="76257150"/>
          <a:ext cx="5724525" cy="0"/>
        </a:xfrm>
        <a:prstGeom prst="rect">
          <a:avLst/>
        </a:prstGeom>
        <a:solidFill>
          <a:srgbClr val="FFFFFF"/>
        </a:solidFill>
        <a:ln w="1" cmpd="sng">
          <a:noFill/>
        </a:ln>
      </xdr:spPr>
      <xdr:txBody>
        <a:bodyPr vertOverflow="clip" wrap="square"/>
        <a:p>
          <a:pPr algn="just">
            <a:defRPr/>
          </a:pPr>
          <a:r>
            <a:rPr lang="en-US" cap="none" sz="1000" b="0" i="0" u="none" baseline="0"/>
            <a:t>Ministry of International Trade and Industry on 16 July 2003;</a:t>
          </a:r>
        </a:p>
      </xdr:txBody>
    </xdr:sp>
    <xdr:clientData/>
  </xdr:twoCellAnchor>
  <xdr:twoCellAnchor>
    <xdr:from>
      <xdr:col>2</xdr:col>
      <xdr:colOff>76200</xdr:colOff>
      <xdr:row>470</xdr:row>
      <xdr:rowOff>0</xdr:rowOff>
    </xdr:from>
    <xdr:to>
      <xdr:col>13</xdr:col>
      <xdr:colOff>447675</xdr:colOff>
      <xdr:row>470</xdr:row>
      <xdr:rowOff>0</xdr:rowOff>
    </xdr:to>
    <xdr:sp>
      <xdr:nvSpPr>
        <xdr:cNvPr id="103" name="Text 22"/>
        <xdr:cNvSpPr txBox="1">
          <a:spLocks noChangeArrowheads="1"/>
        </xdr:cNvSpPr>
      </xdr:nvSpPr>
      <xdr:spPr>
        <a:xfrm>
          <a:off x="495300" y="76257150"/>
          <a:ext cx="5715000" cy="0"/>
        </a:xfrm>
        <a:prstGeom prst="rect">
          <a:avLst/>
        </a:prstGeom>
        <a:solidFill>
          <a:srgbClr val="FFFFFF"/>
        </a:solidFill>
        <a:ln w="1" cmpd="sng">
          <a:noFill/>
        </a:ln>
      </xdr:spPr>
      <xdr:txBody>
        <a:bodyPr vertOverflow="clip" wrap="square"/>
        <a:p>
          <a:pPr algn="just">
            <a:defRPr/>
          </a:pPr>
          <a:r>
            <a:rPr lang="en-US" cap="none" sz="1000" b="0" i="0" u="none" baseline="0"/>
            <a:t>Securities Commission ("SC") on 12 August 2003;and</a:t>
          </a:r>
        </a:p>
      </xdr:txBody>
    </xdr:sp>
    <xdr:clientData/>
  </xdr:twoCellAnchor>
  <xdr:twoCellAnchor>
    <xdr:from>
      <xdr:col>2</xdr:col>
      <xdr:colOff>85725</xdr:colOff>
      <xdr:row>470</xdr:row>
      <xdr:rowOff>0</xdr:rowOff>
    </xdr:from>
    <xdr:to>
      <xdr:col>13</xdr:col>
      <xdr:colOff>466725</xdr:colOff>
      <xdr:row>470</xdr:row>
      <xdr:rowOff>0</xdr:rowOff>
    </xdr:to>
    <xdr:sp>
      <xdr:nvSpPr>
        <xdr:cNvPr id="104" name="Text 22"/>
        <xdr:cNvSpPr txBox="1">
          <a:spLocks noChangeArrowheads="1"/>
        </xdr:cNvSpPr>
      </xdr:nvSpPr>
      <xdr:spPr>
        <a:xfrm>
          <a:off x="504825" y="76257150"/>
          <a:ext cx="5724525" cy="0"/>
        </a:xfrm>
        <a:prstGeom prst="rect">
          <a:avLst/>
        </a:prstGeom>
        <a:solidFill>
          <a:srgbClr val="FFFFFF"/>
        </a:solidFill>
        <a:ln w="1" cmpd="sng">
          <a:noFill/>
        </a:ln>
      </xdr:spPr>
      <xdr:txBody>
        <a:bodyPr vertOverflow="clip" wrap="square"/>
        <a:p>
          <a:pPr algn="just">
            <a:defRPr/>
          </a:pPr>
          <a:r>
            <a:rPr lang="en-US" cap="none" sz="1000" b="0" i="0" u="none" baseline="0"/>
            <a:t>Foreign Investment Committee ("FIC") on 12 August 2003 (Approval by SC on behalf of FIC).</a:t>
          </a:r>
        </a:p>
      </xdr:txBody>
    </xdr:sp>
    <xdr:clientData/>
  </xdr:twoCellAnchor>
  <xdr:twoCellAnchor>
    <xdr:from>
      <xdr:col>1</xdr:col>
      <xdr:colOff>28575</xdr:colOff>
      <xdr:row>470</xdr:row>
      <xdr:rowOff>0</xdr:rowOff>
    </xdr:from>
    <xdr:to>
      <xdr:col>13</xdr:col>
      <xdr:colOff>95250</xdr:colOff>
      <xdr:row>470</xdr:row>
      <xdr:rowOff>0</xdr:rowOff>
    </xdr:to>
    <xdr:sp>
      <xdr:nvSpPr>
        <xdr:cNvPr id="105" name="Text 22"/>
        <xdr:cNvSpPr txBox="1">
          <a:spLocks noChangeArrowheads="1"/>
        </xdr:cNvSpPr>
      </xdr:nvSpPr>
      <xdr:spPr>
        <a:xfrm>
          <a:off x="238125" y="76257150"/>
          <a:ext cx="5619750" cy="0"/>
        </a:xfrm>
        <a:prstGeom prst="rect">
          <a:avLst/>
        </a:prstGeom>
        <a:solidFill>
          <a:srgbClr val="FFFFFF"/>
        </a:solidFill>
        <a:ln w="1" cmpd="sng">
          <a:noFill/>
        </a:ln>
      </xdr:spPr>
      <xdr:txBody>
        <a:bodyPr vertOverflow="clip" wrap="square"/>
        <a:p>
          <a:pPr algn="just">
            <a:defRPr/>
          </a:pPr>
          <a:r>
            <a:rPr lang="en-US" cap="none" sz="1000" b="0" i="0" u="none" baseline="0"/>
            <a:t>The proposed reorganisation scheme is still pending, inter alia, approval from the shareholders.</a:t>
          </a:r>
        </a:p>
      </xdr:txBody>
    </xdr:sp>
    <xdr:clientData/>
  </xdr:twoCellAnchor>
  <xdr:twoCellAnchor>
    <xdr:from>
      <xdr:col>1</xdr:col>
      <xdr:colOff>28575</xdr:colOff>
      <xdr:row>471</xdr:row>
      <xdr:rowOff>0</xdr:rowOff>
    </xdr:from>
    <xdr:to>
      <xdr:col>13</xdr:col>
      <xdr:colOff>581025</xdr:colOff>
      <xdr:row>478</xdr:row>
      <xdr:rowOff>200025</xdr:rowOff>
    </xdr:to>
    <xdr:sp>
      <xdr:nvSpPr>
        <xdr:cNvPr id="106" name="Text 22"/>
        <xdr:cNvSpPr txBox="1">
          <a:spLocks noChangeArrowheads="1"/>
        </xdr:cNvSpPr>
      </xdr:nvSpPr>
      <xdr:spPr>
        <a:xfrm>
          <a:off x="238125" y="76342875"/>
          <a:ext cx="6105525" cy="133350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Company has on 14 January 2004 announced the approval granted by SC (via its letter dated 12 January 2004) wherein, KFCH is required to, inter alia, make the necessary application to the relevant authorities to change the express condition stipulated in the title for Lot 2294, Mukim Machap, Daerah Alor Gajah, Melaka to be suitable for poultry farming activities within four (4) months from 12 August 2003. The Company is also required to announce the status of the application in its quarterly announcements to Bursa Securities.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Pursuant thereto, the Company wishes to inform that the abovementioned application has been approved by Pejabat Daerah &amp; Tanah Alor Gajah vide its letter dated 19 May 2004 which was received by the Company on 31 May 2004.</a:t>
          </a:r>
        </a:p>
      </xdr:txBody>
    </xdr:sp>
    <xdr:clientData/>
  </xdr:twoCellAnchor>
  <xdr:twoCellAnchor>
    <xdr:from>
      <xdr:col>2</xdr:col>
      <xdr:colOff>38100</xdr:colOff>
      <xdr:row>456</xdr:row>
      <xdr:rowOff>0</xdr:rowOff>
    </xdr:from>
    <xdr:to>
      <xdr:col>13</xdr:col>
      <xdr:colOff>590550</xdr:colOff>
      <xdr:row>458</xdr:row>
      <xdr:rowOff>76200</xdr:rowOff>
    </xdr:to>
    <xdr:sp>
      <xdr:nvSpPr>
        <xdr:cNvPr id="107" name="Text 22"/>
        <xdr:cNvSpPr txBox="1">
          <a:spLocks noChangeArrowheads="1"/>
        </xdr:cNvSpPr>
      </xdr:nvSpPr>
      <xdr:spPr>
        <a:xfrm>
          <a:off x="457200" y="74180700"/>
          <a:ext cx="5895975" cy="400050"/>
        </a:xfrm>
        <a:prstGeom prst="rect">
          <a:avLst/>
        </a:prstGeom>
        <a:solidFill>
          <a:srgbClr val="FFFFFF"/>
        </a:solidFill>
        <a:ln w="1" cmpd="sng">
          <a:noFill/>
        </a:ln>
      </xdr:spPr>
      <xdr:txBody>
        <a:bodyPr vertOverflow="clip" wrap="square"/>
        <a:p>
          <a:pPr algn="just">
            <a:defRPr/>
          </a:pPr>
          <a:r>
            <a:rPr lang="en-US" cap="none" sz="1000" b="0" i="0" u="none" baseline="0"/>
            <a:t>disposal of the entire equity interest in Pep Bottlers Sdn Bhd to C.I. Holdings Berhad for a cash consideration of RM35.28 million ("Pep Bottlers Disposal");</a:t>
          </a:r>
        </a:p>
      </xdr:txBody>
    </xdr:sp>
    <xdr:clientData/>
  </xdr:twoCellAnchor>
  <xdr:twoCellAnchor>
    <xdr:from>
      <xdr:col>0</xdr:col>
      <xdr:colOff>47625</xdr:colOff>
      <xdr:row>584</xdr:row>
      <xdr:rowOff>114300</xdr:rowOff>
    </xdr:from>
    <xdr:to>
      <xdr:col>13</xdr:col>
      <xdr:colOff>295275</xdr:colOff>
      <xdr:row>592</xdr:row>
      <xdr:rowOff>9525</xdr:rowOff>
    </xdr:to>
    <xdr:sp>
      <xdr:nvSpPr>
        <xdr:cNvPr id="108" name="Text 22"/>
        <xdr:cNvSpPr txBox="1">
          <a:spLocks noChangeArrowheads="1"/>
        </xdr:cNvSpPr>
      </xdr:nvSpPr>
      <xdr:spPr>
        <a:xfrm>
          <a:off x="47625" y="93735525"/>
          <a:ext cx="6010275" cy="1190625"/>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66675</xdr:colOff>
      <xdr:row>353</xdr:row>
      <xdr:rowOff>9525</xdr:rowOff>
    </xdr:from>
    <xdr:to>
      <xdr:col>13</xdr:col>
      <xdr:colOff>609600</xdr:colOff>
      <xdr:row>364</xdr:row>
      <xdr:rowOff>66675</xdr:rowOff>
    </xdr:to>
    <xdr:sp>
      <xdr:nvSpPr>
        <xdr:cNvPr id="109" name="Text 22"/>
        <xdr:cNvSpPr txBox="1">
          <a:spLocks noChangeArrowheads="1"/>
        </xdr:cNvSpPr>
      </xdr:nvSpPr>
      <xdr:spPr>
        <a:xfrm>
          <a:off x="276225" y="57531000"/>
          <a:ext cx="6096000" cy="18383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Performance Review</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Group chalked up a revenue of RM1,410.9 million for the current financial year, representing an increase of 2.2% over prior year corresponding period of RM1,380.6 million.
It registered a profit before taxation of RM65.7 million in the current year as against prior year corresponding period of RM66.1 million.  The current year results included the gain on disposal of investments of RM4.0 million as part of the Group restructuring scheme which was completed on 1 April 2004 and the gain on disposal of Wisma KFC of RM16.1 million.
The lower profit in the current financial year was primarily attributed to :-</a:t>
          </a:r>
        </a:p>
      </xdr:txBody>
    </xdr:sp>
    <xdr:clientData/>
  </xdr:twoCellAnchor>
  <xdr:twoCellAnchor>
    <xdr:from>
      <xdr:col>2</xdr:col>
      <xdr:colOff>28575</xdr:colOff>
      <xdr:row>370</xdr:row>
      <xdr:rowOff>28575</xdr:rowOff>
    </xdr:from>
    <xdr:to>
      <xdr:col>13</xdr:col>
      <xdr:colOff>609600</xdr:colOff>
      <xdr:row>373</xdr:row>
      <xdr:rowOff>19050</xdr:rowOff>
    </xdr:to>
    <xdr:sp>
      <xdr:nvSpPr>
        <xdr:cNvPr id="110" name="Text 22"/>
        <xdr:cNvSpPr txBox="1">
          <a:spLocks noChangeArrowheads="1"/>
        </xdr:cNvSpPr>
      </xdr:nvSpPr>
      <xdr:spPr>
        <a:xfrm>
          <a:off x="447675" y="60521850"/>
          <a:ext cx="5924550" cy="533400"/>
        </a:xfrm>
        <a:prstGeom prst="rect">
          <a:avLst/>
        </a:prstGeom>
        <a:solidFill>
          <a:srgbClr val="FFFFFF"/>
        </a:solidFill>
        <a:ln w="1" cmpd="sng">
          <a:noFill/>
        </a:ln>
      </xdr:spPr>
      <xdr:txBody>
        <a:bodyPr vertOverflow="clip" wrap="square"/>
        <a:p>
          <a:pPr algn="just">
            <a:defRPr/>
          </a:pPr>
          <a:r>
            <a:rPr lang="en-US" cap="none" sz="1000" b="0" i="0" u="none" baseline="0"/>
            <a:t>higher advertising and promotion expenditure incurred of approximately RM4 million to emphasize the safety of the Group's products during the bird flu scare period in the first quarter and the launching of more effective value promotions and new product variant post-bird flu period to drive transactions.
</a:t>
          </a:r>
        </a:p>
      </xdr:txBody>
    </xdr:sp>
    <xdr:clientData/>
  </xdr:twoCellAnchor>
  <xdr:twoCellAnchor>
    <xdr:from>
      <xdr:col>2</xdr:col>
      <xdr:colOff>95250</xdr:colOff>
      <xdr:row>522</xdr:row>
      <xdr:rowOff>0</xdr:rowOff>
    </xdr:from>
    <xdr:to>
      <xdr:col>13</xdr:col>
      <xdr:colOff>552450</xdr:colOff>
      <xdr:row>522</xdr:row>
      <xdr:rowOff>0</xdr:rowOff>
    </xdr:to>
    <xdr:sp>
      <xdr:nvSpPr>
        <xdr:cNvPr id="111" name="Text 22"/>
        <xdr:cNvSpPr txBox="1">
          <a:spLocks noChangeArrowheads="1"/>
        </xdr:cNvSpPr>
      </xdr:nvSpPr>
      <xdr:spPr>
        <a:xfrm>
          <a:off x="514350" y="84039075"/>
          <a:ext cx="5800725" cy="0"/>
        </a:xfrm>
        <a:prstGeom prst="rect">
          <a:avLst/>
        </a:prstGeom>
        <a:solidFill>
          <a:srgbClr val="FFFFFF"/>
        </a:solidFill>
        <a:ln w="1" cmpd="sng">
          <a:noFill/>
        </a:ln>
      </xdr:spPr>
      <xdr:txBody>
        <a:bodyPr vertOverflow="clip" wrap="square"/>
        <a:p>
          <a:pPr algn="just">
            <a:defRPr/>
          </a:pPr>
          <a:r>
            <a:rPr lang="en-US" cap="none" sz="1000" b="0" i="0" u="none" baseline="0"/>
            <a:t>shares transferred into the Depositor's Securities Account before 4 p.m. on 10 September 2004 in respect of ordinary transfers; and
</a:t>
          </a:r>
        </a:p>
      </xdr:txBody>
    </xdr:sp>
    <xdr:clientData/>
  </xdr:twoCellAnchor>
  <xdr:twoCellAnchor>
    <xdr:from>
      <xdr:col>2</xdr:col>
      <xdr:colOff>85725</xdr:colOff>
      <xdr:row>522</xdr:row>
      <xdr:rowOff>0</xdr:rowOff>
    </xdr:from>
    <xdr:to>
      <xdr:col>13</xdr:col>
      <xdr:colOff>552450</xdr:colOff>
      <xdr:row>522</xdr:row>
      <xdr:rowOff>0</xdr:rowOff>
    </xdr:to>
    <xdr:sp>
      <xdr:nvSpPr>
        <xdr:cNvPr id="112" name="Text 22"/>
        <xdr:cNvSpPr txBox="1">
          <a:spLocks noChangeArrowheads="1"/>
        </xdr:cNvSpPr>
      </xdr:nvSpPr>
      <xdr:spPr>
        <a:xfrm>
          <a:off x="504825" y="84039075"/>
          <a:ext cx="5810250" cy="0"/>
        </a:xfrm>
        <a:prstGeom prst="rect">
          <a:avLst/>
        </a:prstGeom>
        <a:solidFill>
          <a:srgbClr val="FFFFFF"/>
        </a:solidFill>
        <a:ln w="1" cmpd="sng">
          <a:noFill/>
        </a:ln>
      </xdr:spPr>
      <xdr:txBody>
        <a:bodyPr vertOverflow="clip" wrap="square"/>
        <a:p>
          <a:pPr algn="just">
            <a:defRPr/>
          </a:pPr>
          <a:r>
            <a:rPr lang="en-US" cap="none" sz="1000" b="0" i="0" u="none" baseline="0"/>
            <a:t>share bought on the Bursa Securities on a cum entitlement basis according to the Rules of the Bursa Securities.
</a:t>
          </a:r>
        </a:p>
      </xdr:txBody>
    </xdr:sp>
    <xdr:clientData/>
  </xdr:twoCellAnchor>
  <xdr:twoCellAnchor>
    <xdr:from>
      <xdr:col>1</xdr:col>
      <xdr:colOff>57150</xdr:colOff>
      <xdr:row>385</xdr:row>
      <xdr:rowOff>28575</xdr:rowOff>
    </xdr:from>
    <xdr:to>
      <xdr:col>13</xdr:col>
      <xdr:colOff>590550</xdr:colOff>
      <xdr:row>400</xdr:row>
      <xdr:rowOff>38100</xdr:rowOff>
    </xdr:to>
    <xdr:sp>
      <xdr:nvSpPr>
        <xdr:cNvPr id="113" name="Text 22"/>
        <xdr:cNvSpPr txBox="1">
          <a:spLocks noChangeArrowheads="1"/>
        </xdr:cNvSpPr>
      </xdr:nvSpPr>
      <xdr:spPr>
        <a:xfrm>
          <a:off x="266700" y="63093600"/>
          <a:ext cx="6086475" cy="25812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Commentary on Prospects</a:t>
          </a:r>
          <a:r>
            <a:rPr lang="en-US" cap="none" sz="1000" b="0" i="0" u="none" baseline="0">
              <a:latin typeface="Times New Roman"/>
              <a:ea typeface="Times New Roman"/>
              <a:cs typeface="Times New Roman"/>
            </a:rPr>
            <a:t>
The country is expected to post a strong economic growth of 7% for the year 2004 and projected an economic growth of 6% - 6.5% in 2005.
However factors such as rising US interest rates, slowdown of the China economy and the high oil prices are still prevalent and could dampen world economic growth.
In Singapore, the local government had reported an estimated economic growth of 8% for the year 2004 but projected a slower growth of 3 - 5% in 2005.
Prices of commodities such as corn and soyabean meal has peaked in early third quarter and currently trending downwards, though freight costs remained high vis-a-vis 2003 rates.
Based on the foregoing, the Board is cautiously optimistic of achieving satisfactory performance for the year 2005.</a:t>
          </a:r>
        </a:p>
      </xdr:txBody>
    </xdr:sp>
    <xdr:clientData/>
  </xdr:twoCellAnchor>
  <xdr:twoCellAnchor>
    <xdr:from>
      <xdr:col>2</xdr:col>
      <xdr:colOff>66675</xdr:colOff>
      <xdr:row>365</xdr:row>
      <xdr:rowOff>9525</xdr:rowOff>
    </xdr:from>
    <xdr:to>
      <xdr:col>13</xdr:col>
      <xdr:colOff>590550</xdr:colOff>
      <xdr:row>370</xdr:row>
      <xdr:rowOff>9525</xdr:rowOff>
    </xdr:to>
    <xdr:sp>
      <xdr:nvSpPr>
        <xdr:cNvPr id="114" name="Text 22"/>
        <xdr:cNvSpPr txBox="1">
          <a:spLocks noChangeArrowheads="1"/>
        </xdr:cNvSpPr>
      </xdr:nvSpPr>
      <xdr:spPr>
        <a:xfrm>
          <a:off x="485775" y="59474100"/>
          <a:ext cx="5867400" cy="1028700"/>
        </a:xfrm>
        <a:prstGeom prst="rect">
          <a:avLst/>
        </a:prstGeom>
        <a:solidFill>
          <a:srgbClr val="FFFFFF"/>
        </a:solidFill>
        <a:ln w="1" cmpd="sng">
          <a:noFill/>
        </a:ln>
      </xdr:spPr>
      <xdr:txBody>
        <a:bodyPr vertOverflow="clip" wrap="square"/>
        <a:p>
          <a:pPr algn="just">
            <a:defRPr/>
          </a:pPr>
          <a:r>
            <a:rPr lang="en-US" cap="none" sz="1000" b="0" i="0" u="none" baseline="0"/>
            <a:t>the substantial increase in prices of commodities such as corn, soyabean meal, fishmeal and crude palm oil which reduced overall profitability of the Group by about RM28.3 million. These additional costs affected principally the quick service restaurants and poultry processing segment which otherwise would have recorded pretax profits of RM59.9 million and RM14.6 million respectively in the absence of these incremental costs. The reported pretax profits of the said divisions are RM40.9 million and RM5.3 million respectively; and</a:t>
          </a:r>
        </a:p>
      </xdr:txBody>
    </xdr:sp>
    <xdr:clientData/>
  </xdr:twoCellAnchor>
  <xdr:twoCellAnchor>
    <xdr:from>
      <xdr:col>1</xdr:col>
      <xdr:colOff>57150</xdr:colOff>
      <xdr:row>349</xdr:row>
      <xdr:rowOff>28575</xdr:rowOff>
    </xdr:from>
    <xdr:to>
      <xdr:col>13</xdr:col>
      <xdr:colOff>542925</xdr:colOff>
      <xdr:row>352</xdr:row>
      <xdr:rowOff>95250</xdr:rowOff>
    </xdr:to>
    <xdr:sp>
      <xdr:nvSpPr>
        <xdr:cNvPr id="115" name="Text 22"/>
        <xdr:cNvSpPr txBox="1">
          <a:spLocks noChangeArrowheads="1"/>
        </xdr:cNvSpPr>
      </xdr:nvSpPr>
      <xdr:spPr>
        <a:xfrm>
          <a:off x="266700" y="56969025"/>
          <a:ext cx="6038850" cy="4857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Capital Commitments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material capital commitments.
</a:t>
          </a:r>
        </a:p>
      </xdr:txBody>
    </xdr:sp>
    <xdr:clientData/>
  </xdr:twoCellAnchor>
  <xdr:twoCellAnchor>
    <xdr:from>
      <xdr:col>2</xdr:col>
      <xdr:colOff>57150</xdr:colOff>
      <xdr:row>109</xdr:row>
      <xdr:rowOff>0</xdr:rowOff>
    </xdr:from>
    <xdr:to>
      <xdr:col>13</xdr:col>
      <xdr:colOff>619125</xdr:colOff>
      <xdr:row>112</xdr:row>
      <xdr:rowOff>19050</xdr:rowOff>
    </xdr:to>
    <xdr:sp>
      <xdr:nvSpPr>
        <xdr:cNvPr id="116" name="Text 22"/>
        <xdr:cNvSpPr txBox="1">
          <a:spLocks noChangeArrowheads="1"/>
        </xdr:cNvSpPr>
      </xdr:nvSpPr>
      <xdr:spPr>
        <a:xfrm>
          <a:off x="476250" y="17526000"/>
          <a:ext cx="5905500" cy="504825"/>
        </a:xfrm>
        <a:prstGeom prst="rect">
          <a:avLst/>
        </a:prstGeom>
        <a:solidFill>
          <a:srgbClr val="FFFFFF"/>
        </a:solidFill>
        <a:ln w="1" cmpd="sng">
          <a:noFill/>
        </a:ln>
      </xdr:spPr>
      <xdr:txBody>
        <a:bodyPr vertOverflow="clip" wrap="square"/>
        <a:p>
          <a:pPr algn="just">
            <a:defRPr/>
          </a:pPr>
          <a:r>
            <a:rPr lang="en-US" cap="none" sz="1000" b="0" i="0" u="none" baseline="0"/>
            <a:t>Included the proceeds of RM90 million receivable from EPF from the sale of Wisma KFC which was subsequently received in January 2005 in accordance with the terms of the Sale and Purchase Agreement.
</a:t>
          </a:r>
        </a:p>
      </xdr:txBody>
    </xdr:sp>
    <xdr:clientData/>
  </xdr:twoCellAnchor>
  <xdr:twoCellAnchor>
    <xdr:from>
      <xdr:col>1</xdr:col>
      <xdr:colOff>57150</xdr:colOff>
      <xdr:row>329</xdr:row>
      <xdr:rowOff>47625</xdr:rowOff>
    </xdr:from>
    <xdr:to>
      <xdr:col>13</xdr:col>
      <xdr:colOff>609600</xdr:colOff>
      <xdr:row>333</xdr:row>
      <xdr:rowOff>47625</xdr:rowOff>
    </xdr:to>
    <xdr:sp>
      <xdr:nvSpPr>
        <xdr:cNvPr id="117" name="Text 22"/>
        <xdr:cNvSpPr txBox="1">
          <a:spLocks noChangeArrowheads="1"/>
        </xdr:cNvSpPr>
      </xdr:nvSpPr>
      <xdr:spPr>
        <a:xfrm>
          <a:off x="266700" y="53749575"/>
          <a:ext cx="6105525" cy="6477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the Composition of the Group</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changes in the composition of the Group during the current financial year other than those disclosed in Note 21 and the following transactions :-
</a:t>
          </a:r>
          <a:r>
            <a:rPr lang="en-US" cap="none" sz="600" b="0" i="0" u="none" baseline="0">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66"/>
  <sheetViews>
    <sheetView showGridLines="0" tabSelected="1" workbookViewId="0" topLeftCell="A1">
      <selection activeCell="F409" sqref="F409"/>
    </sheetView>
  </sheetViews>
  <sheetFormatPr defaultColWidth="9.140625" defaultRowHeight="12.75"/>
  <cols>
    <col min="1" max="1" width="3.140625" style="30" customWidth="1"/>
    <col min="2" max="2" width="3.140625" style="31" customWidth="1"/>
    <col min="3" max="3" width="8.7109375" style="31" customWidth="1"/>
    <col min="4" max="4" width="8.57421875" style="31" customWidth="1"/>
    <col min="5" max="5" width="14.7109375" style="31" customWidth="1"/>
    <col min="6" max="6" width="10.57421875" style="31" customWidth="1"/>
    <col min="7" max="7" width="7.140625" style="31" customWidth="1"/>
    <col min="8" max="8" width="9.28125" style="31" customWidth="1"/>
    <col min="9" max="9" width="0.85546875" style="31" customWidth="1"/>
    <col min="10" max="10" width="8.7109375" style="31" customWidth="1"/>
    <col min="11" max="11" width="0.5625" style="31" customWidth="1"/>
    <col min="12" max="12" width="10.140625" style="31" customWidth="1"/>
    <col min="13" max="13" width="0.85546875" style="31" customWidth="1"/>
    <col min="14" max="14" width="10.00390625" style="31" customWidth="1"/>
    <col min="15" max="15" width="2.00390625" style="31" customWidth="1"/>
    <col min="16" max="16" width="9.8515625" style="31" hidden="1" customWidth="1"/>
    <col min="17" max="17" width="1.7109375" style="31" customWidth="1"/>
    <col min="18" max="16384" width="9.140625" style="31" customWidth="1"/>
  </cols>
  <sheetData>
    <row r="1" spans="1:17" ht="12.75">
      <c r="A1" s="39" t="s">
        <v>58</v>
      </c>
      <c r="Q1" s="31" t="s">
        <v>5</v>
      </c>
    </row>
    <row r="2" ht="12.75">
      <c r="A2" s="42" t="s">
        <v>201</v>
      </c>
    </row>
    <row r="3" ht="12.75">
      <c r="A3" s="87" t="s">
        <v>202</v>
      </c>
    </row>
    <row r="4" ht="12.75">
      <c r="A4" s="39"/>
    </row>
    <row r="5" spans="1:18" ht="14.25" customHeight="1">
      <c r="A5" s="42" t="s">
        <v>118</v>
      </c>
      <c r="B5" s="43"/>
      <c r="C5" s="43"/>
      <c r="D5" s="43"/>
      <c r="E5" s="43"/>
      <c r="F5" s="41"/>
      <c r="G5" s="41"/>
      <c r="H5" s="41"/>
      <c r="I5" s="41"/>
      <c r="J5" s="41"/>
      <c r="K5" s="41"/>
      <c r="R5" s="31" t="s">
        <v>5</v>
      </c>
    </row>
    <row r="6" spans="1:19" ht="14.25" customHeight="1">
      <c r="A6" s="42"/>
      <c r="B6" s="43"/>
      <c r="C6" s="43"/>
      <c r="D6" s="43"/>
      <c r="E6" s="43"/>
      <c r="F6" s="41"/>
      <c r="G6" s="41"/>
      <c r="H6" s="41"/>
      <c r="I6" s="41"/>
      <c r="J6" s="41"/>
      <c r="K6" s="41"/>
      <c r="R6" s="31" t="s">
        <v>5</v>
      </c>
      <c r="S6" s="31" t="s">
        <v>5</v>
      </c>
    </row>
    <row r="7" spans="1:18" ht="10.5" customHeight="1">
      <c r="A7" s="42"/>
      <c r="B7" s="43"/>
      <c r="C7" s="43"/>
      <c r="D7" s="43"/>
      <c r="E7" s="43"/>
      <c r="F7" s="41"/>
      <c r="G7" s="41" t="s">
        <v>5</v>
      </c>
      <c r="H7" s="37"/>
      <c r="I7" s="40"/>
      <c r="J7" s="37"/>
      <c r="K7" s="41"/>
      <c r="M7" s="37"/>
      <c r="R7" s="31" t="s">
        <v>5</v>
      </c>
    </row>
    <row r="8" spans="3:22" ht="10.5" customHeight="1">
      <c r="C8" s="31" t="s">
        <v>5</v>
      </c>
      <c r="F8" s="31" t="s">
        <v>5</v>
      </c>
      <c r="G8" s="37"/>
      <c r="H8" s="37" t="s">
        <v>0</v>
      </c>
      <c r="I8" s="37"/>
      <c r="J8" s="37" t="s">
        <v>59</v>
      </c>
      <c r="K8" s="41"/>
      <c r="L8" s="37" t="s">
        <v>0</v>
      </c>
      <c r="M8" s="37"/>
      <c r="N8" s="37" t="s">
        <v>59</v>
      </c>
      <c r="O8" s="37"/>
      <c r="P8" s="37" t="s">
        <v>0</v>
      </c>
      <c r="Q8" s="31" t="s">
        <v>5</v>
      </c>
      <c r="R8" s="31" t="s">
        <v>5</v>
      </c>
      <c r="S8" s="31" t="s">
        <v>5</v>
      </c>
      <c r="T8" s="31" t="s">
        <v>5</v>
      </c>
      <c r="U8" s="31" t="s">
        <v>5</v>
      </c>
      <c r="V8" s="31" t="s">
        <v>5</v>
      </c>
    </row>
    <row r="9" spans="1:19" ht="10.5" customHeight="1">
      <c r="A9" s="30" t="s">
        <v>5</v>
      </c>
      <c r="F9" s="31" t="s">
        <v>5</v>
      </c>
      <c r="G9" s="37" t="s">
        <v>5</v>
      </c>
      <c r="H9" s="37" t="s">
        <v>1</v>
      </c>
      <c r="I9" s="37"/>
      <c r="J9" s="37" t="s">
        <v>1</v>
      </c>
      <c r="K9" s="41"/>
      <c r="L9" s="37" t="s">
        <v>1</v>
      </c>
      <c r="M9" s="37"/>
      <c r="N9" s="37" t="s">
        <v>1</v>
      </c>
      <c r="O9" s="37"/>
      <c r="P9" s="37"/>
      <c r="R9" s="31" t="s">
        <v>5</v>
      </c>
      <c r="S9" s="31" t="s">
        <v>5</v>
      </c>
    </row>
    <row r="10" spans="3:18" ht="10.5" customHeight="1">
      <c r="C10" s="31" t="s">
        <v>5</v>
      </c>
      <c r="F10" s="31" t="s">
        <v>5</v>
      </c>
      <c r="G10" s="37" t="s">
        <v>5</v>
      </c>
      <c r="H10" s="37" t="s">
        <v>2</v>
      </c>
      <c r="I10" s="37"/>
      <c r="J10" s="37" t="s">
        <v>2</v>
      </c>
      <c r="K10" s="37"/>
      <c r="L10" s="37" t="s">
        <v>3</v>
      </c>
      <c r="N10" s="37" t="s">
        <v>3</v>
      </c>
      <c r="O10" s="37"/>
      <c r="P10" s="37" t="s">
        <v>3</v>
      </c>
      <c r="R10" s="31" t="s">
        <v>5</v>
      </c>
    </row>
    <row r="11" spans="7:18" ht="10.5" customHeight="1">
      <c r="G11" s="44"/>
      <c r="H11" s="44" t="s">
        <v>203</v>
      </c>
      <c r="I11" s="44"/>
      <c r="J11" s="44" t="s">
        <v>157</v>
      </c>
      <c r="K11" s="44"/>
      <c r="L11" s="44" t="str">
        <f>+H11</f>
        <v>31/12/2004</v>
      </c>
      <c r="M11" s="45"/>
      <c r="N11" s="44" t="str">
        <f>+J11</f>
        <v>31/12/2003</v>
      </c>
      <c r="O11" s="44"/>
      <c r="P11" s="44" t="s">
        <v>55</v>
      </c>
      <c r="R11" s="91" t="s">
        <v>5</v>
      </c>
    </row>
    <row r="12" spans="3:16" ht="10.5" customHeight="1">
      <c r="C12" s="31" t="s">
        <v>5</v>
      </c>
      <c r="G12" s="45"/>
      <c r="H12" s="45" t="s">
        <v>4</v>
      </c>
      <c r="I12" s="45"/>
      <c r="J12" s="45" t="s">
        <v>4</v>
      </c>
      <c r="K12" s="45"/>
      <c r="L12" s="45" t="s">
        <v>4</v>
      </c>
      <c r="M12" s="45"/>
      <c r="N12" s="45" t="s">
        <v>4</v>
      </c>
      <c r="O12" s="45"/>
      <c r="P12" s="45" t="s">
        <v>4</v>
      </c>
    </row>
    <row r="13" ht="9.75" customHeight="1"/>
    <row r="14" spans="1:20" ht="12.75" customHeight="1" thickBot="1">
      <c r="A14" s="31" t="s">
        <v>52</v>
      </c>
      <c r="G14" s="38"/>
      <c r="H14" s="38">
        <v>361307</v>
      </c>
      <c r="I14" s="38"/>
      <c r="J14" s="38">
        <v>374129</v>
      </c>
      <c r="K14" s="38"/>
      <c r="L14" s="38">
        <v>1410933</v>
      </c>
      <c r="M14" s="47"/>
      <c r="N14" s="38">
        <v>1380564</v>
      </c>
      <c r="O14" s="38"/>
      <c r="P14" s="46">
        <v>635030</v>
      </c>
      <c r="Q14" s="31" t="s">
        <v>5</v>
      </c>
      <c r="R14" s="31" t="s">
        <v>5</v>
      </c>
      <c r="S14" s="31" t="s">
        <v>5</v>
      </c>
      <c r="T14" s="31" t="s">
        <v>5</v>
      </c>
    </row>
    <row r="15" spans="7:18" ht="12.75" customHeight="1" thickTop="1">
      <c r="G15" s="48"/>
      <c r="H15" s="48"/>
      <c r="I15" s="48"/>
      <c r="J15" s="48"/>
      <c r="K15" s="48"/>
      <c r="L15" s="48"/>
      <c r="M15" s="47"/>
      <c r="N15" s="48"/>
      <c r="O15" s="48"/>
      <c r="P15" s="48"/>
      <c r="Q15" s="31" t="s">
        <v>5</v>
      </c>
      <c r="R15" s="31" t="s">
        <v>5</v>
      </c>
    </row>
    <row r="16" spans="1:18" ht="12.75" customHeight="1" thickBot="1">
      <c r="A16" s="30" t="s">
        <v>88</v>
      </c>
      <c r="G16" s="49"/>
      <c r="H16" s="49">
        <v>-337850</v>
      </c>
      <c r="I16" s="49"/>
      <c r="J16" s="49">
        <v>-348904</v>
      </c>
      <c r="K16" s="49"/>
      <c r="L16" s="49">
        <v>-1345306</v>
      </c>
      <c r="M16" s="47"/>
      <c r="N16" s="72">
        <v>-1307283</v>
      </c>
      <c r="O16" s="49"/>
      <c r="P16" s="50" t="s">
        <v>44</v>
      </c>
      <c r="Q16" s="31" t="s">
        <v>5</v>
      </c>
      <c r="R16" s="31" t="s">
        <v>5</v>
      </c>
    </row>
    <row r="17" spans="7:16" ht="12.75" customHeight="1" thickTop="1">
      <c r="G17" s="47"/>
      <c r="H17" s="47"/>
      <c r="I17" s="47"/>
      <c r="J17" s="47"/>
      <c r="K17" s="47"/>
      <c r="L17" s="47"/>
      <c r="M17" s="47"/>
      <c r="N17" s="47"/>
      <c r="O17" s="47"/>
      <c r="P17" s="47"/>
    </row>
    <row r="18" spans="1:18" ht="12.75" customHeight="1" thickBot="1">
      <c r="A18" s="31" t="s">
        <v>89</v>
      </c>
      <c r="G18" s="38"/>
      <c r="H18" s="51">
        <v>849</v>
      </c>
      <c r="I18" s="38"/>
      <c r="J18" s="51">
        <v>114</v>
      </c>
      <c r="K18" s="38"/>
      <c r="L18" s="51">
        <v>4299</v>
      </c>
      <c r="M18" s="47"/>
      <c r="N18" s="52">
        <v>3155</v>
      </c>
      <c r="O18" s="38"/>
      <c r="P18" s="46">
        <v>3770</v>
      </c>
      <c r="Q18" s="31" t="s">
        <v>5</v>
      </c>
      <c r="R18" s="31" t="s">
        <v>5</v>
      </c>
    </row>
    <row r="19" spans="7:18" ht="12.75" customHeight="1" thickTop="1">
      <c r="G19" s="47"/>
      <c r="H19" s="47"/>
      <c r="I19" s="47"/>
      <c r="J19" s="47"/>
      <c r="K19" s="47"/>
      <c r="L19" s="47"/>
      <c r="M19" s="47"/>
      <c r="N19" s="47"/>
      <c r="O19" s="47"/>
      <c r="P19" s="47"/>
      <c r="R19" s="31" t="s">
        <v>5</v>
      </c>
    </row>
    <row r="20" spans="1:18" ht="12.75" customHeight="1">
      <c r="A20" s="31" t="s">
        <v>90</v>
      </c>
      <c r="G20" s="47"/>
      <c r="H20" s="38">
        <f>SUM(H14:H19)</f>
        <v>24306</v>
      </c>
      <c r="I20" s="47"/>
      <c r="J20" s="38">
        <f>SUM(J14:J19)</f>
        <v>25339</v>
      </c>
      <c r="K20" s="47"/>
      <c r="L20" s="38">
        <f>SUM(L14:L19)</f>
        <v>69926</v>
      </c>
      <c r="M20" s="47"/>
      <c r="N20" s="38">
        <f>SUM(N14:N19)</f>
        <v>76436</v>
      </c>
      <c r="O20" s="47"/>
      <c r="P20" s="47"/>
      <c r="R20" s="31" t="s">
        <v>5</v>
      </c>
    </row>
    <row r="21" spans="7:16" ht="12.75" customHeight="1">
      <c r="G21" s="47"/>
      <c r="H21" s="47"/>
      <c r="I21" s="47"/>
      <c r="J21" s="47"/>
      <c r="K21" s="47"/>
      <c r="L21" s="47"/>
      <c r="M21" s="47"/>
      <c r="N21" s="47"/>
      <c r="O21" s="47"/>
      <c r="P21" s="47"/>
    </row>
    <row r="22" spans="1:18" ht="12.75" customHeight="1">
      <c r="A22" s="31" t="s">
        <v>66</v>
      </c>
      <c r="G22" s="47"/>
      <c r="H22" s="47">
        <v>-6436</v>
      </c>
      <c r="I22" s="47"/>
      <c r="J22" s="47">
        <v>-6545</v>
      </c>
      <c r="K22" s="47"/>
      <c r="L22" s="47">
        <v>-26572</v>
      </c>
      <c r="M22" s="47"/>
      <c r="N22" s="47">
        <v>-26359</v>
      </c>
      <c r="O22" s="47"/>
      <c r="P22" s="47">
        <v>-17579</v>
      </c>
      <c r="R22" s="31" t="s">
        <v>5</v>
      </c>
    </row>
    <row r="23" spans="1:16" ht="12.75" customHeight="1">
      <c r="A23" s="30" t="s">
        <v>92</v>
      </c>
      <c r="G23" s="47"/>
      <c r="H23" s="47">
        <v>-720</v>
      </c>
      <c r="I23" s="47"/>
      <c r="J23" s="47">
        <v>-988</v>
      </c>
      <c r="K23" s="47"/>
      <c r="L23" s="47">
        <v>-3145</v>
      </c>
      <c r="M23" s="47"/>
      <c r="N23" s="47">
        <v>-3952</v>
      </c>
      <c r="O23" s="47"/>
      <c r="P23" s="47"/>
    </row>
    <row r="24" spans="1:16" ht="12.75" customHeight="1">
      <c r="A24" s="31" t="s">
        <v>194</v>
      </c>
      <c r="G24" s="47"/>
      <c r="H24" s="49" t="s">
        <v>44</v>
      </c>
      <c r="I24" s="47"/>
      <c r="J24" s="49">
        <v>820</v>
      </c>
      <c r="K24" s="47"/>
      <c r="L24" s="49">
        <v>4266</v>
      </c>
      <c r="M24" s="47"/>
      <c r="N24" s="49">
        <v>820</v>
      </c>
      <c r="O24" s="47"/>
      <c r="P24" s="47"/>
    </row>
    <row r="25" spans="1:16" ht="12.75" customHeight="1">
      <c r="A25" s="31" t="s">
        <v>214</v>
      </c>
      <c r="G25" s="47"/>
      <c r="H25" s="49">
        <v>16051</v>
      </c>
      <c r="I25" s="47"/>
      <c r="J25" s="49" t="s">
        <v>44</v>
      </c>
      <c r="K25" s="47"/>
      <c r="L25" s="49">
        <v>16051</v>
      </c>
      <c r="M25" s="47"/>
      <c r="N25" s="49" t="s">
        <v>44</v>
      </c>
      <c r="O25" s="47"/>
      <c r="P25" s="47"/>
    </row>
    <row r="26" spans="1:16" ht="12.75" customHeight="1">
      <c r="A26" s="31" t="s">
        <v>8</v>
      </c>
      <c r="G26" s="47"/>
      <c r="H26" s="52" t="s">
        <v>44</v>
      </c>
      <c r="I26" s="47"/>
      <c r="J26" s="52" t="s">
        <v>44</v>
      </c>
      <c r="K26" s="47"/>
      <c r="L26" s="52" t="s">
        <v>44</v>
      </c>
      <c r="M26" s="47"/>
      <c r="N26" s="52">
        <v>25</v>
      </c>
      <c r="O26" s="47"/>
      <c r="P26" s="47"/>
    </row>
    <row r="27" spans="1:16" ht="12.75" customHeight="1">
      <c r="A27" s="31"/>
      <c r="G27" s="47"/>
      <c r="H27" s="72"/>
      <c r="I27" s="47"/>
      <c r="J27" s="72"/>
      <c r="K27" s="47"/>
      <c r="L27" s="72"/>
      <c r="M27" s="47"/>
      <c r="N27" s="72"/>
      <c r="O27" s="47"/>
      <c r="P27" s="47"/>
    </row>
    <row r="28" spans="1:16" ht="12.75" customHeight="1">
      <c r="A28" s="31" t="s">
        <v>230</v>
      </c>
      <c r="G28" s="47"/>
      <c r="H28" s="72">
        <f>SUM(H20:H26)</f>
        <v>33201</v>
      </c>
      <c r="I28" s="47"/>
      <c r="J28" s="72">
        <f>SUM(J20:J26)</f>
        <v>18626</v>
      </c>
      <c r="K28" s="47"/>
      <c r="L28" s="72">
        <f>SUM(L20:L26)</f>
        <v>60526</v>
      </c>
      <c r="M28" s="47"/>
      <c r="N28" s="72">
        <f>SUM(N20:N26)</f>
        <v>46970</v>
      </c>
      <c r="O28" s="47"/>
      <c r="P28" s="47"/>
    </row>
    <row r="29" spans="1:16" ht="12.75" customHeight="1">
      <c r="A29" s="31"/>
      <c r="G29" s="47"/>
      <c r="H29" s="72"/>
      <c r="I29" s="47"/>
      <c r="J29" s="72"/>
      <c r="K29" s="47"/>
      <c r="L29" s="72"/>
      <c r="M29" s="47"/>
      <c r="N29" s="72"/>
      <c r="O29" s="47"/>
      <c r="P29" s="47"/>
    </row>
    <row r="30" spans="1:18" ht="12.75" customHeight="1">
      <c r="A30" s="31" t="s">
        <v>226</v>
      </c>
      <c r="G30" s="47"/>
      <c r="H30" s="52" t="s">
        <v>44</v>
      </c>
      <c r="I30" s="47"/>
      <c r="J30" s="71">
        <v>7073</v>
      </c>
      <c r="K30" s="47"/>
      <c r="L30" s="71">
        <v>5210</v>
      </c>
      <c r="M30" s="47"/>
      <c r="N30" s="71">
        <v>19086</v>
      </c>
      <c r="O30" s="47"/>
      <c r="P30" s="51">
        <v>21106</v>
      </c>
      <c r="R30" s="31" t="s">
        <v>5</v>
      </c>
    </row>
    <row r="31" spans="7:15" ht="12.75" customHeight="1">
      <c r="G31" s="47"/>
      <c r="I31" s="47"/>
      <c r="K31" s="47"/>
      <c r="O31" s="47"/>
    </row>
    <row r="32" spans="1:15" ht="12.75" customHeight="1">
      <c r="A32" s="31" t="s">
        <v>77</v>
      </c>
      <c r="G32" s="47"/>
      <c r="H32" s="47">
        <f>SUM(H28:H30)</f>
        <v>33201</v>
      </c>
      <c r="I32" s="47"/>
      <c r="J32" s="47">
        <f>SUM(J28:J30)</f>
        <v>25699</v>
      </c>
      <c r="K32" s="47"/>
      <c r="L32" s="47">
        <f>SUM(L28:L30)</f>
        <v>65736</v>
      </c>
      <c r="N32" s="47">
        <f>SUM(N28:N30)</f>
        <v>66056</v>
      </c>
      <c r="O32" s="47"/>
    </row>
    <row r="33" spans="1:15" ht="12.75" customHeight="1">
      <c r="A33" s="31"/>
      <c r="G33" s="47"/>
      <c r="I33" s="47"/>
      <c r="K33" s="47"/>
      <c r="O33" s="47"/>
    </row>
    <row r="34" spans="1:16" ht="12.75" customHeight="1">
      <c r="A34" s="31" t="s">
        <v>91</v>
      </c>
      <c r="G34" s="38"/>
      <c r="H34" s="51">
        <v>-6164</v>
      </c>
      <c r="I34" s="38"/>
      <c r="J34" s="51">
        <v>-9839</v>
      </c>
      <c r="K34" s="38"/>
      <c r="L34" s="51">
        <v>-17924</v>
      </c>
      <c r="M34" s="47"/>
      <c r="N34" s="51">
        <v>-25504</v>
      </c>
      <c r="O34" s="38"/>
      <c r="P34" s="51">
        <v>-900</v>
      </c>
    </row>
    <row r="35" spans="7:16" ht="12.75" customHeight="1">
      <c r="G35" s="47"/>
      <c r="H35" s="47"/>
      <c r="I35" s="47"/>
      <c r="J35" s="47"/>
      <c r="K35" s="47"/>
      <c r="L35" s="47"/>
      <c r="M35" s="47"/>
      <c r="N35" s="47"/>
      <c r="O35" s="47"/>
      <c r="P35" s="47"/>
    </row>
    <row r="36" spans="1:18" ht="12.75" customHeight="1">
      <c r="A36" s="31" t="s">
        <v>93</v>
      </c>
      <c r="H36" s="47">
        <f>H32+H34</f>
        <v>27037</v>
      </c>
      <c r="J36" s="47">
        <f>J32+J34</f>
        <v>15860</v>
      </c>
      <c r="L36" s="47">
        <f>L32+L34</f>
        <v>47812</v>
      </c>
      <c r="M36" s="47"/>
      <c r="N36" s="47">
        <f>N32+N34</f>
        <v>40552</v>
      </c>
      <c r="P36" s="47">
        <f>SUM(P34:P34)</f>
        <v>-900</v>
      </c>
      <c r="R36" s="31" t="s">
        <v>5</v>
      </c>
    </row>
    <row r="37" spans="7:18" ht="12.75" customHeight="1">
      <c r="G37" s="47"/>
      <c r="H37" s="47"/>
      <c r="I37" s="47"/>
      <c r="J37" s="47"/>
      <c r="K37" s="47"/>
      <c r="L37" s="47"/>
      <c r="M37" s="47"/>
      <c r="N37" s="47"/>
      <c r="O37" s="47"/>
      <c r="P37" s="47"/>
      <c r="R37" s="31" t="s">
        <v>5</v>
      </c>
    </row>
    <row r="38" spans="1:18" ht="12.75" customHeight="1">
      <c r="A38" s="31" t="s">
        <v>94</v>
      </c>
      <c r="G38" s="38"/>
      <c r="H38" s="51">
        <v>-101</v>
      </c>
      <c r="I38" s="38"/>
      <c r="J38" s="51">
        <v>258</v>
      </c>
      <c r="K38" s="38"/>
      <c r="L38" s="51">
        <v>282</v>
      </c>
      <c r="M38" s="38"/>
      <c r="N38" s="51">
        <v>-288</v>
      </c>
      <c r="O38" s="38"/>
      <c r="P38" s="51">
        <v>-4455</v>
      </c>
      <c r="R38" s="31" t="s">
        <v>5</v>
      </c>
    </row>
    <row r="39" spans="7:16" ht="12.75" customHeight="1">
      <c r="G39" s="47"/>
      <c r="H39" s="47"/>
      <c r="I39" s="47"/>
      <c r="J39" s="47"/>
      <c r="K39" s="47"/>
      <c r="L39" s="47"/>
      <c r="M39" s="47"/>
      <c r="N39" s="47"/>
      <c r="O39" s="47"/>
      <c r="P39" s="47"/>
    </row>
    <row r="40" spans="1:16" ht="12.75" customHeight="1" thickBot="1">
      <c r="A40" s="30" t="s">
        <v>212</v>
      </c>
      <c r="H40" s="46">
        <f>H36+H38</f>
        <v>26936</v>
      </c>
      <c r="J40" s="46">
        <f>J36+J38</f>
        <v>16118</v>
      </c>
      <c r="L40" s="46">
        <f>L36+L38</f>
        <v>48094</v>
      </c>
      <c r="M40" s="38"/>
      <c r="N40" s="46">
        <f>SUM(N36:N38)</f>
        <v>40264</v>
      </c>
      <c r="P40" s="38"/>
    </row>
    <row r="41" ht="12.75" customHeight="1" thickBot="1" thickTop="1">
      <c r="P41" s="53" t="e">
        <f>SUM(#REF!)</f>
        <v>#REF!</v>
      </c>
    </row>
    <row r="42" spans="1:16" ht="12.75" customHeight="1" thickTop="1">
      <c r="A42" s="31" t="s">
        <v>95</v>
      </c>
      <c r="N42" s="31" t="s">
        <v>5</v>
      </c>
      <c r="P42" s="31" t="s">
        <v>5</v>
      </c>
    </row>
    <row r="43" ht="12.75" customHeight="1"/>
    <row r="44" spans="2:16" ht="12.75" customHeight="1">
      <c r="B44" s="31" t="s">
        <v>6</v>
      </c>
      <c r="C44" s="31" t="s">
        <v>96</v>
      </c>
      <c r="G44" s="35"/>
      <c r="H44" s="35">
        <f>H544</f>
        <v>13.585172109443954</v>
      </c>
      <c r="I44" s="35"/>
      <c r="J44" s="35">
        <f>J544</f>
        <v>8.218563408577532</v>
      </c>
      <c r="K44" s="35"/>
      <c r="L44" s="35">
        <f>L544</f>
        <v>24.256209809607867</v>
      </c>
      <c r="M44" s="35"/>
      <c r="N44" s="35">
        <f>N544</f>
        <v>20.53060163065925</v>
      </c>
      <c r="O44" s="35"/>
      <c r="P44" s="35"/>
    </row>
    <row r="45" spans="7:16" ht="12.75" customHeight="1">
      <c r="G45" s="35"/>
      <c r="H45" s="35"/>
      <c r="I45" s="35"/>
      <c r="J45" s="35"/>
      <c r="K45" s="35"/>
      <c r="L45" s="35"/>
      <c r="M45" s="35"/>
      <c r="N45" s="35"/>
      <c r="O45" s="35"/>
      <c r="P45" s="35"/>
    </row>
    <row r="46" spans="2:14" ht="12.75" customHeight="1">
      <c r="B46" s="31" t="s">
        <v>7</v>
      </c>
      <c r="C46" s="31" t="s">
        <v>97</v>
      </c>
      <c r="H46" s="102" t="s">
        <v>44</v>
      </c>
      <c r="I46" s="35"/>
      <c r="J46" s="102" t="s">
        <v>44</v>
      </c>
      <c r="K46" s="35"/>
      <c r="L46" s="102" t="s">
        <v>44</v>
      </c>
      <c r="M46" s="35"/>
      <c r="N46" s="102" t="s">
        <v>44</v>
      </c>
    </row>
    <row r="57" ht="12.75">
      <c r="A57" s="30" t="s">
        <v>184</v>
      </c>
    </row>
    <row r="58" ht="12.75">
      <c r="A58" s="30" t="s">
        <v>174</v>
      </c>
    </row>
    <row r="60" ht="12.75">
      <c r="A60" s="39" t="s">
        <v>58</v>
      </c>
    </row>
    <row r="61" spans="1:12" ht="12.75">
      <c r="A61" s="4" t="s">
        <v>119</v>
      </c>
      <c r="B61" s="5"/>
      <c r="C61" s="5"/>
      <c r="D61" s="5"/>
      <c r="E61" s="5"/>
      <c r="F61" s="5"/>
      <c r="G61" s="5"/>
      <c r="H61" s="5"/>
      <c r="I61" s="5"/>
      <c r="J61" s="5"/>
      <c r="K61" s="5"/>
      <c r="L61" s="5"/>
    </row>
    <row r="62" spans="1:12" ht="12.75">
      <c r="A62" s="6"/>
      <c r="B62" s="5"/>
      <c r="C62" s="5"/>
      <c r="D62" s="5"/>
      <c r="E62" s="5"/>
      <c r="F62" s="5"/>
      <c r="G62" s="5"/>
      <c r="H62" s="5"/>
      <c r="I62" s="5"/>
      <c r="J62" s="5"/>
      <c r="K62" s="5"/>
      <c r="L62" s="5"/>
    </row>
    <row r="63" spans="1:12" ht="12.75">
      <c r="A63" s="6"/>
      <c r="B63" s="5"/>
      <c r="C63" s="5"/>
      <c r="D63" s="5"/>
      <c r="E63" s="5"/>
      <c r="F63" s="5"/>
      <c r="H63" s="11" t="s">
        <v>9</v>
      </c>
      <c r="I63" s="11" t="s">
        <v>5</v>
      </c>
      <c r="J63" s="11"/>
      <c r="K63" s="11"/>
      <c r="L63" s="11" t="s">
        <v>9</v>
      </c>
    </row>
    <row r="64" spans="1:12" ht="12.75">
      <c r="A64" s="6"/>
      <c r="B64" s="5"/>
      <c r="C64" s="5"/>
      <c r="D64" s="5"/>
      <c r="E64" s="5"/>
      <c r="F64" s="5"/>
      <c r="H64" s="11" t="s">
        <v>10</v>
      </c>
      <c r="I64" s="11"/>
      <c r="J64" s="11"/>
      <c r="K64" s="11"/>
      <c r="L64" s="11" t="s">
        <v>12</v>
      </c>
    </row>
    <row r="65" spans="1:12" ht="12.75">
      <c r="A65" s="6"/>
      <c r="B65" s="5"/>
      <c r="C65" s="5"/>
      <c r="D65" s="5"/>
      <c r="E65" s="5"/>
      <c r="F65" s="5"/>
      <c r="H65" s="11" t="s">
        <v>0</v>
      </c>
      <c r="I65" s="11"/>
      <c r="J65" s="11"/>
      <c r="K65" s="11"/>
      <c r="L65" s="11" t="s">
        <v>11</v>
      </c>
    </row>
    <row r="66" spans="1:12" ht="12.75">
      <c r="A66" s="6"/>
      <c r="B66" s="5"/>
      <c r="C66" s="5"/>
      <c r="D66" s="5"/>
      <c r="E66" s="5"/>
      <c r="F66" s="5"/>
      <c r="H66" s="11" t="s">
        <v>2</v>
      </c>
      <c r="I66" s="11"/>
      <c r="J66" s="11"/>
      <c r="K66" s="11"/>
      <c r="L66" s="11" t="s">
        <v>13</v>
      </c>
    </row>
    <row r="67" spans="1:12" ht="12.75">
      <c r="A67" s="6"/>
      <c r="B67" s="5"/>
      <c r="C67" s="5"/>
      <c r="D67" s="5"/>
      <c r="E67" s="5"/>
      <c r="F67" s="5"/>
      <c r="H67" s="12" t="s">
        <v>203</v>
      </c>
      <c r="I67" s="11"/>
      <c r="J67" s="11"/>
      <c r="K67" s="11"/>
      <c r="L67" s="12" t="s">
        <v>157</v>
      </c>
    </row>
    <row r="68" spans="1:12" ht="12.75">
      <c r="A68" s="6"/>
      <c r="B68" s="5"/>
      <c r="C68" s="5"/>
      <c r="D68" s="5"/>
      <c r="E68" s="5"/>
      <c r="F68" s="5"/>
      <c r="H68" s="11" t="s">
        <v>4</v>
      </c>
      <c r="I68" s="11" t="s">
        <v>5</v>
      </c>
      <c r="J68" s="11"/>
      <c r="K68" s="11"/>
      <c r="L68" s="11" t="s">
        <v>4</v>
      </c>
    </row>
    <row r="69" spans="1:12" ht="12.75">
      <c r="A69" s="1" t="s">
        <v>178</v>
      </c>
      <c r="B69" s="5"/>
      <c r="C69" s="5"/>
      <c r="D69" s="5"/>
      <c r="E69" s="5"/>
      <c r="F69" s="5"/>
      <c r="H69" s="10"/>
      <c r="I69" s="10"/>
      <c r="J69" s="10"/>
      <c r="K69" s="10"/>
      <c r="L69" s="10"/>
    </row>
    <row r="70" spans="1:18" ht="12.75">
      <c r="A70" s="5" t="s">
        <v>63</v>
      </c>
      <c r="C70" s="5"/>
      <c r="D70" s="5"/>
      <c r="E70" s="5"/>
      <c r="F70" s="5"/>
      <c r="H70" s="14">
        <v>680796</v>
      </c>
      <c r="I70" s="14"/>
      <c r="J70" s="14"/>
      <c r="K70" s="14"/>
      <c r="L70" s="14">
        <v>664286</v>
      </c>
      <c r="R70" s="31" t="s">
        <v>5</v>
      </c>
    </row>
    <row r="71" spans="1:18" ht="12.75">
      <c r="A71" s="5" t="s">
        <v>227</v>
      </c>
      <c r="C71" s="5"/>
      <c r="D71" s="5"/>
      <c r="E71" s="5"/>
      <c r="F71" s="5"/>
      <c r="H71" s="20" t="s">
        <v>44</v>
      </c>
      <c r="I71" s="14"/>
      <c r="J71" s="14"/>
      <c r="K71" s="14"/>
      <c r="L71" s="14">
        <v>148618</v>
      </c>
      <c r="R71" s="31" t="s">
        <v>5</v>
      </c>
    </row>
    <row r="72" spans="1:18" ht="12.75">
      <c r="A72" s="5" t="s">
        <v>189</v>
      </c>
      <c r="C72" s="5"/>
      <c r="D72" s="5"/>
      <c r="E72" s="5"/>
      <c r="F72" s="5"/>
      <c r="H72" s="14">
        <v>855</v>
      </c>
      <c r="I72" s="14"/>
      <c r="J72" s="14"/>
      <c r="K72" s="14"/>
      <c r="L72" s="14">
        <v>1424</v>
      </c>
      <c r="R72" s="31" t="s">
        <v>5</v>
      </c>
    </row>
    <row r="73" spans="1:12" ht="12.75">
      <c r="A73" s="5" t="s">
        <v>190</v>
      </c>
      <c r="C73" s="5"/>
      <c r="D73" s="5"/>
      <c r="E73" s="5"/>
      <c r="F73" s="5"/>
      <c r="H73" s="14">
        <v>4500</v>
      </c>
      <c r="I73" s="14"/>
      <c r="J73" s="14"/>
      <c r="K73" s="14"/>
      <c r="L73" s="20" t="s">
        <v>44</v>
      </c>
    </row>
    <row r="74" spans="1:12" ht="12.75">
      <c r="A74" s="31" t="s">
        <v>70</v>
      </c>
      <c r="H74" s="14">
        <v>35186</v>
      </c>
      <c r="I74" s="14"/>
      <c r="J74" s="14"/>
      <c r="K74" s="14"/>
      <c r="L74" s="14">
        <v>46051</v>
      </c>
    </row>
    <row r="75" spans="1:18" ht="12.75" customHeight="1">
      <c r="A75" s="5" t="s">
        <v>14</v>
      </c>
      <c r="C75" s="5"/>
      <c r="D75" s="5"/>
      <c r="E75" s="5"/>
      <c r="F75" s="5"/>
      <c r="H75" s="14">
        <v>22892</v>
      </c>
      <c r="I75" s="14"/>
      <c r="J75" s="14"/>
      <c r="K75" s="14"/>
      <c r="L75" s="14">
        <v>26813</v>
      </c>
      <c r="R75" s="31" t="s">
        <v>5</v>
      </c>
    </row>
    <row r="76" spans="1:18" ht="13.5" customHeight="1">
      <c r="A76" s="6"/>
      <c r="B76" s="5"/>
      <c r="C76" s="5"/>
      <c r="D76" s="5"/>
      <c r="E76" s="5"/>
      <c r="F76" s="5"/>
      <c r="H76" s="100">
        <f>SUM(H70:H75)</f>
        <v>744229</v>
      </c>
      <c r="I76" s="14"/>
      <c r="J76" s="14"/>
      <c r="K76" s="14"/>
      <c r="L76" s="100">
        <f>SUM(L70:L75)</f>
        <v>887192</v>
      </c>
      <c r="R76" s="31" t="s">
        <v>5</v>
      </c>
    </row>
    <row r="77" spans="1:12" ht="12.75">
      <c r="A77" s="6"/>
      <c r="B77" s="5"/>
      <c r="C77" s="5"/>
      <c r="D77" s="5"/>
      <c r="E77" s="5"/>
      <c r="F77" s="5"/>
      <c r="H77" s="18"/>
      <c r="I77" s="14"/>
      <c r="J77" s="14"/>
      <c r="K77" s="14"/>
      <c r="L77" s="14"/>
    </row>
    <row r="78" spans="1:12" ht="12.75">
      <c r="A78" s="1" t="s">
        <v>15</v>
      </c>
      <c r="B78" s="5"/>
      <c r="D78" s="5"/>
      <c r="E78" s="5"/>
      <c r="F78" s="5"/>
      <c r="H78" s="14"/>
      <c r="I78" s="14"/>
      <c r="J78" s="14"/>
      <c r="K78" s="14"/>
      <c r="L78" s="14"/>
    </row>
    <row r="79" spans="1:12" ht="12.75">
      <c r="A79" s="5"/>
      <c r="B79" s="7" t="s">
        <v>64</v>
      </c>
      <c r="D79" s="5"/>
      <c r="E79" s="5"/>
      <c r="F79" s="5"/>
      <c r="H79" s="15">
        <v>83024</v>
      </c>
      <c r="I79" s="14"/>
      <c r="J79" s="14"/>
      <c r="K79" s="14"/>
      <c r="L79" s="15">
        <v>72847</v>
      </c>
    </row>
    <row r="80" spans="1:12" ht="12.75">
      <c r="A80" s="5"/>
      <c r="B80" s="7" t="s">
        <v>218</v>
      </c>
      <c r="D80" s="5"/>
      <c r="E80" s="5"/>
      <c r="F80" s="5"/>
      <c r="H80" s="60">
        <v>175658</v>
      </c>
      <c r="I80" s="14"/>
      <c r="J80" s="14"/>
      <c r="K80" s="14"/>
      <c r="L80" s="60">
        <v>81956</v>
      </c>
    </row>
    <row r="81" spans="1:12" ht="12.75">
      <c r="A81" s="5"/>
      <c r="B81" s="7" t="s">
        <v>215</v>
      </c>
      <c r="D81" s="5"/>
      <c r="E81" s="5"/>
      <c r="F81" s="5"/>
      <c r="H81" s="60">
        <v>4299</v>
      </c>
      <c r="I81" s="14"/>
      <c r="J81" s="14"/>
      <c r="K81" s="14"/>
      <c r="L81" s="60" t="s">
        <v>44</v>
      </c>
    </row>
    <row r="82" spans="1:12" ht="12.75">
      <c r="A82" s="5"/>
      <c r="B82" s="7" t="s">
        <v>53</v>
      </c>
      <c r="D82" s="5"/>
      <c r="E82" s="5"/>
      <c r="F82" s="5"/>
      <c r="H82" s="16">
        <v>34220</v>
      </c>
      <c r="I82" s="14"/>
      <c r="J82" s="14"/>
      <c r="K82" s="14"/>
      <c r="L82" s="16">
        <v>55988</v>
      </c>
    </row>
    <row r="83" spans="1:12" ht="12.75">
      <c r="A83" s="5"/>
      <c r="B83" s="7" t="s">
        <v>45</v>
      </c>
      <c r="D83" s="5"/>
      <c r="E83" s="5"/>
      <c r="F83" s="5"/>
      <c r="H83" s="16">
        <v>26063</v>
      </c>
      <c r="I83" s="14"/>
      <c r="J83" s="14"/>
      <c r="K83" s="14"/>
      <c r="L83" s="16">
        <v>30481</v>
      </c>
    </row>
    <row r="84" spans="1:12" ht="12.75">
      <c r="A84" s="6"/>
      <c r="B84" s="5"/>
      <c r="C84" s="5"/>
      <c r="D84" s="5"/>
      <c r="E84" s="5"/>
      <c r="F84" s="5"/>
      <c r="H84" s="17">
        <f>SUM(H79:H83)</f>
        <v>323264</v>
      </c>
      <c r="I84" s="14"/>
      <c r="J84" s="14"/>
      <c r="K84" s="14"/>
      <c r="L84" s="17">
        <f>SUM(L79:L83)</f>
        <v>241272</v>
      </c>
    </row>
    <row r="85" spans="1:12" ht="12.75">
      <c r="A85" s="1" t="s">
        <v>16</v>
      </c>
      <c r="B85" s="5"/>
      <c r="D85" s="5"/>
      <c r="E85" s="5"/>
      <c r="F85" s="5"/>
      <c r="H85" s="14"/>
      <c r="I85" s="14"/>
      <c r="J85" s="14"/>
      <c r="K85" s="14"/>
      <c r="L85" s="14"/>
    </row>
    <row r="86" spans="1:12" ht="12.75">
      <c r="A86" s="5"/>
      <c r="B86" s="7" t="s">
        <v>98</v>
      </c>
      <c r="D86" s="5"/>
      <c r="E86" s="5"/>
      <c r="F86" s="5"/>
      <c r="H86" s="15">
        <v>167501</v>
      </c>
      <c r="I86" s="14"/>
      <c r="J86" s="14"/>
      <c r="K86" s="14"/>
      <c r="L86" s="15">
        <v>186189</v>
      </c>
    </row>
    <row r="87" spans="1:12" ht="12.75">
      <c r="A87" s="5"/>
      <c r="B87" s="7" t="s">
        <v>126</v>
      </c>
      <c r="D87" s="5"/>
      <c r="E87" s="5"/>
      <c r="F87" s="5"/>
      <c r="H87" s="60">
        <v>85756</v>
      </c>
      <c r="I87" s="14"/>
      <c r="J87" s="14"/>
      <c r="K87" s="14"/>
      <c r="L87" s="60">
        <v>66085</v>
      </c>
    </row>
    <row r="88" spans="1:12" ht="12.75">
      <c r="A88" s="5"/>
      <c r="B88" s="7" t="s">
        <v>125</v>
      </c>
      <c r="D88" s="5"/>
      <c r="E88" s="5"/>
      <c r="F88" s="5"/>
      <c r="H88" s="60" t="s">
        <v>44</v>
      </c>
      <c r="I88" s="14"/>
      <c r="J88" s="14"/>
      <c r="K88" s="14"/>
      <c r="L88" s="16">
        <v>7743</v>
      </c>
    </row>
    <row r="89" spans="1:12" ht="12.75">
      <c r="A89" s="6"/>
      <c r="B89" s="5"/>
      <c r="C89" s="5"/>
      <c r="D89" s="5"/>
      <c r="E89" s="5"/>
      <c r="F89" s="5"/>
      <c r="H89" s="17">
        <f>SUM(H86:H88)</f>
        <v>253257</v>
      </c>
      <c r="I89" s="14"/>
      <c r="J89" s="14"/>
      <c r="K89" s="14"/>
      <c r="L89" s="17">
        <f>SUM(L86:L88)</f>
        <v>260017</v>
      </c>
    </row>
    <row r="90" spans="1:12" ht="12.75">
      <c r="A90" s="6"/>
      <c r="B90" s="5"/>
      <c r="C90" s="5"/>
      <c r="D90" s="5"/>
      <c r="E90" s="5"/>
      <c r="F90" s="5"/>
      <c r="H90" s="14"/>
      <c r="I90" s="14"/>
      <c r="J90" s="14"/>
      <c r="K90" s="14"/>
      <c r="L90" s="14"/>
    </row>
    <row r="91" spans="1:12" ht="12.75">
      <c r="A91" s="1" t="s">
        <v>225</v>
      </c>
      <c r="C91" s="5"/>
      <c r="D91" s="5"/>
      <c r="E91" s="5"/>
      <c r="F91" s="5"/>
      <c r="H91" s="14">
        <f>+H84-H89</f>
        <v>70007</v>
      </c>
      <c r="I91" s="14"/>
      <c r="J91" s="14"/>
      <c r="K91" s="14"/>
      <c r="L91" s="14">
        <f>+L84-L89</f>
        <v>-18745</v>
      </c>
    </row>
    <row r="92" spans="1:12" ht="13.5" thickBot="1">
      <c r="A92" s="9"/>
      <c r="B92" s="5"/>
      <c r="C92" s="5"/>
      <c r="D92" s="5"/>
      <c r="E92" s="5"/>
      <c r="F92" s="5"/>
      <c r="H92" s="19">
        <f>SUM(H70:H75)+H91</f>
        <v>814236</v>
      </c>
      <c r="I92" s="14"/>
      <c r="J92" s="14"/>
      <c r="K92" s="14"/>
      <c r="L92" s="19">
        <f>SUM(L70:L75)+L91</f>
        <v>868447</v>
      </c>
    </row>
    <row r="93" spans="1:12" ht="13.5" thickTop="1">
      <c r="A93" s="1" t="s">
        <v>179</v>
      </c>
      <c r="B93" s="5"/>
      <c r="D93" s="5"/>
      <c r="E93" s="5"/>
      <c r="F93" s="5"/>
      <c r="H93" s="14"/>
      <c r="I93" s="14"/>
      <c r="J93" s="14"/>
      <c r="K93" s="14"/>
      <c r="L93" s="14"/>
    </row>
    <row r="94" spans="1:12" ht="12.75">
      <c r="A94" s="5" t="s">
        <v>17</v>
      </c>
      <c r="B94" s="5"/>
      <c r="D94" s="5"/>
      <c r="E94" s="5"/>
      <c r="F94" s="5"/>
      <c r="H94" s="14">
        <f>F135</f>
        <v>198275</v>
      </c>
      <c r="I94" s="14"/>
      <c r="J94" s="14"/>
      <c r="K94" s="14"/>
      <c r="L94" s="14">
        <v>198275</v>
      </c>
    </row>
    <row r="95" spans="1:12" ht="12.75">
      <c r="A95" s="5" t="s">
        <v>18</v>
      </c>
      <c r="B95" s="5"/>
      <c r="D95" s="5"/>
      <c r="E95" s="5"/>
      <c r="F95" s="5"/>
      <c r="H95" s="14"/>
      <c r="I95" s="14"/>
      <c r="J95" s="14"/>
      <c r="K95" s="14"/>
      <c r="L95" s="14"/>
    </row>
    <row r="96" spans="1:12" ht="12.75">
      <c r="A96" s="5"/>
      <c r="B96" s="7" t="s">
        <v>43</v>
      </c>
      <c r="D96" s="5"/>
      <c r="E96" s="5"/>
      <c r="F96" s="5"/>
      <c r="H96" s="14">
        <f>G135</f>
        <v>18736</v>
      </c>
      <c r="I96" s="14"/>
      <c r="J96" s="14"/>
      <c r="K96" s="14"/>
      <c r="L96" s="14">
        <v>18736</v>
      </c>
    </row>
    <row r="97" spans="1:12" ht="12.75">
      <c r="A97" s="5"/>
      <c r="B97" s="7" t="s">
        <v>19</v>
      </c>
      <c r="D97" s="5"/>
      <c r="E97" s="5"/>
      <c r="F97" s="5"/>
      <c r="H97" s="14">
        <f>H135</f>
        <v>1790</v>
      </c>
      <c r="I97" s="14"/>
      <c r="J97" s="14"/>
      <c r="K97" s="14"/>
      <c r="L97" s="14">
        <v>1790</v>
      </c>
    </row>
    <row r="98" spans="1:12" ht="12.75">
      <c r="A98" s="5"/>
      <c r="B98" s="7" t="s">
        <v>65</v>
      </c>
      <c r="D98" s="5"/>
      <c r="E98" s="5"/>
      <c r="F98" s="5"/>
      <c r="H98" s="14">
        <v>-13</v>
      </c>
      <c r="I98" s="14"/>
      <c r="J98" s="14"/>
      <c r="K98" s="14"/>
      <c r="L98" s="14">
        <v>-185</v>
      </c>
    </row>
    <row r="99" spans="1:12" ht="12.75">
      <c r="A99" s="5"/>
      <c r="B99" s="7" t="s">
        <v>149</v>
      </c>
      <c r="D99" s="5"/>
      <c r="E99" s="5"/>
      <c r="F99" s="5"/>
      <c r="H99" s="21">
        <f>L135</f>
        <v>249337</v>
      </c>
      <c r="I99" s="14"/>
      <c r="J99" s="14"/>
      <c r="K99" s="14"/>
      <c r="L99" s="21">
        <v>224084</v>
      </c>
    </row>
    <row r="100" spans="1:12" ht="12.75">
      <c r="A100" s="5" t="s">
        <v>155</v>
      </c>
      <c r="B100" s="5"/>
      <c r="C100" s="7"/>
      <c r="D100" s="5"/>
      <c r="E100" s="5"/>
      <c r="F100" s="5"/>
      <c r="H100" s="14">
        <f>SUM(H94:H99)</f>
        <v>468125</v>
      </c>
      <c r="I100" s="14"/>
      <c r="J100" s="14"/>
      <c r="K100" s="14"/>
      <c r="L100" s="14">
        <f>SUM(L94:L99)</f>
        <v>442700</v>
      </c>
    </row>
    <row r="101" spans="1:12" ht="12.75">
      <c r="A101" s="5"/>
      <c r="B101" s="5"/>
      <c r="C101" s="7"/>
      <c r="D101" s="5"/>
      <c r="E101" s="5"/>
      <c r="F101" s="5"/>
      <c r="H101" s="14"/>
      <c r="I101" s="14"/>
      <c r="J101" s="14"/>
      <c r="K101" s="14"/>
      <c r="L101" s="14"/>
    </row>
    <row r="102" spans="1:12" ht="12.75">
      <c r="A102" s="5" t="s">
        <v>20</v>
      </c>
      <c r="C102" s="5"/>
      <c r="D102" s="5"/>
      <c r="E102" s="5"/>
      <c r="F102" s="5"/>
      <c r="H102" s="14">
        <v>7332</v>
      </c>
      <c r="I102" s="14"/>
      <c r="J102" s="14"/>
      <c r="K102" s="14"/>
      <c r="L102" s="14">
        <v>7830</v>
      </c>
    </row>
    <row r="103" spans="1:12" ht="12.75">
      <c r="A103" s="5" t="s">
        <v>21</v>
      </c>
      <c r="C103" s="5"/>
      <c r="D103" s="5"/>
      <c r="E103" s="5"/>
      <c r="F103" s="5"/>
      <c r="H103" s="14">
        <v>306178</v>
      </c>
      <c r="I103" s="14"/>
      <c r="J103" s="14"/>
      <c r="K103" s="14"/>
      <c r="L103" s="14">
        <v>394293</v>
      </c>
    </row>
    <row r="104" spans="1:12" ht="12.75">
      <c r="A104" s="5" t="s">
        <v>22</v>
      </c>
      <c r="C104" s="5"/>
      <c r="D104" s="5"/>
      <c r="E104" s="5"/>
      <c r="F104" s="5"/>
      <c r="H104" s="14">
        <v>3473</v>
      </c>
      <c r="I104" s="14"/>
      <c r="J104" s="14"/>
      <c r="K104" s="14"/>
      <c r="L104" s="14">
        <v>1117</v>
      </c>
    </row>
    <row r="105" spans="1:12" ht="12.75">
      <c r="A105" s="5" t="s">
        <v>67</v>
      </c>
      <c r="C105" s="5"/>
      <c r="D105" s="5"/>
      <c r="E105" s="5"/>
      <c r="F105" s="5"/>
      <c r="H105" s="14">
        <v>29128</v>
      </c>
      <c r="I105" s="14"/>
      <c r="J105" s="14"/>
      <c r="K105" s="14"/>
      <c r="L105" s="14">
        <v>22507</v>
      </c>
    </row>
    <row r="106" spans="1:12" ht="13.5" thickBot="1">
      <c r="A106" s="5"/>
      <c r="C106" s="5"/>
      <c r="D106" s="5"/>
      <c r="E106" s="5"/>
      <c r="F106" s="5"/>
      <c r="H106" s="19">
        <f>SUM(H100:H105)</f>
        <v>814236</v>
      </c>
      <c r="I106" s="14"/>
      <c r="J106" s="14"/>
      <c r="K106" s="14"/>
      <c r="L106" s="19">
        <f>SUM(L100:L105)</f>
        <v>868447</v>
      </c>
    </row>
    <row r="107" spans="1:12" ht="13.5" thickTop="1">
      <c r="A107" s="5"/>
      <c r="C107" s="5"/>
      <c r="D107" s="5"/>
      <c r="E107" s="5"/>
      <c r="F107" s="5"/>
      <c r="H107" s="14"/>
      <c r="I107" s="14"/>
      <c r="J107" s="14"/>
      <c r="K107" s="14"/>
      <c r="L107" s="14"/>
    </row>
    <row r="108" spans="1:12" ht="12.75">
      <c r="A108" s="5" t="s">
        <v>122</v>
      </c>
      <c r="C108" s="5"/>
      <c r="D108" s="5"/>
      <c r="E108" s="5"/>
      <c r="F108" s="5"/>
      <c r="H108" s="89">
        <f>(H100-H74-H75)/H94</f>
        <v>2.0680721220527047</v>
      </c>
      <c r="I108" s="14"/>
      <c r="J108" s="14"/>
      <c r="K108" s="14"/>
      <c r="L108" s="89">
        <f>(L100-L74-L75)/L94</f>
        <v>1.8652679359475477</v>
      </c>
    </row>
    <row r="109" spans="1:12" ht="12.75">
      <c r="A109" s="5"/>
      <c r="C109" s="5"/>
      <c r="D109" s="5"/>
      <c r="E109" s="5"/>
      <c r="F109" s="5"/>
      <c r="H109" s="89"/>
      <c r="I109" s="14"/>
      <c r="J109" s="14"/>
      <c r="K109" s="14"/>
      <c r="L109" s="89"/>
    </row>
    <row r="110" spans="1:12" ht="12.75">
      <c r="A110" s="5" t="s">
        <v>223</v>
      </c>
      <c r="C110" s="5"/>
      <c r="D110" s="5"/>
      <c r="E110" s="5"/>
      <c r="F110" s="5"/>
      <c r="H110" s="89"/>
      <c r="I110" s="14"/>
      <c r="J110" s="14"/>
      <c r="K110" s="14"/>
      <c r="L110" s="89"/>
    </row>
    <row r="111" spans="1:12" ht="12.75">
      <c r="A111" s="5"/>
      <c r="C111" s="5"/>
      <c r="D111" s="5"/>
      <c r="E111" s="5"/>
      <c r="F111" s="5"/>
      <c r="H111" s="89"/>
      <c r="I111" s="14"/>
      <c r="J111" s="14"/>
      <c r="K111" s="14"/>
      <c r="L111" s="89"/>
    </row>
    <row r="112" spans="1:12" ht="12.75">
      <c r="A112" s="5"/>
      <c r="C112" s="5"/>
      <c r="D112" s="5"/>
      <c r="E112" s="5"/>
      <c r="F112" s="5"/>
      <c r="H112" s="89"/>
      <c r="I112" s="14"/>
      <c r="J112" s="14"/>
      <c r="K112" s="14"/>
      <c r="L112" s="89"/>
    </row>
    <row r="113" spans="1:12" ht="12.75">
      <c r="A113" s="5"/>
      <c r="C113" s="5"/>
      <c r="D113" s="5"/>
      <c r="E113" s="5"/>
      <c r="F113" s="5"/>
      <c r="H113" s="14"/>
      <c r="I113" s="14"/>
      <c r="J113" s="14"/>
      <c r="K113" s="14"/>
      <c r="L113" s="18"/>
    </row>
    <row r="114" spans="1:12" ht="12.75">
      <c r="A114" s="30" t="s">
        <v>185</v>
      </c>
      <c r="C114" s="5"/>
      <c r="D114" s="5"/>
      <c r="E114" s="5"/>
      <c r="F114" s="5"/>
      <c r="H114" s="14"/>
      <c r="I114" s="14"/>
      <c r="J114" s="14"/>
      <c r="K114" s="14"/>
      <c r="L114" s="18"/>
    </row>
    <row r="115" spans="1:12" ht="12.75">
      <c r="A115" s="30" t="s">
        <v>175</v>
      </c>
      <c r="C115" s="5"/>
      <c r="D115" s="5"/>
      <c r="E115" s="5"/>
      <c r="F115" s="5"/>
      <c r="H115" s="14"/>
      <c r="I115" s="14"/>
      <c r="J115" s="14"/>
      <c r="K115" s="14"/>
      <c r="L115" s="18"/>
    </row>
    <row r="116" spans="1:12" ht="12.75">
      <c r="A116" s="39" t="s">
        <v>58</v>
      </c>
      <c r="H116" s="70"/>
      <c r="L116" s="47"/>
    </row>
    <row r="117" spans="1:12" ht="12.75">
      <c r="A117" s="42" t="s">
        <v>121</v>
      </c>
      <c r="H117" s="70"/>
      <c r="L117" s="47"/>
    </row>
    <row r="118" spans="1:12" ht="12.75">
      <c r="A118" s="42"/>
      <c r="H118" s="70"/>
      <c r="L118" s="47"/>
    </row>
    <row r="119" spans="8:12" ht="12.75">
      <c r="H119" s="70"/>
      <c r="L119" s="47"/>
    </row>
    <row r="120" spans="5:14" ht="11.25" customHeight="1">
      <c r="E120" s="75"/>
      <c r="G120" s="79" t="s">
        <v>231</v>
      </c>
      <c r="H120" s="75"/>
      <c r="I120" s="75"/>
      <c r="K120" s="75"/>
      <c r="L120" s="75" t="s">
        <v>85</v>
      </c>
      <c r="N120" s="78"/>
    </row>
    <row r="121" spans="5:14" ht="11.25" customHeight="1">
      <c r="E121" s="75"/>
      <c r="F121" s="105"/>
      <c r="G121" s="106"/>
      <c r="H121" s="107"/>
      <c r="I121" s="107"/>
      <c r="J121" s="106" t="s">
        <v>105</v>
      </c>
      <c r="K121" s="106"/>
      <c r="L121" s="107"/>
      <c r="M121" s="107"/>
      <c r="N121" s="108"/>
    </row>
    <row r="122" spans="6:14" ht="11.25" customHeight="1">
      <c r="F122" s="105" t="s">
        <v>101</v>
      </c>
      <c r="G122" s="105" t="s">
        <v>101</v>
      </c>
      <c r="H122" s="106" t="s">
        <v>103</v>
      </c>
      <c r="I122" s="106"/>
      <c r="J122" s="106" t="s">
        <v>106</v>
      </c>
      <c r="K122" s="106"/>
      <c r="L122" s="105" t="s">
        <v>107</v>
      </c>
      <c r="M122" s="107"/>
      <c r="N122" s="108"/>
    </row>
    <row r="123" spans="6:14" ht="11.25" customHeight="1">
      <c r="F123" s="106" t="s">
        <v>103</v>
      </c>
      <c r="G123" s="106" t="s">
        <v>102</v>
      </c>
      <c r="H123" s="106" t="s">
        <v>104</v>
      </c>
      <c r="I123" s="106"/>
      <c r="J123" s="106" t="s">
        <v>104</v>
      </c>
      <c r="K123" s="106"/>
      <c r="L123" s="105" t="s">
        <v>150</v>
      </c>
      <c r="M123" s="107"/>
      <c r="N123" s="108" t="s">
        <v>86</v>
      </c>
    </row>
    <row r="124" spans="6:14" ht="11.25" customHeight="1">
      <c r="F124" s="75" t="s">
        <v>138</v>
      </c>
      <c r="G124" s="75" t="s">
        <v>4</v>
      </c>
      <c r="H124" s="75" t="s">
        <v>4</v>
      </c>
      <c r="I124" s="75"/>
      <c r="J124" s="77" t="s">
        <v>4</v>
      </c>
      <c r="K124" s="75"/>
      <c r="L124" s="77" t="s">
        <v>4</v>
      </c>
      <c r="N124" s="78" t="s">
        <v>4</v>
      </c>
    </row>
    <row r="125" spans="10:14" ht="6.75" customHeight="1">
      <c r="J125" s="70"/>
      <c r="L125" s="70"/>
      <c r="N125" s="47"/>
    </row>
    <row r="126" spans="1:14" ht="12.75">
      <c r="A126" s="30" t="s">
        <v>176</v>
      </c>
      <c r="F126" s="47">
        <v>198275</v>
      </c>
      <c r="G126" s="47">
        <v>18736</v>
      </c>
      <c r="H126" s="47">
        <v>1790</v>
      </c>
      <c r="I126" s="47"/>
      <c r="J126" s="47">
        <v>-185</v>
      </c>
      <c r="K126" s="47"/>
      <c r="L126" s="47">
        <v>224084</v>
      </c>
      <c r="N126" s="47">
        <f>SUM(F126:L126)</f>
        <v>442700</v>
      </c>
    </row>
    <row r="127" spans="6:14" ht="12.75">
      <c r="F127" s="47"/>
      <c r="G127" s="47"/>
      <c r="H127" s="47"/>
      <c r="I127" s="47"/>
      <c r="J127" s="47"/>
      <c r="K127" s="47"/>
      <c r="L127" s="47"/>
      <c r="N127" s="47"/>
    </row>
    <row r="128" spans="1:14" ht="15.75" customHeight="1">
      <c r="A128" s="30" t="s">
        <v>212</v>
      </c>
      <c r="F128" s="48" t="s">
        <v>44</v>
      </c>
      <c r="G128" s="48" t="s">
        <v>44</v>
      </c>
      <c r="H128" s="48" t="s">
        <v>44</v>
      </c>
      <c r="I128" s="47"/>
      <c r="J128" s="48" t="s">
        <v>44</v>
      </c>
      <c r="K128" s="47"/>
      <c r="L128" s="47">
        <f>L40</f>
        <v>48094</v>
      </c>
      <c r="N128" s="47">
        <f>SUM(F128:L128)</f>
        <v>48094</v>
      </c>
    </row>
    <row r="129" spans="9:14" ht="15.75" customHeight="1">
      <c r="I129" s="47"/>
      <c r="J129" s="47"/>
      <c r="K129" s="47"/>
      <c r="L129" s="47"/>
      <c r="N129" s="47"/>
    </row>
    <row r="130" spans="1:14" ht="15.75" customHeight="1">
      <c r="A130" s="30" t="s">
        <v>197</v>
      </c>
      <c r="F130" s="48" t="s">
        <v>44</v>
      </c>
      <c r="G130" s="48" t="s">
        <v>44</v>
      </c>
      <c r="H130" s="48" t="s">
        <v>44</v>
      </c>
      <c r="I130" s="47"/>
      <c r="J130" s="48" t="s">
        <v>44</v>
      </c>
      <c r="K130" s="47"/>
      <c r="L130" s="48">
        <f>-17131</f>
        <v>-17131</v>
      </c>
      <c r="N130" s="47">
        <f>SUM(F130:L130)</f>
        <v>-17131</v>
      </c>
    </row>
    <row r="131" spans="3:14" ht="15.75" customHeight="1">
      <c r="C131" s="31" t="s">
        <v>198</v>
      </c>
      <c r="F131" s="48" t="s">
        <v>44</v>
      </c>
      <c r="G131" s="48" t="s">
        <v>44</v>
      </c>
      <c r="H131" s="48" t="s">
        <v>44</v>
      </c>
      <c r="I131" s="47"/>
      <c r="J131" s="48" t="s">
        <v>44</v>
      </c>
      <c r="K131" s="47"/>
      <c r="L131" s="48">
        <f>-5710</f>
        <v>-5710</v>
      </c>
      <c r="N131" s="47">
        <f>SUM(F131:L131)</f>
        <v>-5710</v>
      </c>
    </row>
    <row r="132" spans="9:14" ht="15.75" customHeight="1">
      <c r="I132" s="47"/>
      <c r="J132" s="47"/>
      <c r="K132" s="47"/>
      <c r="L132" s="47"/>
      <c r="N132" s="47"/>
    </row>
    <row r="133" spans="1:14" ht="15.75" customHeight="1">
      <c r="A133" s="30" t="s">
        <v>158</v>
      </c>
      <c r="F133" s="48" t="s">
        <v>44</v>
      </c>
      <c r="G133" s="48" t="s">
        <v>44</v>
      </c>
      <c r="H133" s="48" t="s">
        <v>44</v>
      </c>
      <c r="I133" s="48"/>
      <c r="J133" s="48">
        <f>H98-L98</f>
        <v>172</v>
      </c>
      <c r="K133" s="47"/>
      <c r="L133" s="48" t="s">
        <v>44</v>
      </c>
      <c r="N133" s="47">
        <f>SUM(F133:L133)</f>
        <v>172</v>
      </c>
    </row>
    <row r="134" spans="6:14" ht="15.75" customHeight="1">
      <c r="F134" s="47"/>
      <c r="G134" s="47"/>
      <c r="H134" s="47"/>
      <c r="I134" s="47"/>
      <c r="J134" s="47"/>
      <c r="K134" s="47"/>
      <c r="L134" s="47"/>
      <c r="N134" s="47"/>
    </row>
    <row r="135" spans="1:14" ht="15.75" customHeight="1" thickBot="1">
      <c r="A135" s="30" t="s">
        <v>204</v>
      </c>
      <c r="F135" s="53">
        <f aca="true" t="shared" si="0" ref="F135:L135">SUM(F126:F134)</f>
        <v>198275</v>
      </c>
      <c r="G135" s="53">
        <f t="shared" si="0"/>
        <v>18736</v>
      </c>
      <c r="H135" s="53">
        <f t="shared" si="0"/>
        <v>1790</v>
      </c>
      <c r="I135" s="53">
        <f t="shared" si="0"/>
        <v>0</v>
      </c>
      <c r="J135" s="53">
        <f t="shared" si="0"/>
        <v>-13</v>
      </c>
      <c r="K135" s="53">
        <f t="shared" si="0"/>
        <v>0</v>
      </c>
      <c r="L135" s="53">
        <f t="shared" si="0"/>
        <v>249337</v>
      </c>
      <c r="M135" s="94"/>
      <c r="N135" s="53">
        <f>SUM(N126:N134)</f>
        <v>468125</v>
      </c>
    </row>
    <row r="136" spans="6:14" ht="15.75" customHeight="1" thickTop="1">
      <c r="F136" s="47"/>
      <c r="G136" s="47"/>
      <c r="H136" s="47"/>
      <c r="I136" s="47"/>
      <c r="J136" s="47"/>
      <c r="K136" s="47"/>
      <c r="L136" s="47"/>
      <c r="N136" s="47"/>
    </row>
    <row r="137" spans="1:14" ht="15.75" customHeight="1">
      <c r="A137" s="30" t="s">
        <v>127</v>
      </c>
      <c r="F137" s="47">
        <v>194674</v>
      </c>
      <c r="G137" s="47">
        <v>12358</v>
      </c>
      <c r="H137" s="47">
        <v>1790</v>
      </c>
      <c r="I137" s="47"/>
      <c r="J137" s="47">
        <v>283</v>
      </c>
      <c r="K137" s="47"/>
      <c r="L137" s="47">
        <v>201467</v>
      </c>
      <c r="N137" s="47">
        <f>SUM(F137:L137)</f>
        <v>410572</v>
      </c>
    </row>
    <row r="138" spans="6:14" ht="15.75" customHeight="1">
      <c r="F138" s="47"/>
      <c r="G138" s="47"/>
      <c r="H138" s="47"/>
      <c r="I138" s="47"/>
      <c r="J138" s="47"/>
      <c r="K138" s="47"/>
      <c r="L138" s="47"/>
      <c r="N138" s="47"/>
    </row>
    <row r="139" spans="1:14" ht="15.75" customHeight="1">
      <c r="A139" s="30" t="str">
        <f>A128</f>
        <v>Net profit for the year</v>
      </c>
      <c r="F139" s="48" t="s">
        <v>44</v>
      </c>
      <c r="G139" s="48" t="s">
        <v>44</v>
      </c>
      <c r="H139" s="48" t="s">
        <v>44</v>
      </c>
      <c r="I139" s="47"/>
      <c r="J139" s="48" t="s">
        <v>44</v>
      </c>
      <c r="K139" s="47"/>
      <c r="L139" s="47">
        <f>N40</f>
        <v>40264</v>
      </c>
      <c r="N139" s="47">
        <f>SUM(F139:L139)</f>
        <v>40264</v>
      </c>
    </row>
    <row r="140" spans="6:14" ht="15.75" customHeight="1">
      <c r="F140" s="48"/>
      <c r="G140" s="48"/>
      <c r="H140" s="48"/>
      <c r="I140" s="47"/>
      <c r="J140" s="48"/>
      <c r="K140" s="47"/>
      <c r="L140" s="47"/>
      <c r="N140" s="47"/>
    </row>
    <row r="141" spans="1:14" ht="15.75" customHeight="1">
      <c r="A141" s="30" t="s">
        <v>199</v>
      </c>
      <c r="F141" s="48" t="s">
        <v>44</v>
      </c>
      <c r="G141" s="48" t="s">
        <v>44</v>
      </c>
      <c r="H141" s="48" t="s">
        <v>44</v>
      </c>
      <c r="I141" s="48"/>
      <c r="J141" s="48" t="s">
        <v>44</v>
      </c>
      <c r="K141" s="47"/>
      <c r="L141" s="48">
        <v>-17647</v>
      </c>
      <c r="N141" s="47">
        <f>SUM(F141:L141)</f>
        <v>-17647</v>
      </c>
    </row>
    <row r="142" spans="6:14" ht="15.75" customHeight="1">
      <c r="F142" s="48"/>
      <c r="G142" s="48"/>
      <c r="H142" s="48"/>
      <c r="I142" s="48"/>
      <c r="J142" s="48"/>
      <c r="K142" s="47"/>
      <c r="L142" s="48"/>
      <c r="N142" s="47"/>
    </row>
    <row r="143" spans="1:14" ht="15.75" customHeight="1">
      <c r="A143" s="30" t="s">
        <v>158</v>
      </c>
      <c r="F143" s="48" t="s">
        <v>44</v>
      </c>
      <c r="G143" s="48" t="s">
        <v>44</v>
      </c>
      <c r="H143" s="48" t="s">
        <v>44</v>
      </c>
      <c r="I143" s="48"/>
      <c r="J143" s="48">
        <v>-468</v>
      </c>
      <c r="K143" s="47"/>
      <c r="L143" s="80" t="s">
        <v>44</v>
      </c>
      <c r="N143" s="47">
        <f>SUM(F143:L143)</f>
        <v>-468</v>
      </c>
    </row>
    <row r="144" spans="6:14" ht="15.75" customHeight="1">
      <c r="F144" s="48"/>
      <c r="G144" s="48"/>
      <c r="H144" s="48"/>
      <c r="I144" s="48"/>
      <c r="J144" s="48"/>
      <c r="K144" s="47"/>
      <c r="L144" s="48"/>
      <c r="N144" s="47"/>
    </row>
    <row r="145" spans="1:14" ht="15.75" customHeight="1">
      <c r="A145" s="30" t="s">
        <v>100</v>
      </c>
      <c r="F145" s="48">
        <v>3601</v>
      </c>
      <c r="G145" s="48">
        <v>6378</v>
      </c>
      <c r="H145" s="48" t="s">
        <v>44</v>
      </c>
      <c r="I145" s="47"/>
      <c r="J145" s="48" t="s">
        <v>44</v>
      </c>
      <c r="K145" s="47"/>
      <c r="L145" s="80" t="s">
        <v>44</v>
      </c>
      <c r="N145" s="47">
        <f>SUM(F145:L145)</f>
        <v>9979</v>
      </c>
    </row>
    <row r="146" spans="6:14" ht="15.75" customHeight="1">
      <c r="F146" s="47"/>
      <c r="G146" s="47"/>
      <c r="H146" s="47"/>
      <c r="I146" s="47"/>
      <c r="J146" s="47"/>
      <c r="K146" s="47"/>
      <c r="L146" s="47"/>
      <c r="N146" s="47"/>
    </row>
    <row r="147" spans="1:14" ht="15.75" customHeight="1" thickBot="1">
      <c r="A147" s="30" t="s">
        <v>205</v>
      </c>
      <c r="F147" s="53">
        <f>SUM(F137:F145)</f>
        <v>198275</v>
      </c>
      <c r="G147" s="53">
        <f aca="true" t="shared" si="1" ref="G147:N147">SUM(G137:G145)</f>
        <v>18736</v>
      </c>
      <c r="H147" s="53">
        <f t="shared" si="1"/>
        <v>1790</v>
      </c>
      <c r="I147" s="53">
        <f t="shared" si="1"/>
        <v>0</v>
      </c>
      <c r="J147" s="53">
        <f t="shared" si="1"/>
        <v>-185</v>
      </c>
      <c r="K147" s="53">
        <f t="shared" si="1"/>
        <v>0</v>
      </c>
      <c r="L147" s="53">
        <f t="shared" si="1"/>
        <v>224084</v>
      </c>
      <c r="M147" s="53">
        <f t="shared" si="1"/>
        <v>0</v>
      </c>
      <c r="N147" s="53">
        <f t="shared" si="1"/>
        <v>442700</v>
      </c>
    </row>
    <row r="148" spans="5:12" ht="18" customHeight="1" thickTop="1">
      <c r="E148" s="47"/>
      <c r="F148" s="47"/>
      <c r="G148" s="47"/>
      <c r="H148" s="47"/>
      <c r="I148" s="47"/>
      <c r="J148" s="47"/>
      <c r="K148" s="47"/>
      <c r="L148" s="47"/>
    </row>
    <row r="149" spans="5:12" ht="18" customHeight="1">
      <c r="E149" s="47"/>
      <c r="F149" s="47"/>
      <c r="G149" s="47"/>
      <c r="H149" s="47"/>
      <c r="I149" s="47"/>
      <c r="J149" s="47"/>
      <c r="K149" s="47"/>
      <c r="L149" s="47"/>
    </row>
    <row r="150" spans="5:12" ht="18" customHeight="1">
      <c r="E150" s="47"/>
      <c r="F150" s="47"/>
      <c r="G150" s="47"/>
      <c r="H150" s="47"/>
      <c r="I150" s="47"/>
      <c r="J150" s="47"/>
      <c r="K150" s="47"/>
      <c r="L150" s="47"/>
    </row>
    <row r="151" spans="5:12" ht="18" customHeight="1">
      <c r="E151" s="47"/>
      <c r="F151" s="47"/>
      <c r="G151" s="47"/>
      <c r="H151" s="47"/>
      <c r="I151" s="47"/>
      <c r="J151" s="47"/>
      <c r="K151" s="47"/>
      <c r="L151" s="47"/>
    </row>
    <row r="152" spans="5:12" ht="18" customHeight="1">
      <c r="E152" s="47"/>
      <c r="F152" s="47"/>
      <c r="G152" s="47"/>
      <c r="H152" s="47"/>
      <c r="I152" s="47"/>
      <c r="J152" s="47"/>
      <c r="K152" s="47"/>
      <c r="L152" s="47"/>
    </row>
    <row r="153" spans="5:12" ht="18" customHeight="1">
      <c r="E153" s="47"/>
      <c r="F153" s="47"/>
      <c r="G153" s="47"/>
      <c r="H153" s="47"/>
      <c r="I153" s="47"/>
      <c r="J153" s="47"/>
      <c r="K153" s="47"/>
      <c r="L153" s="47"/>
    </row>
    <row r="154" spans="5:12" ht="18" customHeight="1">
      <c r="E154" s="47"/>
      <c r="F154" s="47"/>
      <c r="G154" s="47"/>
      <c r="H154" s="47"/>
      <c r="I154" s="47"/>
      <c r="J154" s="47"/>
      <c r="K154" s="47"/>
      <c r="L154" s="47"/>
    </row>
    <row r="155" spans="5:12" ht="18" customHeight="1">
      <c r="E155" s="47"/>
      <c r="F155" s="47"/>
      <c r="G155" s="47"/>
      <c r="H155" s="47"/>
      <c r="I155" s="47"/>
      <c r="J155" s="47"/>
      <c r="K155" s="47"/>
      <c r="L155" s="47"/>
    </row>
    <row r="156" spans="5:12" ht="18" customHeight="1">
      <c r="E156" s="47"/>
      <c r="F156" s="47"/>
      <c r="G156" s="47"/>
      <c r="H156" s="47"/>
      <c r="I156" s="47"/>
      <c r="J156" s="47"/>
      <c r="K156" s="47"/>
      <c r="L156" s="47"/>
    </row>
    <row r="157" spans="5:12" ht="22.5" customHeight="1">
      <c r="E157" s="47"/>
      <c r="F157" s="47"/>
      <c r="G157" s="47"/>
      <c r="H157" s="47"/>
      <c r="I157" s="47"/>
      <c r="J157" s="47"/>
      <c r="K157" s="47"/>
      <c r="L157" s="47"/>
    </row>
    <row r="158" spans="5:12" ht="18" customHeight="1">
      <c r="E158" s="47"/>
      <c r="F158" s="47"/>
      <c r="G158" s="47"/>
      <c r="H158" s="47"/>
      <c r="I158" s="47"/>
      <c r="J158" s="47"/>
      <c r="K158" s="47"/>
      <c r="L158" s="47"/>
    </row>
    <row r="159" spans="5:12" ht="18" customHeight="1">
      <c r="E159" s="47"/>
      <c r="F159" s="47"/>
      <c r="G159" s="47"/>
      <c r="H159" s="47"/>
      <c r="I159" s="47"/>
      <c r="J159" s="47"/>
      <c r="K159" s="47"/>
      <c r="L159" s="47"/>
    </row>
    <row r="160" spans="5:12" ht="18" customHeight="1">
      <c r="E160" s="47"/>
      <c r="F160" s="47"/>
      <c r="G160" s="47"/>
      <c r="H160" s="47"/>
      <c r="I160" s="47"/>
      <c r="J160" s="47"/>
      <c r="K160" s="47"/>
      <c r="L160" s="47"/>
    </row>
    <row r="161" spans="3:12" ht="12.75">
      <c r="C161" s="5"/>
      <c r="D161" s="5"/>
      <c r="E161" s="5"/>
      <c r="F161" s="5"/>
      <c r="H161" s="14"/>
      <c r="I161" s="14"/>
      <c r="J161" s="14"/>
      <c r="K161" s="14"/>
      <c r="L161" s="18"/>
    </row>
    <row r="162" spans="3:12" ht="12.75">
      <c r="C162" s="5"/>
      <c r="D162" s="5"/>
      <c r="E162" s="5"/>
      <c r="F162" s="5"/>
      <c r="H162" s="14"/>
      <c r="I162" s="14"/>
      <c r="J162" s="14"/>
      <c r="K162" s="14"/>
      <c r="L162" s="18"/>
    </row>
    <row r="163" spans="3:12" ht="12.75">
      <c r="C163" s="5"/>
      <c r="D163" s="5"/>
      <c r="E163" s="5"/>
      <c r="F163" s="5"/>
      <c r="H163" s="14"/>
      <c r="I163" s="14"/>
      <c r="J163" s="14"/>
      <c r="K163" s="14"/>
      <c r="L163" s="18"/>
    </row>
    <row r="164" spans="1:12" ht="12.75">
      <c r="A164" s="39" t="s">
        <v>58</v>
      </c>
      <c r="B164" s="5"/>
      <c r="C164" s="5"/>
      <c r="D164" s="5"/>
      <c r="E164" s="5"/>
      <c r="F164" s="5"/>
      <c r="H164" s="54"/>
      <c r="I164" s="34"/>
      <c r="J164" s="34"/>
      <c r="K164" s="34"/>
      <c r="L164" s="34"/>
    </row>
    <row r="165" spans="1:8" ht="12.75">
      <c r="A165" s="42" t="s">
        <v>120</v>
      </c>
      <c r="H165" s="70"/>
    </row>
    <row r="166" ht="7.5" customHeight="1">
      <c r="H166" s="70"/>
    </row>
    <row r="167" spans="8:14" ht="12.75">
      <c r="H167" s="45" t="s">
        <v>154</v>
      </c>
      <c r="J167" s="45"/>
      <c r="L167" s="45"/>
      <c r="N167" s="99" t="s">
        <v>166</v>
      </c>
    </row>
    <row r="168" spans="10:14" ht="12.75">
      <c r="J168" s="45" t="s">
        <v>3</v>
      </c>
      <c r="N168" s="45" t="s">
        <v>3</v>
      </c>
    </row>
    <row r="169" spans="10:14" ht="12.75">
      <c r="J169" s="76" t="str">
        <f>L11</f>
        <v>31/12/2004</v>
      </c>
      <c r="N169" s="76" t="str">
        <f>N11</f>
        <v>31/12/2003</v>
      </c>
    </row>
    <row r="170" spans="10:14" ht="12.75">
      <c r="J170" s="45" t="s">
        <v>4</v>
      </c>
      <c r="N170" s="45" t="s">
        <v>4</v>
      </c>
    </row>
    <row r="171" ht="12.75">
      <c r="A171" s="39" t="s">
        <v>76</v>
      </c>
    </row>
    <row r="172" spans="1:14" ht="12.75">
      <c r="A172" s="30" t="s">
        <v>77</v>
      </c>
      <c r="J172" s="47">
        <f>L32</f>
        <v>65736</v>
      </c>
      <c r="N172" s="47">
        <f>N32</f>
        <v>66056</v>
      </c>
    </row>
    <row r="173" spans="10:14" ht="8.25" customHeight="1">
      <c r="J173" s="47"/>
      <c r="N173" s="47"/>
    </row>
    <row r="174" spans="1:19" ht="12.75">
      <c r="A174" s="30" t="s">
        <v>87</v>
      </c>
      <c r="J174" s="47"/>
      <c r="N174" s="47"/>
      <c r="S174" s="47"/>
    </row>
    <row r="175" spans="1:19" ht="12.75">
      <c r="A175" s="30" t="s">
        <v>228</v>
      </c>
      <c r="J175" s="47">
        <f>-L30</f>
        <v>-5210</v>
      </c>
      <c r="N175" s="47">
        <f>-N30</f>
        <v>-19086</v>
      </c>
      <c r="S175" s="47"/>
    </row>
    <row r="176" spans="1:19" ht="12.75">
      <c r="A176" s="30" t="s">
        <v>195</v>
      </c>
      <c r="J176" s="47">
        <f>-L24</f>
        <v>-4266</v>
      </c>
      <c r="N176" s="80">
        <v>-820</v>
      </c>
      <c r="S176" s="47"/>
    </row>
    <row r="177" spans="1:19" ht="12.75">
      <c r="A177" s="30" t="s">
        <v>183</v>
      </c>
      <c r="J177" s="47">
        <v>74141</v>
      </c>
      <c r="N177" s="80">
        <v>97791</v>
      </c>
      <c r="S177" s="47"/>
    </row>
    <row r="178" spans="1:19" ht="12.75">
      <c r="A178" s="30" t="s">
        <v>78</v>
      </c>
      <c r="J178" s="88">
        <f>SUM(J172:J177)</f>
        <v>130401</v>
      </c>
      <c r="N178" s="88">
        <f>SUM(N172:N177)</f>
        <v>143941</v>
      </c>
      <c r="S178" s="47"/>
    </row>
    <row r="179" spans="10:19" ht="7.5" customHeight="1">
      <c r="J179" s="47"/>
      <c r="N179" s="47"/>
      <c r="S179" s="47"/>
    </row>
    <row r="180" spans="1:19" ht="12.75">
      <c r="A180" s="30" t="s">
        <v>79</v>
      </c>
      <c r="J180" s="47"/>
      <c r="N180" s="47"/>
      <c r="S180" s="47"/>
    </row>
    <row r="181" spans="1:19" ht="12.75">
      <c r="A181" s="30" t="s">
        <v>80</v>
      </c>
      <c r="J181" s="47">
        <v>-80715</v>
      </c>
      <c r="N181" s="47">
        <v>-13998</v>
      </c>
      <c r="S181" s="47"/>
    </row>
    <row r="182" spans="1:19" ht="12.75">
      <c r="A182" s="30" t="s">
        <v>81</v>
      </c>
      <c r="J182" s="51">
        <v>-7049</v>
      </c>
      <c r="N182" s="51">
        <v>10975</v>
      </c>
      <c r="S182" s="38"/>
    </row>
    <row r="183" spans="1:19" ht="12.75">
      <c r="A183" s="30" t="s">
        <v>153</v>
      </c>
      <c r="J183" s="47">
        <f>SUM(J178:J182)</f>
        <v>42637</v>
      </c>
      <c r="N183" s="47">
        <f>SUM(N178:N182)</f>
        <v>140918</v>
      </c>
      <c r="S183" s="38"/>
    </row>
    <row r="184" spans="10:19" ht="7.5" customHeight="1">
      <c r="J184" s="47"/>
      <c r="N184" s="47"/>
      <c r="S184" s="38"/>
    </row>
    <row r="185" spans="1:19" ht="12.75">
      <c r="A185" s="30" t="s">
        <v>84</v>
      </c>
      <c r="J185" s="47">
        <f>L22</f>
        <v>-26572</v>
      </c>
      <c r="N185" s="47">
        <f>N22</f>
        <v>-26359</v>
      </c>
      <c r="S185" s="38"/>
    </row>
    <row r="186" spans="1:19" ht="12.75">
      <c r="A186" s="30" t="s">
        <v>117</v>
      </c>
      <c r="I186" s="90"/>
      <c r="J186" s="38">
        <v>-29474</v>
      </c>
      <c r="K186" s="90"/>
      <c r="N186" s="38">
        <v>-27677</v>
      </c>
      <c r="S186" s="38"/>
    </row>
    <row r="187" spans="1:19" ht="12.75">
      <c r="A187" s="30" t="s">
        <v>200</v>
      </c>
      <c r="I187" s="90"/>
      <c r="J187" s="38">
        <v>-127</v>
      </c>
      <c r="K187" s="90"/>
      <c r="N187" s="49">
        <v>-53</v>
      </c>
      <c r="S187" s="38"/>
    </row>
    <row r="188" spans="1:19" ht="12.75">
      <c r="A188" s="30" t="s">
        <v>221</v>
      </c>
      <c r="J188" s="97">
        <f>SUM(J183:J187)</f>
        <v>-13536</v>
      </c>
      <c r="N188" s="97">
        <f>SUM(N183:N187)</f>
        <v>86829</v>
      </c>
      <c r="S188" s="38"/>
    </row>
    <row r="189" spans="10:19" ht="6.75" customHeight="1">
      <c r="J189" s="47"/>
      <c r="N189" s="47"/>
      <c r="S189" s="38"/>
    </row>
    <row r="190" spans="1:19" ht="12.75">
      <c r="A190" s="39" t="s">
        <v>82</v>
      </c>
      <c r="J190" s="47"/>
      <c r="N190" s="47"/>
      <c r="S190" s="38"/>
    </row>
    <row r="191" spans="1:19" ht="12.75">
      <c r="A191" s="30" t="s">
        <v>181</v>
      </c>
      <c r="J191" s="80">
        <v>-10860</v>
      </c>
      <c r="N191" s="80">
        <v>1715</v>
      </c>
      <c r="S191" s="38"/>
    </row>
    <row r="192" spans="1:19" ht="12.75">
      <c r="A192" s="30" t="s">
        <v>182</v>
      </c>
      <c r="J192" s="38">
        <v>47288</v>
      </c>
      <c r="N192" s="80">
        <v>-81582</v>
      </c>
      <c r="S192" s="38"/>
    </row>
    <row r="193" spans="1:19" ht="12.75">
      <c r="A193" s="30" t="s">
        <v>222</v>
      </c>
      <c r="J193" s="97">
        <f>SUM(J191:J192)</f>
        <v>36428</v>
      </c>
      <c r="N193" s="97">
        <f>SUM(N191:N192)</f>
        <v>-79867</v>
      </c>
      <c r="S193" s="38"/>
    </row>
    <row r="194" spans="10:19" ht="8.25" customHeight="1">
      <c r="J194" s="47"/>
      <c r="N194" s="47"/>
      <c r="S194" s="38"/>
    </row>
    <row r="195" spans="1:19" ht="12.75">
      <c r="A195" s="39" t="s">
        <v>83</v>
      </c>
      <c r="J195" s="47"/>
      <c r="N195" s="47"/>
      <c r="S195" s="38"/>
    </row>
    <row r="196" spans="1:19" ht="12.75">
      <c r="A196" s="30" t="s">
        <v>151</v>
      </c>
      <c r="J196" s="80" t="s">
        <v>44</v>
      </c>
      <c r="N196" s="47">
        <f>N145</f>
        <v>9979</v>
      </c>
      <c r="S196" s="38"/>
    </row>
    <row r="197" spans="1:19" ht="12.75">
      <c r="A197" s="30" t="s">
        <v>192</v>
      </c>
      <c r="J197" s="80">
        <f>L130+L131</f>
        <v>-22841</v>
      </c>
      <c r="N197" s="80">
        <v>-17647</v>
      </c>
      <c r="S197" s="38"/>
    </row>
    <row r="198" spans="1:19" ht="12.75">
      <c r="A198" s="30" t="s">
        <v>220</v>
      </c>
      <c r="J198" s="80">
        <v>-216</v>
      </c>
      <c r="N198" s="80">
        <v>-479</v>
      </c>
      <c r="S198" s="38"/>
    </row>
    <row r="199" spans="1:19" ht="12.75">
      <c r="A199" s="30" t="s">
        <v>167</v>
      </c>
      <c r="J199" s="47">
        <v>-29040</v>
      </c>
      <c r="N199" s="80">
        <v>-14515</v>
      </c>
      <c r="S199" s="38"/>
    </row>
    <row r="200" spans="1:19" ht="12.75">
      <c r="A200" s="30" t="s">
        <v>219</v>
      </c>
      <c r="J200" s="47">
        <v>3019</v>
      </c>
      <c r="N200" s="80">
        <v>0</v>
      </c>
      <c r="S200" s="38"/>
    </row>
    <row r="201" spans="1:19" ht="12.75">
      <c r="A201" s="30" t="s">
        <v>193</v>
      </c>
      <c r="J201" s="97">
        <f>SUM(J196:J200)</f>
        <v>-49078</v>
      </c>
      <c r="N201" s="97">
        <f>SUM(N196:N200)</f>
        <v>-22662</v>
      </c>
      <c r="S201" s="38"/>
    </row>
    <row r="202" spans="10:19" ht="8.25" customHeight="1">
      <c r="J202" s="47"/>
      <c r="N202" s="47"/>
      <c r="S202" s="38"/>
    </row>
    <row r="203" spans="1:19" ht="12.75">
      <c r="A203" s="30" t="s">
        <v>99</v>
      </c>
      <c r="J203" s="47">
        <f>J188+J193+J201</f>
        <v>-26186</v>
      </c>
      <c r="N203" s="47">
        <f>N188+N193+N201</f>
        <v>-15700</v>
      </c>
      <c r="S203" s="38"/>
    </row>
    <row r="204" spans="1:19" ht="12.75">
      <c r="A204" s="30" t="s">
        <v>207</v>
      </c>
      <c r="J204" s="47">
        <v>86469</v>
      </c>
      <c r="N204" s="47">
        <v>102169</v>
      </c>
      <c r="S204" s="38"/>
    </row>
    <row r="205" spans="1:19" ht="13.5" thickBot="1">
      <c r="A205" s="30" t="s">
        <v>208</v>
      </c>
      <c r="J205" s="53">
        <f>SUM(J203:J204)</f>
        <v>60283</v>
      </c>
      <c r="N205" s="53">
        <f>SUM(N203:N204)</f>
        <v>86469</v>
      </c>
      <c r="S205" s="38"/>
    </row>
    <row r="206" spans="8:19" ht="13.5" thickTop="1">
      <c r="H206" s="70"/>
      <c r="L206" s="47"/>
      <c r="S206" s="38"/>
    </row>
    <row r="207" spans="8:19" ht="12.75">
      <c r="H207" s="70"/>
      <c r="L207" s="47"/>
      <c r="S207" s="38"/>
    </row>
    <row r="208" spans="8:19" ht="12.75">
      <c r="H208" s="70"/>
      <c r="L208" s="47"/>
      <c r="S208" s="38"/>
    </row>
    <row r="209" spans="8:19" ht="12.75">
      <c r="H209" s="70"/>
      <c r="L209" s="47"/>
      <c r="S209" s="38"/>
    </row>
    <row r="210" spans="8:19" ht="12.75">
      <c r="H210" s="70"/>
      <c r="L210" s="47"/>
      <c r="S210" s="38"/>
    </row>
    <row r="211" spans="8:19" ht="12.75">
      <c r="H211" s="70"/>
      <c r="L211" s="47"/>
      <c r="S211" s="38"/>
    </row>
    <row r="212" spans="8:19" ht="12.75">
      <c r="H212" s="70"/>
      <c r="L212" s="47"/>
      <c r="S212" s="38"/>
    </row>
    <row r="213" spans="8:19" ht="12.75">
      <c r="H213" s="70"/>
      <c r="L213" s="47"/>
      <c r="S213" s="38"/>
    </row>
    <row r="214" spans="8:19" ht="12.75">
      <c r="H214" s="70"/>
      <c r="L214" s="47"/>
      <c r="S214" s="38"/>
    </row>
    <row r="215" spans="8:19" ht="12.75">
      <c r="H215" s="70"/>
      <c r="L215" s="47"/>
      <c r="S215" s="38"/>
    </row>
    <row r="216" spans="8:19" ht="12.75">
      <c r="H216" s="70"/>
      <c r="L216" s="47"/>
      <c r="S216" s="38"/>
    </row>
    <row r="217" spans="8:19" ht="12.75">
      <c r="H217" s="70"/>
      <c r="L217" s="47"/>
      <c r="S217" s="38"/>
    </row>
    <row r="218" spans="8:19" ht="12.75">
      <c r="H218" s="70"/>
      <c r="L218" s="47"/>
      <c r="S218" s="38"/>
    </row>
    <row r="219" spans="8:19" ht="12.75">
      <c r="H219" s="70"/>
      <c r="L219" s="47"/>
      <c r="S219" s="38"/>
    </row>
    <row r="220" spans="8:19" ht="12.75">
      <c r="H220" s="70"/>
      <c r="L220" s="47"/>
      <c r="S220" s="38"/>
    </row>
    <row r="221" spans="1:19" ht="12.75">
      <c r="A221" s="30" t="s">
        <v>186</v>
      </c>
      <c r="H221" s="70"/>
      <c r="L221" s="47"/>
      <c r="S221" s="38"/>
    </row>
    <row r="222" spans="1:19" ht="12.75">
      <c r="A222" s="30" t="s">
        <v>177</v>
      </c>
      <c r="H222" s="70"/>
      <c r="L222" s="47"/>
      <c r="S222" s="38"/>
    </row>
    <row r="223" spans="8:19" ht="12.75">
      <c r="H223" s="70"/>
      <c r="L223" s="47"/>
      <c r="S223" s="38"/>
    </row>
    <row r="224" spans="1:19" ht="12.75">
      <c r="A224" s="39" t="s">
        <v>58</v>
      </c>
      <c r="H224" s="70"/>
      <c r="S224" s="38"/>
    </row>
    <row r="225" spans="1:19" ht="12.75">
      <c r="A225" s="8" t="s">
        <v>46</v>
      </c>
      <c r="B225" s="5"/>
      <c r="C225" s="5"/>
      <c r="D225" s="5"/>
      <c r="E225" s="5"/>
      <c r="F225" s="5"/>
      <c r="G225" s="5"/>
      <c r="H225" s="69"/>
      <c r="I225" s="5"/>
      <c r="J225" s="5"/>
      <c r="K225" s="5"/>
      <c r="L225" s="5"/>
      <c r="M225" s="5"/>
      <c r="N225" s="5"/>
      <c r="O225"/>
      <c r="P225" s="8"/>
      <c r="Q225" s="5"/>
      <c r="S225" s="38"/>
    </row>
    <row r="226" spans="1:19" ht="12.75">
      <c r="A226" s="6"/>
      <c r="B226" s="5"/>
      <c r="C226" s="5" t="s">
        <v>5</v>
      </c>
      <c r="D226" s="5"/>
      <c r="E226" s="5"/>
      <c r="F226" s="5"/>
      <c r="G226" s="5"/>
      <c r="H226" s="5"/>
      <c r="I226" s="5"/>
      <c r="J226" s="5"/>
      <c r="K226" s="5"/>
      <c r="L226" s="5"/>
      <c r="M226" s="5"/>
      <c r="N226" s="5"/>
      <c r="O226"/>
      <c r="P226" s="6"/>
      <c r="Q226" s="5"/>
      <c r="S226" s="38"/>
    </row>
    <row r="227" spans="1:19" ht="12.75">
      <c r="A227" s="9" t="s">
        <v>23</v>
      </c>
      <c r="B227" s="5"/>
      <c r="C227" s="5"/>
      <c r="D227" s="5"/>
      <c r="E227" s="5"/>
      <c r="F227" s="5"/>
      <c r="G227" s="5"/>
      <c r="H227" s="5"/>
      <c r="I227" s="5"/>
      <c r="J227" s="5"/>
      <c r="K227" s="5"/>
      <c r="L227" s="5"/>
      <c r="M227" s="5"/>
      <c r="N227" s="5"/>
      <c r="O227"/>
      <c r="P227" s="9"/>
      <c r="Q227" s="5"/>
      <c r="S227" s="38"/>
    </row>
    <row r="228" spans="1:19" ht="12.75">
      <c r="A228" s="6"/>
      <c r="B228" s="5"/>
      <c r="C228" s="5"/>
      <c r="D228" s="5"/>
      <c r="E228" s="5"/>
      <c r="F228" s="5"/>
      <c r="G228" s="5"/>
      <c r="H228" s="5"/>
      <c r="I228" s="5"/>
      <c r="J228" s="5"/>
      <c r="K228" s="5"/>
      <c r="L228" s="5"/>
      <c r="M228" s="5"/>
      <c r="N228" s="5"/>
      <c r="O228"/>
      <c r="P228" s="6"/>
      <c r="Q228" s="5"/>
      <c r="S228" s="38"/>
    </row>
    <row r="229" spans="1:19" ht="12.75">
      <c r="A229" s="6"/>
      <c r="B229" s="5"/>
      <c r="C229" s="5"/>
      <c r="D229" s="5"/>
      <c r="E229" s="5"/>
      <c r="F229" s="5"/>
      <c r="G229" s="5"/>
      <c r="H229" s="5"/>
      <c r="I229" s="5"/>
      <c r="J229" s="5"/>
      <c r="K229" s="5"/>
      <c r="L229" s="5"/>
      <c r="M229" s="5"/>
      <c r="N229" s="5"/>
      <c r="O229"/>
      <c r="P229" s="6"/>
      <c r="Q229" s="5"/>
      <c r="S229" s="38"/>
    </row>
    <row r="230" spans="1:19" ht="12.75">
      <c r="A230" s="6"/>
      <c r="B230" s="5"/>
      <c r="C230" s="5"/>
      <c r="D230" s="5"/>
      <c r="E230" s="5"/>
      <c r="F230" s="5"/>
      <c r="G230" s="5"/>
      <c r="H230" s="5"/>
      <c r="I230" s="5"/>
      <c r="J230" s="5"/>
      <c r="K230" s="5"/>
      <c r="L230" s="5"/>
      <c r="M230" s="5"/>
      <c r="N230" s="5"/>
      <c r="O230"/>
      <c r="P230" s="6"/>
      <c r="Q230" s="5"/>
      <c r="S230" s="38"/>
    </row>
    <row r="231" spans="1:19" ht="12.75">
      <c r="A231" s="6"/>
      <c r="B231" s="5"/>
      <c r="C231" s="5"/>
      <c r="D231" s="5"/>
      <c r="E231" s="5"/>
      <c r="F231" s="5"/>
      <c r="G231" s="5"/>
      <c r="H231" s="5"/>
      <c r="I231" s="5"/>
      <c r="J231" s="5"/>
      <c r="K231" s="5"/>
      <c r="L231" s="5"/>
      <c r="M231" s="5"/>
      <c r="N231" s="5"/>
      <c r="O231"/>
      <c r="P231" s="6"/>
      <c r="Q231" s="5"/>
      <c r="S231" s="38"/>
    </row>
    <row r="232" spans="1:19" ht="12.75">
      <c r="A232" s="6"/>
      <c r="B232" s="5"/>
      <c r="C232" s="5"/>
      <c r="D232" s="5"/>
      <c r="E232" s="5"/>
      <c r="F232" s="5"/>
      <c r="G232" s="5"/>
      <c r="H232" s="5"/>
      <c r="I232" s="5"/>
      <c r="J232" s="5"/>
      <c r="K232" s="5"/>
      <c r="L232" s="5"/>
      <c r="M232" s="5"/>
      <c r="N232" s="5"/>
      <c r="O232"/>
      <c r="P232" s="6"/>
      <c r="Q232" s="5"/>
      <c r="S232" s="90"/>
    </row>
    <row r="233" spans="1:19" ht="12.75">
      <c r="A233" s="6"/>
      <c r="B233" s="5"/>
      <c r="C233" s="5"/>
      <c r="D233" s="5"/>
      <c r="E233" s="5"/>
      <c r="F233" s="5"/>
      <c r="G233" s="5"/>
      <c r="H233" s="5"/>
      <c r="I233" s="5"/>
      <c r="J233" s="5"/>
      <c r="K233" s="5"/>
      <c r="L233" s="5"/>
      <c r="M233" s="5"/>
      <c r="N233" s="5"/>
      <c r="O233"/>
      <c r="P233" s="6"/>
      <c r="Q233" s="5"/>
      <c r="S233" s="90"/>
    </row>
    <row r="234" spans="1:19" ht="12.75">
      <c r="A234" s="6"/>
      <c r="B234" s="5"/>
      <c r="C234" s="5"/>
      <c r="D234" s="5"/>
      <c r="E234" s="5"/>
      <c r="F234" s="5"/>
      <c r="G234" s="5"/>
      <c r="H234" s="5"/>
      <c r="I234" s="5"/>
      <c r="J234" s="5"/>
      <c r="K234" s="5"/>
      <c r="L234" s="5"/>
      <c r="M234" s="5"/>
      <c r="N234" s="5"/>
      <c r="O234"/>
      <c r="P234" s="6"/>
      <c r="Q234" s="5"/>
      <c r="S234" s="90"/>
    </row>
    <row r="235" spans="1:19" ht="12.75">
      <c r="A235" s="6"/>
      <c r="B235" s="5"/>
      <c r="C235" s="5"/>
      <c r="E235" s="5"/>
      <c r="F235" s="5"/>
      <c r="G235" s="5"/>
      <c r="H235" s="5"/>
      <c r="I235" s="5"/>
      <c r="J235" s="5"/>
      <c r="K235" s="5"/>
      <c r="L235" s="5"/>
      <c r="M235" s="5"/>
      <c r="N235" s="5"/>
      <c r="O235"/>
      <c r="P235" s="6"/>
      <c r="Q235" s="5"/>
      <c r="S235" s="90"/>
    </row>
    <row r="236" spans="1:19" ht="12.75">
      <c r="A236" s="6"/>
      <c r="B236" s="5"/>
      <c r="C236" s="5"/>
      <c r="E236" s="5"/>
      <c r="F236" s="5"/>
      <c r="G236" s="5"/>
      <c r="H236" s="5"/>
      <c r="I236" s="5"/>
      <c r="J236" s="5"/>
      <c r="K236" s="5"/>
      <c r="L236" s="5"/>
      <c r="M236" s="5"/>
      <c r="N236" s="5"/>
      <c r="O236"/>
      <c r="P236" s="6"/>
      <c r="Q236" s="5"/>
      <c r="S236" s="90"/>
    </row>
    <row r="237" spans="1:19" ht="12.75">
      <c r="A237" s="9" t="s">
        <v>24</v>
      </c>
      <c r="B237" s="5"/>
      <c r="C237" s="5"/>
      <c r="D237" s="5"/>
      <c r="E237" s="5"/>
      <c r="F237" s="5"/>
      <c r="G237" s="5"/>
      <c r="H237" s="5"/>
      <c r="I237" s="5"/>
      <c r="J237" s="5"/>
      <c r="K237" s="5"/>
      <c r="L237" s="5"/>
      <c r="M237" s="5"/>
      <c r="N237" s="5"/>
      <c r="O237"/>
      <c r="P237" s="9"/>
      <c r="Q237" s="5"/>
      <c r="S237" s="57"/>
    </row>
    <row r="238" spans="1:19" ht="12.75">
      <c r="A238"/>
      <c r="B238" s="5"/>
      <c r="C238" s="5"/>
      <c r="D238" s="5"/>
      <c r="E238" s="5"/>
      <c r="F238" s="5"/>
      <c r="G238" s="5"/>
      <c r="H238" s="5"/>
      <c r="I238" s="5"/>
      <c r="J238" s="5"/>
      <c r="K238" s="5"/>
      <c r="L238" s="5"/>
      <c r="M238" s="5"/>
      <c r="N238" s="5"/>
      <c r="O238"/>
      <c r="P238"/>
      <c r="Q238" s="5"/>
      <c r="S238" s="90"/>
    </row>
    <row r="239" spans="1:19" ht="12.75">
      <c r="A239"/>
      <c r="B239" s="5"/>
      <c r="C239" s="5"/>
      <c r="D239" s="5"/>
      <c r="E239" s="5"/>
      <c r="F239" s="5"/>
      <c r="G239" s="5"/>
      <c r="H239" s="5"/>
      <c r="I239" s="5"/>
      <c r="J239" s="5"/>
      <c r="K239" s="5"/>
      <c r="L239" s="5"/>
      <c r="M239" s="5"/>
      <c r="N239" s="5"/>
      <c r="O239"/>
      <c r="P239"/>
      <c r="Q239" s="5"/>
      <c r="S239" s="90"/>
    </row>
    <row r="240" spans="1:19" ht="12.75">
      <c r="A240"/>
      <c r="B240" s="5"/>
      <c r="C240" s="5"/>
      <c r="D240" s="5"/>
      <c r="E240" s="5"/>
      <c r="F240" s="5"/>
      <c r="G240" s="5"/>
      <c r="H240" s="5"/>
      <c r="I240" s="5"/>
      <c r="J240" s="5"/>
      <c r="K240" s="5"/>
      <c r="L240" s="5"/>
      <c r="M240" s="5"/>
      <c r="N240" s="5"/>
      <c r="O240"/>
      <c r="P240"/>
      <c r="Q240" s="5"/>
      <c r="S240" s="90"/>
    </row>
    <row r="241" spans="1:17" ht="12.75">
      <c r="A241" s="9" t="s">
        <v>25</v>
      </c>
      <c r="B241" s="5"/>
      <c r="C241" s="5"/>
      <c r="D241" s="5"/>
      <c r="E241" s="5"/>
      <c r="F241" s="5"/>
      <c r="G241" s="5"/>
      <c r="H241" s="5"/>
      <c r="I241" s="5"/>
      <c r="J241" s="5"/>
      <c r="K241" s="5"/>
      <c r="L241" s="5"/>
      <c r="M241" s="5"/>
      <c r="N241" s="5"/>
      <c r="O241"/>
      <c r="P241"/>
      <c r="Q241" s="5"/>
    </row>
    <row r="242" spans="1:17" ht="12.75">
      <c r="A242"/>
      <c r="B242" s="5"/>
      <c r="C242" s="5"/>
      <c r="D242" s="5"/>
      <c r="E242" s="5"/>
      <c r="F242" s="5"/>
      <c r="G242" s="5"/>
      <c r="H242" s="5"/>
      <c r="I242" s="5"/>
      <c r="J242" s="5"/>
      <c r="K242" s="5"/>
      <c r="L242" s="5"/>
      <c r="M242" s="5"/>
      <c r="N242" s="5"/>
      <c r="O242"/>
      <c r="P242"/>
      <c r="Q242" s="5"/>
    </row>
    <row r="243" spans="1:17" ht="12.75">
      <c r="A243"/>
      <c r="B243" s="5"/>
      <c r="C243" s="5"/>
      <c r="D243" s="5"/>
      <c r="E243" s="5"/>
      <c r="F243" s="5"/>
      <c r="G243" s="5"/>
      <c r="H243" s="5"/>
      <c r="I243" s="5"/>
      <c r="J243" s="5"/>
      <c r="K243" s="5"/>
      <c r="L243" s="5"/>
      <c r="M243" s="5"/>
      <c r="N243" s="5"/>
      <c r="O243"/>
      <c r="P243"/>
      <c r="Q243" s="5"/>
    </row>
    <row r="244" spans="1:17" ht="12.75">
      <c r="A244"/>
      <c r="B244" s="5"/>
      <c r="C244" s="5"/>
      <c r="D244" s="5"/>
      <c r="E244" s="5"/>
      <c r="F244" s="5"/>
      <c r="G244" s="5"/>
      <c r="H244" s="5"/>
      <c r="I244" s="5"/>
      <c r="J244" s="5"/>
      <c r="K244" s="5"/>
      <c r="L244" s="5"/>
      <c r="M244" s="5"/>
      <c r="N244" s="5"/>
      <c r="O244"/>
      <c r="P244"/>
      <c r="Q244" s="5"/>
    </row>
    <row r="245" spans="1:17" ht="12.75">
      <c r="A245" s="9" t="s">
        <v>26</v>
      </c>
      <c r="B245" s="5"/>
      <c r="C245" s="5"/>
      <c r="D245" s="5"/>
      <c r="E245" s="5"/>
      <c r="F245" s="5"/>
      <c r="G245" s="5"/>
      <c r="H245" s="5"/>
      <c r="I245" s="5"/>
      <c r="J245" s="5"/>
      <c r="K245" s="5"/>
      <c r="L245" s="5"/>
      <c r="M245" s="5"/>
      <c r="N245" s="5"/>
      <c r="O245"/>
      <c r="P245" s="9"/>
      <c r="Q245" s="5"/>
    </row>
    <row r="246" spans="1:17" ht="12.75">
      <c r="A246" s="5"/>
      <c r="B246" s="5"/>
      <c r="C246" s="5"/>
      <c r="D246" s="5"/>
      <c r="E246" s="5"/>
      <c r="F246" s="5"/>
      <c r="G246" s="5"/>
      <c r="H246" s="5"/>
      <c r="I246" s="5"/>
      <c r="J246" s="5"/>
      <c r="K246" s="5"/>
      <c r="L246" s="5"/>
      <c r="M246" s="5"/>
      <c r="N246" s="5"/>
      <c r="O246"/>
      <c r="P246" s="5"/>
      <c r="Q246" s="5"/>
    </row>
    <row r="247" spans="1:17" ht="12.75">
      <c r="A247" s="5"/>
      <c r="B247" s="5"/>
      <c r="C247" s="5"/>
      <c r="D247" s="5"/>
      <c r="E247" s="5"/>
      <c r="F247" s="5"/>
      <c r="G247" s="5"/>
      <c r="H247" s="5"/>
      <c r="I247" s="5"/>
      <c r="J247" s="5"/>
      <c r="K247" s="5"/>
      <c r="L247" s="5"/>
      <c r="M247" s="5"/>
      <c r="N247" s="5"/>
      <c r="O247"/>
      <c r="P247"/>
      <c r="Q247" s="5"/>
    </row>
    <row r="248" spans="1:17" ht="12.75">
      <c r="A248" s="5"/>
      <c r="B248" s="5"/>
      <c r="C248" s="5"/>
      <c r="D248" s="5"/>
      <c r="E248" s="5"/>
      <c r="F248" s="5"/>
      <c r="G248" s="5"/>
      <c r="H248" s="5"/>
      <c r="I248" s="5"/>
      <c r="J248" s="5"/>
      <c r="K248" s="5"/>
      <c r="L248" s="5"/>
      <c r="M248" s="5"/>
      <c r="N248" s="5"/>
      <c r="O248"/>
      <c r="P248"/>
      <c r="Q248" s="5"/>
    </row>
    <row r="249" spans="1:17" ht="12.75">
      <c r="A249" s="9" t="s">
        <v>27</v>
      </c>
      <c r="B249" s="5"/>
      <c r="C249" s="5"/>
      <c r="D249" s="5"/>
      <c r="E249" s="5"/>
      <c r="F249" s="5"/>
      <c r="G249" s="5"/>
      <c r="H249" s="5"/>
      <c r="I249" s="5"/>
      <c r="J249" s="5"/>
      <c r="K249" s="5"/>
      <c r="L249" s="5"/>
      <c r="M249" s="5"/>
      <c r="N249" s="5"/>
      <c r="O249"/>
      <c r="P249"/>
      <c r="Q249" s="5"/>
    </row>
    <row r="250" spans="1:17" ht="12.75">
      <c r="A250" s="5"/>
      <c r="B250" s="5"/>
      <c r="C250" s="5"/>
      <c r="D250" s="5"/>
      <c r="E250" s="5"/>
      <c r="F250" s="5"/>
      <c r="G250" s="5"/>
      <c r="H250" s="5"/>
      <c r="I250" s="5"/>
      <c r="J250" s="5"/>
      <c r="K250" s="5"/>
      <c r="L250" s="5"/>
      <c r="M250" s="5"/>
      <c r="N250" s="5"/>
      <c r="O250"/>
      <c r="P250"/>
      <c r="Q250" s="5"/>
    </row>
    <row r="251" spans="1:17" ht="12.75">
      <c r="A251" s="5"/>
      <c r="B251" s="5"/>
      <c r="C251" s="5"/>
      <c r="D251" s="5"/>
      <c r="E251" s="5"/>
      <c r="F251" s="5"/>
      <c r="G251" s="5"/>
      <c r="H251" s="5"/>
      <c r="I251" s="5"/>
      <c r="J251" s="5"/>
      <c r="K251" s="5"/>
      <c r="L251" s="5"/>
      <c r="M251" s="5"/>
      <c r="N251" s="5"/>
      <c r="O251"/>
      <c r="P251"/>
      <c r="Q251" s="5"/>
    </row>
    <row r="252" spans="1:17" ht="12.75">
      <c r="A252" s="5"/>
      <c r="B252" s="5"/>
      <c r="C252" s="5"/>
      <c r="D252" s="5"/>
      <c r="E252" s="5"/>
      <c r="F252" s="5"/>
      <c r="G252" s="5"/>
      <c r="H252" s="5"/>
      <c r="I252" s="5"/>
      <c r="J252" s="5"/>
      <c r="K252" s="5"/>
      <c r="L252" s="5"/>
      <c r="M252" s="5"/>
      <c r="N252" s="5"/>
      <c r="O252"/>
      <c r="P252"/>
      <c r="Q252" s="5"/>
    </row>
    <row r="253" spans="1:17" ht="12.75">
      <c r="A253" s="9" t="s">
        <v>28</v>
      </c>
      <c r="B253" s="5"/>
      <c r="C253" s="5"/>
      <c r="D253" s="5"/>
      <c r="E253" s="5"/>
      <c r="F253" s="5"/>
      <c r="G253" s="5"/>
      <c r="H253" s="5"/>
      <c r="I253" s="5"/>
      <c r="J253" s="5"/>
      <c r="K253" s="5"/>
      <c r="L253" s="5"/>
      <c r="M253" s="5"/>
      <c r="N253" s="5"/>
      <c r="O253"/>
      <c r="P253"/>
      <c r="Q253" s="5"/>
    </row>
    <row r="254" spans="1:17" ht="12.75">
      <c r="A254" s="5"/>
      <c r="B254" s="5"/>
      <c r="C254" s="5"/>
      <c r="D254" s="5"/>
      <c r="E254" s="5"/>
      <c r="F254" s="5"/>
      <c r="G254" s="5"/>
      <c r="H254" s="5"/>
      <c r="I254" s="5"/>
      <c r="J254" s="5"/>
      <c r="K254" s="5"/>
      <c r="L254" s="5"/>
      <c r="M254" s="5"/>
      <c r="N254" s="5"/>
      <c r="O254"/>
      <c r="P254"/>
      <c r="Q254" s="5"/>
    </row>
    <row r="255" spans="1:17" ht="12.75">
      <c r="A255" s="5"/>
      <c r="B255" s="5"/>
      <c r="C255" s="5"/>
      <c r="D255" s="5"/>
      <c r="E255" s="5"/>
      <c r="F255" s="5"/>
      <c r="G255" s="5"/>
      <c r="H255" s="5"/>
      <c r="I255" s="5"/>
      <c r="J255" s="5"/>
      <c r="K255" s="5"/>
      <c r="L255" s="5"/>
      <c r="M255" s="5"/>
      <c r="N255" s="5"/>
      <c r="O255"/>
      <c r="P255"/>
      <c r="Q255" s="5"/>
    </row>
    <row r="256" spans="1:17" ht="12.75">
      <c r="A256" s="5"/>
      <c r="B256" s="5"/>
      <c r="C256" s="5"/>
      <c r="D256" s="5"/>
      <c r="E256" s="5"/>
      <c r="F256" s="5"/>
      <c r="G256" s="5"/>
      <c r="H256" s="5"/>
      <c r="I256" s="5"/>
      <c r="J256" s="5"/>
      <c r="K256" s="5"/>
      <c r="L256" s="5"/>
      <c r="M256" s="5"/>
      <c r="N256" s="5"/>
      <c r="O256"/>
      <c r="P256"/>
      <c r="Q256" s="5"/>
    </row>
    <row r="257" spans="1:17" ht="12.75">
      <c r="A257" s="5"/>
      <c r="B257" s="5"/>
      <c r="C257" s="5"/>
      <c r="D257" s="5"/>
      <c r="E257" s="5"/>
      <c r="F257" s="5"/>
      <c r="G257" s="5"/>
      <c r="H257" s="5"/>
      <c r="I257" s="5"/>
      <c r="J257" s="5"/>
      <c r="K257" s="5"/>
      <c r="L257" s="5"/>
      <c r="M257" s="5"/>
      <c r="N257" s="5"/>
      <c r="O257"/>
      <c r="P257"/>
      <c r="Q257" s="5"/>
    </row>
    <row r="258" spans="1:17" ht="17.25" customHeight="1">
      <c r="A258" s="5"/>
      <c r="B258" s="5"/>
      <c r="C258" s="5"/>
      <c r="D258" s="5"/>
      <c r="E258" s="5"/>
      <c r="F258" s="5"/>
      <c r="G258" s="5"/>
      <c r="H258" s="5"/>
      <c r="I258" s="5"/>
      <c r="J258" s="5"/>
      <c r="K258" s="5"/>
      <c r="L258" s="5"/>
      <c r="M258" s="5"/>
      <c r="N258" s="5"/>
      <c r="O258"/>
      <c r="P258"/>
      <c r="Q258" s="5"/>
    </row>
    <row r="259" spans="1:17" ht="12.75">
      <c r="A259" s="9" t="s">
        <v>29</v>
      </c>
      <c r="B259" s="5"/>
      <c r="C259" s="5"/>
      <c r="D259" s="5"/>
      <c r="E259" s="5"/>
      <c r="F259" s="5"/>
      <c r="G259" s="5"/>
      <c r="H259" s="5"/>
      <c r="I259" s="5"/>
      <c r="J259" s="5"/>
      <c r="K259" s="5"/>
      <c r="L259" s="5"/>
      <c r="M259" s="5"/>
      <c r="N259" s="5"/>
      <c r="O259"/>
      <c r="P259"/>
      <c r="Q259" s="5"/>
    </row>
    <row r="260" spans="1:17" ht="12.75">
      <c r="A260" s="5"/>
      <c r="B260" s="5"/>
      <c r="C260" s="5"/>
      <c r="D260" s="5"/>
      <c r="E260" s="5"/>
      <c r="F260" s="5"/>
      <c r="G260" s="5"/>
      <c r="H260" s="5"/>
      <c r="I260" s="5"/>
      <c r="J260" s="5"/>
      <c r="K260" s="5"/>
      <c r="L260" s="5"/>
      <c r="M260" s="5"/>
      <c r="N260" s="5"/>
      <c r="O260"/>
      <c r="P260"/>
      <c r="Q260" s="5"/>
    </row>
    <row r="261" spans="1:17" ht="12.75">
      <c r="A261" s="5"/>
      <c r="B261" s="5"/>
      <c r="C261" s="5"/>
      <c r="D261" s="5"/>
      <c r="E261" s="5"/>
      <c r="F261" s="5"/>
      <c r="G261" s="5"/>
      <c r="H261" s="5"/>
      <c r="I261" s="5"/>
      <c r="J261" s="5"/>
      <c r="K261" s="5"/>
      <c r="L261" s="5"/>
      <c r="M261" s="5"/>
      <c r="N261" s="5"/>
      <c r="O261"/>
      <c r="P261"/>
      <c r="Q261" s="5"/>
    </row>
    <row r="262" spans="1:17" ht="12.75">
      <c r="A262" s="5"/>
      <c r="B262" s="5"/>
      <c r="C262" s="5"/>
      <c r="D262" s="5"/>
      <c r="E262" s="5"/>
      <c r="F262" s="5"/>
      <c r="G262" s="5"/>
      <c r="H262" s="5"/>
      <c r="I262" s="5"/>
      <c r="J262" s="5"/>
      <c r="K262" s="5"/>
      <c r="L262" s="5"/>
      <c r="M262" s="5"/>
      <c r="N262" s="5"/>
      <c r="O262"/>
      <c r="P262"/>
      <c r="Q262" s="5"/>
    </row>
    <row r="263" spans="1:17" ht="12.75">
      <c r="A263" s="5"/>
      <c r="B263" s="5"/>
      <c r="C263" s="5"/>
      <c r="D263" s="5"/>
      <c r="E263" s="5"/>
      <c r="F263" s="5"/>
      <c r="G263" s="5"/>
      <c r="H263" s="5"/>
      <c r="I263" s="5"/>
      <c r="J263" s="5"/>
      <c r="K263" s="5"/>
      <c r="L263" s="5"/>
      <c r="M263" s="5"/>
      <c r="N263" s="5"/>
      <c r="O263"/>
      <c r="P263"/>
      <c r="Q263" s="5"/>
    </row>
    <row r="264" spans="1:17" ht="12.75">
      <c r="A264" s="5"/>
      <c r="B264" s="5"/>
      <c r="C264" s="5"/>
      <c r="D264" s="5"/>
      <c r="E264" s="5"/>
      <c r="F264" s="5"/>
      <c r="G264" s="5"/>
      <c r="H264" s="5"/>
      <c r="I264" s="5"/>
      <c r="J264" s="5"/>
      <c r="K264" s="5"/>
      <c r="L264" s="5"/>
      <c r="M264" s="5"/>
      <c r="N264" s="5"/>
      <c r="O264"/>
      <c r="P264"/>
      <c r="Q264" s="5"/>
    </row>
    <row r="265" spans="1:17" ht="12.75">
      <c r="A265" s="5"/>
      <c r="B265" s="5"/>
      <c r="C265" s="5"/>
      <c r="D265" s="5"/>
      <c r="E265" s="5"/>
      <c r="F265" s="5"/>
      <c r="G265" s="5"/>
      <c r="H265" s="5"/>
      <c r="I265" s="5"/>
      <c r="J265" s="5"/>
      <c r="K265" s="5"/>
      <c r="L265" s="5"/>
      <c r="M265" s="5"/>
      <c r="N265" s="5"/>
      <c r="O265"/>
      <c r="P265"/>
      <c r="Q265" s="5"/>
    </row>
    <row r="266" spans="1:17" ht="12.75">
      <c r="A266" s="5"/>
      <c r="B266" s="5"/>
      <c r="C266" s="5"/>
      <c r="D266" s="5"/>
      <c r="E266" s="5"/>
      <c r="F266" s="5"/>
      <c r="G266" s="5"/>
      <c r="H266" s="5"/>
      <c r="I266" s="5"/>
      <c r="J266" s="5"/>
      <c r="K266" s="5"/>
      <c r="L266" s="5"/>
      <c r="M266" s="5"/>
      <c r="N266" s="5"/>
      <c r="O266"/>
      <c r="P266"/>
      <c r="Q266" s="5"/>
    </row>
    <row r="267" spans="1:17" ht="12.75">
      <c r="A267" s="5"/>
      <c r="B267" s="5"/>
      <c r="C267" s="5"/>
      <c r="D267" s="5"/>
      <c r="E267" s="5"/>
      <c r="F267" s="5"/>
      <c r="G267" s="5"/>
      <c r="H267" s="5"/>
      <c r="I267" s="5"/>
      <c r="J267" s="5"/>
      <c r="K267" s="5"/>
      <c r="L267" s="5"/>
      <c r="M267" s="5"/>
      <c r="N267" s="5"/>
      <c r="O267"/>
      <c r="P267"/>
      <c r="Q267" s="5"/>
    </row>
    <row r="268" spans="1:17" ht="12.75">
      <c r="A268" s="5"/>
      <c r="B268" s="5"/>
      <c r="C268" s="5"/>
      <c r="D268" s="5"/>
      <c r="E268" s="5"/>
      <c r="F268" s="5"/>
      <c r="G268" s="5"/>
      <c r="H268" s="5"/>
      <c r="I268" s="5"/>
      <c r="J268" s="5"/>
      <c r="K268" s="5"/>
      <c r="L268" s="5"/>
      <c r="M268" s="5"/>
      <c r="N268" s="5"/>
      <c r="O268"/>
      <c r="P268"/>
      <c r="Q268" s="5"/>
    </row>
    <row r="269" spans="1:17" ht="12" customHeight="1">
      <c r="A269" s="9" t="s">
        <v>30</v>
      </c>
      <c r="B269" s="1" t="s">
        <v>171</v>
      </c>
      <c r="C269" s="5"/>
      <c r="D269" s="5"/>
      <c r="E269" s="5"/>
      <c r="F269" s="5"/>
      <c r="G269" s="5"/>
      <c r="H269" s="5"/>
      <c r="I269" s="5"/>
      <c r="J269" s="5"/>
      <c r="K269" s="5"/>
      <c r="L269" s="5"/>
      <c r="M269" s="5"/>
      <c r="N269" s="5"/>
      <c r="O269"/>
      <c r="P269"/>
      <c r="Q269" s="5"/>
    </row>
    <row r="270" spans="1:17" ht="11.25" customHeight="1">
      <c r="A270" s="5"/>
      <c r="B270" s="5"/>
      <c r="C270" s="5"/>
      <c r="D270" s="5"/>
      <c r="E270" s="5"/>
      <c r="F270" s="5"/>
      <c r="G270" s="5"/>
      <c r="I270"/>
      <c r="K270" s="59"/>
      <c r="L270" s="58" t="s">
        <v>140</v>
      </c>
      <c r="M270" s="62"/>
      <c r="N270" s="67"/>
      <c r="O270"/>
      <c r="P270"/>
      <c r="Q270" s="5"/>
    </row>
    <row r="271" spans="1:17" ht="10.5" customHeight="1">
      <c r="A271" s="5"/>
      <c r="B271" s="5"/>
      <c r="C271" s="5"/>
      <c r="D271" s="5"/>
      <c r="E271" s="5"/>
      <c r="F271"/>
      <c r="G271"/>
      <c r="K271" s="26"/>
      <c r="L271" s="25" t="s">
        <v>72</v>
      </c>
      <c r="M271" s="61"/>
      <c r="N271" s="67"/>
      <c r="O271"/>
      <c r="P271"/>
      <c r="Q271" s="5"/>
    </row>
    <row r="272" spans="1:17" ht="10.5" customHeight="1">
      <c r="A272" s="5"/>
      <c r="B272" s="5"/>
      <c r="C272" s="5"/>
      <c r="D272" s="5"/>
      <c r="E272" s="5"/>
      <c r="F272" s="3"/>
      <c r="G272" s="5"/>
      <c r="I272" s="1"/>
      <c r="K272" s="23"/>
      <c r="L272" s="25" t="s">
        <v>4</v>
      </c>
      <c r="M272" s="63"/>
      <c r="N272" s="83"/>
      <c r="O272"/>
      <c r="P272"/>
      <c r="Q272" s="5"/>
    </row>
    <row r="273" spans="1:17" ht="12.75">
      <c r="A273" s="5"/>
      <c r="B273" s="23" t="s">
        <v>141</v>
      </c>
      <c r="C273" s="5"/>
      <c r="D273" s="5"/>
      <c r="E273" s="5"/>
      <c r="F273" s="5"/>
      <c r="G273" s="5"/>
      <c r="I273" s="5"/>
      <c r="K273" s="5"/>
      <c r="L273" s="5"/>
      <c r="M273" s="5"/>
      <c r="N273" s="57"/>
      <c r="O273"/>
      <c r="P273"/>
      <c r="Q273" s="5"/>
    </row>
    <row r="274" spans="1:17" ht="12.75">
      <c r="A274" s="5"/>
      <c r="B274" s="5" t="s">
        <v>51</v>
      </c>
      <c r="C274" s="5"/>
      <c r="D274" s="5"/>
      <c r="E274" s="5"/>
      <c r="F274" s="14"/>
      <c r="G274" s="5"/>
      <c r="I274" s="14"/>
      <c r="K274" s="14"/>
      <c r="L274" s="14">
        <v>995691</v>
      </c>
      <c r="M274" s="14"/>
      <c r="N274" s="18"/>
      <c r="O274"/>
      <c r="P274"/>
      <c r="Q274" s="5"/>
    </row>
    <row r="275" spans="1:17" ht="12.75">
      <c r="A275" s="5"/>
      <c r="B275" s="5" t="s">
        <v>48</v>
      </c>
      <c r="C275" s="5"/>
      <c r="D275" s="5"/>
      <c r="E275" s="5"/>
      <c r="F275" s="14"/>
      <c r="G275" s="5"/>
      <c r="I275" s="14"/>
      <c r="K275" s="14"/>
      <c r="L275" s="14">
        <v>84050</v>
      </c>
      <c r="M275" s="14"/>
      <c r="N275" s="18"/>
      <c r="O275"/>
      <c r="P275"/>
      <c r="Q275" s="5"/>
    </row>
    <row r="276" spans="1:17" ht="12.75">
      <c r="A276" s="5"/>
      <c r="B276" s="5" t="s">
        <v>191</v>
      </c>
      <c r="C276" s="5"/>
      <c r="D276" s="5"/>
      <c r="E276" s="5"/>
      <c r="F276" s="14"/>
      <c r="G276" s="5"/>
      <c r="I276" s="14"/>
      <c r="K276" s="14"/>
      <c r="L276" s="14">
        <v>372510</v>
      </c>
      <c r="M276" s="14"/>
      <c r="N276" s="18"/>
      <c r="O276"/>
      <c r="P276"/>
      <c r="Q276" s="5"/>
    </row>
    <row r="277" spans="1:17" ht="12.75">
      <c r="A277" s="5"/>
      <c r="B277" s="5" t="s">
        <v>164</v>
      </c>
      <c r="C277" s="5"/>
      <c r="D277" s="5"/>
      <c r="E277" s="5"/>
      <c r="F277" s="14"/>
      <c r="G277" s="5"/>
      <c r="I277" s="14"/>
      <c r="K277" s="14"/>
      <c r="L277" s="14">
        <v>7606</v>
      </c>
      <c r="M277" s="14"/>
      <c r="N277" s="18"/>
      <c r="O277"/>
      <c r="P277"/>
      <c r="Q277" s="5"/>
    </row>
    <row r="278" spans="1:17" ht="12.75">
      <c r="A278" s="5"/>
      <c r="B278" s="5" t="s">
        <v>165</v>
      </c>
      <c r="C278" s="5"/>
      <c r="D278" s="5"/>
      <c r="E278" s="5"/>
      <c r="F278" s="14"/>
      <c r="G278" s="5"/>
      <c r="I278" s="14"/>
      <c r="K278" s="14"/>
      <c r="L278" s="14">
        <f>25783</f>
        <v>25783</v>
      </c>
      <c r="M278" s="14"/>
      <c r="N278" s="18"/>
      <c r="O278"/>
      <c r="P278"/>
      <c r="Q278" s="5"/>
    </row>
    <row r="279" spans="1:17" ht="12.75">
      <c r="A279" s="5"/>
      <c r="B279" s="5" t="s">
        <v>169</v>
      </c>
      <c r="C279" s="5"/>
      <c r="D279" s="5"/>
      <c r="E279" s="5"/>
      <c r="F279" s="14"/>
      <c r="G279" s="5"/>
      <c r="I279" s="14"/>
      <c r="K279" s="14"/>
      <c r="L279" s="14">
        <f>873</f>
        <v>873</v>
      </c>
      <c r="M279" s="14"/>
      <c r="N279" s="18"/>
      <c r="O279"/>
      <c r="P279"/>
      <c r="Q279" s="5"/>
    </row>
    <row r="280" spans="1:17" ht="12.75">
      <c r="A280" s="5"/>
      <c r="B280" s="5" t="s">
        <v>128</v>
      </c>
      <c r="C280" s="5"/>
      <c r="D280" s="5"/>
      <c r="E280" s="5"/>
      <c r="F280" s="14"/>
      <c r="G280" s="5"/>
      <c r="I280" s="14"/>
      <c r="K280" s="14"/>
      <c r="L280" s="14">
        <v>147519</v>
      </c>
      <c r="M280" s="14"/>
      <c r="N280" s="18"/>
      <c r="O280"/>
      <c r="P280"/>
      <c r="Q280" s="5"/>
    </row>
    <row r="281" spans="1:17" ht="12.75">
      <c r="A281" s="5"/>
      <c r="B281" s="5"/>
      <c r="C281" s="5"/>
      <c r="D281" s="5"/>
      <c r="E281" s="5"/>
      <c r="F281" s="22"/>
      <c r="G281" s="5"/>
      <c r="I281" s="14"/>
      <c r="K281" s="14"/>
      <c r="L281" s="55">
        <f>SUM(L274:L280)</f>
        <v>1634032</v>
      </c>
      <c r="M281" s="22"/>
      <c r="N281" s="84"/>
      <c r="O281"/>
      <c r="P281"/>
      <c r="Q281" s="5"/>
    </row>
    <row r="282" spans="1:17" ht="12.75">
      <c r="A282" s="5"/>
      <c r="B282" s="5" t="s">
        <v>144</v>
      </c>
      <c r="C282" s="5"/>
      <c r="D282" s="5"/>
      <c r="E282" s="5"/>
      <c r="F282" s="20"/>
      <c r="G282" s="5"/>
      <c r="I282" s="14"/>
      <c r="K282" s="14"/>
      <c r="L282" s="86">
        <v>-223099</v>
      </c>
      <c r="M282" s="22"/>
      <c r="N282" s="84"/>
      <c r="O282"/>
      <c r="P282"/>
      <c r="Q282" s="5"/>
    </row>
    <row r="283" spans="1:17" ht="13.5" thickBot="1">
      <c r="A283" s="5"/>
      <c r="B283" s="5" t="s">
        <v>172</v>
      </c>
      <c r="C283" s="5"/>
      <c r="D283" s="5"/>
      <c r="E283" s="5"/>
      <c r="F283" s="14"/>
      <c r="G283" s="5"/>
      <c r="I283" s="14"/>
      <c r="K283" s="18"/>
      <c r="L283" s="19">
        <f>SUM(L281:L282)</f>
        <v>1410933</v>
      </c>
      <c r="M283" s="14"/>
      <c r="N283" s="18"/>
      <c r="O283"/>
      <c r="P283"/>
      <c r="Q283" s="5"/>
    </row>
    <row r="284" spans="1:17" ht="13.5" thickTop="1">
      <c r="A284" s="5"/>
      <c r="B284" s="23" t="s">
        <v>143</v>
      </c>
      <c r="C284" s="5"/>
      <c r="D284" s="5"/>
      <c r="E284" s="5"/>
      <c r="F284" s="5"/>
      <c r="G284" s="5"/>
      <c r="I284" s="5"/>
      <c r="K284" s="5"/>
      <c r="L284" s="5"/>
      <c r="M284" s="5"/>
      <c r="N284" s="57"/>
      <c r="O284"/>
      <c r="P284"/>
      <c r="Q284" s="5"/>
    </row>
    <row r="285" spans="1:17" ht="12.75">
      <c r="A285" s="5"/>
      <c r="B285" s="5" t="s">
        <v>74</v>
      </c>
      <c r="C285" s="5"/>
      <c r="D285" s="5"/>
      <c r="E285" s="5"/>
      <c r="F285" s="14"/>
      <c r="G285" s="5"/>
      <c r="I285" s="14"/>
      <c r="K285" s="14"/>
      <c r="L285" s="14">
        <f>L283-L286</f>
        <v>1119262</v>
      </c>
      <c r="M285" s="14"/>
      <c r="N285" s="18"/>
      <c r="O285"/>
      <c r="P285"/>
      <c r="Q285" s="5"/>
    </row>
    <row r="286" spans="1:17" ht="12.75">
      <c r="A286" s="5"/>
      <c r="B286" s="5" t="s">
        <v>139</v>
      </c>
      <c r="C286" s="5"/>
      <c r="D286" s="5"/>
      <c r="E286" s="5"/>
      <c r="F286" s="14"/>
      <c r="G286" s="5"/>
      <c r="I286" s="14"/>
      <c r="K286" s="14"/>
      <c r="L286" s="14">
        <v>291671</v>
      </c>
      <c r="M286" s="14"/>
      <c r="N286" s="18"/>
      <c r="O286"/>
      <c r="P286"/>
      <c r="Q286" s="5"/>
    </row>
    <row r="287" spans="1:17" ht="12" customHeight="1" thickBot="1">
      <c r="A287" s="5"/>
      <c r="B287" s="5" t="s">
        <v>173</v>
      </c>
      <c r="C287" s="5"/>
      <c r="D287" s="5"/>
      <c r="E287" s="5"/>
      <c r="F287" s="14"/>
      <c r="G287" s="5"/>
      <c r="I287" s="14"/>
      <c r="K287" s="14"/>
      <c r="L287" s="96">
        <f>SUM(L284:L286)</f>
        <v>1410933</v>
      </c>
      <c r="M287" s="22"/>
      <c r="N287" s="84"/>
      <c r="O287"/>
      <c r="P287"/>
      <c r="Q287" s="5"/>
    </row>
    <row r="288" spans="1:17" ht="13.5" thickTop="1">
      <c r="A288" s="5"/>
      <c r="B288" s="23" t="s">
        <v>142</v>
      </c>
      <c r="C288" s="5"/>
      <c r="D288" s="5"/>
      <c r="E288" s="5"/>
      <c r="F288" s="5"/>
      <c r="G288" s="5"/>
      <c r="I288" s="5"/>
      <c r="K288" s="5"/>
      <c r="L288" s="5"/>
      <c r="M288" s="14"/>
      <c r="N288" s="18"/>
      <c r="O288"/>
      <c r="P288"/>
      <c r="Q288" s="5"/>
    </row>
    <row r="289" spans="1:17" ht="12.75">
      <c r="A289" s="5"/>
      <c r="B289" s="5" t="s">
        <v>51</v>
      </c>
      <c r="C289" s="5"/>
      <c r="D289" s="5"/>
      <c r="E289" s="5"/>
      <c r="F289" s="14"/>
      <c r="G289" s="5"/>
      <c r="I289" s="14"/>
      <c r="K289" s="14"/>
      <c r="L289" s="14">
        <v>40929</v>
      </c>
      <c r="M289" s="14"/>
      <c r="N289" s="18"/>
      <c r="O289"/>
      <c r="P289"/>
      <c r="Q289" s="5"/>
    </row>
    <row r="290" spans="1:17" ht="12.75">
      <c r="A290" s="5"/>
      <c r="B290" s="5" t="s">
        <v>48</v>
      </c>
      <c r="C290" s="5"/>
      <c r="D290" s="5"/>
      <c r="E290" s="5"/>
      <c r="F290" s="14"/>
      <c r="G290" s="5"/>
      <c r="I290" s="14"/>
      <c r="K290" s="14"/>
      <c r="L290" s="14">
        <v>5481</v>
      </c>
      <c r="M290" s="14"/>
      <c r="N290" s="18"/>
      <c r="O290"/>
      <c r="P290"/>
      <c r="Q290" s="5"/>
    </row>
    <row r="291" spans="1:17" ht="12.75">
      <c r="A291" s="5"/>
      <c r="B291" s="5" t="s">
        <v>191</v>
      </c>
      <c r="C291" s="5"/>
      <c r="D291" s="5"/>
      <c r="E291" s="5"/>
      <c r="F291" s="14"/>
      <c r="G291" s="5"/>
      <c r="I291" s="14"/>
      <c r="K291" s="14"/>
      <c r="L291" s="14">
        <v>5268</v>
      </c>
      <c r="M291" s="14"/>
      <c r="N291" s="18"/>
      <c r="O291"/>
      <c r="P291"/>
      <c r="Q291" s="5"/>
    </row>
    <row r="292" spans="1:17" ht="12.75">
      <c r="A292" s="5"/>
      <c r="B292" s="5" t="s">
        <v>164</v>
      </c>
      <c r="C292" s="5"/>
      <c r="D292" s="5"/>
      <c r="E292" s="5"/>
      <c r="F292" s="14"/>
      <c r="G292" s="5"/>
      <c r="I292" s="14"/>
      <c r="K292" s="14"/>
      <c r="L292" s="14">
        <v>1042</v>
      </c>
      <c r="M292" s="14"/>
      <c r="N292" s="18"/>
      <c r="O292"/>
      <c r="P292"/>
      <c r="Q292" s="5"/>
    </row>
    <row r="293" spans="1:17" ht="12.75">
      <c r="A293" s="5"/>
      <c r="B293" s="5" t="s">
        <v>165</v>
      </c>
      <c r="C293" s="5"/>
      <c r="D293" s="5"/>
      <c r="E293" s="5"/>
      <c r="F293" s="14"/>
      <c r="G293" s="5"/>
      <c r="I293" s="14"/>
      <c r="K293" s="14"/>
      <c r="L293" s="20">
        <v>-25</v>
      </c>
      <c r="M293" s="14"/>
      <c r="N293" s="18"/>
      <c r="O293"/>
      <c r="P293"/>
      <c r="Q293" s="5"/>
    </row>
    <row r="294" spans="1:17" ht="12.75">
      <c r="A294" s="5"/>
      <c r="B294" s="5" t="s">
        <v>169</v>
      </c>
      <c r="C294" s="5"/>
      <c r="D294" s="5"/>
      <c r="E294" s="5"/>
      <c r="F294" s="14"/>
      <c r="G294" s="5"/>
      <c r="I294" s="14"/>
      <c r="K294" s="14"/>
      <c r="L294" s="14">
        <v>-515</v>
      </c>
      <c r="M294" s="14"/>
      <c r="N294" s="18"/>
      <c r="O294"/>
      <c r="P294"/>
      <c r="Q294" s="5"/>
    </row>
    <row r="295" spans="1:17" ht="12.75">
      <c r="A295" s="5"/>
      <c r="B295" s="5" t="s">
        <v>170</v>
      </c>
      <c r="C295" s="5"/>
      <c r="D295" s="5"/>
      <c r="E295" s="5"/>
      <c r="F295" s="14"/>
      <c r="G295" s="5"/>
      <c r="I295" s="14"/>
      <c r="K295" s="14"/>
      <c r="L295" s="14">
        <v>-4295</v>
      </c>
      <c r="M295" s="14"/>
      <c r="N295" s="18"/>
      <c r="O295"/>
      <c r="P295"/>
      <c r="Q295" s="5"/>
    </row>
    <row r="296" spans="1:17" ht="12.75">
      <c r="A296" s="5"/>
      <c r="B296" s="5" t="s">
        <v>128</v>
      </c>
      <c r="C296" s="5"/>
      <c r="D296" s="5"/>
      <c r="E296" s="5"/>
      <c r="F296" s="14"/>
      <c r="G296" s="5"/>
      <c r="I296" s="14"/>
      <c r="K296" s="14"/>
      <c r="L296" s="14">
        <v>-4531</v>
      </c>
      <c r="M296" s="14"/>
      <c r="N296" s="18"/>
      <c r="O296"/>
      <c r="P296"/>
      <c r="Q296" s="5"/>
    </row>
    <row r="297" spans="1:17" ht="12.75">
      <c r="A297" s="5"/>
      <c r="B297" s="5"/>
      <c r="C297" s="5"/>
      <c r="D297" s="5"/>
      <c r="E297" s="5"/>
      <c r="F297" s="22"/>
      <c r="G297" s="5"/>
      <c r="I297" s="14"/>
      <c r="K297" s="14"/>
      <c r="L297" s="55">
        <f>SUM(L289:L296)</f>
        <v>43354</v>
      </c>
      <c r="M297" s="14"/>
      <c r="N297" s="18"/>
      <c r="O297"/>
      <c r="P297"/>
      <c r="Q297" s="5"/>
    </row>
    <row r="298" spans="1:17" ht="12.75">
      <c r="A298" s="5"/>
      <c r="B298" s="5" t="s">
        <v>49</v>
      </c>
      <c r="C298" s="5"/>
      <c r="D298" s="5"/>
      <c r="E298" s="5"/>
      <c r="F298" s="20"/>
      <c r="G298" s="5"/>
      <c r="I298" s="14"/>
      <c r="K298" s="14"/>
      <c r="L298" s="28">
        <v>-3145</v>
      </c>
      <c r="M298" s="14"/>
      <c r="N298" s="18"/>
      <c r="O298"/>
      <c r="P298"/>
      <c r="Q298" s="5"/>
    </row>
    <row r="299" spans="1:17" ht="12.75">
      <c r="A299" s="5"/>
      <c r="B299" s="31" t="s">
        <v>195</v>
      </c>
      <c r="C299" s="5"/>
      <c r="D299" s="5"/>
      <c r="E299" s="5"/>
      <c r="F299" s="20"/>
      <c r="G299" s="5"/>
      <c r="I299" s="14"/>
      <c r="K299" s="14"/>
      <c r="L299" s="28">
        <v>4266</v>
      </c>
      <c r="M299" s="14"/>
      <c r="N299" s="18"/>
      <c r="O299"/>
      <c r="P299"/>
      <c r="Q299" s="5"/>
    </row>
    <row r="300" spans="1:17" ht="12.75">
      <c r="A300" s="5"/>
      <c r="B300" s="31" t="s">
        <v>213</v>
      </c>
      <c r="C300" s="5"/>
      <c r="D300" s="5"/>
      <c r="E300" s="5"/>
      <c r="F300" s="20"/>
      <c r="G300" s="5"/>
      <c r="I300" s="14"/>
      <c r="K300" s="14"/>
      <c r="L300" s="86">
        <v>16051</v>
      </c>
      <c r="M300" s="14"/>
      <c r="N300" s="18"/>
      <c r="O300"/>
      <c r="P300"/>
      <c r="Q300" s="5"/>
    </row>
    <row r="301" spans="1:17" ht="12.75">
      <c r="A301" s="5"/>
      <c r="B301" s="5"/>
      <c r="C301" s="5"/>
      <c r="D301" s="5"/>
      <c r="E301" s="5"/>
      <c r="F301" s="14"/>
      <c r="G301" s="5"/>
      <c r="I301" s="14"/>
      <c r="K301" s="18"/>
      <c r="L301" s="18">
        <f>SUM(L297:L300)</f>
        <v>60526</v>
      </c>
      <c r="M301" s="14"/>
      <c r="N301" s="18"/>
      <c r="O301"/>
      <c r="P301"/>
      <c r="Q301" s="5"/>
    </row>
    <row r="302" spans="1:17" ht="12.75">
      <c r="A302" s="5"/>
      <c r="B302" s="5" t="s">
        <v>228</v>
      </c>
      <c r="C302" s="5"/>
      <c r="D302" s="5"/>
      <c r="E302" s="5"/>
      <c r="F302" s="5"/>
      <c r="G302" s="5"/>
      <c r="H302" s="5"/>
      <c r="I302" s="5"/>
      <c r="K302" s="5"/>
      <c r="L302" s="86">
        <v>5210</v>
      </c>
      <c r="M302" s="14"/>
      <c r="N302" s="18"/>
      <c r="O302"/>
      <c r="P302"/>
      <c r="Q302" s="5"/>
    </row>
    <row r="303" spans="1:17" ht="13.5" thickBot="1">
      <c r="A303" s="5"/>
      <c r="B303" s="5" t="s">
        <v>168</v>
      </c>
      <c r="C303" s="5"/>
      <c r="D303" s="5"/>
      <c r="E303" s="5"/>
      <c r="F303" s="5"/>
      <c r="G303" s="5"/>
      <c r="H303" s="5"/>
      <c r="I303" s="5"/>
      <c r="K303" s="5"/>
      <c r="L303" s="56">
        <f>SUM(L301:L302)</f>
        <v>65736</v>
      </c>
      <c r="M303" s="14"/>
      <c r="N303" s="18"/>
      <c r="O303"/>
      <c r="P303"/>
      <c r="Q303" s="5"/>
    </row>
    <row r="304" spans="1:17" ht="13.5" thickTop="1">
      <c r="A304" s="5"/>
      <c r="B304" s="23" t="s">
        <v>143</v>
      </c>
      <c r="C304" s="5"/>
      <c r="D304" s="5"/>
      <c r="E304" s="5"/>
      <c r="F304" s="5"/>
      <c r="G304" s="5"/>
      <c r="I304" s="5"/>
      <c r="K304" s="5"/>
      <c r="L304" s="5"/>
      <c r="M304" s="14"/>
      <c r="N304" s="18"/>
      <c r="O304"/>
      <c r="P304"/>
      <c r="Q304" s="5"/>
    </row>
    <row r="305" spans="1:17" ht="12.75">
      <c r="A305" s="5"/>
      <c r="B305" s="5" t="s">
        <v>74</v>
      </c>
      <c r="C305" s="5"/>
      <c r="D305" s="5"/>
      <c r="E305" s="5"/>
      <c r="F305" s="14"/>
      <c r="G305" s="5"/>
      <c r="I305" s="14"/>
      <c r="K305" s="14"/>
      <c r="L305" s="14">
        <f>L297-L306</f>
        <v>46203</v>
      </c>
      <c r="M305" s="14"/>
      <c r="N305" s="18"/>
      <c r="O305"/>
      <c r="P305"/>
      <c r="Q305" s="5"/>
    </row>
    <row r="306" spans="1:17" ht="12.75">
      <c r="A306" s="5"/>
      <c r="B306" s="5" t="s">
        <v>139</v>
      </c>
      <c r="C306" s="5"/>
      <c r="D306" s="5"/>
      <c r="E306" s="5"/>
      <c r="F306" s="14"/>
      <c r="G306" s="5"/>
      <c r="I306" s="14"/>
      <c r="K306" s="14"/>
      <c r="L306" s="14">
        <v>-2849</v>
      </c>
      <c r="M306" s="14"/>
      <c r="N306" s="18"/>
      <c r="O306"/>
      <c r="P306"/>
      <c r="Q306" s="5"/>
    </row>
    <row r="307" spans="1:17" ht="12" customHeight="1">
      <c r="A307" s="5"/>
      <c r="B307" s="5"/>
      <c r="C307" s="5"/>
      <c r="D307" s="5"/>
      <c r="E307" s="5"/>
      <c r="F307" s="14"/>
      <c r="G307" s="5"/>
      <c r="I307" s="14"/>
      <c r="K307" s="14"/>
      <c r="L307" s="55">
        <f>SUM(L304:L306)</f>
        <v>43354</v>
      </c>
      <c r="M307" s="14"/>
      <c r="N307" s="18"/>
      <c r="O307"/>
      <c r="P307"/>
      <c r="Q307" s="5"/>
    </row>
    <row r="308" spans="1:17" ht="12" customHeight="1">
      <c r="A308" s="5"/>
      <c r="B308" s="5" t="s">
        <v>49</v>
      </c>
      <c r="C308" s="5"/>
      <c r="D308" s="5"/>
      <c r="E308" s="5"/>
      <c r="F308" s="14"/>
      <c r="G308" s="5"/>
      <c r="I308" s="14"/>
      <c r="K308" s="14"/>
      <c r="L308" s="28">
        <f>L298</f>
        <v>-3145</v>
      </c>
      <c r="M308" s="14"/>
      <c r="N308" s="18"/>
      <c r="O308"/>
      <c r="P308"/>
      <c r="Q308" s="5"/>
    </row>
    <row r="309" spans="1:17" ht="12.75">
      <c r="A309" s="5"/>
      <c r="B309" s="31" t="s">
        <v>195</v>
      </c>
      <c r="C309" s="5"/>
      <c r="D309" s="5"/>
      <c r="E309" s="5"/>
      <c r="F309" s="14"/>
      <c r="G309" s="5"/>
      <c r="I309" s="14"/>
      <c r="K309" s="14"/>
      <c r="L309" s="28">
        <f>L299</f>
        <v>4266</v>
      </c>
      <c r="M309" s="14"/>
      <c r="N309" s="18"/>
      <c r="O309"/>
      <c r="P309"/>
      <c r="Q309" s="5"/>
    </row>
    <row r="310" spans="1:17" ht="12.75">
      <c r="A310" s="5"/>
      <c r="B310" s="31" t="s">
        <v>213</v>
      </c>
      <c r="C310" s="5"/>
      <c r="D310" s="5"/>
      <c r="E310" s="5"/>
      <c r="F310" s="14"/>
      <c r="G310" s="5"/>
      <c r="I310" s="14"/>
      <c r="K310" s="14"/>
      <c r="L310" s="86">
        <f>L300</f>
        <v>16051</v>
      </c>
      <c r="M310" s="14"/>
      <c r="N310" s="18"/>
      <c r="O310"/>
      <c r="P310"/>
      <c r="Q310" s="5"/>
    </row>
    <row r="311" spans="1:17" ht="12.75">
      <c r="A311" s="5"/>
      <c r="B311" s="5"/>
      <c r="C311" s="5"/>
      <c r="D311" s="5"/>
      <c r="E311" s="5"/>
      <c r="F311" s="14"/>
      <c r="G311" s="5"/>
      <c r="I311" s="14"/>
      <c r="K311" s="18"/>
      <c r="L311" s="18">
        <f>SUM(L307:L310)</f>
        <v>60526</v>
      </c>
      <c r="M311" s="14"/>
      <c r="N311" s="18"/>
      <c r="O311"/>
      <c r="P311"/>
      <c r="Q311" s="5"/>
    </row>
    <row r="312" spans="1:17" ht="12.75">
      <c r="A312" s="5"/>
      <c r="B312" s="5" t="str">
        <f>B302</f>
        <v>  Share of results of associates</v>
      </c>
      <c r="C312" s="5"/>
      <c r="D312" s="5"/>
      <c r="E312" s="5"/>
      <c r="F312" s="5"/>
      <c r="G312" s="5"/>
      <c r="H312" s="5"/>
      <c r="I312" s="5"/>
      <c r="K312" s="5"/>
      <c r="L312" s="86">
        <f>L302</f>
        <v>5210</v>
      </c>
      <c r="M312" s="14"/>
      <c r="N312" s="18"/>
      <c r="O312"/>
      <c r="P312"/>
      <c r="Q312" s="5"/>
    </row>
    <row r="313" spans="1:17" ht="13.5" thickBot="1">
      <c r="A313" s="5"/>
      <c r="B313" s="5" t="s">
        <v>168</v>
      </c>
      <c r="C313" s="5"/>
      <c r="D313" s="5"/>
      <c r="E313" s="5"/>
      <c r="F313" s="14"/>
      <c r="G313" s="5"/>
      <c r="I313" s="14"/>
      <c r="K313" s="14"/>
      <c r="L313" s="19">
        <f>SUM(L311:L312)</f>
        <v>65736</v>
      </c>
      <c r="M313" s="14"/>
      <c r="N313" s="18"/>
      <c r="O313"/>
      <c r="P313"/>
      <c r="Q313" s="5"/>
    </row>
    <row r="314" spans="1:17" ht="3.75" customHeight="1" thickTop="1">
      <c r="A314" s="5"/>
      <c r="B314" s="5"/>
      <c r="C314" s="5"/>
      <c r="D314" s="5"/>
      <c r="E314" s="5"/>
      <c r="F314" s="14"/>
      <c r="G314" s="5"/>
      <c r="I314" s="14"/>
      <c r="K314" s="14"/>
      <c r="L314" s="18"/>
      <c r="M314" s="14"/>
      <c r="N314" s="18"/>
      <c r="O314"/>
      <c r="P314"/>
      <c r="Q314" s="5"/>
    </row>
    <row r="315" spans="1:17" ht="12.75">
      <c r="A315" s="5"/>
      <c r="B315" s="5" t="s">
        <v>75</v>
      </c>
      <c r="C315" s="5"/>
      <c r="D315" s="5"/>
      <c r="E315" s="5"/>
      <c r="F315" s="14"/>
      <c r="G315" s="5"/>
      <c r="I315" s="14"/>
      <c r="J315" s="18"/>
      <c r="K315" s="14"/>
      <c r="L315" s="18"/>
      <c r="M315" s="14"/>
      <c r="N315" s="18"/>
      <c r="O315"/>
      <c r="P315"/>
      <c r="Q315" s="5"/>
    </row>
    <row r="316" spans="1:17" ht="6" customHeight="1">
      <c r="A316" s="5"/>
      <c r="B316" s="5"/>
      <c r="C316" s="5"/>
      <c r="D316" s="5"/>
      <c r="E316" s="5"/>
      <c r="F316" s="5"/>
      <c r="G316" s="5"/>
      <c r="H316" s="5"/>
      <c r="I316" s="5"/>
      <c r="J316" s="5"/>
      <c r="K316" s="5"/>
      <c r="L316" s="5"/>
      <c r="M316" s="5"/>
      <c r="N316" s="5"/>
      <c r="O316"/>
      <c r="P316"/>
      <c r="Q316" s="5"/>
    </row>
    <row r="317" spans="1:17" ht="12.75">
      <c r="A317" s="27" t="s">
        <v>31</v>
      </c>
      <c r="B317" s="5"/>
      <c r="C317" s="5"/>
      <c r="D317" s="5"/>
      <c r="E317" s="5"/>
      <c r="F317" s="5"/>
      <c r="G317" s="5"/>
      <c r="H317" s="5"/>
      <c r="I317" s="5"/>
      <c r="J317" s="5"/>
      <c r="K317" s="5"/>
      <c r="L317" s="5"/>
      <c r="M317" s="5"/>
      <c r="N317" s="5"/>
      <c r="O317"/>
      <c r="P317"/>
      <c r="Q317" s="5"/>
    </row>
    <row r="318" spans="1:17" ht="12.75">
      <c r="A318" s="5"/>
      <c r="B318" s="5"/>
      <c r="C318" s="5"/>
      <c r="D318" s="5"/>
      <c r="E318" s="5"/>
      <c r="F318" s="5"/>
      <c r="G318" s="5"/>
      <c r="H318" s="5"/>
      <c r="I318" s="5"/>
      <c r="J318" s="5"/>
      <c r="K318" s="5"/>
      <c r="L318" s="5"/>
      <c r="M318" s="5"/>
      <c r="N318" s="5"/>
      <c r="O318"/>
      <c r="P318"/>
      <c r="Q318" s="5"/>
    </row>
    <row r="319" spans="1:17" ht="12.75">
      <c r="A319" s="5"/>
      <c r="B319" s="5"/>
      <c r="C319" s="5"/>
      <c r="D319" s="5"/>
      <c r="E319" s="5"/>
      <c r="F319" s="5"/>
      <c r="G319" s="5"/>
      <c r="H319" s="5"/>
      <c r="I319" s="5"/>
      <c r="J319" s="5"/>
      <c r="K319" s="5"/>
      <c r="L319" s="5"/>
      <c r="M319" s="5"/>
      <c r="N319" s="5"/>
      <c r="O319"/>
      <c r="P319"/>
      <c r="Q319" s="5"/>
    </row>
    <row r="320" spans="1:17" ht="14.25" customHeight="1">
      <c r="A320" s="5"/>
      <c r="B320" s="5"/>
      <c r="C320" s="5"/>
      <c r="D320" s="5"/>
      <c r="E320" s="5"/>
      <c r="F320" s="5"/>
      <c r="G320" s="5"/>
      <c r="H320" s="5"/>
      <c r="I320" s="5"/>
      <c r="J320" s="5"/>
      <c r="K320" s="5"/>
      <c r="L320" s="5"/>
      <c r="M320" s="5"/>
      <c r="N320" s="5"/>
      <c r="O320"/>
      <c r="P320"/>
      <c r="Q320" s="5"/>
    </row>
    <row r="321" spans="1:17" ht="12.75">
      <c r="A321" s="27" t="s">
        <v>32</v>
      </c>
      <c r="B321" s="5"/>
      <c r="C321" s="5"/>
      <c r="D321" s="5"/>
      <c r="E321" s="5"/>
      <c r="F321" s="5"/>
      <c r="G321" s="5"/>
      <c r="H321" s="5"/>
      <c r="I321" s="5"/>
      <c r="J321" s="5"/>
      <c r="K321" s="5"/>
      <c r="L321" s="5"/>
      <c r="M321" s="5"/>
      <c r="N321" s="5"/>
      <c r="O321"/>
      <c r="P321"/>
      <c r="Q321" s="5"/>
    </row>
    <row r="322" spans="1:17" ht="9" customHeight="1">
      <c r="A322" s="5"/>
      <c r="B322" s="5"/>
      <c r="C322" s="5"/>
      <c r="D322" s="5"/>
      <c r="E322" s="5"/>
      <c r="F322" s="5"/>
      <c r="G322" s="5"/>
      <c r="H322" s="5"/>
      <c r="I322" s="5"/>
      <c r="J322" s="5"/>
      <c r="K322" s="5"/>
      <c r="L322" s="5"/>
      <c r="M322" s="5"/>
      <c r="N322" s="5"/>
      <c r="O322"/>
      <c r="P322"/>
      <c r="Q322" s="5"/>
    </row>
    <row r="323" spans="1:17" ht="12.75">
      <c r="A323" s="5"/>
      <c r="B323" s="5"/>
      <c r="C323" s="5"/>
      <c r="D323" s="5"/>
      <c r="E323" s="5"/>
      <c r="F323" s="5"/>
      <c r="G323" s="5"/>
      <c r="H323" s="5"/>
      <c r="I323" s="5"/>
      <c r="J323" s="5"/>
      <c r="K323" s="5"/>
      <c r="L323" s="5"/>
      <c r="M323" s="5"/>
      <c r="N323" s="5"/>
      <c r="O323"/>
      <c r="P323"/>
      <c r="Q323" s="5"/>
    </row>
    <row r="324" spans="1:17" ht="8.25" customHeight="1">
      <c r="A324" s="5"/>
      <c r="B324" s="5"/>
      <c r="C324" s="5"/>
      <c r="D324" s="5"/>
      <c r="E324" s="5"/>
      <c r="F324" s="5"/>
      <c r="G324" s="5"/>
      <c r="H324" s="5"/>
      <c r="I324" s="5"/>
      <c r="J324" s="5"/>
      <c r="K324" s="5"/>
      <c r="L324" s="5"/>
      <c r="M324" s="5"/>
      <c r="N324" s="5"/>
      <c r="O324"/>
      <c r="P324"/>
      <c r="Q324" s="5"/>
    </row>
    <row r="325" spans="1:17" ht="8.25" customHeight="1">
      <c r="A325" s="5"/>
      <c r="B325" s="5"/>
      <c r="C325" s="5"/>
      <c r="D325" s="5"/>
      <c r="E325" s="5"/>
      <c r="F325" s="5"/>
      <c r="G325" s="5"/>
      <c r="H325" s="5"/>
      <c r="I325" s="5"/>
      <c r="J325" s="5"/>
      <c r="K325" s="5"/>
      <c r="L325" s="5"/>
      <c r="M325" s="5"/>
      <c r="N325" s="5"/>
      <c r="O325"/>
      <c r="P325"/>
      <c r="Q325" s="5"/>
    </row>
    <row r="326" spans="1:17" ht="8.25" customHeight="1">
      <c r="A326" s="5"/>
      <c r="B326" s="5"/>
      <c r="C326" s="5"/>
      <c r="D326" s="5"/>
      <c r="E326" s="5"/>
      <c r="F326" s="5"/>
      <c r="G326" s="5"/>
      <c r="H326" s="5"/>
      <c r="I326" s="5"/>
      <c r="J326" s="5"/>
      <c r="K326" s="5"/>
      <c r="L326" s="5"/>
      <c r="M326" s="5"/>
      <c r="N326" s="5"/>
      <c r="O326"/>
      <c r="P326"/>
      <c r="Q326" s="5"/>
    </row>
    <row r="327" spans="1:17" ht="8.25" customHeight="1">
      <c r="A327" s="5"/>
      <c r="B327" s="5"/>
      <c r="C327" s="5"/>
      <c r="D327" s="5"/>
      <c r="E327" s="5"/>
      <c r="F327" s="5"/>
      <c r="G327" s="5"/>
      <c r="H327" s="5"/>
      <c r="I327" s="5"/>
      <c r="J327" s="5"/>
      <c r="K327" s="5"/>
      <c r="L327" s="5"/>
      <c r="M327" s="5"/>
      <c r="N327" s="5"/>
      <c r="O327"/>
      <c r="P327"/>
      <c r="Q327" s="5"/>
    </row>
    <row r="328" spans="1:17" ht="8.25" customHeight="1">
      <c r="A328" s="5"/>
      <c r="B328" s="5"/>
      <c r="C328" s="5"/>
      <c r="D328" s="5"/>
      <c r="E328" s="5"/>
      <c r="F328" s="5"/>
      <c r="G328" s="5"/>
      <c r="H328" s="5"/>
      <c r="I328" s="5"/>
      <c r="J328" s="5"/>
      <c r="K328" s="5"/>
      <c r="L328" s="5"/>
      <c r="M328" s="5"/>
      <c r="N328" s="5"/>
      <c r="O328"/>
      <c r="P328"/>
      <c r="Q328" s="5"/>
    </row>
    <row r="329" spans="1:17" ht="11.25" customHeight="1">
      <c r="A329" s="5"/>
      <c r="B329" s="5"/>
      <c r="C329" s="5"/>
      <c r="D329" s="5"/>
      <c r="E329" s="5"/>
      <c r="F329" s="5"/>
      <c r="G329" s="5"/>
      <c r="H329" s="5"/>
      <c r="I329" s="5"/>
      <c r="J329" s="5"/>
      <c r="K329" s="5"/>
      <c r="L329" s="5"/>
      <c r="M329" s="5"/>
      <c r="N329" s="5"/>
      <c r="O329"/>
      <c r="P329"/>
      <c r="Q329" s="5"/>
    </row>
    <row r="330" spans="1:17" ht="12.75">
      <c r="A330" s="27" t="s">
        <v>33</v>
      </c>
      <c r="B330" s="1"/>
      <c r="C330" s="5"/>
      <c r="D330" s="5"/>
      <c r="E330" s="5"/>
      <c r="F330" s="5"/>
      <c r="G330" s="5"/>
      <c r="H330" s="5"/>
      <c r="I330" s="5"/>
      <c r="J330" s="5"/>
      <c r="K330" s="5"/>
      <c r="L330" s="5"/>
      <c r="M330" s="5"/>
      <c r="N330" s="5"/>
      <c r="O330"/>
      <c r="P330"/>
      <c r="Q330" s="5"/>
    </row>
    <row r="331" spans="1:17" ht="12.75">
      <c r="A331" s="27"/>
      <c r="B331" s="1"/>
      <c r="C331" s="5"/>
      <c r="D331" s="5"/>
      <c r="E331" s="5"/>
      <c r="F331" s="5"/>
      <c r="G331" s="5"/>
      <c r="H331" s="5"/>
      <c r="I331" s="5"/>
      <c r="J331" s="5"/>
      <c r="K331" s="5"/>
      <c r="L331" s="5"/>
      <c r="M331" s="5"/>
      <c r="N331" s="5"/>
      <c r="O331"/>
      <c r="P331"/>
      <c r="Q331" s="5"/>
    </row>
    <row r="332" spans="1:17" ht="12.75">
      <c r="A332" s="27"/>
      <c r="B332" s="1"/>
      <c r="C332" s="5"/>
      <c r="D332" s="5"/>
      <c r="E332" s="5"/>
      <c r="F332" s="5"/>
      <c r="G332" s="5"/>
      <c r="H332" s="5"/>
      <c r="I332" s="5"/>
      <c r="J332" s="5"/>
      <c r="K332" s="5"/>
      <c r="L332" s="5"/>
      <c r="M332" s="5"/>
      <c r="N332" s="5"/>
      <c r="O332"/>
      <c r="P332"/>
      <c r="Q332" s="5"/>
    </row>
    <row r="333" spans="1:17" ht="12.75">
      <c r="A333" s="27"/>
      <c r="B333" s="1"/>
      <c r="C333" s="5"/>
      <c r="D333" s="5"/>
      <c r="E333" s="5"/>
      <c r="F333" s="5"/>
      <c r="G333" s="5"/>
      <c r="H333" s="5"/>
      <c r="I333" s="5"/>
      <c r="J333" s="5"/>
      <c r="K333" s="5"/>
      <c r="L333" s="5"/>
      <c r="M333" s="5"/>
      <c r="N333" s="5"/>
      <c r="O333"/>
      <c r="P333"/>
      <c r="Q333" s="5"/>
    </row>
    <row r="334" spans="1:17" ht="12.75">
      <c r="A334" s="27"/>
      <c r="B334" s="1"/>
      <c r="C334" s="5"/>
      <c r="D334" s="5"/>
      <c r="E334" s="5"/>
      <c r="F334" s="5"/>
      <c r="G334" s="5"/>
      <c r="H334" s="5"/>
      <c r="I334" s="5"/>
      <c r="J334" s="5"/>
      <c r="K334" s="5"/>
      <c r="L334" s="5"/>
      <c r="M334" s="5"/>
      <c r="N334" s="5"/>
      <c r="O334"/>
      <c r="P334"/>
      <c r="Q334" s="5"/>
    </row>
    <row r="335" spans="1:17" ht="12.75">
      <c r="A335" s="5"/>
      <c r="B335" s="101" t="s">
        <v>6</v>
      </c>
      <c r="C335" s="5"/>
      <c r="D335" s="5"/>
      <c r="E335" s="5"/>
      <c r="F335" s="5"/>
      <c r="G335" s="5"/>
      <c r="H335" s="5"/>
      <c r="I335" s="5"/>
      <c r="J335" s="5"/>
      <c r="K335" s="5"/>
      <c r="L335" s="5"/>
      <c r="M335" s="5"/>
      <c r="N335" s="5"/>
      <c r="O335"/>
      <c r="P335"/>
      <c r="Q335" s="5"/>
    </row>
    <row r="336" spans="1:19" ht="12.75">
      <c r="A336" s="5"/>
      <c r="B336" s="5"/>
      <c r="C336" s="5"/>
      <c r="D336" s="5"/>
      <c r="E336" s="5"/>
      <c r="F336" s="5"/>
      <c r="G336" s="5"/>
      <c r="H336" s="5"/>
      <c r="I336" s="5"/>
      <c r="J336" s="5"/>
      <c r="K336" s="5"/>
      <c r="L336" s="5"/>
      <c r="M336" s="5"/>
      <c r="N336" s="5"/>
      <c r="O336"/>
      <c r="P336"/>
      <c r="Q336" s="5"/>
      <c r="S336" s="1"/>
    </row>
    <row r="337" spans="1:17" ht="12.75">
      <c r="A337" s="5"/>
      <c r="B337" s="5"/>
      <c r="C337" s="5"/>
      <c r="D337" s="5"/>
      <c r="E337" s="5"/>
      <c r="F337" s="5"/>
      <c r="G337" s="5"/>
      <c r="H337" s="5"/>
      <c r="I337" s="5"/>
      <c r="J337" s="5"/>
      <c r="K337" s="5"/>
      <c r="L337" s="5"/>
      <c r="M337" s="5"/>
      <c r="N337" s="5"/>
      <c r="O337"/>
      <c r="P337"/>
      <c r="Q337" s="5"/>
    </row>
    <row r="338" spans="1:17" ht="12.75">
      <c r="A338" s="5"/>
      <c r="B338" s="5"/>
      <c r="C338" s="5"/>
      <c r="D338" s="5"/>
      <c r="E338" s="5"/>
      <c r="F338" s="5"/>
      <c r="G338" s="5"/>
      <c r="H338" s="5"/>
      <c r="I338" s="5"/>
      <c r="J338" s="5"/>
      <c r="K338" s="5"/>
      <c r="L338" s="5"/>
      <c r="M338" s="5"/>
      <c r="N338" s="5"/>
      <c r="O338"/>
      <c r="P338"/>
      <c r="Q338" s="5"/>
    </row>
    <row r="339" spans="1:17" ht="12.75">
      <c r="A339" s="5"/>
      <c r="B339" s="5"/>
      <c r="C339" s="5"/>
      <c r="D339" s="5"/>
      <c r="E339" s="5"/>
      <c r="F339" s="5"/>
      <c r="G339" s="5"/>
      <c r="H339" s="5"/>
      <c r="I339" s="5"/>
      <c r="J339" s="5"/>
      <c r="K339" s="5"/>
      <c r="L339" s="5"/>
      <c r="M339" s="5"/>
      <c r="N339" s="5"/>
      <c r="O339"/>
      <c r="P339"/>
      <c r="Q339" s="5"/>
    </row>
    <row r="340" spans="1:17" ht="12.75">
      <c r="A340" s="5"/>
      <c r="B340" s="101" t="s">
        <v>7</v>
      </c>
      <c r="C340" s="5"/>
      <c r="D340" s="5"/>
      <c r="E340" s="5"/>
      <c r="F340" s="5"/>
      <c r="G340" s="5"/>
      <c r="H340" s="5"/>
      <c r="I340" s="5"/>
      <c r="J340" s="5"/>
      <c r="K340" s="5"/>
      <c r="L340" s="5"/>
      <c r="M340" s="5"/>
      <c r="N340" s="5"/>
      <c r="O340"/>
      <c r="P340"/>
      <c r="Q340" s="5"/>
    </row>
    <row r="341" spans="1:17" ht="12.75">
      <c r="A341" s="5"/>
      <c r="B341" s="5"/>
      <c r="C341" s="5"/>
      <c r="D341" s="5"/>
      <c r="E341" s="5"/>
      <c r="F341" s="5"/>
      <c r="G341" s="5"/>
      <c r="H341" s="5"/>
      <c r="I341" s="5"/>
      <c r="J341" s="5"/>
      <c r="K341" s="5"/>
      <c r="L341" s="5"/>
      <c r="M341" s="5"/>
      <c r="N341" s="5"/>
      <c r="O341"/>
      <c r="P341"/>
      <c r="Q341" s="5"/>
    </row>
    <row r="342" spans="1:17" ht="12.75">
      <c r="A342" s="5"/>
      <c r="B342" s="5"/>
      <c r="C342" s="5"/>
      <c r="D342" s="5"/>
      <c r="E342" s="5"/>
      <c r="F342" s="5"/>
      <c r="G342" s="5"/>
      <c r="H342" s="5"/>
      <c r="I342" s="5"/>
      <c r="J342" s="5"/>
      <c r="K342" s="5"/>
      <c r="L342" s="5"/>
      <c r="M342" s="5"/>
      <c r="N342" s="5"/>
      <c r="O342"/>
      <c r="P342"/>
      <c r="Q342" s="5"/>
    </row>
    <row r="343" spans="1:17" ht="12.75">
      <c r="A343" s="5"/>
      <c r="B343" s="5"/>
      <c r="C343" s="5"/>
      <c r="D343" s="5"/>
      <c r="E343" s="5"/>
      <c r="F343" s="5"/>
      <c r="G343" s="5"/>
      <c r="H343" s="5"/>
      <c r="I343" s="5"/>
      <c r="J343" s="5"/>
      <c r="K343" s="5"/>
      <c r="L343" s="5"/>
      <c r="M343" s="5"/>
      <c r="N343" s="5"/>
      <c r="O343"/>
      <c r="P343"/>
      <c r="Q343" s="5"/>
    </row>
    <row r="344" spans="1:17" ht="12.75">
      <c r="A344" s="5"/>
      <c r="B344" s="5"/>
      <c r="C344" s="5"/>
      <c r="D344" s="5"/>
      <c r="E344" s="5"/>
      <c r="F344" s="5"/>
      <c r="G344" s="5"/>
      <c r="H344" s="5"/>
      <c r="I344" s="5"/>
      <c r="J344" s="5"/>
      <c r="K344" s="5"/>
      <c r="L344" s="5"/>
      <c r="M344" s="5"/>
      <c r="N344" s="5"/>
      <c r="O344"/>
      <c r="P344"/>
      <c r="Q344" s="5"/>
    </row>
    <row r="345" spans="1:17" ht="12.75">
      <c r="A345" s="5"/>
      <c r="B345" s="5"/>
      <c r="C345" s="5"/>
      <c r="D345" s="5"/>
      <c r="E345" s="5"/>
      <c r="F345" s="5"/>
      <c r="G345" s="5"/>
      <c r="H345" s="5"/>
      <c r="I345" s="5"/>
      <c r="J345" s="5"/>
      <c r="K345" s="5"/>
      <c r="L345" s="5"/>
      <c r="M345" s="5"/>
      <c r="N345" s="5"/>
      <c r="O345"/>
      <c r="P345"/>
      <c r="Q345" s="5"/>
    </row>
    <row r="346" spans="1:17" ht="12.75">
      <c r="A346" s="27" t="s">
        <v>34</v>
      </c>
      <c r="B346" s="5"/>
      <c r="C346" s="5"/>
      <c r="D346" s="5"/>
      <c r="E346" s="5"/>
      <c r="F346" s="5"/>
      <c r="G346" s="5"/>
      <c r="H346" s="5"/>
      <c r="I346" s="5"/>
      <c r="J346" s="5"/>
      <c r="K346" s="5"/>
      <c r="L346" s="5"/>
      <c r="M346" s="5"/>
      <c r="N346" s="5"/>
      <c r="O346"/>
      <c r="P346"/>
      <c r="Q346" s="5"/>
    </row>
    <row r="347" spans="1:17" ht="12.75">
      <c r="A347" s="5"/>
      <c r="B347" s="5"/>
      <c r="C347" s="5"/>
      <c r="D347" s="5"/>
      <c r="E347" s="5"/>
      <c r="F347" s="5"/>
      <c r="G347" s="5"/>
      <c r="H347" s="5"/>
      <c r="I347" s="5"/>
      <c r="J347" s="5"/>
      <c r="K347" s="5"/>
      <c r="L347" s="5"/>
      <c r="M347" s="5"/>
      <c r="N347" s="5"/>
      <c r="O347"/>
      <c r="P347"/>
      <c r="Q347" s="5"/>
    </row>
    <row r="348" spans="1:17" ht="12.75">
      <c r="A348" s="5"/>
      <c r="B348" s="5"/>
      <c r="C348" s="5"/>
      <c r="D348" s="5"/>
      <c r="E348" s="5"/>
      <c r="F348" s="5"/>
      <c r="G348" s="5"/>
      <c r="H348" s="5"/>
      <c r="I348" s="5"/>
      <c r="J348" s="5"/>
      <c r="K348" s="5"/>
      <c r="L348" s="5"/>
      <c r="M348" s="5"/>
      <c r="N348" s="5"/>
      <c r="O348"/>
      <c r="P348"/>
      <c r="Q348" s="5"/>
    </row>
    <row r="349" spans="1:17" ht="12.75">
      <c r="A349" s="5"/>
      <c r="B349" s="5"/>
      <c r="C349" s="5"/>
      <c r="D349" s="5"/>
      <c r="E349" s="5"/>
      <c r="F349" s="5"/>
      <c r="G349" s="5"/>
      <c r="H349" s="5"/>
      <c r="I349" s="5"/>
      <c r="J349" s="5"/>
      <c r="K349" s="5"/>
      <c r="L349" s="5"/>
      <c r="M349" s="5"/>
      <c r="N349" s="5"/>
      <c r="O349"/>
      <c r="P349"/>
      <c r="Q349" s="5"/>
    </row>
    <row r="350" spans="1:17" ht="12.75">
      <c r="A350" s="27" t="s">
        <v>135</v>
      </c>
      <c r="B350" s="5"/>
      <c r="C350" s="5"/>
      <c r="D350" s="5"/>
      <c r="E350" s="5"/>
      <c r="F350" s="5"/>
      <c r="G350" s="5"/>
      <c r="H350" s="5"/>
      <c r="I350" s="5"/>
      <c r="J350" s="5"/>
      <c r="K350" s="5"/>
      <c r="L350" s="5"/>
      <c r="M350" s="5"/>
      <c r="N350" s="5"/>
      <c r="O350"/>
      <c r="P350"/>
      <c r="Q350" s="5"/>
    </row>
    <row r="351" spans="1:17" ht="7.5" customHeight="1">
      <c r="A351" s="5"/>
      <c r="B351" s="5"/>
      <c r="C351" s="5"/>
      <c r="D351" s="5"/>
      <c r="E351" s="5"/>
      <c r="F351" s="5"/>
      <c r="G351" s="5"/>
      <c r="H351" s="5"/>
      <c r="I351" s="5"/>
      <c r="J351" s="5"/>
      <c r="K351" s="5"/>
      <c r="L351" s="5"/>
      <c r="M351" s="5"/>
      <c r="N351" s="5"/>
      <c r="O351"/>
      <c r="P351"/>
      <c r="Q351" s="5"/>
    </row>
    <row r="352" spans="1:17" s="90" customFormat="1" ht="12.75">
      <c r="A352" s="57"/>
      <c r="B352" s="57"/>
      <c r="C352" s="57"/>
      <c r="D352" s="57"/>
      <c r="E352" s="57"/>
      <c r="F352" s="57"/>
      <c r="G352" s="57"/>
      <c r="H352" s="57"/>
      <c r="I352" s="57"/>
      <c r="J352" s="57"/>
      <c r="K352" s="64"/>
      <c r="M352" s="57"/>
      <c r="N352" s="57"/>
      <c r="O352" s="103"/>
      <c r="P352" s="103"/>
      <c r="Q352" s="57"/>
    </row>
    <row r="353" spans="1:17" s="90" customFormat="1" ht="12.75">
      <c r="A353" s="57"/>
      <c r="B353" s="57"/>
      <c r="C353" s="57"/>
      <c r="D353" s="57"/>
      <c r="E353" s="57"/>
      <c r="F353" s="57"/>
      <c r="G353" s="57"/>
      <c r="H353" s="57"/>
      <c r="I353" s="57"/>
      <c r="J353" s="57"/>
      <c r="K353" s="57"/>
      <c r="L353" s="104"/>
      <c r="M353" s="57"/>
      <c r="N353" s="57"/>
      <c r="O353" s="103"/>
      <c r="P353" s="103"/>
      <c r="Q353" s="57"/>
    </row>
    <row r="354" spans="1:17" ht="12.75">
      <c r="A354" s="27" t="s">
        <v>35</v>
      </c>
      <c r="B354" s="5"/>
      <c r="C354" s="5"/>
      <c r="D354" s="5"/>
      <c r="E354" s="5"/>
      <c r="F354" s="5"/>
      <c r="G354" s="5"/>
      <c r="H354" s="5"/>
      <c r="I354" s="5"/>
      <c r="J354" s="5"/>
      <c r="K354" s="5"/>
      <c r="L354" s="5"/>
      <c r="M354" s="5"/>
      <c r="N354" s="5"/>
      <c r="O354"/>
      <c r="P354"/>
      <c r="Q354" s="5"/>
    </row>
    <row r="355" spans="1:17" ht="12.75">
      <c r="A355" s="5"/>
      <c r="B355" s="5"/>
      <c r="C355" s="5"/>
      <c r="D355" s="5"/>
      <c r="E355" s="5"/>
      <c r="F355" s="5"/>
      <c r="G355" s="5"/>
      <c r="H355" s="5"/>
      <c r="I355" s="5"/>
      <c r="J355" s="5"/>
      <c r="K355" s="5"/>
      <c r="L355" s="93" t="s">
        <v>136</v>
      </c>
      <c r="M355" s="5"/>
      <c r="N355" s="5"/>
      <c r="O355"/>
      <c r="P355"/>
      <c r="Q355" s="5"/>
    </row>
    <row r="356" spans="1:17" ht="12.75">
      <c r="A356" s="5"/>
      <c r="B356" s="5"/>
      <c r="C356" s="5"/>
      <c r="D356" s="5"/>
      <c r="E356" s="5"/>
      <c r="F356" s="5"/>
      <c r="G356" s="5"/>
      <c r="H356" s="5"/>
      <c r="I356" s="5"/>
      <c r="J356" s="5"/>
      <c r="K356" s="5"/>
      <c r="L356" s="5"/>
      <c r="M356" s="5"/>
      <c r="N356" s="5"/>
      <c r="O356"/>
      <c r="P356"/>
      <c r="Q356" s="5"/>
    </row>
    <row r="357" spans="1:17" ht="12.75">
      <c r="A357" s="5"/>
      <c r="B357" s="5"/>
      <c r="C357" s="5"/>
      <c r="D357" s="5"/>
      <c r="E357" s="5"/>
      <c r="F357" s="5"/>
      <c r="G357" s="5"/>
      <c r="H357" s="5"/>
      <c r="I357" s="5"/>
      <c r="J357" s="5"/>
      <c r="K357" s="5"/>
      <c r="L357" s="5"/>
      <c r="M357" s="5"/>
      <c r="N357" s="5"/>
      <c r="O357"/>
      <c r="P357"/>
      <c r="Q357" s="5"/>
    </row>
    <row r="358" spans="1:17" ht="12.75">
      <c r="A358" s="5"/>
      <c r="B358" s="5"/>
      <c r="C358" s="5"/>
      <c r="D358" s="5"/>
      <c r="E358" s="5"/>
      <c r="F358" s="5"/>
      <c r="G358" s="5"/>
      <c r="H358" s="5"/>
      <c r="I358" s="5"/>
      <c r="J358" s="5"/>
      <c r="K358" s="5"/>
      <c r="L358" s="5"/>
      <c r="M358" s="5"/>
      <c r="N358" s="5"/>
      <c r="O358"/>
      <c r="P358"/>
      <c r="Q358" s="5"/>
    </row>
    <row r="359" spans="1:17" ht="12.75">
      <c r="A359" s="5"/>
      <c r="B359" s="5"/>
      <c r="C359" s="5"/>
      <c r="D359" s="5"/>
      <c r="E359" s="5"/>
      <c r="F359" s="5"/>
      <c r="G359" s="5"/>
      <c r="H359" s="5"/>
      <c r="I359" s="5"/>
      <c r="J359" s="5"/>
      <c r="K359" s="5"/>
      <c r="L359" s="5"/>
      <c r="M359" s="5"/>
      <c r="N359" s="5"/>
      <c r="O359"/>
      <c r="P359"/>
      <c r="Q359" s="5"/>
    </row>
    <row r="360" spans="1:17" ht="12.75">
      <c r="A360" s="5"/>
      <c r="B360" s="5"/>
      <c r="C360" s="5"/>
      <c r="D360" s="5"/>
      <c r="E360" s="5"/>
      <c r="F360" s="5"/>
      <c r="G360" s="5"/>
      <c r="H360" s="5"/>
      <c r="I360" s="5"/>
      <c r="J360" s="5"/>
      <c r="K360" s="5"/>
      <c r="L360" s="5"/>
      <c r="M360" s="5"/>
      <c r="N360" s="5"/>
      <c r="O360"/>
      <c r="P360"/>
      <c r="Q360" s="5"/>
    </row>
    <row r="361" spans="1:17" ht="12.75">
      <c r="A361" s="5"/>
      <c r="B361" s="5"/>
      <c r="C361" s="5"/>
      <c r="D361" s="5"/>
      <c r="E361" s="5"/>
      <c r="F361" s="5"/>
      <c r="G361" s="5"/>
      <c r="H361" s="5"/>
      <c r="I361" s="5"/>
      <c r="J361" s="5"/>
      <c r="K361" s="5"/>
      <c r="L361" s="5"/>
      <c r="M361" s="5"/>
      <c r="N361" s="5"/>
      <c r="O361"/>
      <c r="P361"/>
      <c r="Q361" s="5"/>
    </row>
    <row r="362" spans="1:17" ht="12.75">
      <c r="A362" s="5"/>
      <c r="B362" s="5"/>
      <c r="C362" s="5"/>
      <c r="D362" s="5"/>
      <c r="E362" s="5"/>
      <c r="F362" s="5"/>
      <c r="G362" s="5"/>
      <c r="H362" s="5"/>
      <c r="I362" s="5"/>
      <c r="J362" s="5"/>
      <c r="K362" s="5"/>
      <c r="L362" s="5"/>
      <c r="M362" s="5"/>
      <c r="N362" s="5"/>
      <c r="O362"/>
      <c r="P362"/>
      <c r="Q362" s="5"/>
    </row>
    <row r="363" spans="1:17" ht="12.75">
      <c r="A363" s="5"/>
      <c r="B363" s="5"/>
      <c r="C363" s="5"/>
      <c r="D363" s="5"/>
      <c r="E363" s="5"/>
      <c r="F363" s="5"/>
      <c r="G363" s="5"/>
      <c r="H363" s="5"/>
      <c r="I363" s="5"/>
      <c r="J363" s="5"/>
      <c r="K363" s="5"/>
      <c r="L363" s="5"/>
      <c r="M363" s="5"/>
      <c r="N363" s="5"/>
      <c r="O363"/>
      <c r="P363"/>
      <c r="Q363" s="5"/>
    </row>
    <row r="364" spans="1:17" ht="12.75">
      <c r="A364" s="5"/>
      <c r="B364" s="5"/>
      <c r="C364" s="5"/>
      <c r="D364" s="5"/>
      <c r="E364" s="5"/>
      <c r="F364" s="5"/>
      <c r="G364" s="5"/>
      <c r="H364" s="5"/>
      <c r="I364" s="5"/>
      <c r="J364" s="5"/>
      <c r="K364" s="5"/>
      <c r="L364" s="5"/>
      <c r="M364" s="5"/>
      <c r="N364" s="5"/>
      <c r="O364"/>
      <c r="P364"/>
      <c r="Q364" s="5"/>
    </row>
    <row r="365" spans="1:17" ht="12.75">
      <c r="A365" s="5"/>
      <c r="B365" s="5"/>
      <c r="C365" s="5"/>
      <c r="D365" s="5"/>
      <c r="E365" s="5"/>
      <c r="F365" s="5"/>
      <c r="G365" s="5"/>
      <c r="H365" s="5"/>
      <c r="I365" s="5"/>
      <c r="J365" s="5"/>
      <c r="K365" s="5"/>
      <c r="L365" s="5"/>
      <c r="M365" s="5"/>
      <c r="N365" s="5"/>
      <c r="O365"/>
      <c r="P365"/>
      <c r="Q365" s="5"/>
    </row>
    <row r="366" spans="1:17" ht="14.25" customHeight="1">
      <c r="A366" s="5"/>
      <c r="B366" s="101" t="s">
        <v>62</v>
      </c>
      <c r="C366" s="5"/>
      <c r="D366" s="5"/>
      <c r="E366" s="5"/>
      <c r="F366" s="5"/>
      <c r="G366" s="5"/>
      <c r="H366" s="5"/>
      <c r="I366" s="5"/>
      <c r="J366" s="5"/>
      <c r="K366" s="5"/>
      <c r="L366" s="5"/>
      <c r="M366" s="5"/>
      <c r="N366" s="5"/>
      <c r="O366"/>
      <c r="P366"/>
      <c r="Q366" s="5"/>
    </row>
    <row r="367" spans="1:17" ht="14.25" customHeight="1">
      <c r="A367" s="5"/>
      <c r="C367" s="5"/>
      <c r="D367" s="5"/>
      <c r="E367" s="5"/>
      <c r="F367" s="5"/>
      <c r="G367" s="5"/>
      <c r="H367" s="5"/>
      <c r="I367" s="5"/>
      <c r="J367" s="5"/>
      <c r="K367" s="5"/>
      <c r="L367" s="5"/>
      <c r="M367" s="5"/>
      <c r="N367" s="5"/>
      <c r="O367"/>
      <c r="P367"/>
      <c r="Q367" s="5"/>
    </row>
    <row r="368" spans="1:17" ht="14.25" customHeight="1">
      <c r="A368" s="5"/>
      <c r="C368" s="5"/>
      <c r="D368" s="5"/>
      <c r="E368" s="5"/>
      <c r="F368" s="5"/>
      <c r="G368" s="5"/>
      <c r="H368" s="5"/>
      <c r="I368" s="5"/>
      <c r="J368" s="5"/>
      <c r="K368" s="5"/>
      <c r="L368" s="5"/>
      <c r="M368" s="5"/>
      <c r="N368" s="5"/>
      <c r="O368"/>
      <c r="P368"/>
      <c r="Q368" s="5"/>
    </row>
    <row r="369" spans="1:17" ht="14.25" customHeight="1">
      <c r="A369" s="5"/>
      <c r="C369" s="5"/>
      <c r="D369" s="5"/>
      <c r="E369" s="5"/>
      <c r="F369" s="5"/>
      <c r="G369" s="5"/>
      <c r="H369" s="5"/>
      <c r="I369" s="5"/>
      <c r="J369" s="5"/>
      <c r="K369" s="5"/>
      <c r="L369" s="5"/>
      <c r="M369" s="5"/>
      <c r="N369" s="5"/>
      <c r="O369"/>
      <c r="P369"/>
      <c r="Q369" s="5"/>
    </row>
    <row r="370" spans="1:17" ht="24" customHeight="1">
      <c r="A370" s="5"/>
      <c r="C370" s="5"/>
      <c r="D370" s="5"/>
      <c r="E370" s="5"/>
      <c r="F370" s="5"/>
      <c r="G370" s="5"/>
      <c r="H370" s="5"/>
      <c r="I370" s="5"/>
      <c r="J370" s="5"/>
      <c r="K370" s="5"/>
      <c r="L370" s="5"/>
      <c r="M370" s="5"/>
      <c r="N370" s="5"/>
      <c r="O370"/>
      <c r="P370"/>
      <c r="Q370" s="5"/>
    </row>
    <row r="371" spans="1:17" ht="14.25" customHeight="1">
      <c r="A371" s="5"/>
      <c r="B371" s="101" t="s">
        <v>61</v>
      </c>
      <c r="C371" s="5"/>
      <c r="D371" s="5"/>
      <c r="E371" s="5"/>
      <c r="F371" s="5"/>
      <c r="G371" s="5"/>
      <c r="H371" s="5"/>
      <c r="I371" s="5"/>
      <c r="J371" s="5"/>
      <c r="K371" s="5"/>
      <c r="L371" s="5"/>
      <c r="M371" s="5"/>
      <c r="N371" s="5"/>
      <c r="O371"/>
      <c r="P371"/>
      <c r="Q371" s="5"/>
    </row>
    <row r="372" spans="1:17" ht="14.25" customHeight="1">
      <c r="A372" s="5"/>
      <c r="C372" s="5"/>
      <c r="D372" s="5"/>
      <c r="E372" s="5"/>
      <c r="F372" s="5"/>
      <c r="G372" s="5"/>
      <c r="H372" s="5"/>
      <c r="I372" s="5"/>
      <c r="J372" s="5"/>
      <c r="K372" s="5"/>
      <c r="L372" s="5"/>
      <c r="M372" s="5"/>
      <c r="N372" s="5"/>
      <c r="O372"/>
      <c r="P372"/>
      <c r="Q372" s="5"/>
    </row>
    <row r="373" spans="1:17" ht="14.25" customHeight="1">
      <c r="A373" s="5"/>
      <c r="C373" s="5"/>
      <c r="D373" s="5"/>
      <c r="E373" s="5"/>
      <c r="F373" s="5"/>
      <c r="G373" s="5"/>
      <c r="H373" s="5"/>
      <c r="I373" s="5"/>
      <c r="J373" s="5"/>
      <c r="K373" s="5"/>
      <c r="L373" s="5"/>
      <c r="M373" s="5"/>
      <c r="N373" s="5"/>
      <c r="O373"/>
      <c r="P373"/>
      <c r="Q373" s="5"/>
    </row>
    <row r="374" spans="1:17" ht="14.25" customHeight="1">
      <c r="A374" s="5"/>
      <c r="C374" s="5"/>
      <c r="D374" s="5"/>
      <c r="E374" s="5"/>
      <c r="F374" s="5"/>
      <c r="G374" s="5"/>
      <c r="H374" s="5"/>
      <c r="I374" s="5"/>
      <c r="J374" s="5"/>
      <c r="K374" s="5"/>
      <c r="L374" s="5"/>
      <c r="M374" s="5"/>
      <c r="N374" s="5"/>
      <c r="O374"/>
      <c r="P374"/>
      <c r="Q374" s="5"/>
    </row>
    <row r="375" spans="1:17" ht="12.75">
      <c r="A375" s="27" t="s">
        <v>36</v>
      </c>
      <c r="B375" s="5"/>
      <c r="C375" s="5"/>
      <c r="D375" s="5"/>
      <c r="E375" s="5"/>
      <c r="F375" s="5"/>
      <c r="G375" s="5"/>
      <c r="H375" s="5"/>
      <c r="I375" s="5"/>
      <c r="J375" s="5"/>
      <c r="K375" s="5"/>
      <c r="L375" s="5"/>
      <c r="M375" s="5"/>
      <c r="N375" s="5"/>
      <c r="O375"/>
      <c r="P375"/>
      <c r="Q375" s="5"/>
    </row>
    <row r="376" spans="1:17" ht="9" customHeight="1">
      <c r="A376" s="5"/>
      <c r="B376" s="5"/>
      <c r="C376" s="5"/>
      <c r="D376" s="5"/>
      <c r="E376" s="5"/>
      <c r="F376" s="5"/>
      <c r="G376" s="5"/>
      <c r="H376" s="5"/>
      <c r="I376" s="5"/>
      <c r="J376" s="5"/>
      <c r="K376" s="5"/>
      <c r="L376" s="5"/>
      <c r="M376" s="5"/>
      <c r="N376" s="5"/>
      <c r="O376"/>
      <c r="P376"/>
      <c r="Q376" s="5"/>
    </row>
    <row r="377" spans="1:17" ht="12.75">
      <c r="A377" s="5"/>
      <c r="B377" s="5"/>
      <c r="C377" s="5"/>
      <c r="D377" s="5"/>
      <c r="E377" s="5"/>
      <c r="F377" s="5"/>
      <c r="G377" s="5"/>
      <c r="H377" s="5"/>
      <c r="I377" s="5"/>
      <c r="J377" s="5"/>
      <c r="K377" s="5"/>
      <c r="L377" s="5"/>
      <c r="M377" s="5"/>
      <c r="N377" s="5"/>
      <c r="O377"/>
      <c r="P377"/>
      <c r="Q377" s="5"/>
    </row>
    <row r="378" spans="1:17" ht="12.75">
      <c r="A378" s="5"/>
      <c r="B378" s="5"/>
      <c r="C378" s="5"/>
      <c r="D378" s="5"/>
      <c r="E378" s="5"/>
      <c r="F378" s="5"/>
      <c r="G378" s="5"/>
      <c r="H378" s="5"/>
      <c r="I378" s="5"/>
      <c r="J378" s="5"/>
      <c r="K378" s="5"/>
      <c r="L378" s="5"/>
      <c r="M378" s="5"/>
      <c r="N378" s="5"/>
      <c r="O378"/>
      <c r="P378"/>
      <c r="Q378" s="5"/>
    </row>
    <row r="379" spans="1:17" ht="12.75">
      <c r="A379" s="5"/>
      <c r="B379" s="5"/>
      <c r="C379" s="5"/>
      <c r="D379" s="5"/>
      <c r="E379" s="5"/>
      <c r="F379" s="5"/>
      <c r="G379" s="5"/>
      <c r="H379" s="5"/>
      <c r="I379" s="5"/>
      <c r="J379" s="5"/>
      <c r="K379" s="5"/>
      <c r="L379" s="5"/>
      <c r="M379" s="5"/>
      <c r="N379" s="5"/>
      <c r="O379"/>
      <c r="P379"/>
      <c r="Q379" s="5"/>
    </row>
    <row r="380" spans="1:17" ht="12.75">
      <c r="A380" s="5"/>
      <c r="B380" s="5"/>
      <c r="C380" s="5"/>
      <c r="D380" s="5"/>
      <c r="E380" s="5"/>
      <c r="F380" s="5"/>
      <c r="G380" s="5"/>
      <c r="H380" s="5"/>
      <c r="I380" s="5"/>
      <c r="J380" s="5"/>
      <c r="K380" s="5"/>
      <c r="L380" s="5"/>
      <c r="M380" s="5"/>
      <c r="N380" s="5"/>
      <c r="O380"/>
      <c r="P380"/>
      <c r="Q380" s="5"/>
    </row>
    <row r="381" spans="1:17" ht="12.75">
      <c r="A381" s="5"/>
      <c r="B381" s="5"/>
      <c r="C381" s="5"/>
      <c r="D381" s="5"/>
      <c r="E381" s="5"/>
      <c r="F381" s="5"/>
      <c r="G381" s="5"/>
      <c r="H381" s="5"/>
      <c r="I381" s="5"/>
      <c r="J381" s="5"/>
      <c r="K381" s="5"/>
      <c r="L381" s="5"/>
      <c r="M381" s="5"/>
      <c r="N381" s="5"/>
      <c r="O381"/>
      <c r="P381"/>
      <c r="Q381" s="5"/>
    </row>
    <row r="382" spans="1:17" ht="17.25" customHeight="1">
      <c r="A382" s="5"/>
      <c r="B382" s="5"/>
      <c r="C382" s="5"/>
      <c r="D382" s="5"/>
      <c r="E382" s="5"/>
      <c r="F382" s="5"/>
      <c r="G382" s="5"/>
      <c r="H382" s="5"/>
      <c r="I382" s="5"/>
      <c r="J382" s="5"/>
      <c r="K382" s="5"/>
      <c r="L382" s="5"/>
      <c r="M382" s="5"/>
      <c r="N382" s="5"/>
      <c r="O382"/>
      <c r="P382"/>
      <c r="Q382" s="5"/>
    </row>
    <row r="383" spans="1:17" ht="17.25" customHeight="1">
      <c r="A383" s="5"/>
      <c r="B383" s="5"/>
      <c r="C383" s="5"/>
      <c r="D383" s="5"/>
      <c r="E383" s="5"/>
      <c r="F383" s="5"/>
      <c r="G383" s="5"/>
      <c r="H383" s="5"/>
      <c r="I383" s="5"/>
      <c r="J383" s="5"/>
      <c r="K383" s="5"/>
      <c r="L383" s="5"/>
      <c r="M383" s="5"/>
      <c r="N383" s="5"/>
      <c r="O383"/>
      <c r="P383"/>
      <c r="Q383" s="5"/>
    </row>
    <row r="384" spans="1:17" ht="17.25" customHeight="1">
      <c r="A384" s="5"/>
      <c r="B384" s="5"/>
      <c r="C384" s="5"/>
      <c r="D384" s="5"/>
      <c r="E384" s="5"/>
      <c r="F384" s="5"/>
      <c r="G384" s="5"/>
      <c r="H384" s="5"/>
      <c r="I384" s="5"/>
      <c r="J384" s="5"/>
      <c r="K384" s="5"/>
      <c r="L384" s="5"/>
      <c r="M384" s="5"/>
      <c r="N384" s="5"/>
      <c r="O384"/>
      <c r="P384"/>
      <c r="Q384" s="5"/>
    </row>
    <row r="385" spans="1:17" ht="8.25" customHeight="1">
      <c r="A385" s="5"/>
      <c r="B385" s="5"/>
      <c r="C385" s="5"/>
      <c r="D385" s="5"/>
      <c r="E385" s="5"/>
      <c r="F385" s="5"/>
      <c r="G385" s="5"/>
      <c r="H385" s="5"/>
      <c r="I385" s="5"/>
      <c r="J385" s="5"/>
      <c r="K385" s="5"/>
      <c r="L385" s="5"/>
      <c r="M385" s="5"/>
      <c r="N385" s="5"/>
      <c r="O385"/>
      <c r="P385"/>
      <c r="Q385" s="5"/>
    </row>
    <row r="386" spans="1:17" ht="12.75">
      <c r="A386" s="27" t="s">
        <v>37</v>
      </c>
      <c r="B386" s="5"/>
      <c r="C386" s="5"/>
      <c r="D386" s="5"/>
      <c r="E386" s="5"/>
      <c r="F386" s="5"/>
      <c r="G386" s="5"/>
      <c r="H386" s="5"/>
      <c r="I386" s="5"/>
      <c r="J386" s="5"/>
      <c r="K386" s="5"/>
      <c r="L386" s="5"/>
      <c r="M386" s="5"/>
      <c r="N386" s="5"/>
      <c r="O386"/>
      <c r="P386"/>
      <c r="Q386" s="5"/>
    </row>
    <row r="387" spans="1:17" ht="12.75">
      <c r="A387" s="5"/>
      <c r="B387" s="5"/>
      <c r="C387" s="5"/>
      <c r="D387" s="5"/>
      <c r="E387" s="5"/>
      <c r="F387" s="5"/>
      <c r="G387" s="5"/>
      <c r="H387" s="5"/>
      <c r="I387" s="5"/>
      <c r="J387" s="5"/>
      <c r="K387" s="5"/>
      <c r="L387" s="5"/>
      <c r="M387" s="5"/>
      <c r="N387" s="5"/>
      <c r="O387"/>
      <c r="P387"/>
      <c r="Q387" s="5"/>
    </row>
    <row r="388" spans="1:17" ht="12.75">
      <c r="A388" s="5"/>
      <c r="B388" s="5"/>
      <c r="C388" s="5"/>
      <c r="D388" s="5"/>
      <c r="E388" s="5"/>
      <c r="F388" s="5"/>
      <c r="G388" s="5"/>
      <c r="H388" s="5"/>
      <c r="I388" s="5"/>
      <c r="J388" s="5"/>
      <c r="K388" s="5"/>
      <c r="L388" s="5"/>
      <c r="M388" s="5"/>
      <c r="N388" s="5"/>
      <c r="O388"/>
      <c r="P388"/>
      <c r="Q388" s="5"/>
    </row>
    <row r="389" spans="1:17" ht="12.75">
      <c r="A389" s="5"/>
      <c r="B389" s="5"/>
      <c r="C389" s="5"/>
      <c r="D389" s="5"/>
      <c r="E389" s="5"/>
      <c r="F389" s="5"/>
      <c r="G389" s="5"/>
      <c r="H389" s="5"/>
      <c r="I389" s="5"/>
      <c r="J389" s="5"/>
      <c r="K389" s="5"/>
      <c r="L389" s="5"/>
      <c r="M389" s="5"/>
      <c r="N389" s="5"/>
      <c r="O389"/>
      <c r="P389"/>
      <c r="Q389" s="5"/>
    </row>
    <row r="390" spans="1:17" ht="12.75">
      <c r="A390" s="5"/>
      <c r="B390" s="5"/>
      <c r="C390" s="5"/>
      <c r="D390" s="5"/>
      <c r="E390" s="5"/>
      <c r="F390" s="5"/>
      <c r="G390" s="5"/>
      <c r="H390" s="5"/>
      <c r="I390" s="5"/>
      <c r="J390" s="5"/>
      <c r="K390" s="5"/>
      <c r="L390" s="5"/>
      <c r="M390" s="5"/>
      <c r="N390" s="5"/>
      <c r="O390"/>
      <c r="P390"/>
      <c r="Q390" s="5"/>
    </row>
    <row r="391" spans="1:17" ht="12.75">
      <c r="A391" s="5"/>
      <c r="B391" s="5"/>
      <c r="C391" s="5"/>
      <c r="D391" s="5"/>
      <c r="E391" s="5"/>
      <c r="F391" s="5"/>
      <c r="G391" s="5"/>
      <c r="H391" s="5"/>
      <c r="I391" s="5"/>
      <c r="J391" s="5"/>
      <c r="K391" s="5"/>
      <c r="L391" s="5"/>
      <c r="M391" s="5"/>
      <c r="N391" s="5"/>
      <c r="O391"/>
      <c r="P391"/>
      <c r="Q391" s="5"/>
    </row>
    <row r="392" spans="1:17" ht="12.75">
      <c r="A392" s="5"/>
      <c r="B392" s="5"/>
      <c r="C392" s="5"/>
      <c r="D392" s="5"/>
      <c r="E392" s="5"/>
      <c r="F392" s="5"/>
      <c r="G392" s="5"/>
      <c r="H392" s="5"/>
      <c r="I392" s="5"/>
      <c r="J392" s="5"/>
      <c r="K392" s="5"/>
      <c r="L392" s="5"/>
      <c r="M392" s="5"/>
      <c r="N392" s="5"/>
      <c r="O392"/>
      <c r="P392"/>
      <c r="Q392" s="5"/>
    </row>
    <row r="393" spans="1:17" ht="12.75">
      <c r="A393" s="5"/>
      <c r="B393" s="5"/>
      <c r="C393" s="5"/>
      <c r="D393" s="5"/>
      <c r="E393" s="5"/>
      <c r="F393" s="5"/>
      <c r="G393" s="5"/>
      <c r="H393" s="5"/>
      <c r="I393" s="5"/>
      <c r="J393" s="5"/>
      <c r="K393" s="5"/>
      <c r="L393" s="5"/>
      <c r="M393" s="5"/>
      <c r="N393" s="5"/>
      <c r="O393"/>
      <c r="P393"/>
      <c r="Q393" s="5"/>
    </row>
    <row r="394" spans="1:17" ht="12.75">
      <c r="A394" s="5"/>
      <c r="B394" s="5"/>
      <c r="C394" s="5"/>
      <c r="D394" s="5"/>
      <c r="E394" s="5"/>
      <c r="F394" s="5"/>
      <c r="G394" s="5"/>
      <c r="H394" s="5"/>
      <c r="I394" s="5"/>
      <c r="J394" s="5"/>
      <c r="K394" s="5"/>
      <c r="L394" s="5"/>
      <c r="M394" s="5"/>
      <c r="N394" s="5"/>
      <c r="O394"/>
      <c r="P394"/>
      <c r="Q394" s="5"/>
    </row>
    <row r="395" spans="1:17" ht="12.75">
      <c r="A395" s="5"/>
      <c r="B395" s="5"/>
      <c r="C395" s="5"/>
      <c r="D395" s="5"/>
      <c r="E395" s="5"/>
      <c r="F395" s="5"/>
      <c r="G395" s="5"/>
      <c r="H395" s="5"/>
      <c r="I395" s="5"/>
      <c r="J395" s="5"/>
      <c r="K395" s="5"/>
      <c r="L395" s="5"/>
      <c r="M395" s="5"/>
      <c r="N395" s="5"/>
      <c r="O395"/>
      <c r="P395"/>
      <c r="Q395" s="5"/>
    </row>
    <row r="396" spans="1:17" ht="12.75">
      <c r="A396" s="5"/>
      <c r="B396" s="5"/>
      <c r="C396" s="5"/>
      <c r="D396" s="5"/>
      <c r="E396" s="5"/>
      <c r="F396" s="5"/>
      <c r="G396" s="5"/>
      <c r="H396" s="5"/>
      <c r="I396" s="5"/>
      <c r="J396" s="5"/>
      <c r="K396" s="5"/>
      <c r="L396" s="5"/>
      <c r="M396" s="5"/>
      <c r="N396" s="5"/>
      <c r="O396"/>
      <c r="P396"/>
      <c r="Q396" s="5"/>
    </row>
    <row r="397" spans="1:17" ht="12.75">
      <c r="A397" s="5"/>
      <c r="B397" s="5"/>
      <c r="C397" s="5"/>
      <c r="D397" s="5"/>
      <c r="E397" s="5"/>
      <c r="F397" s="5"/>
      <c r="G397" s="5"/>
      <c r="H397" s="5"/>
      <c r="I397" s="5"/>
      <c r="J397" s="5"/>
      <c r="K397" s="5"/>
      <c r="L397" s="5"/>
      <c r="M397" s="5"/>
      <c r="N397" s="5"/>
      <c r="O397"/>
      <c r="P397"/>
      <c r="Q397" s="5"/>
    </row>
    <row r="398" spans="1:17" ht="16.5" customHeight="1">
      <c r="A398" s="5"/>
      <c r="B398" s="5"/>
      <c r="C398" s="5"/>
      <c r="D398" s="5"/>
      <c r="E398" s="5"/>
      <c r="F398" s="5"/>
      <c r="G398" s="5"/>
      <c r="H398" s="5"/>
      <c r="I398" s="5"/>
      <c r="J398" s="5"/>
      <c r="K398" s="5"/>
      <c r="L398" s="5"/>
      <c r="M398" s="5"/>
      <c r="N398" s="5"/>
      <c r="O398"/>
      <c r="P398"/>
      <c r="Q398" s="5"/>
    </row>
    <row r="399" spans="1:17" ht="16.5" customHeight="1">
      <c r="A399" s="5"/>
      <c r="B399" s="5"/>
      <c r="C399" s="5"/>
      <c r="D399" s="5"/>
      <c r="E399" s="5"/>
      <c r="F399" s="5"/>
      <c r="G399" s="5"/>
      <c r="H399" s="5"/>
      <c r="I399" s="5"/>
      <c r="J399" s="5"/>
      <c r="K399" s="5"/>
      <c r="L399" s="5"/>
      <c r="M399" s="5"/>
      <c r="N399" s="5"/>
      <c r="O399"/>
      <c r="P399"/>
      <c r="Q399" s="5"/>
    </row>
    <row r="400" spans="1:17" ht="16.5" customHeight="1">
      <c r="A400" s="5"/>
      <c r="B400" s="5"/>
      <c r="C400" s="5"/>
      <c r="D400" s="5"/>
      <c r="E400" s="5"/>
      <c r="F400" s="5"/>
      <c r="G400" s="5"/>
      <c r="H400" s="5"/>
      <c r="I400" s="5"/>
      <c r="J400" s="5"/>
      <c r="K400" s="5"/>
      <c r="L400" s="5"/>
      <c r="M400" s="5"/>
      <c r="N400" s="5"/>
      <c r="O400"/>
      <c r="P400"/>
      <c r="Q400" s="5"/>
    </row>
    <row r="401" spans="1:17" ht="10.5" customHeight="1">
      <c r="A401" s="5"/>
      <c r="B401" s="5"/>
      <c r="C401" s="5"/>
      <c r="D401" s="5"/>
      <c r="E401" s="5"/>
      <c r="F401" s="5"/>
      <c r="G401" s="5"/>
      <c r="H401" s="5"/>
      <c r="I401" s="5"/>
      <c r="J401" s="5"/>
      <c r="K401" s="5"/>
      <c r="L401" s="5"/>
      <c r="M401" s="5"/>
      <c r="N401" s="5"/>
      <c r="O401"/>
      <c r="P401"/>
      <c r="Q401" s="5"/>
    </row>
    <row r="402" spans="1:17" ht="12.75">
      <c r="A402" s="27" t="s">
        <v>38</v>
      </c>
      <c r="B402" s="5"/>
      <c r="C402" s="5"/>
      <c r="D402" s="5"/>
      <c r="E402" s="5"/>
      <c r="F402" s="5"/>
      <c r="G402" s="5"/>
      <c r="H402" s="5"/>
      <c r="I402" s="5"/>
      <c r="J402" s="5"/>
      <c r="K402" s="5"/>
      <c r="L402" s="5"/>
      <c r="M402" s="5"/>
      <c r="N402" s="5"/>
      <c r="O402"/>
      <c r="P402"/>
      <c r="Q402" s="5"/>
    </row>
    <row r="403" spans="1:17" ht="12.75">
      <c r="A403" s="5"/>
      <c r="B403" s="5"/>
      <c r="C403" s="5"/>
      <c r="D403" s="5"/>
      <c r="E403" s="5"/>
      <c r="F403" s="5"/>
      <c r="G403" s="5"/>
      <c r="H403" s="5"/>
      <c r="I403" s="5"/>
      <c r="J403" s="5"/>
      <c r="K403" s="5"/>
      <c r="L403" s="5"/>
      <c r="M403" s="5"/>
      <c r="N403" s="5"/>
      <c r="O403"/>
      <c r="P403"/>
      <c r="Q403" s="5"/>
    </row>
    <row r="404" spans="1:17" ht="12.75">
      <c r="A404" s="5"/>
      <c r="B404" s="5"/>
      <c r="C404" s="5"/>
      <c r="D404" s="5"/>
      <c r="E404" s="5"/>
      <c r="F404" s="5"/>
      <c r="G404" s="5"/>
      <c r="H404" s="5"/>
      <c r="I404" s="5"/>
      <c r="J404" s="5"/>
      <c r="K404" s="5"/>
      <c r="L404" s="5"/>
      <c r="M404" s="5"/>
      <c r="N404" s="5"/>
      <c r="O404"/>
      <c r="P404"/>
      <c r="Q404" s="5"/>
    </row>
    <row r="405" spans="1:17" ht="12" customHeight="1">
      <c r="A405" s="5"/>
      <c r="B405" s="5"/>
      <c r="C405" s="5"/>
      <c r="D405" s="5"/>
      <c r="E405" s="5"/>
      <c r="F405" s="5"/>
      <c r="G405" s="5"/>
      <c r="H405" s="5"/>
      <c r="I405" s="5"/>
      <c r="J405" s="5"/>
      <c r="K405" s="5"/>
      <c r="L405" s="5"/>
      <c r="M405" s="5"/>
      <c r="N405" s="5"/>
      <c r="O405"/>
      <c r="P405"/>
      <c r="Q405" s="5"/>
    </row>
    <row r="406" spans="1:17" ht="12.75">
      <c r="A406" s="9" t="s">
        <v>39</v>
      </c>
      <c r="B406" s="5"/>
      <c r="C406" s="5"/>
      <c r="D406" s="5"/>
      <c r="E406" s="5"/>
      <c r="F406" s="5"/>
      <c r="G406" s="5"/>
      <c r="H406" s="5"/>
      <c r="I406" s="5"/>
      <c r="J406" s="5"/>
      <c r="K406" s="5"/>
      <c r="L406" s="5"/>
      <c r="M406" s="5"/>
      <c r="N406" s="5"/>
      <c r="O406"/>
      <c r="P406"/>
      <c r="Q406" s="5"/>
    </row>
    <row r="407" spans="1:17" ht="12" customHeight="1">
      <c r="A407" s="6"/>
      <c r="C407" s="5"/>
      <c r="D407" s="5"/>
      <c r="E407" s="5"/>
      <c r="F407" s="5"/>
      <c r="G407" s="5"/>
      <c r="H407" s="5"/>
      <c r="I407" s="5"/>
      <c r="J407" s="2" t="s">
        <v>68</v>
      </c>
      <c r="K407" s="1"/>
      <c r="L407" s="65" t="s">
        <v>68</v>
      </c>
      <c r="M407" s="5"/>
      <c r="N407" s="5"/>
      <c r="O407"/>
      <c r="P407"/>
      <c r="Q407" s="5"/>
    </row>
    <row r="408" spans="1:17" ht="12" customHeight="1">
      <c r="A408" s="6"/>
      <c r="B408" s="5"/>
      <c r="C408" s="5"/>
      <c r="D408" s="5"/>
      <c r="E408" s="5"/>
      <c r="F408" s="5"/>
      <c r="G408" s="5"/>
      <c r="I408" s="5"/>
      <c r="J408" s="66" t="s">
        <v>69</v>
      </c>
      <c r="K408" s="64"/>
      <c r="L408" s="66" t="s">
        <v>72</v>
      </c>
      <c r="M408" s="5"/>
      <c r="N408" s="5"/>
      <c r="O408"/>
      <c r="P408"/>
      <c r="Q408" s="5"/>
    </row>
    <row r="409" spans="1:17" ht="12" customHeight="1">
      <c r="A409" s="6"/>
      <c r="B409" s="5"/>
      <c r="C409" s="57"/>
      <c r="D409" s="57"/>
      <c r="E409" s="57"/>
      <c r="F409" s="57"/>
      <c r="G409" s="57"/>
      <c r="I409" s="57"/>
      <c r="J409" s="66" t="s">
        <v>4</v>
      </c>
      <c r="K409" s="57"/>
      <c r="L409" s="67" t="s">
        <v>4</v>
      </c>
      <c r="M409" s="5"/>
      <c r="N409" s="5"/>
      <c r="O409"/>
      <c r="P409"/>
      <c r="Q409" s="5"/>
    </row>
    <row r="410" spans="1:17" ht="12.75">
      <c r="A410" s="6"/>
      <c r="B410" s="5" t="s">
        <v>232</v>
      </c>
      <c r="C410" s="57"/>
      <c r="D410" s="57"/>
      <c r="E410" s="57"/>
      <c r="F410" s="57"/>
      <c r="G410" s="57"/>
      <c r="H410" s="57"/>
      <c r="I410" s="57"/>
      <c r="M410" s="5"/>
      <c r="N410" s="5"/>
      <c r="O410"/>
      <c r="P410"/>
      <c r="Q410" s="5"/>
    </row>
    <row r="411" spans="1:17" ht="12.75">
      <c r="A411" s="6"/>
      <c r="B411" s="5"/>
      <c r="C411" s="57" t="s">
        <v>129</v>
      </c>
      <c r="D411" s="57"/>
      <c r="E411" s="57"/>
      <c r="F411" s="57"/>
      <c r="G411" s="57"/>
      <c r="H411" s="57"/>
      <c r="I411" s="57"/>
      <c r="J411" s="18">
        <v>8266</v>
      </c>
      <c r="K411" s="18"/>
      <c r="L411" s="73">
        <v>18463</v>
      </c>
      <c r="M411" s="69"/>
      <c r="N411" s="5"/>
      <c r="O411"/>
      <c r="P411"/>
      <c r="Q411" s="5"/>
    </row>
    <row r="412" spans="1:17" ht="12.75">
      <c r="A412" s="6"/>
      <c r="B412" s="5"/>
      <c r="C412" s="57" t="s">
        <v>130</v>
      </c>
      <c r="D412" s="57"/>
      <c r="E412" s="57"/>
      <c r="F412" s="57"/>
      <c r="G412" s="57"/>
      <c r="H412" s="57"/>
      <c r="I412" s="57"/>
      <c r="J412" s="28">
        <v>1090</v>
      </c>
      <c r="K412" s="18"/>
      <c r="L412" s="28">
        <v>1216</v>
      </c>
      <c r="M412" s="69"/>
      <c r="N412" s="5"/>
      <c r="O412"/>
      <c r="P412"/>
      <c r="Q412" s="5"/>
    </row>
    <row r="413" spans="1:17" ht="12.75">
      <c r="A413" s="6"/>
      <c r="B413" s="5"/>
      <c r="C413" s="57"/>
      <c r="D413" s="57"/>
      <c r="E413" s="57"/>
      <c r="F413" s="57"/>
      <c r="G413" s="57"/>
      <c r="H413" s="57"/>
      <c r="I413" s="57"/>
      <c r="J413" s="92">
        <f>J411+J412</f>
        <v>9356</v>
      </c>
      <c r="K413" s="18"/>
      <c r="L413" s="92">
        <f>L411+L412</f>
        <v>19679</v>
      </c>
      <c r="M413" s="69"/>
      <c r="N413" s="5"/>
      <c r="O413"/>
      <c r="P413"/>
      <c r="Q413" s="5"/>
    </row>
    <row r="414" spans="1:17" ht="12.75">
      <c r="A414" s="6"/>
      <c r="B414" s="5" t="s">
        <v>209</v>
      </c>
      <c r="C414" s="57"/>
      <c r="D414" s="57"/>
      <c r="E414" s="57"/>
      <c r="F414" s="57"/>
      <c r="G414" s="57"/>
      <c r="H414" s="57"/>
      <c r="I414" s="57"/>
      <c r="J414" s="18">
        <v>-323</v>
      </c>
      <c r="K414" s="18"/>
      <c r="L414" s="18">
        <v>-323</v>
      </c>
      <c r="M414" s="69"/>
      <c r="N414" s="5"/>
      <c r="O414"/>
      <c r="P414"/>
      <c r="Q414" s="5"/>
    </row>
    <row r="415" spans="1:17" ht="12.75">
      <c r="A415" s="6"/>
      <c r="B415" s="5"/>
      <c r="C415" s="57"/>
      <c r="D415" s="57"/>
      <c r="E415" s="57"/>
      <c r="F415" s="57"/>
      <c r="G415" s="57"/>
      <c r="H415" s="57"/>
      <c r="I415" s="57"/>
      <c r="J415" s="92">
        <f>J413+J414</f>
        <v>9033</v>
      </c>
      <c r="K415" s="18"/>
      <c r="L415" s="92">
        <f>L413+L414</f>
        <v>19356</v>
      </c>
      <c r="M415" s="69"/>
      <c r="N415" s="5"/>
      <c r="O415"/>
      <c r="P415"/>
      <c r="Q415" s="5"/>
    </row>
    <row r="416" spans="1:17" ht="12.75">
      <c r="A416" s="6"/>
      <c r="B416" s="5" t="s">
        <v>210</v>
      </c>
      <c r="C416" s="57"/>
      <c r="D416" s="57"/>
      <c r="E416" s="57"/>
      <c r="F416" s="57"/>
      <c r="G416" s="57"/>
      <c r="H416" s="57"/>
      <c r="I416" s="57"/>
      <c r="J416" s="18">
        <v>-2869</v>
      </c>
      <c r="K416" s="18"/>
      <c r="L416" s="18">
        <v>-2869</v>
      </c>
      <c r="M416" s="69"/>
      <c r="N416" s="5"/>
      <c r="O416"/>
      <c r="P416"/>
      <c r="Q416" s="5"/>
    </row>
    <row r="417" spans="1:17" ht="12.75">
      <c r="A417" s="6"/>
      <c r="B417" s="5" t="s">
        <v>229</v>
      </c>
      <c r="C417" s="68"/>
      <c r="D417" s="57"/>
      <c r="E417" s="57"/>
      <c r="F417" s="57"/>
      <c r="G417" s="57"/>
      <c r="H417" s="57"/>
      <c r="I417" s="57"/>
      <c r="J417" s="86" t="s">
        <v>44</v>
      </c>
      <c r="K417" s="18"/>
      <c r="L417" s="74">
        <v>1437</v>
      </c>
      <c r="M417" s="69"/>
      <c r="N417" s="5"/>
      <c r="O417"/>
      <c r="P417"/>
      <c r="Q417" s="5"/>
    </row>
    <row r="418" spans="1:17" ht="13.5" thickBot="1">
      <c r="A418" s="6"/>
      <c r="C418" s="68"/>
      <c r="D418" s="57"/>
      <c r="E418" s="57"/>
      <c r="F418" s="57"/>
      <c r="G418" s="57"/>
      <c r="H418" s="57"/>
      <c r="I418" s="57"/>
      <c r="J418" s="19">
        <f>SUM(J415:J417)</f>
        <v>6164</v>
      </c>
      <c r="K418" s="18"/>
      <c r="L418" s="19">
        <f>SUM(L415:L417)</f>
        <v>17924</v>
      </c>
      <c r="M418" s="69"/>
      <c r="N418" s="5"/>
      <c r="O418"/>
      <c r="P418"/>
      <c r="Q418" s="5"/>
    </row>
    <row r="419" spans="1:17" ht="6" customHeight="1" thickTop="1">
      <c r="A419" s="6"/>
      <c r="C419" s="68"/>
      <c r="D419" s="57"/>
      <c r="E419" s="57"/>
      <c r="F419" s="57"/>
      <c r="G419" s="57"/>
      <c r="H419" s="57"/>
      <c r="I419" s="57"/>
      <c r="J419" s="18"/>
      <c r="K419" s="18"/>
      <c r="L419" s="18"/>
      <c r="M419" s="69"/>
      <c r="N419" s="5"/>
      <c r="O419"/>
      <c r="P419"/>
      <c r="Q419" s="5"/>
    </row>
    <row r="420" spans="1:17" ht="18.75" customHeight="1">
      <c r="A420" s="6"/>
      <c r="B420" s="5"/>
      <c r="C420" s="68"/>
      <c r="D420" s="57"/>
      <c r="E420" s="57"/>
      <c r="F420" s="57"/>
      <c r="G420" s="57"/>
      <c r="H420" s="57"/>
      <c r="I420" s="57"/>
      <c r="J420" s="18"/>
      <c r="K420" s="18"/>
      <c r="L420" s="18"/>
      <c r="M420" s="69"/>
      <c r="N420" s="5"/>
      <c r="O420"/>
      <c r="P420"/>
      <c r="Q420" s="5"/>
    </row>
    <row r="421" spans="1:17" ht="11.25" customHeight="1">
      <c r="A421" s="6"/>
      <c r="B421" s="5"/>
      <c r="C421" s="57"/>
      <c r="D421" s="57"/>
      <c r="E421" s="57"/>
      <c r="F421" s="57"/>
      <c r="G421" s="57"/>
      <c r="H421" s="57"/>
      <c r="I421" s="57"/>
      <c r="J421" s="18"/>
      <c r="K421" s="18"/>
      <c r="L421" s="73"/>
      <c r="M421" s="69"/>
      <c r="N421" s="5"/>
      <c r="O421"/>
      <c r="P421"/>
      <c r="Q421" s="5"/>
    </row>
    <row r="422" spans="1:17" ht="12" customHeight="1">
      <c r="A422" s="6"/>
      <c r="B422" s="5"/>
      <c r="C422" s="57"/>
      <c r="D422" s="57"/>
      <c r="E422" s="57"/>
      <c r="F422" s="57"/>
      <c r="G422" s="57"/>
      <c r="H422" s="57"/>
      <c r="I422" s="57"/>
      <c r="J422" s="18"/>
      <c r="K422" s="18"/>
      <c r="L422" s="73"/>
      <c r="M422" s="69"/>
      <c r="N422" s="5"/>
      <c r="O422"/>
      <c r="P422"/>
      <c r="Q422" s="5"/>
    </row>
    <row r="423" spans="1:17" ht="12.75">
      <c r="A423" s="9" t="s">
        <v>40</v>
      </c>
      <c r="B423" s="5"/>
      <c r="C423" s="5"/>
      <c r="D423" s="5"/>
      <c r="E423" s="5"/>
      <c r="F423" s="5"/>
      <c r="G423" s="5"/>
      <c r="H423" s="5"/>
      <c r="I423" s="5"/>
      <c r="J423" s="5"/>
      <c r="K423" s="5"/>
      <c r="L423" s="5"/>
      <c r="M423" s="5"/>
      <c r="N423" s="5"/>
      <c r="O423"/>
      <c r="P423"/>
      <c r="Q423" s="5"/>
    </row>
    <row r="424" spans="1:17" ht="12.75">
      <c r="A424" s="5"/>
      <c r="B424" s="5"/>
      <c r="C424" s="5"/>
      <c r="D424" s="5"/>
      <c r="E424" s="5"/>
      <c r="F424" s="5"/>
      <c r="G424" s="5"/>
      <c r="H424" s="5"/>
      <c r="I424" s="5"/>
      <c r="J424" s="5"/>
      <c r="K424" s="5"/>
      <c r="L424" s="5"/>
      <c r="M424" s="5"/>
      <c r="N424" s="5"/>
      <c r="O424"/>
      <c r="P424"/>
      <c r="Q424" s="5"/>
    </row>
    <row r="425" spans="1:17" ht="12.75">
      <c r="A425" s="5"/>
      <c r="B425" s="5"/>
      <c r="C425" s="5"/>
      <c r="D425" s="5"/>
      <c r="E425" s="5"/>
      <c r="F425" s="5"/>
      <c r="G425" s="5"/>
      <c r="H425" s="5"/>
      <c r="I425" s="5"/>
      <c r="J425" s="5"/>
      <c r="K425" s="5"/>
      <c r="L425" s="5"/>
      <c r="M425" s="5"/>
      <c r="N425" s="5"/>
      <c r="O425"/>
      <c r="P425"/>
      <c r="Q425" s="5"/>
    </row>
    <row r="426" spans="1:17" ht="12.75">
      <c r="A426" s="5"/>
      <c r="B426" s="5"/>
      <c r="C426" s="5"/>
      <c r="D426" s="5"/>
      <c r="E426" s="5"/>
      <c r="F426" s="5"/>
      <c r="G426" s="5"/>
      <c r="H426" s="5"/>
      <c r="I426" s="5"/>
      <c r="J426" s="5"/>
      <c r="K426" s="5"/>
      <c r="L426" s="5"/>
      <c r="M426" s="5"/>
      <c r="N426" s="5"/>
      <c r="O426"/>
      <c r="P426"/>
      <c r="Q426" s="5"/>
    </row>
    <row r="427" spans="1:17" ht="10.5" customHeight="1">
      <c r="A427" s="5"/>
      <c r="B427" s="5"/>
      <c r="C427" s="5"/>
      <c r="D427" s="5"/>
      <c r="E427" s="5"/>
      <c r="F427" s="5"/>
      <c r="G427" s="5"/>
      <c r="H427" s="5"/>
      <c r="I427" s="5"/>
      <c r="J427" s="5"/>
      <c r="K427" s="5"/>
      <c r="L427" s="5"/>
      <c r="M427" s="5"/>
      <c r="N427" s="5"/>
      <c r="O427"/>
      <c r="P427"/>
      <c r="Q427" s="5"/>
    </row>
    <row r="428" spans="1:17" ht="12.75">
      <c r="A428" s="9" t="s">
        <v>41</v>
      </c>
      <c r="B428" s="5"/>
      <c r="C428" s="5"/>
      <c r="D428" s="5"/>
      <c r="E428" s="5"/>
      <c r="F428" s="5"/>
      <c r="G428" s="5"/>
      <c r="H428" s="5"/>
      <c r="I428" s="5"/>
      <c r="J428" s="5"/>
      <c r="K428" s="5"/>
      <c r="L428" s="5"/>
      <c r="M428" s="5"/>
      <c r="N428" s="5"/>
      <c r="O428"/>
      <c r="P428"/>
      <c r="Q428" s="5"/>
    </row>
    <row r="429" spans="1:17" ht="12.75">
      <c r="A429" s="6"/>
      <c r="B429" s="5"/>
      <c r="C429" s="5"/>
      <c r="D429" s="5"/>
      <c r="E429" s="5"/>
      <c r="F429" s="5"/>
      <c r="G429" s="5"/>
      <c r="H429" s="5"/>
      <c r="I429" s="5"/>
      <c r="J429" s="5"/>
      <c r="K429" s="5"/>
      <c r="L429" s="25" t="s">
        <v>5</v>
      </c>
      <c r="M429" s="5"/>
      <c r="N429" s="5"/>
      <c r="O429"/>
      <c r="P429"/>
      <c r="Q429" s="5"/>
    </row>
    <row r="430" spans="1:17" ht="12.75">
      <c r="A430" s="6"/>
      <c r="B430" s="32" t="s">
        <v>6</v>
      </c>
      <c r="C430" s="5" t="s">
        <v>180</v>
      </c>
      <c r="D430" s="5"/>
      <c r="E430" s="5"/>
      <c r="F430" s="5"/>
      <c r="G430" s="5"/>
      <c r="H430" s="5"/>
      <c r="I430"/>
      <c r="J430"/>
      <c r="K430"/>
      <c r="L430"/>
      <c r="M430" s="25"/>
      <c r="N430" s="5" t="s">
        <v>5</v>
      </c>
      <c r="O430"/>
      <c r="P430"/>
      <c r="Q430" s="5"/>
    </row>
    <row r="431" spans="1:17" ht="12.75">
      <c r="A431" s="6"/>
      <c r="B431" s="32"/>
      <c r="C431" s="5"/>
      <c r="D431" s="5"/>
      <c r="E431" s="5"/>
      <c r="F431" s="5"/>
      <c r="G431" s="5"/>
      <c r="H431" s="5"/>
      <c r="I431"/>
      <c r="J431" s="2" t="s">
        <v>68</v>
      </c>
      <c r="K431" s="1"/>
      <c r="L431" s="65" t="s">
        <v>68</v>
      </c>
      <c r="M431" s="25"/>
      <c r="N431" s="5"/>
      <c r="O431"/>
      <c r="P431"/>
      <c r="Q431" s="5"/>
    </row>
    <row r="432" spans="1:17" ht="12.75">
      <c r="A432" s="6"/>
      <c r="B432" s="32"/>
      <c r="C432" s="5"/>
      <c r="D432" s="5"/>
      <c r="E432" s="5"/>
      <c r="F432" s="5"/>
      <c r="G432" s="5"/>
      <c r="H432" s="5"/>
      <c r="I432"/>
      <c r="J432" s="66" t="s">
        <v>69</v>
      </c>
      <c r="K432" s="64"/>
      <c r="L432" s="66" t="s">
        <v>72</v>
      </c>
      <c r="M432" s="25"/>
      <c r="N432" s="5"/>
      <c r="O432"/>
      <c r="P432"/>
      <c r="Q432" s="5"/>
    </row>
    <row r="433" spans="1:17" ht="12.75">
      <c r="A433" s="6"/>
      <c r="B433" s="32"/>
      <c r="C433" s="5"/>
      <c r="D433" s="5"/>
      <c r="E433" s="5"/>
      <c r="F433" s="5"/>
      <c r="G433" s="5"/>
      <c r="H433" s="5"/>
      <c r="I433"/>
      <c r="J433" s="66" t="s">
        <v>4</v>
      </c>
      <c r="K433" s="57"/>
      <c r="L433" s="67" t="s">
        <v>4</v>
      </c>
      <c r="M433" s="25"/>
      <c r="N433" s="5"/>
      <c r="O433"/>
      <c r="P433"/>
      <c r="Q433" s="5"/>
    </row>
    <row r="434" spans="1:17" ht="12.75" customHeight="1">
      <c r="A434" s="6"/>
      <c r="B434" s="32"/>
      <c r="C434" s="5" t="s">
        <v>159</v>
      </c>
      <c r="D434" s="5"/>
      <c r="E434" s="5"/>
      <c r="F434" s="5"/>
      <c r="G434" s="5"/>
      <c r="H434" s="5"/>
      <c r="I434"/>
      <c r="J434" s="73" t="s">
        <v>44</v>
      </c>
      <c r="K434" s="18"/>
      <c r="L434" s="73" t="str">
        <f>J434</f>
        <v>-</v>
      </c>
      <c r="M434" s="25"/>
      <c r="N434" s="5"/>
      <c r="O434"/>
      <c r="P434"/>
      <c r="Q434" s="5"/>
    </row>
    <row r="435" spans="1:17" ht="12.75" customHeight="1">
      <c r="A435" s="6"/>
      <c r="B435" s="32"/>
      <c r="C435" s="5" t="s">
        <v>160</v>
      </c>
      <c r="D435" s="5"/>
      <c r="E435" s="5"/>
      <c r="F435" s="5"/>
      <c r="G435" s="5"/>
      <c r="H435" s="5"/>
      <c r="I435"/>
      <c r="J435" s="73" t="s">
        <v>44</v>
      </c>
      <c r="K435" s="18"/>
      <c r="L435" s="73">
        <v>873</v>
      </c>
      <c r="M435" s="25"/>
      <c r="N435" s="5"/>
      <c r="O435"/>
      <c r="P435"/>
      <c r="Q435" s="5"/>
    </row>
    <row r="436" spans="1:17" ht="12.75" customHeight="1" thickBot="1">
      <c r="A436" s="6"/>
      <c r="B436" s="32"/>
      <c r="C436" s="5" t="s">
        <v>161</v>
      </c>
      <c r="D436" s="5"/>
      <c r="E436" s="5"/>
      <c r="F436" s="5"/>
      <c r="G436" s="5"/>
      <c r="H436" s="5"/>
      <c r="I436"/>
      <c r="J436" s="98" t="s">
        <v>44</v>
      </c>
      <c r="K436" s="18"/>
      <c r="L436" s="98">
        <v>304</v>
      </c>
      <c r="M436" s="25"/>
      <c r="N436" s="5"/>
      <c r="O436"/>
      <c r="P436"/>
      <c r="Q436" s="5"/>
    </row>
    <row r="437" spans="1:17" ht="8.25" customHeight="1" thickTop="1">
      <c r="A437" s="6"/>
      <c r="B437" s="32"/>
      <c r="C437" s="5"/>
      <c r="D437" s="5"/>
      <c r="E437" s="5"/>
      <c r="F437" s="5"/>
      <c r="G437" s="5"/>
      <c r="H437" s="5"/>
      <c r="I437"/>
      <c r="J437" s="18"/>
      <c r="K437" s="18"/>
      <c r="L437" s="73"/>
      <c r="M437" s="25"/>
      <c r="N437" s="5"/>
      <c r="O437"/>
      <c r="P437"/>
      <c r="Q437" s="5"/>
    </row>
    <row r="438" spans="1:17" ht="12.75">
      <c r="A438" s="6"/>
      <c r="B438" s="32" t="s">
        <v>7</v>
      </c>
      <c r="C438" s="5" t="s">
        <v>206</v>
      </c>
      <c r="D438" s="5"/>
      <c r="E438" s="5"/>
      <c r="F438" s="5"/>
      <c r="G438" s="5"/>
      <c r="H438" s="5"/>
      <c r="I438" s="5"/>
      <c r="J438" s="5"/>
      <c r="K438" s="5"/>
      <c r="L438" s="25"/>
      <c r="M438" s="25"/>
      <c r="N438" s="5"/>
      <c r="O438"/>
      <c r="P438"/>
      <c r="Q438"/>
    </row>
    <row r="439" spans="1:17" ht="9.75" customHeight="1">
      <c r="A439" s="6"/>
      <c r="B439" s="5"/>
      <c r="C439" s="5" t="s">
        <v>5</v>
      </c>
      <c r="D439" s="5"/>
      <c r="E439" s="5"/>
      <c r="F439" s="5"/>
      <c r="G439" s="5"/>
      <c r="H439" s="5"/>
      <c r="I439" s="5"/>
      <c r="J439" s="5"/>
      <c r="K439" s="5"/>
      <c r="L439" s="33" t="s">
        <v>4</v>
      </c>
      <c r="M439" s="25"/>
      <c r="N439" s="5"/>
      <c r="O439"/>
      <c r="P439"/>
      <c r="Q439"/>
    </row>
    <row r="440" spans="1:17" ht="7.5" customHeight="1">
      <c r="A440" s="6"/>
      <c r="B440" s="5" t="s">
        <v>5</v>
      </c>
      <c r="C440" s="5"/>
      <c r="D440" s="5"/>
      <c r="E440" s="5"/>
      <c r="F440" s="5"/>
      <c r="G440" s="5"/>
      <c r="H440" s="5"/>
      <c r="I440" s="5"/>
      <c r="J440" s="5"/>
      <c r="K440" s="5"/>
      <c r="L440"/>
      <c r="M440" s="5"/>
      <c r="N440" s="5"/>
      <c r="O440"/>
      <c r="P440"/>
      <c r="Q440"/>
    </row>
    <row r="441" spans="1:17" ht="12.75">
      <c r="A441" s="6"/>
      <c r="B441" s="5"/>
      <c r="C441" s="5" t="s">
        <v>131</v>
      </c>
      <c r="D441" s="5"/>
      <c r="E441" s="5"/>
      <c r="F441" s="5"/>
      <c r="G441" s="5"/>
      <c r="H441" s="5"/>
      <c r="I441" s="5"/>
      <c r="J441" s="5"/>
      <c r="K441" s="5"/>
      <c r="L441" s="29">
        <v>1251</v>
      </c>
      <c r="M441" s="29"/>
      <c r="N441" s="5"/>
      <c r="O441"/>
      <c r="P441"/>
      <c r="Q441"/>
    </row>
    <row r="442" spans="1:17" ht="12.75">
      <c r="A442" s="6"/>
      <c r="B442" s="5"/>
      <c r="C442" s="5" t="s">
        <v>132</v>
      </c>
      <c r="D442" s="5"/>
      <c r="E442" s="5"/>
      <c r="F442" s="5"/>
      <c r="G442" s="5"/>
      <c r="H442" s="5"/>
      <c r="I442" s="5"/>
      <c r="J442" s="5"/>
      <c r="K442" s="5"/>
      <c r="L442" s="29">
        <v>855</v>
      </c>
      <c r="M442" s="29"/>
      <c r="N442" s="5"/>
      <c r="O442"/>
      <c r="P442"/>
      <c r="Q442"/>
    </row>
    <row r="443" spans="1:17" ht="13.5" thickBot="1">
      <c r="A443" s="6"/>
      <c r="B443" s="5"/>
      <c r="C443" s="5" t="s">
        <v>133</v>
      </c>
      <c r="D443" s="5"/>
      <c r="E443" s="5"/>
      <c r="F443" s="5"/>
      <c r="G443" s="5"/>
      <c r="H443" s="5"/>
      <c r="I443" s="5"/>
      <c r="J443" s="5"/>
      <c r="K443" s="5"/>
      <c r="L443" s="24">
        <v>508</v>
      </c>
      <c r="M443" s="29"/>
      <c r="N443" s="5"/>
      <c r="O443"/>
      <c r="P443"/>
      <c r="Q443"/>
    </row>
    <row r="444" spans="1:17" ht="13.5" thickTop="1">
      <c r="A444" s="9" t="s">
        <v>42</v>
      </c>
      <c r="B444" s="5"/>
      <c r="C444" s="5"/>
      <c r="D444" s="5"/>
      <c r="E444" s="5"/>
      <c r="F444" s="5"/>
      <c r="G444" s="5"/>
      <c r="H444" s="5"/>
      <c r="I444" s="5"/>
      <c r="J444" s="5"/>
      <c r="K444" s="5"/>
      <c r="L444" s="5"/>
      <c r="M444" s="5"/>
      <c r="N444" s="5"/>
      <c r="O444"/>
      <c r="P444"/>
      <c r="Q444"/>
    </row>
    <row r="445" spans="1:17" ht="9" customHeight="1">
      <c r="A445" s="9"/>
      <c r="B445" s="5"/>
      <c r="C445" s="5"/>
      <c r="D445" s="5"/>
      <c r="E445" s="5"/>
      <c r="F445" s="5"/>
      <c r="G445" s="5"/>
      <c r="H445" s="5"/>
      <c r="I445" s="5"/>
      <c r="J445" s="5"/>
      <c r="K445" s="5"/>
      <c r="L445" s="5"/>
      <c r="M445" s="5"/>
      <c r="N445" s="5"/>
      <c r="O445"/>
      <c r="P445"/>
      <c r="Q445"/>
    </row>
    <row r="446" spans="1:17" ht="12.75">
      <c r="A446" s="9"/>
      <c r="B446" s="5"/>
      <c r="C446" s="5"/>
      <c r="D446" s="5"/>
      <c r="E446" s="5"/>
      <c r="F446" s="5"/>
      <c r="G446" s="5"/>
      <c r="H446" s="5"/>
      <c r="I446" s="5"/>
      <c r="J446" s="5"/>
      <c r="K446" s="5"/>
      <c r="L446" s="5"/>
      <c r="M446" s="5"/>
      <c r="N446" s="5"/>
      <c r="O446"/>
      <c r="P446"/>
      <c r="Q446"/>
    </row>
    <row r="447" spans="1:17" ht="12.75">
      <c r="A447" s="6"/>
      <c r="B447" s="5"/>
      <c r="C447" s="5"/>
      <c r="D447" s="5"/>
      <c r="E447" s="5"/>
      <c r="F447" s="5"/>
      <c r="G447" s="5"/>
      <c r="H447" s="5"/>
      <c r="I447" s="5"/>
      <c r="J447" s="5"/>
      <c r="K447" s="5"/>
      <c r="L447" s="5"/>
      <c r="M447" s="5"/>
      <c r="N447" s="5"/>
      <c r="O447"/>
      <c r="P447"/>
      <c r="Q447"/>
    </row>
    <row r="448" spans="1:17" ht="12.75">
      <c r="A448" s="6"/>
      <c r="B448" s="5"/>
      <c r="C448" s="5"/>
      <c r="D448" s="5"/>
      <c r="E448" s="5"/>
      <c r="F448" s="5"/>
      <c r="G448" s="5"/>
      <c r="H448" s="5"/>
      <c r="I448" s="5"/>
      <c r="J448" s="5"/>
      <c r="K448" s="5"/>
      <c r="L448" s="5"/>
      <c r="M448" s="5"/>
      <c r="N448" s="5"/>
      <c r="O448"/>
      <c r="P448"/>
      <c r="Q448"/>
    </row>
    <row r="449" spans="1:17" ht="6" customHeight="1">
      <c r="A449" s="6"/>
      <c r="B449" s="5"/>
      <c r="C449" s="5"/>
      <c r="D449" s="5"/>
      <c r="E449" s="5"/>
      <c r="F449" s="5"/>
      <c r="G449" s="5"/>
      <c r="H449" s="5"/>
      <c r="I449" s="5"/>
      <c r="J449" s="5"/>
      <c r="K449" s="5"/>
      <c r="L449" s="5"/>
      <c r="M449" s="5"/>
      <c r="N449" s="5"/>
      <c r="O449"/>
      <c r="P449"/>
      <c r="Q449"/>
    </row>
    <row r="450" spans="1:17" ht="12.75">
      <c r="A450" s="6"/>
      <c r="B450" s="5"/>
      <c r="C450" s="5"/>
      <c r="D450" s="5"/>
      <c r="E450" s="5"/>
      <c r="F450" s="5"/>
      <c r="G450" s="5"/>
      <c r="H450" s="5"/>
      <c r="I450" s="5"/>
      <c r="J450" s="5"/>
      <c r="K450" s="5"/>
      <c r="L450" s="5"/>
      <c r="M450" s="5"/>
      <c r="N450" s="5"/>
      <c r="O450"/>
      <c r="P450"/>
      <c r="Q450"/>
    </row>
    <row r="451" spans="1:17" ht="6" customHeight="1">
      <c r="A451" s="6"/>
      <c r="B451" s="5"/>
      <c r="C451" s="5"/>
      <c r="D451" s="5"/>
      <c r="E451" s="5"/>
      <c r="F451" s="5"/>
      <c r="G451" s="5"/>
      <c r="H451" s="5"/>
      <c r="I451" s="5"/>
      <c r="J451" s="5"/>
      <c r="K451" s="5"/>
      <c r="L451" s="5"/>
      <c r="M451" s="5"/>
      <c r="N451" s="5"/>
      <c r="O451"/>
      <c r="P451"/>
      <c r="Q451"/>
    </row>
    <row r="452" spans="1:17" ht="12.75">
      <c r="A452" s="6"/>
      <c r="B452" s="5" t="s">
        <v>56</v>
      </c>
      <c r="D452" s="5"/>
      <c r="E452" s="5"/>
      <c r="F452" s="5"/>
      <c r="G452" s="5"/>
      <c r="H452" s="5"/>
      <c r="I452" s="5"/>
      <c r="J452" s="5"/>
      <c r="K452" s="5"/>
      <c r="L452" s="5"/>
      <c r="M452" s="5"/>
      <c r="N452" s="5"/>
      <c r="O452"/>
      <c r="P452"/>
      <c r="Q452"/>
    </row>
    <row r="453" spans="1:17" ht="12.75">
      <c r="A453" s="6"/>
      <c r="B453" s="5"/>
      <c r="D453" s="5"/>
      <c r="E453" s="5"/>
      <c r="F453" s="5"/>
      <c r="G453" s="5"/>
      <c r="H453" s="5"/>
      <c r="I453" s="5"/>
      <c r="J453" s="5"/>
      <c r="K453" s="5"/>
      <c r="L453" s="5"/>
      <c r="M453" s="5"/>
      <c r="N453" s="5"/>
      <c r="O453"/>
      <c r="P453"/>
      <c r="Q453"/>
    </row>
    <row r="454" spans="1:17" ht="12.75">
      <c r="A454" s="6"/>
      <c r="B454" s="5"/>
      <c r="C454" s="5"/>
      <c r="D454" s="5"/>
      <c r="E454" s="5"/>
      <c r="F454" s="5"/>
      <c r="G454" s="5"/>
      <c r="H454" s="5"/>
      <c r="I454" s="5"/>
      <c r="J454" s="5"/>
      <c r="K454" s="5"/>
      <c r="L454" s="5"/>
      <c r="M454" s="5"/>
      <c r="N454" s="5"/>
      <c r="O454"/>
      <c r="P454"/>
      <c r="Q454"/>
    </row>
    <row r="455" spans="1:17" ht="12.75">
      <c r="A455" s="6"/>
      <c r="B455" s="5"/>
      <c r="C455" s="5"/>
      <c r="D455" s="5"/>
      <c r="E455" s="5"/>
      <c r="F455" s="5"/>
      <c r="G455" s="5"/>
      <c r="H455" s="5"/>
      <c r="I455" s="5"/>
      <c r="J455" s="5"/>
      <c r="K455" s="5"/>
      <c r="L455" s="5"/>
      <c r="M455" s="5"/>
      <c r="N455" s="5"/>
      <c r="O455"/>
      <c r="P455"/>
      <c r="Q455"/>
    </row>
    <row r="456" spans="1:17" ht="9.75" customHeight="1">
      <c r="A456" s="6"/>
      <c r="B456" s="5"/>
      <c r="C456" s="5"/>
      <c r="D456" s="5"/>
      <c r="E456" s="5"/>
      <c r="F456" s="5"/>
      <c r="G456" s="5"/>
      <c r="H456" s="5"/>
      <c r="I456" s="5"/>
      <c r="J456" s="5"/>
      <c r="K456" s="5"/>
      <c r="L456" s="5"/>
      <c r="M456" s="5"/>
      <c r="N456" s="5"/>
      <c r="O456"/>
      <c r="P456"/>
      <c r="Q456"/>
    </row>
    <row r="457" spans="1:17" ht="12.75">
      <c r="A457" s="6"/>
      <c r="B457" s="5" t="s">
        <v>57</v>
      </c>
      <c r="D457" s="5"/>
      <c r="E457" s="5"/>
      <c r="F457" s="5"/>
      <c r="G457" s="5"/>
      <c r="H457" s="5"/>
      <c r="I457" s="5"/>
      <c r="J457" s="5"/>
      <c r="K457" s="5"/>
      <c r="L457" s="5"/>
      <c r="M457" s="5"/>
      <c r="N457" s="5"/>
      <c r="O457"/>
      <c r="P457"/>
      <c r="Q457"/>
    </row>
    <row r="458" spans="1:17" ht="12.75">
      <c r="A458" s="6"/>
      <c r="B458" s="5"/>
      <c r="C458" s="5"/>
      <c r="D458" s="5"/>
      <c r="E458" s="5"/>
      <c r="F458" s="5"/>
      <c r="G458" s="5"/>
      <c r="H458" s="5"/>
      <c r="I458" s="5"/>
      <c r="J458" s="5"/>
      <c r="K458" s="5"/>
      <c r="L458" s="5"/>
      <c r="M458" s="5"/>
      <c r="N458" s="5"/>
      <c r="O458"/>
      <c r="P458"/>
      <c r="Q458"/>
    </row>
    <row r="459" spans="1:17" ht="9" customHeight="1">
      <c r="A459" s="6"/>
      <c r="B459" s="5"/>
      <c r="C459" s="5"/>
      <c r="D459" s="5"/>
      <c r="E459" s="5"/>
      <c r="F459" s="5"/>
      <c r="G459" s="5"/>
      <c r="H459" s="5"/>
      <c r="I459" s="5"/>
      <c r="J459" s="5"/>
      <c r="K459" s="5"/>
      <c r="L459" s="5"/>
      <c r="M459" s="5"/>
      <c r="N459" s="5"/>
      <c r="O459"/>
      <c r="P459"/>
      <c r="Q459"/>
    </row>
    <row r="460" spans="1:17" ht="12.75">
      <c r="A460" s="6"/>
      <c r="B460" s="5" t="s">
        <v>60</v>
      </c>
      <c r="D460" s="5"/>
      <c r="E460" s="5"/>
      <c r="F460" s="5"/>
      <c r="G460" s="5"/>
      <c r="H460" s="5"/>
      <c r="I460" s="5"/>
      <c r="J460" s="5"/>
      <c r="K460" s="5"/>
      <c r="L460" s="5"/>
      <c r="M460" s="5"/>
      <c r="N460" s="5"/>
      <c r="O460"/>
      <c r="P460"/>
      <c r="Q460"/>
    </row>
    <row r="461" spans="1:17" ht="12.75">
      <c r="A461" s="6"/>
      <c r="B461" s="5"/>
      <c r="C461" s="5"/>
      <c r="D461" s="5"/>
      <c r="E461" s="5"/>
      <c r="F461" s="5"/>
      <c r="G461" s="5"/>
      <c r="H461" s="5"/>
      <c r="I461" s="5"/>
      <c r="J461" s="5"/>
      <c r="K461" s="5"/>
      <c r="L461" s="5"/>
      <c r="M461" s="5"/>
      <c r="N461" s="5"/>
      <c r="O461"/>
      <c r="P461"/>
      <c r="Q461"/>
    </row>
    <row r="462" spans="1:17" ht="9" customHeight="1">
      <c r="A462" s="6"/>
      <c r="B462" s="5"/>
      <c r="C462" s="5"/>
      <c r="D462" s="5"/>
      <c r="E462" s="5"/>
      <c r="F462" s="5"/>
      <c r="G462" s="5"/>
      <c r="H462" s="5"/>
      <c r="I462" s="5"/>
      <c r="J462" s="5"/>
      <c r="K462" s="5"/>
      <c r="L462" s="5"/>
      <c r="M462" s="5"/>
      <c r="N462" s="5"/>
      <c r="O462"/>
      <c r="P462"/>
      <c r="Q462"/>
    </row>
    <row r="463" spans="1:17" ht="12.75">
      <c r="A463" s="6"/>
      <c r="B463" s="5" t="s">
        <v>73</v>
      </c>
      <c r="D463" s="5"/>
      <c r="E463" s="5"/>
      <c r="F463" s="5"/>
      <c r="G463" s="5"/>
      <c r="H463" s="5"/>
      <c r="I463" s="5"/>
      <c r="J463" s="5"/>
      <c r="K463" s="5"/>
      <c r="L463" s="5"/>
      <c r="M463" s="5"/>
      <c r="N463" s="5"/>
      <c r="O463"/>
      <c r="P463"/>
      <c r="Q463"/>
    </row>
    <row r="464" spans="1:17" ht="12.75">
      <c r="A464" s="6"/>
      <c r="B464" s="5"/>
      <c r="C464" s="5"/>
      <c r="D464" s="5"/>
      <c r="E464" s="5"/>
      <c r="F464" s="5"/>
      <c r="G464" s="5"/>
      <c r="H464" s="5"/>
      <c r="I464" s="5"/>
      <c r="J464" s="5"/>
      <c r="K464" s="5"/>
      <c r="L464" s="5"/>
      <c r="M464" s="5"/>
      <c r="N464" s="5"/>
      <c r="O464"/>
      <c r="P464"/>
      <c r="Q464"/>
    </row>
    <row r="465" spans="1:17" ht="12.75">
      <c r="A465" s="6"/>
      <c r="B465" s="5"/>
      <c r="C465" s="5"/>
      <c r="D465" s="5"/>
      <c r="E465" s="5"/>
      <c r="F465" s="5"/>
      <c r="G465" s="5"/>
      <c r="H465" s="5"/>
      <c r="I465" s="5"/>
      <c r="J465" s="5"/>
      <c r="K465" s="5"/>
      <c r="L465" s="5"/>
      <c r="M465" s="5"/>
      <c r="N465" s="5"/>
      <c r="O465"/>
      <c r="P465"/>
      <c r="Q465"/>
    </row>
    <row r="466" spans="1:17" ht="12.75">
      <c r="A466" s="6"/>
      <c r="B466" s="5"/>
      <c r="C466" s="5"/>
      <c r="D466" s="5"/>
      <c r="E466" s="5"/>
      <c r="F466" s="5"/>
      <c r="G466" s="5"/>
      <c r="H466" s="5"/>
      <c r="I466" s="5"/>
      <c r="J466" s="5"/>
      <c r="K466" s="5"/>
      <c r="L466" s="5"/>
      <c r="M466" s="5"/>
      <c r="N466" s="5"/>
      <c r="O466"/>
      <c r="P466"/>
      <c r="Q466"/>
    </row>
    <row r="467" spans="1:17" ht="12.75">
      <c r="A467" s="6"/>
      <c r="B467" s="5"/>
      <c r="C467" s="5"/>
      <c r="D467" s="5"/>
      <c r="E467" s="5"/>
      <c r="F467" s="5"/>
      <c r="G467" s="5"/>
      <c r="H467" s="5"/>
      <c r="I467" s="5"/>
      <c r="J467" s="5"/>
      <c r="K467" s="5"/>
      <c r="L467" s="5"/>
      <c r="M467" s="5"/>
      <c r="N467" s="5"/>
      <c r="O467"/>
      <c r="P467"/>
      <c r="Q467"/>
    </row>
    <row r="468" spans="1:17" ht="5.25" customHeight="1">
      <c r="A468" s="6"/>
      <c r="B468" s="5"/>
      <c r="C468" s="5"/>
      <c r="D468" s="5"/>
      <c r="E468" s="5"/>
      <c r="F468" s="5"/>
      <c r="G468" s="5"/>
      <c r="H468" s="5"/>
      <c r="I468" s="5"/>
      <c r="J468" s="5"/>
      <c r="K468" s="5"/>
      <c r="L468" s="5"/>
      <c r="M468" s="5"/>
      <c r="N468" s="5"/>
      <c r="O468"/>
      <c r="P468"/>
      <c r="Q468"/>
    </row>
    <row r="469" spans="1:17" ht="12.75">
      <c r="A469" s="6"/>
      <c r="B469" s="5"/>
      <c r="C469" s="5"/>
      <c r="D469" s="5"/>
      <c r="E469" s="5"/>
      <c r="F469" s="5"/>
      <c r="G469" s="5"/>
      <c r="H469" s="5"/>
      <c r="I469" s="5"/>
      <c r="J469" s="5"/>
      <c r="K469" s="5"/>
      <c r="L469" s="5"/>
      <c r="M469" s="5"/>
      <c r="N469" s="5"/>
      <c r="O469"/>
      <c r="P469"/>
      <c r="Q469"/>
    </row>
    <row r="470" spans="1:17" ht="12.75">
      <c r="A470" s="6"/>
      <c r="B470" s="5"/>
      <c r="C470" s="5"/>
      <c r="D470" s="5"/>
      <c r="E470" s="5"/>
      <c r="F470" s="5"/>
      <c r="G470" s="5"/>
      <c r="H470" s="5"/>
      <c r="I470" s="5"/>
      <c r="J470" s="5"/>
      <c r="K470" s="5"/>
      <c r="L470" s="5"/>
      <c r="M470" s="5"/>
      <c r="N470" s="5"/>
      <c r="O470"/>
      <c r="P470"/>
      <c r="Q470"/>
    </row>
    <row r="471" spans="1:17" ht="6.75" customHeight="1">
      <c r="A471" s="6"/>
      <c r="B471" s="5"/>
      <c r="C471" s="5"/>
      <c r="D471" s="5"/>
      <c r="E471" s="5"/>
      <c r="F471" s="5"/>
      <c r="G471" s="5"/>
      <c r="H471" s="5"/>
      <c r="I471" s="5"/>
      <c r="J471" s="5"/>
      <c r="K471" s="5"/>
      <c r="L471" s="5"/>
      <c r="M471" s="5"/>
      <c r="N471" s="5"/>
      <c r="O471"/>
      <c r="P471"/>
      <c r="Q471"/>
    </row>
    <row r="472" spans="1:17" ht="12.75">
      <c r="A472" s="6"/>
      <c r="B472" s="5"/>
      <c r="C472" s="5"/>
      <c r="D472" s="5"/>
      <c r="E472" s="5"/>
      <c r="F472" s="5"/>
      <c r="G472" s="5"/>
      <c r="H472" s="5"/>
      <c r="I472" s="5"/>
      <c r="J472" s="5"/>
      <c r="K472" s="5"/>
      <c r="L472" s="5"/>
      <c r="M472" s="5"/>
      <c r="N472" s="5"/>
      <c r="O472"/>
      <c r="P472"/>
      <c r="Q472"/>
    </row>
    <row r="473" spans="1:17" ht="12.75">
      <c r="A473" s="6"/>
      <c r="B473" s="5"/>
      <c r="C473" s="5"/>
      <c r="D473" s="5"/>
      <c r="E473" s="5"/>
      <c r="F473" s="5"/>
      <c r="G473" s="5"/>
      <c r="H473" s="5"/>
      <c r="I473" s="5"/>
      <c r="J473" s="5"/>
      <c r="K473" s="5"/>
      <c r="L473" s="5"/>
      <c r="M473" s="5"/>
      <c r="N473" s="5"/>
      <c r="O473"/>
      <c r="P473"/>
      <c r="Q473"/>
    </row>
    <row r="474" spans="1:17" ht="12.75">
      <c r="A474" s="6"/>
      <c r="B474" s="5"/>
      <c r="C474" s="5"/>
      <c r="D474" s="5"/>
      <c r="E474" s="5"/>
      <c r="F474" s="5"/>
      <c r="G474" s="5"/>
      <c r="H474" s="5"/>
      <c r="I474" s="5"/>
      <c r="J474" s="5"/>
      <c r="K474" s="5"/>
      <c r="L474" s="5"/>
      <c r="M474" s="5"/>
      <c r="N474" s="5"/>
      <c r="O474"/>
      <c r="P474"/>
      <c r="Q474"/>
    </row>
    <row r="475" spans="1:17" ht="12.75" customHeight="1">
      <c r="A475" s="6"/>
      <c r="B475" s="5"/>
      <c r="C475" s="5"/>
      <c r="D475" s="5"/>
      <c r="E475" s="5"/>
      <c r="F475" s="5"/>
      <c r="G475" s="5"/>
      <c r="H475" s="5"/>
      <c r="I475" s="5"/>
      <c r="J475" s="5"/>
      <c r="K475" s="5"/>
      <c r="L475" s="5"/>
      <c r="M475" s="5"/>
      <c r="N475" s="5"/>
      <c r="O475"/>
      <c r="P475"/>
      <c r="Q475"/>
    </row>
    <row r="476" spans="1:17" ht="12.75" customHeight="1">
      <c r="A476" s="6"/>
      <c r="B476" s="5"/>
      <c r="C476" s="5"/>
      <c r="D476" s="5"/>
      <c r="E476" s="5"/>
      <c r="F476" s="5"/>
      <c r="G476" s="5"/>
      <c r="H476" s="5"/>
      <c r="I476" s="5"/>
      <c r="J476" s="5"/>
      <c r="K476" s="5"/>
      <c r="L476" s="5"/>
      <c r="M476" s="5"/>
      <c r="N476" s="5"/>
      <c r="O476"/>
      <c r="P476"/>
      <c r="Q476"/>
    </row>
    <row r="477" spans="1:17" ht="12.75" customHeight="1">
      <c r="A477" s="6"/>
      <c r="B477" s="5"/>
      <c r="C477" s="5"/>
      <c r="D477" s="5"/>
      <c r="E477" s="5"/>
      <c r="F477" s="5"/>
      <c r="G477" s="5"/>
      <c r="H477" s="5"/>
      <c r="I477" s="5"/>
      <c r="J477" s="5"/>
      <c r="K477" s="5"/>
      <c r="L477" s="5"/>
      <c r="M477" s="5"/>
      <c r="N477" s="5"/>
      <c r="O477"/>
      <c r="P477"/>
      <c r="Q477"/>
    </row>
    <row r="478" spans="1:17" ht="12.75" customHeight="1">
      <c r="A478" s="6"/>
      <c r="B478" s="5"/>
      <c r="C478" s="5"/>
      <c r="D478" s="5"/>
      <c r="E478" s="5"/>
      <c r="F478" s="5"/>
      <c r="G478" s="5"/>
      <c r="H478" s="5"/>
      <c r="I478" s="5"/>
      <c r="J478" s="5"/>
      <c r="K478" s="5"/>
      <c r="L478" s="5"/>
      <c r="M478" s="5"/>
      <c r="N478" s="5"/>
      <c r="O478"/>
      <c r="P478"/>
      <c r="Q478"/>
    </row>
    <row r="479" spans="1:17" ht="22.5" customHeight="1">
      <c r="A479" s="6"/>
      <c r="B479" s="5"/>
      <c r="C479" s="5"/>
      <c r="D479" s="5"/>
      <c r="E479" s="5"/>
      <c r="F479" s="5"/>
      <c r="G479" s="5"/>
      <c r="H479" s="5"/>
      <c r="I479" s="5"/>
      <c r="J479" s="5"/>
      <c r="K479" s="5"/>
      <c r="L479" s="5"/>
      <c r="M479" s="5"/>
      <c r="N479" s="5"/>
      <c r="O479"/>
      <c r="P479"/>
      <c r="Q479"/>
    </row>
    <row r="480" spans="1:17" ht="12.75">
      <c r="A480" s="9" t="s">
        <v>108</v>
      </c>
      <c r="B480" s="5"/>
      <c r="C480" s="5"/>
      <c r="D480" s="5"/>
      <c r="E480" s="5"/>
      <c r="F480" s="5"/>
      <c r="G480" s="5"/>
      <c r="H480" s="5"/>
      <c r="I480" s="5"/>
      <c r="J480" s="5"/>
      <c r="K480" s="5"/>
      <c r="L480" s="5"/>
      <c r="M480" s="5"/>
      <c r="N480" s="5"/>
      <c r="O480"/>
      <c r="P480"/>
      <c r="Q480"/>
    </row>
    <row r="481" spans="1:17" ht="2.25" customHeight="1">
      <c r="A481" s="6"/>
      <c r="B481" s="5"/>
      <c r="C481" s="5"/>
      <c r="D481" s="5"/>
      <c r="E481" s="5"/>
      <c r="F481" s="5"/>
      <c r="G481" s="5"/>
      <c r="H481" s="5"/>
      <c r="I481" s="5"/>
      <c r="J481" s="5"/>
      <c r="K481" s="5"/>
      <c r="L481" s="2" t="s">
        <v>5</v>
      </c>
      <c r="M481" s="3"/>
      <c r="N481" s="5"/>
      <c r="O481"/>
      <c r="P481"/>
      <c r="Q481"/>
    </row>
    <row r="482" spans="1:17" ht="11.25" customHeight="1">
      <c r="A482" s="6"/>
      <c r="B482" s="5" t="s">
        <v>5</v>
      </c>
      <c r="C482" s="5"/>
      <c r="D482" s="5"/>
      <c r="E482" s="5"/>
      <c r="F482" s="5"/>
      <c r="G482" s="5"/>
      <c r="H482" s="5"/>
      <c r="I482" s="5"/>
      <c r="J482" s="5"/>
      <c r="K482" s="5"/>
      <c r="L482" s="36" t="s">
        <v>4</v>
      </c>
      <c r="M482" s="2"/>
      <c r="N482" s="5"/>
      <c r="O482"/>
      <c r="P482"/>
      <c r="Q482"/>
    </row>
    <row r="483" spans="1:17" ht="11.25" customHeight="1">
      <c r="A483" s="6"/>
      <c r="B483" s="5" t="s">
        <v>152</v>
      </c>
      <c r="D483" s="5"/>
      <c r="E483" s="5"/>
      <c r="F483" s="5"/>
      <c r="G483" s="5"/>
      <c r="H483" s="5"/>
      <c r="I483" s="5"/>
      <c r="J483" s="5"/>
      <c r="K483" s="5"/>
      <c r="L483" s="2"/>
      <c r="M483" s="2"/>
      <c r="N483" s="5"/>
      <c r="O483"/>
      <c r="P483"/>
      <c r="Q483"/>
    </row>
    <row r="484" spans="1:17" ht="12.75" customHeight="1">
      <c r="A484" s="6"/>
      <c r="B484"/>
      <c r="C484" s="5" t="s">
        <v>47</v>
      </c>
      <c r="D484" s="27" t="s">
        <v>216</v>
      </c>
      <c r="E484" s="5"/>
      <c r="G484" s="5"/>
      <c r="H484" s="5"/>
      <c r="I484" s="5"/>
      <c r="J484" s="5"/>
      <c r="K484" s="5"/>
      <c r="L484" s="28">
        <v>16536</v>
      </c>
      <c r="M484" s="2"/>
      <c r="N484" s="5"/>
      <c r="O484"/>
      <c r="P484"/>
      <c r="Q484"/>
    </row>
    <row r="485" spans="1:17" ht="12.75" customHeight="1">
      <c r="A485" s="6"/>
      <c r="B485"/>
      <c r="C485" s="5"/>
      <c r="D485" s="27" t="s">
        <v>196</v>
      </c>
      <c r="E485" s="5"/>
      <c r="G485" s="5"/>
      <c r="H485" s="5"/>
      <c r="I485" s="5"/>
      <c r="J485" s="5"/>
      <c r="K485" s="5"/>
      <c r="L485" s="28">
        <v>9220</v>
      </c>
      <c r="M485" s="2"/>
      <c r="N485" s="5"/>
      <c r="O485"/>
      <c r="P485"/>
      <c r="Q485"/>
    </row>
    <row r="486" spans="1:17" ht="12.75" customHeight="1">
      <c r="A486" s="6"/>
      <c r="B486"/>
      <c r="C486" s="5"/>
      <c r="D486" s="27" t="s">
        <v>71</v>
      </c>
      <c r="E486" s="5"/>
      <c r="G486" s="5"/>
      <c r="H486" s="5"/>
      <c r="I486" s="5"/>
      <c r="J486" s="5"/>
      <c r="K486" s="5"/>
      <c r="L486" s="28">
        <v>60000</v>
      </c>
      <c r="M486" s="2"/>
      <c r="N486" s="5"/>
      <c r="O486"/>
      <c r="P486"/>
      <c r="Q486"/>
    </row>
    <row r="487" spans="1:17" ht="12.75" customHeight="1" thickBot="1">
      <c r="A487" s="6"/>
      <c r="B487"/>
      <c r="C487" s="5"/>
      <c r="D487" s="27"/>
      <c r="E487" s="5"/>
      <c r="G487" s="5"/>
      <c r="H487" s="5"/>
      <c r="I487" s="5"/>
      <c r="J487" s="5"/>
      <c r="K487" s="5"/>
      <c r="L487" s="56">
        <f>SUM(L484:L486)</f>
        <v>85756</v>
      </c>
      <c r="M487" s="2"/>
      <c r="N487" s="5"/>
      <c r="O487"/>
      <c r="P487"/>
      <c r="Q487"/>
    </row>
    <row r="488" spans="1:17" ht="13.5" thickTop="1">
      <c r="A488" s="6"/>
      <c r="B488" s="5" t="s">
        <v>124</v>
      </c>
      <c r="D488" s="5"/>
      <c r="E488" s="5"/>
      <c r="F488" s="5"/>
      <c r="G488" s="5"/>
      <c r="H488" s="5"/>
      <c r="I488" s="5"/>
      <c r="J488" s="5"/>
      <c r="K488" s="5"/>
      <c r="L488" s="2"/>
      <c r="M488" s="28"/>
      <c r="N488" s="5"/>
      <c r="O488"/>
      <c r="P488"/>
      <c r="Q488"/>
    </row>
    <row r="489" spans="1:17" ht="12.75" customHeight="1">
      <c r="A489" s="6"/>
      <c r="B489"/>
      <c r="C489" s="5" t="s">
        <v>47</v>
      </c>
      <c r="D489" s="27" t="s">
        <v>217</v>
      </c>
      <c r="E489" s="5"/>
      <c r="G489" s="5"/>
      <c r="H489" s="5"/>
      <c r="I489" s="5"/>
      <c r="J489" s="5"/>
      <c r="K489" s="5"/>
      <c r="L489" s="28">
        <v>31899</v>
      </c>
      <c r="M489" s="28"/>
      <c r="N489" s="5"/>
      <c r="O489"/>
      <c r="P489"/>
      <c r="Q489"/>
    </row>
    <row r="490" spans="1:17" ht="12.75">
      <c r="A490" s="6"/>
      <c r="B490"/>
      <c r="C490" s="5"/>
      <c r="D490" s="27" t="s">
        <v>196</v>
      </c>
      <c r="E490" s="5"/>
      <c r="G490" s="5"/>
      <c r="H490" s="5"/>
      <c r="I490" s="5"/>
      <c r="J490" s="5"/>
      <c r="K490" s="5"/>
      <c r="L490" s="28">
        <v>64279</v>
      </c>
      <c r="M490" s="28"/>
      <c r="N490" s="5"/>
      <c r="O490"/>
      <c r="P490"/>
      <c r="Q490"/>
    </row>
    <row r="491" spans="1:17" ht="12.75">
      <c r="A491" s="6"/>
      <c r="B491"/>
      <c r="C491" s="5"/>
      <c r="D491" s="27" t="s">
        <v>71</v>
      </c>
      <c r="E491" s="5"/>
      <c r="G491" s="5"/>
      <c r="H491" s="5"/>
      <c r="I491" s="5"/>
      <c r="J491" s="5"/>
      <c r="K491" s="5"/>
      <c r="L491" s="28">
        <v>210000</v>
      </c>
      <c r="M491" s="28"/>
      <c r="N491" s="5"/>
      <c r="O491"/>
      <c r="P491"/>
      <c r="Q491"/>
    </row>
    <row r="492" spans="1:17" ht="13.5" thickBot="1">
      <c r="A492" s="6"/>
      <c r="B492"/>
      <c r="C492" s="5"/>
      <c r="D492" s="27"/>
      <c r="E492" s="5"/>
      <c r="G492" s="5"/>
      <c r="H492" s="5"/>
      <c r="I492" s="5"/>
      <c r="J492" s="5"/>
      <c r="K492" s="5"/>
      <c r="L492" s="56">
        <f>SUM(L489:L491)</f>
        <v>306178</v>
      </c>
      <c r="M492" s="28"/>
      <c r="N492" s="5"/>
      <c r="O492"/>
      <c r="P492"/>
      <c r="Q492"/>
    </row>
    <row r="493" spans="1:17" ht="9.75" customHeight="1" thickTop="1">
      <c r="A493" s="6"/>
      <c r="B493" s="5"/>
      <c r="C493"/>
      <c r="D493" s="5"/>
      <c r="E493" s="27"/>
      <c r="F493" s="5"/>
      <c r="G493" s="5"/>
      <c r="H493" s="5"/>
      <c r="I493" s="5"/>
      <c r="J493" s="5"/>
      <c r="K493" s="5"/>
      <c r="L493" s="28"/>
      <c r="M493" s="28"/>
      <c r="N493" s="5"/>
      <c r="O493"/>
      <c r="P493"/>
      <c r="Q493"/>
    </row>
    <row r="494" spans="1:17" ht="9.75" customHeight="1">
      <c r="A494" s="6"/>
      <c r="B494" s="5"/>
      <c r="C494"/>
      <c r="D494" s="5"/>
      <c r="E494" s="27"/>
      <c r="F494" s="5"/>
      <c r="G494" s="5"/>
      <c r="H494" s="5"/>
      <c r="I494" s="5"/>
      <c r="J494" s="5"/>
      <c r="K494" s="5"/>
      <c r="L494" s="28"/>
      <c r="M494" s="28"/>
      <c r="N494" s="5"/>
      <c r="O494"/>
      <c r="P494"/>
      <c r="Q494"/>
    </row>
    <row r="495" spans="1:17" ht="12.75">
      <c r="A495" s="6"/>
      <c r="B495" s="5"/>
      <c r="C495"/>
      <c r="D495" s="5"/>
      <c r="E495" s="27"/>
      <c r="F495" s="5"/>
      <c r="G495" s="5"/>
      <c r="H495" s="5"/>
      <c r="I495" s="5"/>
      <c r="J495" s="5"/>
      <c r="K495" s="5"/>
      <c r="L495" s="28"/>
      <c r="M495" s="28"/>
      <c r="N495" s="5"/>
      <c r="O495"/>
      <c r="P495"/>
      <c r="Q495"/>
    </row>
    <row r="496" spans="1:17" ht="12.75">
      <c r="A496" s="6"/>
      <c r="B496" s="5"/>
      <c r="C496"/>
      <c r="D496" s="5"/>
      <c r="E496" s="27"/>
      <c r="F496" s="5"/>
      <c r="G496" s="5"/>
      <c r="H496" s="5"/>
      <c r="I496" s="5"/>
      <c r="J496" s="5"/>
      <c r="K496" s="5"/>
      <c r="L496" s="28"/>
      <c r="M496" s="28"/>
      <c r="N496" s="5"/>
      <c r="O496"/>
      <c r="P496"/>
      <c r="Q496"/>
    </row>
    <row r="497" spans="1:17" ht="8.25" customHeight="1">
      <c r="A497" s="6"/>
      <c r="B497" s="5"/>
      <c r="C497"/>
      <c r="D497" s="5"/>
      <c r="E497" s="27"/>
      <c r="F497" s="5"/>
      <c r="G497" s="5"/>
      <c r="H497" s="5"/>
      <c r="I497" s="5"/>
      <c r="J497" s="5"/>
      <c r="K497" s="5"/>
      <c r="L497" s="28"/>
      <c r="M497" s="28"/>
      <c r="N497" s="5"/>
      <c r="O497"/>
      <c r="P497"/>
      <c r="Q497"/>
    </row>
    <row r="498" spans="1:17" ht="12" customHeight="1">
      <c r="A498" s="6"/>
      <c r="B498" s="5"/>
      <c r="C498"/>
      <c r="D498" s="5"/>
      <c r="E498" s="27"/>
      <c r="F498" s="5"/>
      <c r="G498" s="5"/>
      <c r="H498" s="5"/>
      <c r="I498" s="5"/>
      <c r="J498" s="5"/>
      <c r="K498" s="5"/>
      <c r="L498" s="28"/>
      <c r="M498" s="28"/>
      <c r="N498" s="5"/>
      <c r="O498"/>
      <c r="P498"/>
      <c r="Q498"/>
    </row>
    <row r="499" spans="1:17" ht="12" customHeight="1">
      <c r="A499" s="6"/>
      <c r="B499" s="5"/>
      <c r="C499"/>
      <c r="D499" s="5"/>
      <c r="E499" s="27"/>
      <c r="F499" s="5"/>
      <c r="G499" s="5"/>
      <c r="H499" s="5"/>
      <c r="I499" s="5"/>
      <c r="J499" s="5"/>
      <c r="K499" s="5"/>
      <c r="L499" s="28"/>
      <c r="M499" s="28"/>
      <c r="N499" s="5"/>
      <c r="O499"/>
      <c r="P499"/>
      <c r="Q499"/>
    </row>
    <row r="500" spans="1:17" ht="12" customHeight="1">
      <c r="A500" s="6"/>
      <c r="B500" s="5"/>
      <c r="C500"/>
      <c r="D500" s="5"/>
      <c r="E500" s="27"/>
      <c r="F500" s="5"/>
      <c r="G500" s="5"/>
      <c r="H500" s="5"/>
      <c r="I500" s="5"/>
      <c r="J500" s="5"/>
      <c r="K500" s="5"/>
      <c r="L500" s="28"/>
      <c r="M500" s="28"/>
      <c r="N500" s="5"/>
      <c r="O500"/>
      <c r="P500"/>
      <c r="Q500"/>
    </row>
    <row r="501" spans="1:17" ht="12" customHeight="1">
      <c r="A501" s="6"/>
      <c r="B501" s="5"/>
      <c r="C501"/>
      <c r="D501" s="5"/>
      <c r="E501" s="27"/>
      <c r="F501" s="5"/>
      <c r="G501" s="5"/>
      <c r="H501" s="5"/>
      <c r="I501" s="5"/>
      <c r="J501" s="5"/>
      <c r="K501" s="5"/>
      <c r="L501" s="28"/>
      <c r="M501" s="28"/>
      <c r="N501" s="5"/>
      <c r="O501"/>
      <c r="P501"/>
      <c r="Q501"/>
    </row>
    <row r="502" spans="1:17" ht="12" customHeight="1">
      <c r="A502" s="6"/>
      <c r="B502" s="5"/>
      <c r="C502"/>
      <c r="D502" s="5"/>
      <c r="E502" s="27"/>
      <c r="F502" s="5"/>
      <c r="G502" s="5"/>
      <c r="H502" s="5"/>
      <c r="I502" s="5"/>
      <c r="J502" s="5"/>
      <c r="K502" s="5"/>
      <c r="L502" s="28"/>
      <c r="M502" s="28"/>
      <c r="N502" s="5"/>
      <c r="O502"/>
      <c r="P502"/>
      <c r="Q502"/>
    </row>
    <row r="503" spans="1:17" ht="12" customHeight="1">
      <c r="A503" s="6"/>
      <c r="B503" s="5"/>
      <c r="C503"/>
      <c r="D503" s="5"/>
      <c r="E503" s="27"/>
      <c r="F503" s="5"/>
      <c r="G503" s="5"/>
      <c r="H503" s="5"/>
      <c r="I503" s="5"/>
      <c r="J503" s="5"/>
      <c r="K503" s="5"/>
      <c r="L503" s="28"/>
      <c r="M503" s="28"/>
      <c r="N503" s="5"/>
      <c r="O503"/>
      <c r="P503"/>
      <c r="Q503"/>
    </row>
    <row r="504" spans="1:17" ht="12" customHeight="1">
      <c r="A504" s="6"/>
      <c r="B504" s="5"/>
      <c r="C504"/>
      <c r="D504" s="5"/>
      <c r="E504" s="27"/>
      <c r="F504" s="5"/>
      <c r="G504" s="5"/>
      <c r="H504" s="5"/>
      <c r="I504" s="5"/>
      <c r="J504" s="5"/>
      <c r="K504" s="5"/>
      <c r="L504" s="28"/>
      <c r="M504" s="28"/>
      <c r="N504" s="5"/>
      <c r="O504"/>
      <c r="P504"/>
      <c r="Q504"/>
    </row>
    <row r="505" spans="1:17" ht="9" customHeight="1">
      <c r="A505" s="6"/>
      <c r="B505" s="5"/>
      <c r="C505"/>
      <c r="D505" s="5"/>
      <c r="E505" s="27"/>
      <c r="F505" s="5"/>
      <c r="G505" s="5"/>
      <c r="H505" s="5"/>
      <c r="I505" s="5"/>
      <c r="J505" s="5"/>
      <c r="K505" s="5"/>
      <c r="L505" s="28"/>
      <c r="M505" s="28"/>
      <c r="N505" s="5"/>
      <c r="O505"/>
      <c r="P505"/>
      <c r="Q505"/>
    </row>
    <row r="506" spans="1:17" ht="9" customHeight="1">
      <c r="A506" s="6"/>
      <c r="B506" s="5"/>
      <c r="C506"/>
      <c r="D506" s="5"/>
      <c r="E506" s="27"/>
      <c r="F506" s="5"/>
      <c r="G506" s="5"/>
      <c r="H506" s="5"/>
      <c r="I506" s="5"/>
      <c r="J506" s="5"/>
      <c r="K506" s="5"/>
      <c r="L506" s="28"/>
      <c r="M506" s="28"/>
      <c r="N506" s="5"/>
      <c r="O506"/>
      <c r="P506"/>
      <c r="Q506"/>
    </row>
    <row r="507" spans="1:17" ht="6.75" customHeight="1">
      <c r="A507" s="6"/>
      <c r="B507" s="5"/>
      <c r="C507"/>
      <c r="D507" s="5"/>
      <c r="E507" s="27"/>
      <c r="F507" s="5"/>
      <c r="G507" s="5"/>
      <c r="H507" s="5"/>
      <c r="I507" s="5"/>
      <c r="J507" s="5"/>
      <c r="K507" s="5"/>
      <c r="L507" s="28"/>
      <c r="M507" s="28"/>
      <c r="N507" s="5"/>
      <c r="O507"/>
      <c r="P507"/>
      <c r="Q507"/>
    </row>
    <row r="508" spans="1:17" ht="12.75">
      <c r="A508" s="9" t="s">
        <v>109</v>
      </c>
      <c r="B508" s="5"/>
      <c r="C508" s="5"/>
      <c r="D508" s="5"/>
      <c r="E508" s="5"/>
      <c r="F508" s="5"/>
      <c r="G508" s="5"/>
      <c r="H508" s="5"/>
      <c r="I508" s="5"/>
      <c r="J508" s="5"/>
      <c r="K508" s="5"/>
      <c r="L508" s="5"/>
      <c r="M508" s="5"/>
      <c r="N508" s="5"/>
      <c r="O508"/>
      <c r="P508"/>
      <c r="Q508"/>
    </row>
    <row r="509" spans="1:17" ht="12.75">
      <c r="A509" s="6"/>
      <c r="B509" s="5"/>
      <c r="C509" s="5"/>
      <c r="D509" s="5"/>
      <c r="E509" s="5"/>
      <c r="F509" s="5"/>
      <c r="G509" s="5"/>
      <c r="H509" s="5"/>
      <c r="I509" s="5"/>
      <c r="J509" s="5"/>
      <c r="K509" s="5"/>
      <c r="L509" s="5"/>
      <c r="M509" s="5"/>
      <c r="N509" s="5"/>
      <c r="O509"/>
      <c r="P509"/>
      <c r="Q509"/>
    </row>
    <row r="510" spans="1:17" ht="12.75" customHeight="1">
      <c r="A510" s="6"/>
      <c r="B510" s="5"/>
      <c r="C510" s="5"/>
      <c r="D510" s="5"/>
      <c r="E510" s="5"/>
      <c r="F510" s="5"/>
      <c r="G510" s="5"/>
      <c r="H510" s="5"/>
      <c r="I510" s="5"/>
      <c r="J510" s="5"/>
      <c r="K510" s="5"/>
      <c r="L510" s="5"/>
      <c r="M510" s="5"/>
      <c r="N510" s="5"/>
      <c r="O510"/>
      <c r="P510"/>
      <c r="Q510"/>
    </row>
    <row r="511" spans="1:17" ht="6" customHeight="1">
      <c r="A511" s="6"/>
      <c r="B511" s="5"/>
      <c r="C511" s="5"/>
      <c r="D511" s="5"/>
      <c r="E511" s="5"/>
      <c r="F511" s="5"/>
      <c r="G511" s="5"/>
      <c r="H511" s="5"/>
      <c r="I511" s="5"/>
      <c r="J511" s="5"/>
      <c r="K511" s="5"/>
      <c r="L511" s="5"/>
      <c r="M511" s="5"/>
      <c r="N511" s="5"/>
      <c r="O511"/>
      <c r="P511"/>
      <c r="Q511"/>
    </row>
    <row r="512" spans="1:17" ht="12.75">
      <c r="A512" s="9" t="s">
        <v>110</v>
      </c>
      <c r="B512" s="5"/>
      <c r="C512" s="5"/>
      <c r="D512" s="5"/>
      <c r="E512" s="5"/>
      <c r="F512" s="5"/>
      <c r="G512" s="5"/>
      <c r="H512" s="5"/>
      <c r="I512" s="5"/>
      <c r="J512" s="5"/>
      <c r="K512" s="5"/>
      <c r="L512" s="5"/>
      <c r="M512" s="5"/>
      <c r="N512" s="5"/>
      <c r="O512"/>
      <c r="P512"/>
      <c r="Q512"/>
    </row>
    <row r="513" spans="1:17" ht="12.75">
      <c r="A513" s="6"/>
      <c r="B513" s="5"/>
      <c r="C513" s="5"/>
      <c r="D513" s="5"/>
      <c r="E513" s="5"/>
      <c r="F513" s="5"/>
      <c r="G513" s="5"/>
      <c r="H513" s="5"/>
      <c r="I513" s="5"/>
      <c r="J513" s="5"/>
      <c r="K513" s="5"/>
      <c r="L513" s="5"/>
      <c r="M513" s="5"/>
      <c r="N513" s="5"/>
      <c r="O513"/>
      <c r="P513"/>
      <c r="Q513"/>
    </row>
    <row r="514" spans="1:17" ht="12.75">
      <c r="A514" s="6"/>
      <c r="B514" s="5"/>
      <c r="C514" s="5"/>
      <c r="D514" s="5"/>
      <c r="E514" s="5"/>
      <c r="F514" s="5"/>
      <c r="G514" s="5"/>
      <c r="H514" s="5"/>
      <c r="I514" s="5"/>
      <c r="J514" s="5"/>
      <c r="K514" s="5"/>
      <c r="L514" s="5"/>
      <c r="M514" s="5"/>
      <c r="N514" s="5"/>
      <c r="O514" s="109"/>
      <c r="P514" s="109"/>
      <c r="Q514" s="109"/>
    </row>
    <row r="515" spans="1:17" ht="6.75" customHeight="1">
      <c r="A515" s="6"/>
      <c r="B515" s="5"/>
      <c r="C515" s="5"/>
      <c r="D515" s="5"/>
      <c r="E515" s="5"/>
      <c r="F515" s="5"/>
      <c r="G515" s="5"/>
      <c r="H515" s="5"/>
      <c r="I515" s="5"/>
      <c r="J515" s="5"/>
      <c r="K515" s="5"/>
      <c r="L515" s="5"/>
      <c r="M515" s="5"/>
      <c r="N515" s="5"/>
      <c r="O515"/>
      <c r="P515"/>
      <c r="Q515"/>
    </row>
    <row r="516" spans="1:17" ht="12.75">
      <c r="A516" s="9" t="s">
        <v>111</v>
      </c>
      <c r="B516" s="5"/>
      <c r="C516" s="5"/>
      <c r="D516" s="5"/>
      <c r="E516" s="5"/>
      <c r="F516" s="5"/>
      <c r="G516" s="5"/>
      <c r="H516" s="5"/>
      <c r="I516" s="5"/>
      <c r="J516" s="5"/>
      <c r="K516" s="5"/>
      <c r="L516" s="5"/>
      <c r="M516" s="5"/>
      <c r="N516" s="5"/>
      <c r="O516"/>
      <c r="P516"/>
      <c r="Q516"/>
    </row>
    <row r="517" spans="1:17" ht="12.75">
      <c r="A517" s="6"/>
      <c r="B517" s="5"/>
      <c r="C517" s="5"/>
      <c r="D517" s="5"/>
      <c r="E517" s="5"/>
      <c r="F517" s="5"/>
      <c r="G517" s="5"/>
      <c r="H517" s="5"/>
      <c r="I517" s="5"/>
      <c r="J517" s="5"/>
      <c r="K517" s="5"/>
      <c r="L517" s="5"/>
      <c r="M517" s="5"/>
      <c r="N517" s="5"/>
      <c r="O517"/>
      <c r="P517"/>
      <c r="Q517"/>
    </row>
    <row r="518" spans="1:17" ht="12.75">
      <c r="A518" s="6"/>
      <c r="B518" s="5"/>
      <c r="C518" s="5"/>
      <c r="D518" s="5"/>
      <c r="E518" s="5"/>
      <c r="F518" s="5"/>
      <c r="G518" s="5"/>
      <c r="H518" s="5"/>
      <c r="I518" s="5"/>
      <c r="J518" s="5"/>
      <c r="K518" s="5"/>
      <c r="L518" s="5"/>
      <c r="M518" s="5"/>
      <c r="N518" s="5"/>
      <c r="O518"/>
      <c r="P518"/>
      <c r="Q518"/>
    </row>
    <row r="519" spans="1:17" ht="12.75">
      <c r="A519" s="6"/>
      <c r="B519" s="5"/>
      <c r="C519" s="5"/>
      <c r="D519" s="5"/>
      <c r="E519" s="5"/>
      <c r="F519" s="5"/>
      <c r="G519" s="5"/>
      <c r="H519" s="5"/>
      <c r="I519" s="5"/>
      <c r="J519" s="5"/>
      <c r="K519" s="5"/>
      <c r="L519" s="5"/>
      <c r="M519" s="5"/>
      <c r="N519" s="5"/>
      <c r="O519"/>
      <c r="P519"/>
      <c r="Q519"/>
    </row>
    <row r="520" spans="1:17" ht="12.75">
      <c r="A520" s="6"/>
      <c r="B520" s="5"/>
      <c r="C520" s="5"/>
      <c r="D520" s="5"/>
      <c r="E520" s="5"/>
      <c r="F520" s="5"/>
      <c r="G520" s="5"/>
      <c r="H520" s="5"/>
      <c r="I520" s="5"/>
      <c r="J520" s="5"/>
      <c r="K520" s="5"/>
      <c r="L520" s="5"/>
      <c r="M520" s="5"/>
      <c r="N520" s="5"/>
      <c r="O520"/>
      <c r="P520"/>
      <c r="Q520"/>
    </row>
    <row r="521" spans="1:17" ht="12.75">
      <c r="A521" s="6"/>
      <c r="B521" s="5"/>
      <c r="C521" s="5"/>
      <c r="D521" s="5"/>
      <c r="E521" s="5"/>
      <c r="F521" s="5"/>
      <c r="G521" s="5"/>
      <c r="H521" s="5"/>
      <c r="I521" s="5"/>
      <c r="J521" s="5"/>
      <c r="K521" s="5"/>
      <c r="L521" s="5"/>
      <c r="M521" s="5"/>
      <c r="N521" s="5"/>
      <c r="O521"/>
      <c r="P521"/>
      <c r="Q521"/>
    </row>
    <row r="522" spans="1:17" ht="12.75">
      <c r="A522" s="6"/>
      <c r="B522" s="5"/>
      <c r="C522" s="5"/>
      <c r="D522" s="5"/>
      <c r="E522" s="5"/>
      <c r="F522" s="5"/>
      <c r="G522" s="5"/>
      <c r="H522" s="5"/>
      <c r="I522" s="5"/>
      <c r="J522" s="5"/>
      <c r="K522" s="5"/>
      <c r="L522" s="5"/>
      <c r="M522" s="5"/>
      <c r="N522" s="5"/>
      <c r="O522"/>
      <c r="P522"/>
      <c r="Q522"/>
    </row>
    <row r="523" spans="1:17" ht="12.75">
      <c r="A523" s="6"/>
      <c r="B523" s="5"/>
      <c r="C523" s="5"/>
      <c r="D523" s="5"/>
      <c r="E523" s="5"/>
      <c r="F523" s="5"/>
      <c r="G523" s="5"/>
      <c r="H523" s="5"/>
      <c r="I523" s="5"/>
      <c r="J523" s="5"/>
      <c r="K523" s="5"/>
      <c r="L523" s="5"/>
      <c r="M523" s="5"/>
      <c r="N523" s="5"/>
      <c r="O523"/>
      <c r="P523"/>
      <c r="Q523"/>
    </row>
    <row r="524" spans="1:17" ht="12.75">
      <c r="A524" s="6"/>
      <c r="B524" s="5"/>
      <c r="C524" s="5"/>
      <c r="D524" s="5"/>
      <c r="E524" s="5"/>
      <c r="F524" s="5"/>
      <c r="G524" s="5"/>
      <c r="H524" s="5"/>
      <c r="I524" s="5"/>
      <c r="J524" s="5"/>
      <c r="K524" s="5"/>
      <c r="L524" s="5"/>
      <c r="M524" s="5"/>
      <c r="N524" s="5"/>
      <c r="O524"/>
      <c r="P524"/>
      <c r="Q524"/>
    </row>
    <row r="525" spans="1:17" ht="9" customHeight="1">
      <c r="A525" s="6"/>
      <c r="B525" s="5"/>
      <c r="C525" s="5"/>
      <c r="D525" s="5"/>
      <c r="E525" s="5"/>
      <c r="F525" s="5"/>
      <c r="G525" s="5"/>
      <c r="H525" s="5"/>
      <c r="I525" s="5"/>
      <c r="J525" s="5"/>
      <c r="K525" s="5"/>
      <c r="L525" s="5"/>
      <c r="M525" s="5"/>
      <c r="N525" s="5"/>
      <c r="O525"/>
      <c r="P525"/>
      <c r="Q525"/>
    </row>
    <row r="526" spans="1:17" ht="12.75">
      <c r="A526" s="9" t="s">
        <v>134</v>
      </c>
      <c r="B526" s="5"/>
      <c r="C526" s="5"/>
      <c r="D526" s="5"/>
      <c r="E526" s="5"/>
      <c r="F526" s="5"/>
      <c r="G526" s="5"/>
      <c r="H526" s="5"/>
      <c r="I526" s="5"/>
      <c r="J526" s="5"/>
      <c r="K526" s="5"/>
      <c r="L526" s="5"/>
      <c r="M526" s="5"/>
      <c r="N526" s="5"/>
      <c r="O526"/>
      <c r="P526"/>
      <c r="Q526"/>
    </row>
    <row r="527" spans="1:17" ht="12.75" customHeight="1">
      <c r="A527" s="5"/>
      <c r="B527" s="5"/>
      <c r="C527" s="5"/>
      <c r="D527" s="5"/>
      <c r="E527" s="5"/>
      <c r="H527" s="25" t="s">
        <v>68</v>
      </c>
      <c r="I527" s="25"/>
      <c r="J527" s="25" t="s">
        <v>112</v>
      </c>
      <c r="K527" s="25"/>
      <c r="L527" s="25" t="s">
        <v>68</v>
      </c>
      <c r="M527" s="62"/>
      <c r="N527" s="25" t="s">
        <v>112</v>
      </c>
      <c r="O527"/>
      <c r="P527"/>
      <c r="Q527"/>
    </row>
    <row r="528" spans="1:17" ht="9.75" customHeight="1">
      <c r="A528" s="5"/>
      <c r="B528" s="5"/>
      <c r="C528" s="5"/>
      <c r="D528" s="5"/>
      <c r="E528" s="5"/>
      <c r="F528" s="5"/>
      <c r="H528" s="25" t="s">
        <v>113</v>
      </c>
      <c r="I528" s="85"/>
      <c r="J528" s="25" t="s">
        <v>113</v>
      </c>
      <c r="K528" s="25"/>
      <c r="L528" s="25" t="s">
        <v>116</v>
      </c>
      <c r="M528" s="62"/>
      <c r="N528" s="25" t="s">
        <v>116</v>
      </c>
      <c r="O528"/>
      <c r="P528"/>
      <c r="Q528"/>
    </row>
    <row r="529" spans="1:17" ht="9.75" customHeight="1">
      <c r="A529" s="5"/>
      <c r="B529" s="5"/>
      <c r="C529" s="5"/>
      <c r="D529" s="5"/>
      <c r="E529" s="5"/>
      <c r="F529" s="5"/>
      <c r="H529" s="25" t="s">
        <v>69</v>
      </c>
      <c r="I529" s="25"/>
      <c r="J529" s="25" t="s">
        <v>69</v>
      </c>
      <c r="K529" s="25"/>
      <c r="L529" s="25" t="s">
        <v>114</v>
      </c>
      <c r="M529" s="62"/>
      <c r="N529" s="25" t="s">
        <v>114</v>
      </c>
      <c r="O529"/>
      <c r="P529"/>
      <c r="Q529"/>
    </row>
    <row r="530" spans="1:17" ht="13.5" customHeight="1">
      <c r="A530" s="5"/>
      <c r="B530" s="5"/>
      <c r="C530" s="5"/>
      <c r="D530" s="5"/>
      <c r="E530" s="5"/>
      <c r="F530" s="5"/>
      <c r="H530" s="63" t="str">
        <f>H11</f>
        <v>31/12/2004</v>
      </c>
      <c r="I530" s="25"/>
      <c r="J530" s="63" t="str">
        <f>J11</f>
        <v>31/12/2003</v>
      </c>
      <c r="K530" s="25"/>
      <c r="L530" s="63" t="str">
        <f>H530</f>
        <v>31/12/2004</v>
      </c>
      <c r="M530" s="62"/>
      <c r="N530" s="63" t="str">
        <f>J530</f>
        <v>31/12/2003</v>
      </c>
      <c r="O530"/>
      <c r="P530"/>
      <c r="Q530"/>
    </row>
    <row r="531" spans="1:17" ht="12.75">
      <c r="A531" s="5"/>
      <c r="B531" s="1" t="s">
        <v>145</v>
      </c>
      <c r="C531" s="5"/>
      <c r="D531" s="5"/>
      <c r="E531" s="5"/>
      <c r="F531" s="5"/>
      <c r="H531" s="5"/>
      <c r="I531" s="5"/>
      <c r="J531" s="5"/>
      <c r="K531" s="57"/>
      <c r="L531" s="5"/>
      <c r="M531" s="57"/>
      <c r="N531" s="5"/>
      <c r="O531"/>
      <c r="P531"/>
      <c r="Q531"/>
    </row>
    <row r="532" spans="1:17" ht="13.5" thickBot="1">
      <c r="A532" s="5"/>
      <c r="B532" s="5" t="s">
        <v>211</v>
      </c>
      <c r="C532" s="5"/>
      <c r="D532" s="5"/>
      <c r="E532" s="5"/>
      <c r="F532" s="5"/>
      <c r="H532" s="81">
        <f>H40</f>
        <v>26936</v>
      </c>
      <c r="I532" s="18"/>
      <c r="J532" s="81">
        <f>J40</f>
        <v>16118</v>
      </c>
      <c r="K532" s="18"/>
      <c r="L532" s="81">
        <f>L40</f>
        <v>48094</v>
      </c>
      <c r="M532" s="18"/>
      <c r="N532" s="81">
        <f>N40</f>
        <v>40264</v>
      </c>
      <c r="O532"/>
      <c r="P532"/>
      <c r="Q532"/>
    </row>
    <row r="533" spans="1:17" ht="8.25" customHeight="1" thickTop="1">
      <c r="A533" s="5"/>
      <c r="B533" s="5"/>
      <c r="C533" s="5"/>
      <c r="D533" s="5"/>
      <c r="E533" s="5"/>
      <c r="F533" s="5"/>
      <c r="G533" s="14"/>
      <c r="H533" s="14"/>
      <c r="I533" s="18"/>
      <c r="J533" s="14"/>
      <c r="K533" s="18"/>
      <c r="L533" s="14"/>
      <c r="M533" s="18"/>
      <c r="N533" s="14"/>
      <c r="O533"/>
      <c r="P533"/>
      <c r="Q533"/>
    </row>
    <row r="534" spans="1:17" ht="12.75">
      <c r="A534" s="5"/>
      <c r="B534" s="1" t="s">
        <v>146</v>
      </c>
      <c r="C534" s="5"/>
      <c r="D534" s="5"/>
      <c r="E534" s="5"/>
      <c r="F534" s="5"/>
      <c r="G534" s="14"/>
      <c r="H534" s="14"/>
      <c r="I534" s="18"/>
      <c r="J534" s="14"/>
      <c r="K534" s="18"/>
      <c r="L534" s="14"/>
      <c r="M534" s="18"/>
      <c r="N534" s="14"/>
      <c r="O534"/>
      <c r="P534"/>
      <c r="Q534"/>
    </row>
    <row r="535" spans="1:17" ht="12.75">
      <c r="A535" s="5"/>
      <c r="B535" s="32" t="s">
        <v>62</v>
      </c>
      <c r="C535" s="1" t="s">
        <v>96</v>
      </c>
      <c r="D535" s="5"/>
      <c r="E535" s="5"/>
      <c r="F535" s="5"/>
      <c r="G535" s="14"/>
      <c r="H535" s="14"/>
      <c r="I535" s="18"/>
      <c r="J535" s="14"/>
      <c r="K535" s="18"/>
      <c r="L535" s="14"/>
      <c r="M535" s="18"/>
      <c r="N535" s="14"/>
      <c r="O535"/>
      <c r="P535"/>
      <c r="Q535"/>
    </row>
    <row r="536" spans="1:17" ht="12.75">
      <c r="A536" s="5"/>
      <c r="B536" s="32"/>
      <c r="C536" s="5" t="s">
        <v>115</v>
      </c>
      <c r="D536" s="5"/>
      <c r="E536" s="5"/>
      <c r="F536" s="5"/>
      <c r="G536" s="14"/>
      <c r="H536" s="21">
        <v>198275</v>
      </c>
      <c r="I536" s="18"/>
      <c r="J536" s="21">
        <v>196117</v>
      </c>
      <c r="K536" s="18"/>
      <c r="L536" s="21">
        <f>H536</f>
        <v>198275</v>
      </c>
      <c r="M536" s="18"/>
      <c r="N536" s="21">
        <f>J536</f>
        <v>196117</v>
      </c>
      <c r="O536"/>
      <c r="P536"/>
      <c r="Q536"/>
    </row>
    <row r="537" spans="1:17" ht="6.75" customHeight="1">
      <c r="A537" s="5"/>
      <c r="B537" s="32"/>
      <c r="C537" s="5"/>
      <c r="D537" s="5"/>
      <c r="E537" s="5"/>
      <c r="F537" s="5"/>
      <c r="G537" s="14"/>
      <c r="H537" s="14"/>
      <c r="I537" s="18"/>
      <c r="J537" s="14"/>
      <c r="K537" s="18"/>
      <c r="L537" s="14"/>
      <c r="M537" s="18"/>
      <c r="N537" s="14"/>
      <c r="O537"/>
      <c r="P537"/>
      <c r="Q537"/>
    </row>
    <row r="538" spans="1:17" ht="12.75">
      <c r="A538" s="5"/>
      <c r="B538" s="32" t="s">
        <v>61</v>
      </c>
      <c r="C538" s="1" t="s">
        <v>123</v>
      </c>
      <c r="D538" s="5"/>
      <c r="E538" s="5"/>
      <c r="F538" s="5"/>
      <c r="G538" s="14"/>
      <c r="H538" s="14"/>
      <c r="I538" s="18"/>
      <c r="J538" s="14"/>
      <c r="K538" s="18"/>
      <c r="L538" s="14"/>
      <c r="M538" s="18"/>
      <c r="N538" s="14"/>
      <c r="O538"/>
      <c r="P538"/>
      <c r="Q538"/>
    </row>
    <row r="539" spans="1:17" ht="12.75">
      <c r="A539" s="5"/>
      <c r="B539" s="5"/>
      <c r="C539" s="5" t="str">
        <f>C536</f>
        <v>Weighted average number of ordinary shares in issue ('000)</v>
      </c>
      <c r="D539" s="5"/>
      <c r="E539" s="5"/>
      <c r="F539" s="5"/>
      <c r="G539" s="14"/>
      <c r="H539" s="14">
        <f>H536</f>
        <v>198275</v>
      </c>
      <c r="I539" s="18"/>
      <c r="J539" s="14">
        <f>J536</f>
        <v>196117</v>
      </c>
      <c r="K539" s="18"/>
      <c r="L539" s="14">
        <f>L536</f>
        <v>198275</v>
      </c>
      <c r="M539" s="18"/>
      <c r="N539" s="14">
        <f>N536</f>
        <v>196117</v>
      </c>
      <c r="O539"/>
      <c r="P539"/>
      <c r="Q539"/>
    </row>
    <row r="540" spans="1:17" ht="7.5" customHeight="1">
      <c r="A540" s="5"/>
      <c r="B540" s="5"/>
      <c r="C540" s="5"/>
      <c r="D540" s="5"/>
      <c r="E540" s="5"/>
      <c r="F540" s="5"/>
      <c r="G540" s="14"/>
      <c r="H540" s="14"/>
      <c r="I540" s="18"/>
      <c r="J540" s="14"/>
      <c r="K540" s="18"/>
      <c r="L540" s="14"/>
      <c r="M540" s="18"/>
      <c r="N540" s="14"/>
      <c r="O540"/>
      <c r="P540"/>
      <c r="Q540"/>
    </row>
    <row r="541" spans="1:17" ht="12.75">
      <c r="A541" s="5"/>
      <c r="B541" s="5"/>
      <c r="C541" s="5" t="s">
        <v>187</v>
      </c>
      <c r="D541" s="5"/>
      <c r="E541" s="5"/>
      <c r="F541" s="5"/>
      <c r="G541" s="14"/>
      <c r="H541" s="14">
        <v>0</v>
      </c>
      <c r="I541" s="18"/>
      <c r="J541" s="14">
        <v>0</v>
      </c>
      <c r="K541" s="18"/>
      <c r="L541" s="14">
        <f>H541</f>
        <v>0</v>
      </c>
      <c r="M541" s="18"/>
      <c r="N541" s="14">
        <f>J541</f>
        <v>0</v>
      </c>
      <c r="O541"/>
      <c r="P541"/>
      <c r="Q541"/>
    </row>
    <row r="542" spans="1:17" ht="13.5" thickBot="1">
      <c r="A542" s="5"/>
      <c r="B542" s="5"/>
      <c r="C542" s="5" t="s">
        <v>188</v>
      </c>
      <c r="D542" s="5"/>
      <c r="E542" s="5"/>
      <c r="F542" s="5"/>
      <c r="G542" s="5"/>
      <c r="H542" s="19">
        <f>SUM(H539:H541)</f>
        <v>198275</v>
      </c>
      <c r="I542" s="18"/>
      <c r="J542" s="19">
        <f>SUM(J539:J541)</f>
        <v>196117</v>
      </c>
      <c r="K542" s="18"/>
      <c r="L542" s="19">
        <f>SUM(L539:L541)</f>
        <v>198275</v>
      </c>
      <c r="M542" s="18"/>
      <c r="N542" s="19">
        <f>SUM(N539:N541)</f>
        <v>196117</v>
      </c>
      <c r="O542"/>
      <c r="P542"/>
      <c r="Q542"/>
    </row>
    <row r="543" spans="1:17" ht="9" customHeight="1" thickTop="1">
      <c r="A543" s="5"/>
      <c r="B543" s="5"/>
      <c r="C543" s="5"/>
      <c r="D543" s="5"/>
      <c r="E543" s="5"/>
      <c r="F543" s="5"/>
      <c r="G543" s="5"/>
      <c r="H543" s="14"/>
      <c r="I543" s="18"/>
      <c r="J543" s="14"/>
      <c r="K543" s="18"/>
      <c r="L543" s="14"/>
      <c r="M543" s="18"/>
      <c r="N543" s="14"/>
      <c r="O543"/>
      <c r="P543"/>
      <c r="Q543"/>
    </row>
    <row r="544" spans="1:17" ht="13.5" thickBot="1">
      <c r="A544" s="5"/>
      <c r="B544" s="1" t="s">
        <v>147</v>
      </c>
      <c r="D544" s="5"/>
      <c r="E544" s="5"/>
      <c r="F544" s="5"/>
      <c r="G544" s="5"/>
      <c r="H544" s="82">
        <f>+H532/H536*100</f>
        <v>13.585172109443954</v>
      </c>
      <c r="I544" s="95"/>
      <c r="J544" s="82">
        <f>+J532/J536*100</f>
        <v>8.218563408577532</v>
      </c>
      <c r="K544" s="95"/>
      <c r="L544" s="82">
        <f>+L532/L536*100</f>
        <v>24.256209809607867</v>
      </c>
      <c r="M544" s="95"/>
      <c r="N544" s="82">
        <f>+N532/N536*100</f>
        <v>20.53060163065925</v>
      </c>
      <c r="O544"/>
      <c r="P544"/>
      <c r="Q544"/>
    </row>
    <row r="545" spans="1:17" ht="8.25" customHeight="1" thickTop="1">
      <c r="A545" s="5"/>
      <c r="B545" s="5"/>
      <c r="C545" s="1"/>
      <c r="D545" s="5"/>
      <c r="E545" s="5"/>
      <c r="F545" s="5"/>
      <c r="G545" s="5"/>
      <c r="H545" s="5"/>
      <c r="I545" s="57"/>
      <c r="J545" s="5"/>
      <c r="K545" s="57"/>
      <c r="L545" s="5"/>
      <c r="M545" s="57"/>
      <c r="N545" s="5"/>
      <c r="O545"/>
      <c r="P545"/>
      <c r="Q545"/>
    </row>
    <row r="546" spans="1:17" ht="13.5" thickBot="1">
      <c r="A546" s="5"/>
      <c r="B546" s="1" t="s">
        <v>148</v>
      </c>
      <c r="D546" s="5"/>
      <c r="E546" s="5"/>
      <c r="F546" s="5"/>
      <c r="G546" s="5"/>
      <c r="H546" s="82">
        <f>+H532/H542*100</f>
        <v>13.585172109443954</v>
      </c>
      <c r="I546" s="57"/>
      <c r="J546" s="82">
        <f>+J532/J542*100</f>
        <v>8.218563408577532</v>
      </c>
      <c r="K546" s="57"/>
      <c r="L546" s="82">
        <f>+L532/L542*100</f>
        <v>24.256209809607867</v>
      </c>
      <c r="M546" s="57"/>
      <c r="N546" s="82">
        <f>+N532/N542*100</f>
        <v>20.53060163065925</v>
      </c>
      <c r="O546"/>
      <c r="P546"/>
      <c r="Q546"/>
    </row>
    <row r="547" spans="1:17" ht="9" customHeight="1" thickTop="1">
      <c r="A547" s="5"/>
      <c r="B547" s="5"/>
      <c r="C547" s="5"/>
      <c r="D547" s="5"/>
      <c r="E547" s="5"/>
      <c r="F547" s="5"/>
      <c r="G547" s="5"/>
      <c r="H547" s="5"/>
      <c r="I547" s="5"/>
      <c r="J547" s="5"/>
      <c r="K547" s="5"/>
      <c r="L547" s="5"/>
      <c r="M547" s="5"/>
      <c r="N547" s="5"/>
      <c r="O547"/>
      <c r="P547"/>
      <c r="Q547"/>
    </row>
    <row r="548" spans="1:17" ht="12.75">
      <c r="A548" s="5"/>
      <c r="C548" s="5"/>
      <c r="D548" s="5"/>
      <c r="E548" s="5"/>
      <c r="F548" s="5"/>
      <c r="G548" s="5"/>
      <c r="H548" s="5"/>
      <c r="I548" s="5"/>
      <c r="J548" s="5"/>
      <c r="K548" s="5"/>
      <c r="L548" s="5"/>
      <c r="M548" s="5"/>
      <c r="N548" s="5"/>
      <c r="O548"/>
      <c r="P548"/>
      <c r="Q548"/>
    </row>
    <row r="549" spans="1:17" ht="12.75">
      <c r="A549" s="5"/>
      <c r="B549" s="5"/>
      <c r="C549" s="5"/>
      <c r="D549" s="5"/>
      <c r="E549" s="5"/>
      <c r="F549" s="5"/>
      <c r="G549" s="5"/>
      <c r="H549" s="5"/>
      <c r="I549" s="5"/>
      <c r="J549" s="5"/>
      <c r="K549" s="5"/>
      <c r="L549" s="5"/>
      <c r="M549" s="5"/>
      <c r="N549" s="5"/>
      <c r="O549"/>
      <c r="P549"/>
      <c r="Q549"/>
    </row>
    <row r="550" spans="1:17" ht="12.75">
      <c r="A550" s="5"/>
      <c r="B550" s="5"/>
      <c r="C550" s="5"/>
      <c r="D550" s="5"/>
      <c r="E550" s="5"/>
      <c r="F550" s="5"/>
      <c r="G550" s="5"/>
      <c r="H550" s="5"/>
      <c r="I550" s="5"/>
      <c r="J550" s="5"/>
      <c r="K550" s="5"/>
      <c r="L550" s="5"/>
      <c r="M550" s="5"/>
      <c r="N550" s="5"/>
      <c r="O550"/>
      <c r="P550"/>
      <c r="Q550"/>
    </row>
    <row r="551" spans="1:17" ht="12.75" customHeight="1">
      <c r="A551" s="9" t="s">
        <v>137</v>
      </c>
      <c r="B551" s="5"/>
      <c r="C551" s="5"/>
      <c r="D551" s="5"/>
      <c r="E551" s="5"/>
      <c r="F551" s="5"/>
      <c r="G551" s="5"/>
      <c r="H551" s="5"/>
      <c r="I551" s="5"/>
      <c r="J551" s="5"/>
      <c r="K551" s="5"/>
      <c r="L551" s="5"/>
      <c r="M551" s="5"/>
      <c r="N551" s="5"/>
      <c r="O551"/>
      <c r="P551"/>
      <c r="Q551"/>
    </row>
    <row r="552" spans="1:17" ht="12.75" customHeight="1">
      <c r="A552" s="9"/>
      <c r="B552" s="5"/>
      <c r="C552" s="5"/>
      <c r="D552" s="5"/>
      <c r="E552" s="5"/>
      <c r="F552" s="5"/>
      <c r="G552" s="5"/>
      <c r="H552" s="5"/>
      <c r="I552" s="5"/>
      <c r="J552" s="5"/>
      <c r="K552" s="5"/>
      <c r="L552" s="5"/>
      <c r="M552" s="5"/>
      <c r="N552" s="5"/>
      <c r="O552"/>
      <c r="P552"/>
      <c r="Q552"/>
    </row>
    <row r="553" spans="1:17" ht="12.75" customHeight="1">
      <c r="A553" s="9"/>
      <c r="B553" s="5"/>
      <c r="C553" s="5"/>
      <c r="D553" s="5"/>
      <c r="E553" s="5"/>
      <c r="F553" s="5"/>
      <c r="G553" s="5"/>
      <c r="H553" s="5"/>
      <c r="I553" s="5"/>
      <c r="J553" s="5"/>
      <c r="K553" s="5"/>
      <c r="L553" s="5"/>
      <c r="M553" s="5"/>
      <c r="N553" s="5"/>
      <c r="O553"/>
      <c r="P553"/>
      <c r="Q553"/>
    </row>
    <row r="554" spans="1:17" ht="12.75" customHeight="1">
      <c r="A554" s="9"/>
      <c r="B554" s="5"/>
      <c r="C554" s="5"/>
      <c r="D554" s="5"/>
      <c r="E554" s="5"/>
      <c r="F554" s="5"/>
      <c r="G554" s="5"/>
      <c r="H554" s="5"/>
      <c r="I554" s="5"/>
      <c r="J554" s="5"/>
      <c r="K554" s="5"/>
      <c r="L554" s="5"/>
      <c r="M554" s="5"/>
      <c r="N554" s="5"/>
      <c r="O554"/>
      <c r="P554"/>
      <c r="Q554"/>
    </row>
    <row r="555" spans="1:17" ht="4.5" customHeight="1">
      <c r="A555" s="6"/>
      <c r="B555" s="5"/>
      <c r="C555" s="5"/>
      <c r="D555" s="5"/>
      <c r="E555" s="5"/>
      <c r="F555" s="5"/>
      <c r="G555" s="5"/>
      <c r="H555" s="5"/>
      <c r="I555" s="5"/>
      <c r="J555" s="5"/>
      <c r="K555" s="5"/>
      <c r="L555" s="5"/>
      <c r="M555" s="5"/>
      <c r="N555" s="5"/>
      <c r="O555"/>
      <c r="P555"/>
      <c r="Q555"/>
    </row>
    <row r="556" spans="1:17" ht="12.75" customHeight="1">
      <c r="A556" s="6"/>
      <c r="B556" s="5"/>
      <c r="C556" s="5"/>
      <c r="D556" s="5"/>
      <c r="E556" s="5"/>
      <c r="F556" s="5"/>
      <c r="G556" s="5"/>
      <c r="H556" s="5"/>
      <c r="I556" s="5"/>
      <c r="J556" s="5"/>
      <c r="K556" s="5"/>
      <c r="L556" s="5"/>
      <c r="M556" s="5"/>
      <c r="N556" s="5"/>
      <c r="O556"/>
      <c r="P556"/>
      <c r="Q556"/>
    </row>
    <row r="557" spans="1:17" ht="12.75">
      <c r="A557" s="6" t="s">
        <v>50</v>
      </c>
      <c r="B557" s="5"/>
      <c r="C557" s="5"/>
      <c r="D557" s="5"/>
      <c r="E557" s="5"/>
      <c r="F557" s="5"/>
      <c r="G557" s="5"/>
      <c r="H557" s="5"/>
      <c r="I557" s="5"/>
      <c r="J557" s="5"/>
      <c r="K557" s="5"/>
      <c r="L557" s="5"/>
      <c r="M557" s="5"/>
      <c r="N557" s="5"/>
      <c r="O557"/>
      <c r="P557"/>
      <c r="Q557"/>
    </row>
    <row r="558" spans="1:17" ht="12.75">
      <c r="A558" s="4" t="s">
        <v>54</v>
      </c>
      <c r="B558" s="5"/>
      <c r="C558" s="5"/>
      <c r="D558" s="5"/>
      <c r="E558" s="5"/>
      <c r="F558" s="5"/>
      <c r="G558" s="5"/>
      <c r="H558" s="5"/>
      <c r="I558" s="5"/>
      <c r="J558" s="5"/>
      <c r="K558" s="5"/>
      <c r="L558" s="5"/>
      <c r="M558" s="5"/>
      <c r="N558" s="5"/>
      <c r="O558"/>
      <c r="P558"/>
      <c r="Q558"/>
    </row>
    <row r="559" spans="1:17" ht="16.5" customHeight="1">
      <c r="A559" s="6"/>
      <c r="B559" s="5"/>
      <c r="C559" s="5"/>
      <c r="D559" s="5"/>
      <c r="E559" s="5"/>
      <c r="F559" s="5"/>
      <c r="G559" s="5"/>
      <c r="H559" s="5"/>
      <c r="I559" s="5"/>
      <c r="J559" s="5"/>
      <c r="K559" s="5"/>
      <c r="L559" s="5"/>
      <c r="M559" s="5"/>
      <c r="N559" s="5"/>
      <c r="O559"/>
      <c r="P559"/>
      <c r="Q559"/>
    </row>
    <row r="560" spans="1:17" ht="13.5" customHeight="1">
      <c r="A560" s="6"/>
      <c r="B560" s="5"/>
      <c r="C560" s="5"/>
      <c r="D560" s="5"/>
      <c r="E560" s="5"/>
      <c r="F560" s="5"/>
      <c r="G560" s="5"/>
      <c r="H560" s="5"/>
      <c r="I560" s="5"/>
      <c r="J560" s="5"/>
      <c r="K560" s="5"/>
      <c r="L560" s="5"/>
      <c r="M560" s="5"/>
      <c r="N560" s="5"/>
      <c r="O560"/>
      <c r="P560"/>
      <c r="Q560"/>
    </row>
    <row r="561" spans="1:17" ht="18" customHeight="1">
      <c r="A561" s="6"/>
      <c r="B561" s="5"/>
      <c r="C561" s="5" t="s">
        <v>5</v>
      </c>
      <c r="D561" s="5"/>
      <c r="E561" s="5"/>
      <c r="F561" s="5"/>
      <c r="G561" s="5"/>
      <c r="H561" s="5"/>
      <c r="I561" s="5"/>
      <c r="J561" s="5"/>
      <c r="K561" s="5"/>
      <c r="L561" s="5"/>
      <c r="M561" s="5"/>
      <c r="N561" s="5"/>
      <c r="O561"/>
      <c r="P561"/>
      <c r="Q561"/>
    </row>
    <row r="562" spans="1:17" ht="12.75">
      <c r="A562" s="6" t="s">
        <v>156</v>
      </c>
      <c r="B562" s="5"/>
      <c r="C562" s="5"/>
      <c r="D562" s="5"/>
      <c r="E562" s="5"/>
      <c r="F562" s="5"/>
      <c r="G562" s="5"/>
      <c r="H562" s="5"/>
      <c r="I562" s="5"/>
      <c r="J562" s="5"/>
      <c r="K562" s="5"/>
      <c r="L562" s="5"/>
      <c r="M562" s="5"/>
      <c r="N562" s="5"/>
      <c r="O562"/>
      <c r="P562"/>
      <c r="Q562"/>
    </row>
    <row r="563" spans="1:17" ht="12.75" customHeight="1">
      <c r="A563" s="26" t="s">
        <v>162</v>
      </c>
      <c r="B563" s="5"/>
      <c r="C563" s="13"/>
      <c r="D563" s="5"/>
      <c r="E563" s="5"/>
      <c r="F563" s="5"/>
      <c r="G563" s="5"/>
      <c r="H563" s="5"/>
      <c r="I563" s="5"/>
      <c r="J563" s="5"/>
      <c r="K563" s="5"/>
      <c r="L563" s="5" t="s">
        <v>5</v>
      </c>
      <c r="M563" s="5"/>
      <c r="N563" s="5"/>
      <c r="O563"/>
      <c r="P563"/>
      <c r="Q563"/>
    </row>
    <row r="564" spans="1:17" ht="12.75">
      <c r="A564" s="26" t="s">
        <v>163</v>
      </c>
      <c r="B564" s="5"/>
      <c r="C564" s="5"/>
      <c r="D564" s="5"/>
      <c r="E564" s="5"/>
      <c r="F564" s="5"/>
      <c r="G564" s="5"/>
      <c r="H564" s="5"/>
      <c r="I564" s="5"/>
      <c r="J564" s="5"/>
      <c r="K564" s="5"/>
      <c r="L564" s="5"/>
      <c r="M564" s="5"/>
      <c r="N564" s="5"/>
      <c r="O564"/>
      <c r="P564"/>
      <c r="Q564"/>
    </row>
    <row r="565" ht="9" customHeight="1"/>
    <row r="566" spans="1:4" ht="12.75">
      <c r="A566" s="6" t="s">
        <v>224</v>
      </c>
      <c r="B566" s="5"/>
      <c r="C566" s="5"/>
      <c r="D566" s="5"/>
    </row>
  </sheetData>
  <mergeCells count="1">
    <mergeCell ref="O514:Q514"/>
  </mergeCells>
  <printOptions/>
  <pageMargins left="0.5" right="0.25" top="1" bottom="0.5" header="0.5" footer="0.5"/>
  <pageSetup horizontalDpi="300" verticalDpi="300" orientation="portrait" paperSize="9" r:id="rId2"/>
  <headerFooter alignWithMargins="0">
    <oddHeader xml:space="preserve">&amp;L </oddHeader>
    <oddFooter>&amp;C&amp;P</oddFooter>
  </headerFooter>
  <rowBreaks count="9" manualBreakCount="9">
    <brk id="59" max="13" man="1"/>
    <brk id="115" max="13" man="1"/>
    <brk id="163" max="13" man="1"/>
    <brk id="223" max="13" man="1"/>
    <brk id="268" max="13" man="1"/>
    <brk id="329" max="13" man="1"/>
    <brk id="385" max="13" man="1"/>
    <brk id="443" max="13" man="1"/>
    <brk id="50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kim</cp:lastModifiedBy>
  <cp:lastPrinted>2005-02-17T07:57:34Z</cp:lastPrinted>
  <dcterms:created xsi:type="dcterms:W3CDTF">1996-10-14T23:33:28Z</dcterms:created>
  <dcterms:modified xsi:type="dcterms:W3CDTF">2005-02-17T08:00:27Z</dcterms:modified>
  <cp:category/>
  <cp:version/>
  <cp:contentType/>
  <cp:contentStatus/>
</cp:coreProperties>
</file>