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2" windowHeight="5028" activeTab="1"/>
  </bookViews>
  <sheets>
    <sheet name="PL" sheetId="1" r:id="rId1"/>
    <sheet name="BS" sheetId="2" r:id="rId2"/>
    <sheet name="Sheet7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<sst xmlns="http://schemas.openxmlformats.org/spreadsheetml/2006/main" count="146" uniqueCount="106">
  <si>
    <t>CONSOLIDATED INCOME STATEMENT</t>
  </si>
  <si>
    <t>INDIVIDUAL QUARTER</t>
  </si>
  <si>
    <t>CURRENT</t>
  </si>
  <si>
    <t>YEAR</t>
  </si>
  <si>
    <t>QUARTER</t>
  </si>
  <si>
    <t>TO DATE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</si>
  <si>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</si>
  <si>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</si>
  <si>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</si>
  <si>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</si>
  <si>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</si>
  <si>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</si>
  <si>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</si>
  <si>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</si>
  <si>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</si>
  <si>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</si>
  <si>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items.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</si>
  <si>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</si>
  <si>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</si>
  <si>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</si>
  <si>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</si>
  <si>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</si>
  <si>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</t>
  </si>
  <si>
    <t xml:space="preserve">interest on borrowings, depreciation and </t>
  </si>
  <si>
    <t xml:space="preserve">amortisation and exceptional items but 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</si>
  <si>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</si>
  <si>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</si>
  <si>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</si>
  <si>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</si>
  <si>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</si>
  <si>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</si>
  <si>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</si>
  <si>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</si>
  <si>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</si>
  <si>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</si>
  <si>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</si>
  <si>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 Profit/(loss) after taxation</t>
  </si>
  <si>
    <t xml:space="preserve">       before deducting minority interests</t>
  </si>
  <si>
    <t>(ii) 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</si>
  <si>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</si>
  <si>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</si>
  <si>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</si>
  <si>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</si>
  <si>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</si>
  <si>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 xml:space="preserve">(iii) Extraordinary items attributable to </t>
  </si>
  <si>
    <t xml:space="preserve">       members of the company</t>
  </si>
  <si>
    <t>(l)</t>
  </si>
  <si>
    <t>Profit/(loss) after taxation and extraordinary</t>
  </si>
  <si>
    <t>items attributable to members of the</t>
  </si>
  <si>
    <t xml:space="preserve"> company</t>
  </si>
  <si>
    <t>deducting any provision for preference</t>
  </si>
  <si>
    <t>dividends, if any :-</t>
  </si>
  <si>
    <t>CONSOLIDATED BALANCE SHEET</t>
  </si>
  <si>
    <t>AS AT</t>
  </si>
  <si>
    <t>PRECEDING</t>
  </si>
  <si>
    <t>FINANCIAL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</si>
  <si>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</si>
  <si>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</si>
  <si>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</si>
  <si>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</si>
  <si>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</si>
  <si>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</si>
  <si>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</si>
  <si>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</si>
  <si>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</si>
  <si>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</si>
  <si>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Provision for Taxation</t>
  </si>
  <si>
    <t>Shareholders' Funds</t>
  </si>
  <si>
    <t>Share Capital</t>
  </si>
  <si>
    <t>Reserves</t>
  </si>
  <si>
    <t>Share Premium</t>
  </si>
  <si>
    <t>Minority Interests</t>
  </si>
  <si>
    <t>Long Term Borrowings</t>
  </si>
  <si>
    <t>Net tangible assets per share (sen)</t>
  </si>
  <si>
    <t>DAMANSARA REALTY BERHAD</t>
  </si>
  <si>
    <t>-</t>
  </si>
  <si>
    <t>Other Creditors and Accruals</t>
  </si>
  <si>
    <t>Other Long Term Liabilities-Deferred Taxation</t>
  </si>
  <si>
    <t>Foreign Exchange Reserve</t>
  </si>
  <si>
    <t>Cash and Bank Balances</t>
  </si>
  <si>
    <t>Deposit with Financial Institution</t>
  </si>
  <si>
    <t xml:space="preserve">PRECEDING </t>
  </si>
  <si>
    <t>CONTROL</t>
  </si>
  <si>
    <t>Property Held for Development</t>
  </si>
  <si>
    <t>Property Held for Investment</t>
  </si>
  <si>
    <t>Other Debtors, Deposits &amp; Prepayments</t>
  </si>
  <si>
    <t>(ii)  Fully diluted (sen)</t>
  </si>
  <si>
    <t>Accumulated losses</t>
  </si>
  <si>
    <t>Net Current Liabilities</t>
  </si>
  <si>
    <t>CUMULATIVE QUARTER</t>
  </si>
  <si>
    <t>31/3/2000</t>
  </si>
  <si>
    <t>31/3/1999</t>
  </si>
  <si>
    <r>
      <t xml:space="preserve">(i)   Basic (based on </t>
    </r>
    <r>
      <rPr>
        <b/>
        <u val="single"/>
        <sz val="12"/>
        <rFont val="Arial"/>
        <family val="2"/>
      </rPr>
      <t>2000</t>
    </r>
    <r>
      <rPr>
        <b/>
        <sz val="12"/>
        <rFont val="Arial"/>
        <family val="2"/>
      </rPr>
      <t xml:space="preserve"> : </t>
    </r>
    <r>
      <rPr>
        <sz val="12"/>
        <rFont val="Arial"/>
        <family val="2"/>
      </rPr>
      <t>781,689,857/</t>
    </r>
  </si>
  <si>
    <r>
      <t xml:space="preserve">      </t>
    </r>
    <r>
      <rPr>
        <b/>
        <u val="single"/>
        <sz val="12"/>
        <rFont val="Arial"/>
        <family val="2"/>
      </rPr>
      <t>1999</t>
    </r>
    <r>
      <rPr>
        <sz val="12"/>
        <rFont val="Arial"/>
        <family val="2"/>
      </rPr>
      <t xml:space="preserve"> : 776,263,062 ordinary shares)(sen)</t>
    </r>
  </si>
  <si>
    <t>control</t>
  </si>
  <si>
    <t>FOR THE PERIOD ENDED 31 MARCH 2000</t>
  </si>
  <si>
    <t>PERIOD END</t>
  </si>
  <si>
    <t>Earning/(Loss) per share based on 2(j) above after</t>
  </si>
  <si>
    <t>Capital Reserve</t>
  </si>
  <si>
    <t>UNAUDITED CONSOLIDATED RESULTS</t>
  </si>
  <si>
    <t xml:space="preserve">Preference Shares </t>
  </si>
  <si>
    <t>Dividend per share (Sen)</t>
  </si>
  <si>
    <t>Dividend Decription</t>
  </si>
  <si>
    <t>Net Tangible assets per share (RM)</t>
  </si>
  <si>
    <t>31/12/1999</t>
  </si>
  <si>
    <t>YEAR END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</si>
</sst>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;[Red]0.00"/>
    <numFmt numFmtId="166" formatCode="0.0000;[Red]0.0000"/>
    <numFmt numFmtId="167" formatCode="0.000;[Red]0.000"/>
    <numFmt numFmtId="168" formatCode="#,##0.00;[Red]#,##0.00"/>
    <numFmt numFmtId="169" formatCode="0.00_);\(0.00\)"/>
    <numFmt numFmtId="170" formatCode="#,##0.0_);[Red]\(#,##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1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center"/>
    </xf>
    <xf numFmtId="38" fontId="4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38" fontId="5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Alignment="1">
      <alignment horizontal="centerContinuous"/>
    </xf>
    <xf numFmtId="38" fontId="4" fillId="0" borderId="0" xfId="0" applyNumberFormat="1" applyFont="1" applyFill="1" applyAlignment="1">
      <alignment horizontal="centerContinuous"/>
    </xf>
    <xf numFmtId="38" fontId="5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 horizontal="right"/>
    </xf>
    <xf numFmtId="38" fontId="0" fillId="0" borderId="1" xfId="0" applyNumberFormat="1" applyFont="1" applyFill="1" applyBorder="1" applyAlignment="1">
      <alignment/>
    </xf>
    <xf numFmtId="37" fontId="0" fillId="0" borderId="0" xfId="17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8" fontId="1" fillId="0" borderId="0" xfId="0" applyNumberFormat="1" applyFont="1" applyFill="1" applyBorder="1" applyAlignment="1">
      <alignment/>
    </xf>
    <xf numFmtId="40" fontId="4" fillId="0" borderId="0" xfId="0" applyNumberFormat="1" applyFont="1" applyFill="1" applyAlignment="1">
      <alignment horizontal="right"/>
    </xf>
    <xf numFmtId="38" fontId="4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75" zoomScaleNormal="75" workbookViewId="0" topLeftCell="A61">
      <selection activeCell="A1" sqref="A1:K78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9.140625" style="1" customWidth="1"/>
    <col min="4" max="4" width="9.00390625" style="1" customWidth="1"/>
    <col min="5" max="5" width="9.140625" style="1" customWidth="1"/>
    <col min="6" max="6" width="19.140625" style="1" customWidth="1"/>
    <col min="7" max="7" width="7.00390625" style="1" customWidth="1"/>
    <col min="8" max="8" width="15.28125" style="6" customWidth="1"/>
    <col min="9" max="9" width="15.00390625" style="6" customWidth="1"/>
    <col min="10" max="10" width="15.28125" style="6" customWidth="1"/>
    <col min="11" max="11" width="14.8515625" style="6" customWidth="1"/>
    <col min="12" max="16384" width="9.140625" style="1" customWidth="1"/>
  </cols>
  <sheetData>
    <row r="1" ht="15.75" customHeight="1">
      <c r="A1" s="5" t="s">
        <v>74</v>
      </c>
    </row>
    <row r="2" ht="14.25" customHeight="1">
      <c r="K2" s="7"/>
    </row>
    <row r="3" spans="1:11" ht="14.25" customHeight="1">
      <c r="A3" s="5" t="s">
        <v>99</v>
      </c>
      <c r="K3" s="7"/>
    </row>
    <row r="4" ht="15">
      <c r="A4" s="5" t="s">
        <v>95</v>
      </c>
    </row>
    <row r="6" spans="1:10" ht="15">
      <c r="A6" s="5" t="s">
        <v>0</v>
      </c>
      <c r="J6" s="8"/>
    </row>
    <row r="7" ht="16.5" customHeight="1"/>
    <row r="8" ht="15.75" customHeight="1"/>
    <row r="9" spans="8:11" ht="15">
      <c r="H9" s="9" t="s">
        <v>1</v>
      </c>
      <c r="I9" s="9"/>
      <c r="J9" s="9" t="s">
        <v>89</v>
      </c>
      <c r="K9" s="10"/>
    </row>
    <row r="10" spans="8:11" ht="15">
      <c r="H10" s="11" t="s">
        <v>2</v>
      </c>
      <c r="I10" s="11" t="s">
        <v>54</v>
      </c>
      <c r="J10" s="11" t="s">
        <v>2</v>
      </c>
      <c r="K10" s="11" t="s">
        <v>81</v>
      </c>
    </row>
    <row r="11" spans="8:11" ht="15">
      <c r="H11" s="11" t="s">
        <v>3</v>
      </c>
      <c r="I11" s="11" t="s">
        <v>3</v>
      </c>
      <c r="J11" s="11" t="s">
        <v>3</v>
      </c>
      <c r="K11" s="11" t="s">
        <v>3</v>
      </c>
    </row>
    <row r="12" spans="8:11" ht="15">
      <c r="H12" s="11" t="s">
        <v>4</v>
      </c>
      <c r="I12" s="11" t="s">
        <v>4</v>
      </c>
      <c r="J12" s="11" t="s">
        <v>5</v>
      </c>
      <c r="K12" s="11" t="s">
        <v>5</v>
      </c>
    </row>
    <row r="13" spans="8:11" ht="15">
      <c r="H13" s="11" t="s">
        <v>90</v>
      </c>
      <c r="I13" s="11" t="s">
        <v>91</v>
      </c>
      <c r="J13" s="11" t="s">
        <v>90</v>
      </c>
      <c r="K13" s="11" t="s">
        <v>91</v>
      </c>
    </row>
    <row r="14" spans="8:11" ht="15">
      <c r="H14" s="11" t="s">
        <v>6</v>
      </c>
      <c r="I14" s="11" t="s">
        <v>6</v>
      </c>
      <c r="J14" s="11" t="s">
        <v>6</v>
      </c>
      <c r="K14" s="11" t="s">
        <v>6</v>
      </c>
    </row>
    <row r="15" ht="15" customHeight="1"/>
    <row r="16" spans="1:11" ht="15" thickBot="1">
      <c r="A16" s="1">
        <v>1</v>
      </c>
      <c r="B16" s="1" t="s">
        <v>7</v>
      </c>
      <c r="C16" s="1" t="s">
        <v>8</v>
      </c>
      <c r="H16" s="4">
        <f>J16</f>
        <v>13442</v>
      </c>
      <c r="I16" s="4">
        <f>K16</f>
        <v>13906</v>
      </c>
      <c r="J16" s="4">
        <v>13442</v>
      </c>
      <c r="K16" s="4">
        <v>13906</v>
      </c>
    </row>
    <row r="17" ht="17.25" customHeight="1" thickTop="1"/>
    <row r="18" spans="2:11" ht="15" thickBot="1">
      <c r="B18" s="1" t="s">
        <v>9</v>
      </c>
      <c r="C18" s="1" t="s">
        <v>10</v>
      </c>
      <c r="H18" s="4">
        <f>J18</f>
        <v>0</v>
      </c>
      <c r="I18" s="4">
        <v>0</v>
      </c>
      <c r="J18" s="4">
        <v>0</v>
      </c>
      <c r="K18" s="4">
        <v>0</v>
      </c>
    </row>
    <row r="19" ht="17.25" customHeight="1" thickTop="1"/>
    <row r="20" spans="2:11" ht="15" thickBot="1">
      <c r="B20" s="1" t="s">
        <v>11</v>
      </c>
      <c r="C20" s="1" t="s">
        <v>12</v>
      </c>
      <c r="H20" s="4">
        <f>J20</f>
        <v>528</v>
      </c>
      <c r="I20" s="4">
        <f>K20</f>
        <v>1147</v>
      </c>
      <c r="J20" s="4">
        <v>528</v>
      </c>
      <c r="K20" s="4">
        <v>1147</v>
      </c>
    </row>
    <row r="21" ht="17.25" customHeight="1" thickTop="1"/>
    <row r="22" spans="1:8" ht="15">
      <c r="A22" s="1">
        <v>2</v>
      </c>
      <c r="B22" s="1" t="s">
        <v>7</v>
      </c>
      <c r="C22" s="1" t="s">
        <v>13</v>
      </c>
      <c r="H22" s="1"/>
    </row>
    <row r="23" ht="15">
      <c r="C23" s="1" t="s">
        <v>14</v>
      </c>
    </row>
    <row r="24" ht="15">
      <c r="C24" s="1" t="s">
        <v>15</v>
      </c>
    </row>
    <row r="25" spans="3:11" ht="15">
      <c r="C25" s="1" t="s">
        <v>16</v>
      </c>
      <c r="H25" s="6">
        <f>J25</f>
        <v>8365</v>
      </c>
      <c r="I25" s="6">
        <f>K25</f>
        <v>7147</v>
      </c>
      <c r="J25" s="6">
        <f>5259+2843+263</f>
        <v>8365</v>
      </c>
      <c r="K25" s="6">
        <f>-7680+14169+658</f>
        <v>7147</v>
      </c>
    </row>
    <row r="26" ht="17.25" customHeight="1"/>
    <row r="27" spans="2:11" ht="15">
      <c r="B27" s="1" t="s">
        <v>9</v>
      </c>
      <c r="C27" s="1" t="s">
        <v>17</v>
      </c>
      <c r="H27" s="6">
        <f>J27</f>
        <v>-2843</v>
      </c>
      <c r="I27" s="6">
        <f>K27</f>
        <v>-14169</v>
      </c>
      <c r="J27" s="6">
        <v>-2843</v>
      </c>
      <c r="K27" s="6">
        <v>-14169</v>
      </c>
    </row>
    <row r="28" ht="17.25" customHeight="1"/>
    <row r="29" spans="2:11" ht="15">
      <c r="B29" s="1" t="s">
        <v>11</v>
      </c>
      <c r="C29" s="1" t="s">
        <v>18</v>
      </c>
      <c r="H29" s="6">
        <f>J29</f>
        <v>-263</v>
      </c>
      <c r="I29" s="6">
        <f>K29</f>
        <v>-658</v>
      </c>
      <c r="J29" s="6">
        <v>-263</v>
      </c>
      <c r="K29" s="6">
        <v>-658</v>
      </c>
    </row>
    <row r="30" ht="17.25" customHeight="1"/>
    <row r="31" spans="2:11" ht="15">
      <c r="B31" s="1" t="s">
        <v>19</v>
      </c>
      <c r="C31" s="1" t="s">
        <v>20</v>
      </c>
      <c r="H31" s="2">
        <f>J31</f>
        <v>0</v>
      </c>
      <c r="I31" s="2">
        <f>K31-0</f>
        <v>0</v>
      </c>
      <c r="J31" s="2">
        <v>0</v>
      </c>
      <c r="K31" s="2">
        <v>0</v>
      </c>
    </row>
    <row r="32" ht="17.25" customHeight="1"/>
    <row r="33" spans="2:3" ht="15">
      <c r="B33" s="1" t="s">
        <v>21</v>
      </c>
      <c r="C33" s="1" t="s">
        <v>22</v>
      </c>
    </row>
    <row r="34" ht="15">
      <c r="C34" s="1" t="s">
        <v>23</v>
      </c>
    </row>
    <row r="35" ht="15">
      <c r="C35" s="1" t="s">
        <v>24</v>
      </c>
    </row>
    <row r="36" spans="3:11" ht="15">
      <c r="C36" s="1" t="s">
        <v>25</v>
      </c>
      <c r="H36" s="12"/>
      <c r="I36" s="12"/>
      <c r="J36" s="12"/>
      <c r="K36" s="12"/>
    </row>
    <row r="37" spans="3:11" ht="15">
      <c r="C37" s="1" t="s">
        <v>26</v>
      </c>
      <c r="H37" s="6">
        <f>SUM(H25:H31)</f>
        <v>5259</v>
      </c>
      <c r="I37" s="6">
        <f>SUM(I25:I31)</f>
        <v>-7680</v>
      </c>
      <c r="J37" s="6">
        <f>SUM(J25:J31)</f>
        <v>5259</v>
      </c>
      <c r="K37" s="6">
        <f>SUM(K25:K31)</f>
        <v>-7680</v>
      </c>
    </row>
    <row r="38" ht="17.25" customHeight="1"/>
    <row r="39" spans="2:3" ht="15">
      <c r="B39" s="1" t="s">
        <v>27</v>
      </c>
      <c r="C39" s="1" t="s">
        <v>28</v>
      </c>
    </row>
    <row r="40" spans="3:11" ht="15">
      <c r="C40" s="1" t="s">
        <v>29</v>
      </c>
      <c r="H40" s="2">
        <f>J40</f>
        <v>35</v>
      </c>
      <c r="I40" s="2">
        <f>K40</f>
        <v>-299</v>
      </c>
      <c r="J40" s="2">
        <v>35</v>
      </c>
      <c r="K40" s="2">
        <v>-299</v>
      </c>
    </row>
    <row r="41" ht="17.25" customHeight="1"/>
    <row r="42" spans="2:11" ht="15">
      <c r="B42" s="1" t="s">
        <v>30</v>
      </c>
      <c r="C42" s="1" t="s">
        <v>31</v>
      </c>
      <c r="H42" s="12"/>
      <c r="I42" s="12"/>
      <c r="J42" s="12"/>
      <c r="K42" s="12"/>
    </row>
    <row r="43" spans="3:11" ht="15">
      <c r="C43" s="1" t="s">
        <v>32</v>
      </c>
      <c r="H43" s="6">
        <f>SUM(H37:H40)</f>
        <v>5294</v>
      </c>
      <c r="I43" s="6">
        <f>SUM(I37:I40)</f>
        <v>-7979</v>
      </c>
      <c r="J43" s="6">
        <f>SUM(J37:J40)</f>
        <v>5294</v>
      </c>
      <c r="K43" s="6">
        <f>SUM(K37:K40)</f>
        <v>-7979</v>
      </c>
    </row>
    <row r="44" ht="17.25" customHeight="1"/>
    <row r="45" spans="2:11" ht="15">
      <c r="B45" s="1" t="s">
        <v>33</v>
      </c>
      <c r="C45" s="1" t="s">
        <v>34</v>
      </c>
      <c r="H45" s="2">
        <f>J45</f>
        <v>-2509</v>
      </c>
      <c r="I45" s="2">
        <f>K45</f>
        <v>-167</v>
      </c>
      <c r="J45" s="2">
        <f>-2497-12</f>
        <v>-2509</v>
      </c>
      <c r="K45" s="2">
        <v>-167</v>
      </c>
    </row>
    <row r="46" ht="17.25" customHeight="1"/>
    <row r="47" spans="2:3" ht="15">
      <c r="B47" s="1" t="s">
        <v>35</v>
      </c>
      <c r="C47" s="1" t="s">
        <v>36</v>
      </c>
    </row>
    <row r="48" spans="3:11" ht="15">
      <c r="C48" s="1" t="s">
        <v>37</v>
      </c>
      <c r="H48" s="6">
        <f>SUM(H43:H47)</f>
        <v>2785</v>
      </c>
      <c r="I48" s="6">
        <f>SUM(I43:I47)</f>
        <v>-8146</v>
      </c>
      <c r="J48" s="6">
        <f>SUM(J43:J45)</f>
        <v>2785</v>
      </c>
      <c r="K48" s="6">
        <f>SUM(K43:K45)</f>
        <v>-8146</v>
      </c>
    </row>
    <row r="49" ht="18" customHeight="1"/>
    <row r="50" spans="3:11" ht="15">
      <c r="C50" s="1" t="s">
        <v>38</v>
      </c>
      <c r="H50" s="2">
        <f>J50</f>
        <v>-135</v>
      </c>
      <c r="I50" s="2">
        <f>K50</f>
        <v>-403</v>
      </c>
      <c r="J50" s="2">
        <v>-135</v>
      </c>
      <c r="K50" s="2">
        <v>-403</v>
      </c>
    </row>
    <row r="51" ht="17.25" customHeight="1"/>
    <row r="52" spans="2:3" ht="15">
      <c r="B52" s="1" t="s">
        <v>39</v>
      </c>
      <c r="C52" s="1" t="s">
        <v>40</v>
      </c>
    </row>
    <row r="53" spans="3:11" ht="15">
      <c r="C53" s="1" t="s">
        <v>41</v>
      </c>
      <c r="H53" s="6">
        <f>SUM(H48:H50)</f>
        <v>2650</v>
      </c>
      <c r="I53" s="6">
        <f>SUM(I48:I50)</f>
        <v>-8549</v>
      </c>
      <c r="J53" s="6">
        <f>SUM(J48:J50)</f>
        <v>2650</v>
      </c>
      <c r="K53" s="6">
        <f>SUM(K48:K50)</f>
        <v>-8549</v>
      </c>
    </row>
    <row r="54" ht="17.25" customHeight="1"/>
    <row r="55" spans="2:11" ht="15">
      <c r="B55" s="1" t="s">
        <v>42</v>
      </c>
      <c r="C55" s="1" t="s">
        <v>43</v>
      </c>
      <c r="H55" s="6">
        <v>0</v>
      </c>
      <c r="I55" s="6">
        <v>0</v>
      </c>
      <c r="J55" s="6">
        <v>0</v>
      </c>
      <c r="K55" s="6">
        <v>0</v>
      </c>
    </row>
    <row r="56" spans="3:11" ht="15">
      <c r="C56" s="1" t="s">
        <v>38</v>
      </c>
      <c r="H56" s="6">
        <v>0</v>
      </c>
      <c r="I56" s="6">
        <v>0</v>
      </c>
      <c r="J56" s="6">
        <v>0</v>
      </c>
      <c r="K56" s="6">
        <v>0</v>
      </c>
    </row>
    <row r="57" spans="3:11" ht="15">
      <c r="C57" s="1" t="s">
        <v>44</v>
      </c>
      <c r="H57" s="6">
        <v>0</v>
      </c>
      <c r="I57" s="6">
        <v>0</v>
      </c>
      <c r="J57" s="6">
        <v>0</v>
      </c>
      <c r="K57" s="6">
        <v>0</v>
      </c>
    </row>
    <row r="58" spans="3:11" ht="15">
      <c r="C58" s="1" t="s">
        <v>45</v>
      </c>
      <c r="H58" s="2"/>
      <c r="I58" s="2"/>
      <c r="J58" s="2"/>
      <c r="K58" s="2"/>
    </row>
    <row r="59" ht="17.25" customHeight="1"/>
    <row r="60" spans="2:3" ht="15">
      <c r="B60" s="1" t="s">
        <v>46</v>
      </c>
      <c r="C60" s="1" t="s">
        <v>47</v>
      </c>
    </row>
    <row r="61" ht="15">
      <c r="C61" s="1" t="s">
        <v>48</v>
      </c>
    </row>
    <row r="62" spans="3:11" ht="15" thickBot="1">
      <c r="C62" s="1" t="s">
        <v>49</v>
      </c>
      <c r="H62" s="4">
        <f>SUM(H53:H58)</f>
        <v>2650</v>
      </c>
      <c r="I62" s="4">
        <f>SUM(I53:I58)</f>
        <v>-8549</v>
      </c>
      <c r="J62" s="4">
        <f>SUM(J53:J58)</f>
        <v>2650</v>
      </c>
      <c r="K62" s="4">
        <f>SUM(K53:K58)</f>
        <v>-8549</v>
      </c>
    </row>
    <row r="63" ht="17.25" customHeight="1" thickTop="1"/>
    <row r="64" spans="1:3" ht="15">
      <c r="A64" s="1">
        <v>3</v>
      </c>
      <c r="B64" s="1" t="s">
        <v>7</v>
      </c>
      <c r="C64" s="1" t="s">
        <v>97</v>
      </c>
    </row>
    <row r="65" ht="15">
      <c r="C65" s="1" t="s">
        <v>50</v>
      </c>
    </row>
    <row r="66" ht="15">
      <c r="C66" s="1" t="s">
        <v>51</v>
      </c>
    </row>
    <row r="67" ht="17.25" customHeight="1"/>
    <row r="68" spans="3:11" ht="15">
      <c r="C68" s="1" t="s">
        <v>92</v>
      </c>
      <c r="K68" s="13"/>
    </row>
    <row r="69" spans="3:11" ht="15">
      <c r="C69" s="1" t="s">
        <v>93</v>
      </c>
      <c r="H69" s="13">
        <f>H53/781690*100</f>
        <v>0.3390090700917243</v>
      </c>
      <c r="I69" s="13">
        <f>I62/776241*100</f>
        <v>-1.1013332199664794</v>
      </c>
      <c r="J69" s="13">
        <f>J53/781690*100</f>
        <v>0.3390090700917243</v>
      </c>
      <c r="K69" s="13">
        <f>K62/776263*100</f>
        <v>-1.1013020071805562</v>
      </c>
    </row>
    <row r="70" spans="8:11" ht="17.25" customHeight="1">
      <c r="H70" s="13"/>
      <c r="I70" s="13"/>
      <c r="K70" s="13"/>
    </row>
    <row r="71" spans="3:11" ht="15">
      <c r="C71" s="1" t="s">
        <v>86</v>
      </c>
      <c r="H71" s="24" t="s">
        <v>75</v>
      </c>
      <c r="I71" s="24" t="s">
        <v>75</v>
      </c>
      <c r="J71" s="24" t="s">
        <v>75</v>
      </c>
      <c r="K71" s="24" t="s">
        <v>75</v>
      </c>
    </row>
    <row r="72" spans="8:9" ht="15.75" customHeight="1">
      <c r="H72" s="13"/>
      <c r="I72" s="13"/>
    </row>
    <row r="73" spans="1:11" ht="15">
      <c r="A73" s="1">
        <v>4</v>
      </c>
      <c r="B73" s="1" t="s">
        <v>7</v>
      </c>
      <c r="C73" s="1" t="s">
        <v>101</v>
      </c>
      <c r="H73" s="24" t="s">
        <v>75</v>
      </c>
      <c r="I73" s="24" t="s">
        <v>75</v>
      </c>
      <c r="J73" s="24" t="s">
        <v>75</v>
      </c>
      <c r="K73" s="24" t="s">
        <v>75</v>
      </c>
    </row>
    <row r="75" spans="2:11" ht="15">
      <c r="B75" s="1" t="s">
        <v>9</v>
      </c>
      <c r="C75" s="1" t="s">
        <v>102</v>
      </c>
      <c r="H75" s="24" t="s">
        <v>75</v>
      </c>
      <c r="I75" s="24" t="s">
        <v>75</v>
      </c>
      <c r="J75" s="24" t="s">
        <v>75</v>
      </c>
      <c r="K75" s="24" t="s">
        <v>75</v>
      </c>
    </row>
    <row r="77" spans="1:11" ht="15">
      <c r="A77" s="1">
        <v>5</v>
      </c>
      <c r="B77" s="1" t="s">
        <v>103</v>
      </c>
      <c r="H77" s="25" t="s">
        <v>75</v>
      </c>
      <c r="I77" s="25" t="s">
        <v>75</v>
      </c>
      <c r="J77" s="13">
        <f>'BS'!H56/100</f>
        <v>0.20468855940334404</v>
      </c>
      <c r="K77" s="13">
        <f>'BS'!I56/100</f>
        <v>0.2014187209763461</v>
      </c>
    </row>
    <row r="78" spans="9:11" ht="15">
      <c r="I78" s="13"/>
      <c r="J78" s="13"/>
      <c r="K78" s="13"/>
    </row>
  </sheetData>
  <printOptions/>
  <pageMargins left="0.44" right="0.2" top="0.89" bottom="0.54" header="0.5" footer="0.31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49">
      <selection activeCell="F65" sqref="F65"/>
    </sheetView>
  </sheetViews>
  <sheetFormatPr defaultColWidth="9.140625" defaultRowHeight="12.75"/>
  <cols>
    <col min="1" max="1" width="5.140625" style="1" customWidth="1"/>
    <col min="2" max="2" width="2.28125" style="1" customWidth="1"/>
    <col min="3" max="7" width="9.140625" style="1" customWidth="1"/>
    <col min="8" max="8" width="15.7109375" style="6" customWidth="1"/>
    <col min="9" max="9" width="16.140625" style="6" customWidth="1"/>
    <col min="10" max="10" width="9.28125" style="1" bestFit="1" customWidth="1"/>
    <col min="11" max="16384" width="9.140625" style="1" customWidth="1"/>
  </cols>
  <sheetData>
    <row r="1" spans="1:9" ht="15">
      <c r="A1" s="14" t="s">
        <v>74</v>
      </c>
      <c r="B1" s="15"/>
      <c r="C1" s="15"/>
      <c r="D1" s="15"/>
      <c r="E1" s="15"/>
      <c r="F1" s="15"/>
      <c r="G1" s="15"/>
      <c r="H1" s="16"/>
      <c r="I1" s="16"/>
    </row>
    <row r="2" spans="1:9" ht="15">
      <c r="A2" s="15"/>
      <c r="B2" s="15"/>
      <c r="C2" s="15"/>
      <c r="D2" s="15"/>
      <c r="E2" s="15"/>
      <c r="F2" s="15"/>
      <c r="G2" s="15"/>
      <c r="H2" s="16"/>
      <c r="I2" s="16"/>
    </row>
    <row r="3" spans="1:9" ht="15">
      <c r="A3" s="14" t="s">
        <v>52</v>
      </c>
      <c r="B3" s="15"/>
      <c r="C3" s="15"/>
      <c r="D3" s="15"/>
      <c r="E3" s="15"/>
      <c r="F3" s="15"/>
      <c r="G3" s="15"/>
      <c r="H3" s="16"/>
      <c r="I3" s="16"/>
    </row>
    <row r="4" spans="1:9" ht="15">
      <c r="A4" s="15"/>
      <c r="B4" s="15"/>
      <c r="C4" s="15"/>
      <c r="D4" s="15"/>
      <c r="E4" s="15"/>
      <c r="F4" s="15"/>
      <c r="G4" s="15"/>
      <c r="H4" s="16"/>
      <c r="I4" s="16"/>
    </row>
    <row r="5" spans="1:9" ht="15">
      <c r="A5" s="15"/>
      <c r="B5" s="15"/>
      <c r="C5" s="15"/>
      <c r="D5" s="15"/>
      <c r="E5" s="15"/>
      <c r="F5" s="15"/>
      <c r="G5" s="15"/>
      <c r="H5" s="3" t="s">
        <v>53</v>
      </c>
      <c r="I5" s="3" t="s">
        <v>53</v>
      </c>
    </row>
    <row r="6" spans="1:9" ht="15">
      <c r="A6" s="15"/>
      <c r="B6" s="15"/>
      <c r="C6" s="15"/>
      <c r="D6" s="15"/>
      <c r="E6" s="15"/>
      <c r="F6" s="15"/>
      <c r="G6" s="15"/>
      <c r="H6" s="3" t="s">
        <v>2</v>
      </c>
      <c r="I6" s="3" t="s">
        <v>54</v>
      </c>
    </row>
    <row r="7" spans="1:9" ht="15">
      <c r="A7" s="15"/>
      <c r="B7" s="15"/>
      <c r="C7" s="15"/>
      <c r="D7" s="15"/>
      <c r="E7" s="15"/>
      <c r="F7" s="15"/>
      <c r="G7" s="15"/>
      <c r="H7" s="3" t="s">
        <v>55</v>
      </c>
      <c r="I7" s="3" t="s">
        <v>55</v>
      </c>
    </row>
    <row r="8" spans="1:9" ht="15">
      <c r="A8" s="15"/>
      <c r="B8" s="15"/>
      <c r="C8" s="15"/>
      <c r="D8" s="15"/>
      <c r="E8" s="15"/>
      <c r="F8" s="15"/>
      <c r="G8" s="15"/>
      <c r="H8" s="3" t="s">
        <v>96</v>
      </c>
      <c r="I8" s="3" t="s">
        <v>105</v>
      </c>
    </row>
    <row r="9" spans="1:9" ht="15">
      <c r="A9" s="15"/>
      <c r="B9" s="15"/>
      <c r="C9" s="15"/>
      <c r="D9" s="15"/>
      <c r="E9" s="15"/>
      <c r="F9" s="15"/>
      <c r="G9" s="15"/>
      <c r="H9" s="3" t="s">
        <v>90</v>
      </c>
      <c r="I9" s="3" t="s">
        <v>104</v>
      </c>
    </row>
    <row r="10" spans="1:9" ht="15">
      <c r="A10" s="15"/>
      <c r="B10" s="15"/>
      <c r="C10" s="15"/>
      <c r="D10" s="15"/>
      <c r="E10" s="15"/>
      <c r="F10" s="15"/>
      <c r="G10" s="15"/>
      <c r="H10" s="3" t="s">
        <v>6</v>
      </c>
      <c r="I10" s="3" t="s">
        <v>6</v>
      </c>
    </row>
    <row r="11" spans="1:9" ht="16.5" customHeight="1">
      <c r="A11" s="15"/>
      <c r="B11" s="15"/>
      <c r="C11" s="15"/>
      <c r="D11" s="15"/>
      <c r="E11" s="15"/>
      <c r="F11" s="15"/>
      <c r="G11" s="15"/>
      <c r="H11" s="16"/>
      <c r="I11" s="16"/>
    </row>
    <row r="12" spans="1:9" ht="15">
      <c r="A12" s="15">
        <v>1</v>
      </c>
      <c r="B12" s="15" t="s">
        <v>56</v>
      </c>
      <c r="C12" s="15"/>
      <c r="D12" s="15"/>
      <c r="E12" s="15"/>
      <c r="F12" s="15"/>
      <c r="G12" s="15"/>
      <c r="H12" s="16">
        <v>11898</v>
      </c>
      <c r="I12" s="16">
        <v>11902</v>
      </c>
    </row>
    <row r="13" spans="1:9" ht="15">
      <c r="A13" s="15">
        <v>2</v>
      </c>
      <c r="B13" s="15" t="s">
        <v>57</v>
      </c>
      <c r="C13" s="15"/>
      <c r="D13" s="15"/>
      <c r="E13" s="15"/>
      <c r="F13" s="15"/>
      <c r="G13" s="15"/>
      <c r="H13" s="16">
        <v>26866</v>
      </c>
      <c r="I13" s="16">
        <v>26843</v>
      </c>
    </row>
    <row r="14" spans="1:9" ht="15">
      <c r="A14" s="15">
        <v>3</v>
      </c>
      <c r="B14" s="15" t="s">
        <v>58</v>
      </c>
      <c r="C14" s="15"/>
      <c r="D14" s="15"/>
      <c r="E14" s="15"/>
      <c r="F14" s="15"/>
      <c r="G14" s="15"/>
      <c r="H14" s="16">
        <v>838</v>
      </c>
      <c r="I14" s="16">
        <v>838</v>
      </c>
    </row>
    <row r="15" spans="1:9" ht="15">
      <c r="A15" s="15">
        <v>4</v>
      </c>
      <c r="B15" s="15" t="s">
        <v>83</v>
      </c>
      <c r="C15" s="15"/>
      <c r="D15" s="15"/>
      <c r="E15" s="15"/>
      <c r="F15" s="15"/>
      <c r="G15" s="15"/>
      <c r="H15" s="16">
        <f>337365</f>
        <v>337365</v>
      </c>
      <c r="I15" s="16">
        <f>349202-13326</f>
        <v>335876</v>
      </c>
    </row>
    <row r="16" spans="1:9" ht="15">
      <c r="A16" s="15">
        <v>5</v>
      </c>
      <c r="B16" s="15" t="s">
        <v>84</v>
      </c>
      <c r="C16" s="15"/>
      <c r="D16" s="15"/>
      <c r="E16" s="15"/>
      <c r="F16" s="15"/>
      <c r="G16" s="15"/>
      <c r="H16" s="16">
        <v>553292</v>
      </c>
      <c r="I16" s="16">
        <v>553291</v>
      </c>
    </row>
    <row r="17" spans="1:9" ht="15">
      <c r="A17" s="15">
        <v>6</v>
      </c>
      <c r="B17" s="15" t="s">
        <v>59</v>
      </c>
      <c r="C17" s="15"/>
      <c r="D17" s="15"/>
      <c r="E17" s="15"/>
      <c r="F17" s="15"/>
      <c r="G17" s="15"/>
      <c r="H17" s="18">
        <f>4317+3448</f>
        <v>7765</v>
      </c>
      <c r="I17" s="18">
        <v>7670</v>
      </c>
    </row>
    <row r="18" spans="1:9" ht="15">
      <c r="A18" s="15"/>
      <c r="B18" s="15"/>
      <c r="C18" s="15"/>
      <c r="D18" s="15"/>
      <c r="E18" s="15"/>
      <c r="F18" s="15"/>
      <c r="G18" s="15"/>
      <c r="H18" s="16">
        <f>SUM(H12:H17)</f>
        <v>938024</v>
      </c>
      <c r="I18" s="16">
        <f>SUM(I12:I17)</f>
        <v>936420</v>
      </c>
    </row>
    <row r="19" spans="1:9" ht="12.75" customHeight="1">
      <c r="A19" s="15"/>
      <c r="B19" s="15"/>
      <c r="C19" s="15"/>
      <c r="D19" s="15"/>
      <c r="E19" s="15"/>
      <c r="F19" s="15"/>
      <c r="G19" s="15"/>
      <c r="H19" s="16"/>
      <c r="I19" s="16"/>
    </row>
    <row r="20" spans="1:9" ht="15">
      <c r="A20" s="15">
        <v>7</v>
      </c>
      <c r="B20" s="15" t="s">
        <v>60</v>
      </c>
      <c r="C20" s="15"/>
      <c r="D20" s="15"/>
      <c r="E20" s="15"/>
      <c r="F20" s="15"/>
      <c r="G20" s="15"/>
      <c r="H20" s="15"/>
      <c r="I20" s="16"/>
    </row>
    <row r="21" spans="1:9" ht="15">
      <c r="A21" s="15"/>
      <c r="B21" s="15"/>
      <c r="C21" s="15" t="s">
        <v>61</v>
      </c>
      <c r="D21" s="15"/>
      <c r="E21" s="15"/>
      <c r="F21" s="15"/>
      <c r="G21" s="15"/>
      <c r="H21" s="16">
        <v>76</v>
      </c>
      <c r="I21" s="16">
        <v>85</v>
      </c>
    </row>
    <row r="22" spans="1:9" ht="15">
      <c r="A22" s="15"/>
      <c r="B22" s="15"/>
      <c r="C22" s="15" t="s">
        <v>62</v>
      </c>
      <c r="D22" s="15"/>
      <c r="E22" s="15"/>
      <c r="F22" s="15"/>
      <c r="G22" s="15"/>
      <c r="H22" s="16">
        <v>6107</v>
      </c>
      <c r="I22" s="16">
        <v>4753</v>
      </c>
    </row>
    <row r="23" spans="1:9" ht="15">
      <c r="A23" s="15"/>
      <c r="B23" s="15"/>
      <c r="C23" s="15" t="s">
        <v>80</v>
      </c>
      <c r="D23" s="15"/>
      <c r="E23" s="15"/>
      <c r="F23" s="15"/>
      <c r="G23" s="15"/>
      <c r="H23" s="16">
        <v>24835</v>
      </c>
      <c r="I23" s="16">
        <v>4887</v>
      </c>
    </row>
    <row r="24" spans="1:9" ht="15">
      <c r="A24" s="15"/>
      <c r="B24" s="15"/>
      <c r="C24" s="15" t="s">
        <v>79</v>
      </c>
      <c r="D24" s="15"/>
      <c r="E24" s="15"/>
      <c r="F24" s="15"/>
      <c r="G24" s="15"/>
      <c r="H24" s="16">
        <v>2124</v>
      </c>
      <c r="I24" s="16">
        <v>4621</v>
      </c>
    </row>
    <row r="25" spans="1:9" ht="15">
      <c r="A25" s="15"/>
      <c r="B25" s="15"/>
      <c r="C25" s="15" t="s">
        <v>85</v>
      </c>
      <c r="D25" s="15"/>
      <c r="E25" s="15"/>
      <c r="F25" s="15"/>
      <c r="G25" s="15"/>
      <c r="H25" s="18">
        <v>121768</v>
      </c>
      <c r="I25" s="18">
        <v>104924</v>
      </c>
    </row>
    <row r="26" spans="1:9" ht="15.75" customHeight="1">
      <c r="A26" s="15"/>
      <c r="B26" s="15"/>
      <c r="C26" s="15"/>
      <c r="D26" s="15"/>
      <c r="E26" s="15"/>
      <c r="F26" s="15"/>
      <c r="G26" s="15"/>
      <c r="H26" s="16">
        <f>SUM(H21:H25)</f>
        <v>154910</v>
      </c>
      <c r="I26" s="16">
        <f>SUM(I21:I25)</f>
        <v>119270</v>
      </c>
    </row>
    <row r="27" spans="1:9" ht="14.25" customHeight="1">
      <c r="A27" s="15"/>
      <c r="B27" s="15"/>
      <c r="C27" s="15"/>
      <c r="D27" s="15"/>
      <c r="E27" s="15"/>
      <c r="F27" s="15"/>
      <c r="G27" s="15"/>
      <c r="H27" s="16"/>
      <c r="I27" s="16"/>
    </row>
    <row r="28" spans="1:9" ht="15">
      <c r="A28" s="15">
        <v>8</v>
      </c>
      <c r="B28" s="15" t="s">
        <v>63</v>
      </c>
      <c r="C28" s="15"/>
      <c r="D28" s="15"/>
      <c r="E28" s="15"/>
      <c r="F28" s="15"/>
      <c r="G28" s="15"/>
      <c r="H28" s="16"/>
      <c r="I28" s="16"/>
    </row>
    <row r="29" spans="1:9" ht="15">
      <c r="A29" s="15"/>
      <c r="B29" s="15"/>
      <c r="C29" s="15" t="s">
        <v>64</v>
      </c>
      <c r="D29" s="15"/>
      <c r="E29" s="15"/>
      <c r="F29" s="15"/>
      <c r="G29" s="15"/>
      <c r="H29" s="16">
        <v>56406</v>
      </c>
      <c r="I29" s="16">
        <v>590541</v>
      </c>
    </row>
    <row r="30" spans="1:9" ht="15">
      <c r="A30" s="15"/>
      <c r="B30" s="15"/>
      <c r="C30" s="15" t="s">
        <v>65</v>
      </c>
      <c r="D30" s="15"/>
      <c r="E30" s="15"/>
      <c r="F30" s="15"/>
      <c r="G30" s="15"/>
      <c r="H30" s="16">
        <v>27268</v>
      </c>
      <c r="I30" s="16">
        <v>27847</v>
      </c>
    </row>
    <row r="31" spans="1:9" ht="15">
      <c r="A31" s="15"/>
      <c r="B31" s="15"/>
      <c r="C31" s="15" t="s">
        <v>76</v>
      </c>
      <c r="D31" s="15"/>
      <c r="E31" s="15"/>
      <c r="F31" s="15"/>
      <c r="G31" s="15"/>
      <c r="H31" s="19">
        <f>78293+257-1</f>
        <v>78549</v>
      </c>
      <c r="I31" s="16">
        <f>141592-1</f>
        <v>141591</v>
      </c>
    </row>
    <row r="32" spans="1:9" ht="15">
      <c r="A32" s="15"/>
      <c r="B32" s="15"/>
      <c r="C32" s="15" t="s">
        <v>66</v>
      </c>
      <c r="D32" s="15"/>
      <c r="E32" s="15"/>
      <c r="F32" s="15"/>
      <c r="G32" s="15"/>
      <c r="H32" s="18">
        <v>20782</v>
      </c>
      <c r="I32" s="18">
        <v>19351</v>
      </c>
    </row>
    <row r="33" spans="1:9" ht="15">
      <c r="A33" s="15"/>
      <c r="B33" s="15"/>
      <c r="C33" s="15"/>
      <c r="D33" s="15"/>
      <c r="E33" s="15"/>
      <c r="F33" s="15"/>
      <c r="G33" s="15"/>
      <c r="H33" s="16">
        <f>SUM(H29:H32)</f>
        <v>183005</v>
      </c>
      <c r="I33" s="16">
        <f>SUM(I29:I32)</f>
        <v>779330</v>
      </c>
    </row>
    <row r="34" spans="1:9" ht="16.5" customHeight="1">
      <c r="A34" s="15"/>
      <c r="B34" s="15"/>
      <c r="C34" s="15"/>
      <c r="D34" s="15"/>
      <c r="E34" s="15"/>
      <c r="F34" s="15"/>
      <c r="G34" s="15"/>
      <c r="H34" s="16"/>
      <c r="I34" s="16"/>
    </row>
    <row r="35" spans="1:10" ht="15">
      <c r="A35" s="15">
        <v>9</v>
      </c>
      <c r="B35" s="15" t="s">
        <v>88</v>
      </c>
      <c r="C35" s="15"/>
      <c r="D35" s="15"/>
      <c r="E35" s="15"/>
      <c r="F35" s="15"/>
      <c r="G35" s="15"/>
      <c r="H35" s="16">
        <f>H26-H33</f>
        <v>-28095</v>
      </c>
      <c r="I35" s="16">
        <f>I26-I33</f>
        <v>-660060</v>
      </c>
      <c r="J35" s="6"/>
    </row>
    <row r="36" spans="1:9" ht="12.75" customHeight="1">
      <c r="A36" s="15"/>
      <c r="B36" s="15"/>
      <c r="C36" s="15"/>
      <c r="D36" s="15"/>
      <c r="E36" s="15"/>
      <c r="F36" s="15"/>
      <c r="G36" s="15"/>
      <c r="H36" s="16"/>
      <c r="I36" s="16"/>
    </row>
    <row r="37" spans="1:9" ht="12.75" customHeight="1" thickBot="1">
      <c r="A37" s="15"/>
      <c r="B37" s="15"/>
      <c r="C37" s="15"/>
      <c r="D37" s="15"/>
      <c r="E37" s="15"/>
      <c r="F37" s="15"/>
      <c r="G37" s="15"/>
      <c r="H37" s="21">
        <f>H35+H18</f>
        <v>909929</v>
      </c>
      <c r="I37" s="21">
        <f>I18+I35</f>
        <v>276360</v>
      </c>
    </row>
    <row r="38" spans="1:9" ht="12.75" customHeight="1" thickTop="1">
      <c r="A38" s="15"/>
      <c r="B38" s="15"/>
      <c r="C38" s="15"/>
      <c r="D38" s="15"/>
      <c r="E38" s="15"/>
      <c r="F38" s="15"/>
      <c r="G38" s="15"/>
      <c r="H38" s="16"/>
      <c r="I38" s="16"/>
    </row>
    <row r="39" spans="1:9" ht="15">
      <c r="A39" s="15">
        <v>10</v>
      </c>
      <c r="B39" s="15" t="s">
        <v>67</v>
      </c>
      <c r="C39" s="15"/>
      <c r="D39" s="15"/>
      <c r="E39" s="15"/>
      <c r="F39" s="15"/>
      <c r="G39" s="15"/>
      <c r="H39" s="16"/>
      <c r="I39" s="16"/>
    </row>
    <row r="40" spans="1:9" ht="15">
      <c r="A40" s="15"/>
      <c r="C40" s="15"/>
      <c r="D40" s="15"/>
      <c r="E40" s="15"/>
      <c r="F40" s="15"/>
      <c r="G40" s="15"/>
      <c r="H40" s="1"/>
      <c r="I40" s="1"/>
    </row>
    <row r="41" spans="1:9" ht="15">
      <c r="A41" s="15"/>
      <c r="B41" s="15" t="s">
        <v>68</v>
      </c>
      <c r="C41" s="22"/>
      <c r="D41" s="15"/>
      <c r="E41" s="15"/>
      <c r="F41" s="15"/>
      <c r="G41" s="15"/>
      <c r="H41" s="16">
        <v>781690</v>
      </c>
      <c r="I41" s="16">
        <v>781690</v>
      </c>
    </row>
    <row r="42" spans="1:9" ht="15">
      <c r="A42" s="15"/>
      <c r="B42" s="15" t="s">
        <v>69</v>
      </c>
      <c r="C42" s="15"/>
      <c r="D42" s="15"/>
      <c r="E42" s="15"/>
      <c r="F42" s="15"/>
      <c r="G42" s="15"/>
      <c r="H42" s="16"/>
      <c r="I42" s="16"/>
    </row>
    <row r="43" spans="1:9" ht="15">
      <c r="A43" s="15"/>
      <c r="B43" s="15"/>
      <c r="C43" s="22" t="s">
        <v>70</v>
      </c>
      <c r="D43" s="15"/>
      <c r="E43" s="15"/>
      <c r="F43" s="15"/>
      <c r="G43" s="15"/>
      <c r="H43" s="16">
        <v>156</v>
      </c>
      <c r="I43" s="16">
        <v>156</v>
      </c>
    </row>
    <row r="44" spans="1:9" ht="15">
      <c r="A44" s="15"/>
      <c r="B44" s="15"/>
      <c r="C44" s="22" t="s">
        <v>98</v>
      </c>
      <c r="D44" s="15"/>
      <c r="E44" s="15"/>
      <c r="F44" s="15"/>
      <c r="G44" s="15"/>
      <c r="H44" s="16">
        <v>72</v>
      </c>
      <c r="I44" s="16">
        <v>72</v>
      </c>
    </row>
    <row r="45" spans="1:9" ht="15">
      <c r="A45" s="15"/>
      <c r="B45" s="15"/>
      <c r="C45" s="22" t="s">
        <v>78</v>
      </c>
      <c r="D45" s="15"/>
      <c r="E45" s="15"/>
      <c r="F45" s="15"/>
      <c r="G45" s="15"/>
      <c r="H45" s="16">
        <v>1312</v>
      </c>
      <c r="I45" s="16">
        <v>1312</v>
      </c>
    </row>
    <row r="46" spans="1:9" ht="15">
      <c r="A46" s="15"/>
      <c r="B46" s="15"/>
      <c r="C46" s="22" t="s">
        <v>87</v>
      </c>
      <c r="D46" s="15"/>
      <c r="E46" s="15"/>
      <c r="F46" s="15"/>
      <c r="G46" s="16"/>
      <c r="H46" s="18">
        <v>-615462</v>
      </c>
      <c r="I46" s="18">
        <v>-618113</v>
      </c>
    </row>
    <row r="47" spans="1:9" ht="15">
      <c r="A47" s="15"/>
      <c r="B47" s="15"/>
      <c r="C47" s="15"/>
      <c r="D47" s="15"/>
      <c r="E47" s="15"/>
      <c r="F47" s="15"/>
      <c r="G47" s="15"/>
      <c r="H47" s="16">
        <f>SUM(H41:H46)</f>
        <v>167768</v>
      </c>
      <c r="I47" s="16">
        <f>SUM(I41:I46)</f>
        <v>165117</v>
      </c>
    </row>
    <row r="48" spans="1:9" ht="12.75" customHeight="1">
      <c r="A48" s="15"/>
      <c r="C48" s="15"/>
      <c r="D48" s="15"/>
      <c r="E48" s="15"/>
      <c r="F48" s="15"/>
      <c r="G48" s="15"/>
      <c r="H48" s="16"/>
      <c r="I48" s="16"/>
    </row>
    <row r="49" spans="1:9" ht="15">
      <c r="A49" s="15">
        <v>11</v>
      </c>
      <c r="B49" s="15" t="s">
        <v>71</v>
      </c>
      <c r="C49" s="15"/>
      <c r="D49" s="15"/>
      <c r="E49" s="15"/>
      <c r="F49" s="15"/>
      <c r="G49" s="15"/>
      <c r="H49" s="16">
        <v>10319</v>
      </c>
      <c r="I49" s="16">
        <v>10184</v>
      </c>
    </row>
    <row r="50" spans="1:9" ht="15">
      <c r="A50" s="15">
        <v>12</v>
      </c>
      <c r="B50" s="15" t="s">
        <v>72</v>
      </c>
      <c r="C50" s="15"/>
      <c r="D50" s="15"/>
      <c r="E50" s="15"/>
      <c r="F50" s="15"/>
      <c r="G50" s="15"/>
      <c r="H50" s="16">
        <v>36875</v>
      </c>
      <c r="I50" s="16">
        <v>43092</v>
      </c>
    </row>
    <row r="51" spans="1:9" ht="15">
      <c r="A51" s="15">
        <v>13</v>
      </c>
      <c r="B51" s="15" t="s">
        <v>77</v>
      </c>
      <c r="C51" s="15"/>
      <c r="D51" s="15"/>
      <c r="E51" s="15"/>
      <c r="F51" s="15"/>
      <c r="G51" s="15"/>
      <c r="H51" s="20">
        <v>57967</v>
      </c>
      <c r="I51" s="16">
        <v>57967</v>
      </c>
    </row>
    <row r="52" spans="1:9" ht="15">
      <c r="A52" s="15">
        <v>14</v>
      </c>
      <c r="B52" s="15" t="s">
        <v>100</v>
      </c>
      <c r="D52" s="15"/>
      <c r="E52" s="15"/>
      <c r="F52" s="15"/>
      <c r="G52" s="15"/>
      <c r="H52" s="16">
        <v>637000</v>
      </c>
      <c r="I52" s="17" t="s">
        <v>75</v>
      </c>
    </row>
    <row r="53" spans="1:9" ht="15">
      <c r="A53" s="15"/>
      <c r="B53" s="15"/>
      <c r="C53" s="15"/>
      <c r="D53" s="15"/>
      <c r="E53" s="15"/>
      <c r="F53" s="15"/>
      <c r="G53" s="15"/>
      <c r="H53" s="20"/>
      <c r="I53" s="16"/>
    </row>
    <row r="54" spans="1:9" ht="13.5" customHeight="1" thickBot="1">
      <c r="A54" s="15"/>
      <c r="B54" s="15"/>
      <c r="C54" s="15"/>
      <c r="D54" s="15"/>
      <c r="E54" s="15"/>
      <c r="F54" s="15"/>
      <c r="G54" s="15"/>
      <c r="H54" s="21">
        <f>SUM(H47:H52)</f>
        <v>909929</v>
      </c>
      <c r="I54" s="21">
        <f>SUM(I47:I51)</f>
        <v>276360</v>
      </c>
    </row>
    <row r="55" spans="1:9" ht="15" thickTop="1">
      <c r="A55" s="15"/>
      <c r="B55" s="15"/>
      <c r="C55" s="15"/>
      <c r="D55" s="15"/>
      <c r="E55" s="15"/>
      <c r="F55" s="15"/>
      <c r="G55" s="15"/>
      <c r="H55" s="16"/>
      <c r="I55" s="16"/>
    </row>
    <row r="56" spans="1:9" ht="15">
      <c r="A56" s="15">
        <v>15</v>
      </c>
      <c r="B56" s="15" t="s">
        <v>73</v>
      </c>
      <c r="C56" s="15"/>
      <c r="D56" s="15"/>
      <c r="E56" s="15"/>
      <c r="F56" s="15"/>
      <c r="G56" s="15"/>
      <c r="H56" s="16">
        <f>(H47-H17)/H41*100</f>
        <v>20.468855940334404</v>
      </c>
      <c r="I56" s="16">
        <f>(I47-I17)/I41*100</f>
        <v>20.14187209763461</v>
      </c>
    </row>
    <row r="57" spans="1:9" ht="15">
      <c r="A57" s="15"/>
      <c r="B57" s="15"/>
      <c r="C57" s="15"/>
      <c r="D57" s="15"/>
      <c r="E57" s="15"/>
      <c r="F57" s="15"/>
      <c r="G57" s="15"/>
      <c r="H57" s="16"/>
      <c r="I57" s="16"/>
    </row>
    <row r="58" spans="1:9" ht="15">
      <c r="A58" s="15"/>
      <c r="B58" s="15"/>
      <c r="C58" s="15"/>
      <c r="D58" s="15"/>
      <c r="E58" s="15"/>
      <c r="F58" s="15"/>
      <c r="G58" s="15"/>
      <c r="H58" s="16"/>
      <c r="I58" s="16"/>
    </row>
    <row r="59" spans="1:9" ht="15" hidden="1">
      <c r="A59" s="15"/>
      <c r="B59" s="15"/>
      <c r="C59" s="5" t="s">
        <v>82</v>
      </c>
      <c r="D59" s="15"/>
      <c r="E59" s="15"/>
      <c r="F59" s="15"/>
      <c r="G59" s="15"/>
      <c r="H59" s="23">
        <f>H37-H54</f>
        <v>0</v>
      </c>
      <c r="I59" s="23">
        <f>I37-I54</f>
        <v>0</v>
      </c>
    </row>
    <row r="60" spans="7:9" ht="15" hidden="1">
      <c r="G60" s="1" t="s">
        <v>94</v>
      </c>
      <c r="H60" s="6">
        <f>H37-H54</f>
        <v>0</v>
      </c>
      <c r="I60" s="6">
        <f>I37-I54</f>
        <v>0</v>
      </c>
    </row>
  </sheetData>
  <printOptions/>
  <pageMargins left="0.91" right="0.82" top="0.76" bottom="0.71" header="0.6" footer="0.49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DAMANSARA REALTY BERHAD</dc:creator>
  <cp:keywords/>
  <dc:description/>
  <cp:lastModifiedBy>Chan</cp:lastModifiedBy>
  <cp:lastPrinted>2000-05-25T06:50:00Z</cp:lastPrinted>
  <dcterms:created xsi:type="dcterms:W3CDTF">1999-11-23T01:43:18Z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