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BS" sheetId="1" r:id="rId1"/>
    <sheet name="P&amp;L" sheetId="2" r:id="rId2"/>
  </sheets>
  <externalReferences>
    <externalReference r:id="rId5"/>
    <externalReference r:id="rId6"/>
  </externalReferences>
  <definedNames>
    <definedName name="_xlnm.Print_Area" localSheetId="1">'P&amp;L'!$B$1:$V$88</definedName>
    <definedName name="_xlnm.Print_Titles" localSheetId="1">'P&amp;L'!$9:$14</definedName>
  </definedNames>
  <calcPr fullCalcOnLoad="1"/>
</workbook>
</file>

<file path=xl/sharedStrings.xml><?xml version="1.0" encoding="utf-8"?>
<sst xmlns="http://schemas.openxmlformats.org/spreadsheetml/2006/main" count="175" uniqueCount="137">
  <si>
    <t>Stocks</t>
  </si>
  <si>
    <t>Reserves</t>
  </si>
  <si>
    <t xml:space="preserve">INSAS BERHAD </t>
  </si>
  <si>
    <t>QUARTER</t>
  </si>
  <si>
    <t>END OF CURRENT</t>
  </si>
  <si>
    <t xml:space="preserve">     QUARTER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</si>
  <si>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</si>
  <si>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</si>
  <si>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</si>
  <si>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</si>
  <si>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</si>
  <si>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</si>
  <si>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</si>
  <si>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</si>
  <si>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</si>
  <si>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</si>
  <si>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</si>
  <si>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</si>
  <si>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</si>
  <si>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</si>
  <si>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</si>
  <si>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</si>
  <si>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</si>
  <si>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</si>
  <si>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</si>
  <si>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</si>
  <si>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</si>
  <si>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</si>
  <si>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</si>
  <si>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</si>
  <si>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</si>
  <si>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</si>
  <si>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Profits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</si>
  <si>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</si>
  <si>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</si>
  <si>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</si>
  <si>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</si>
  <si>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</si>
  <si>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</si>
  <si>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</si>
  <si>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</si>
  <si>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</si>
  <si>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</si>
  <si>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</si>
  <si>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</si>
  <si>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</si>
  <si>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</si>
  <si>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</si>
  <si>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</si>
  <si>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</si>
  <si>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</si>
  <si>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Net tangible assets per share (sen)</t>
  </si>
  <si>
    <t xml:space="preserve">           AS AT</t>
  </si>
  <si>
    <t>CONSOLIDATED BALANCE SHEET</t>
  </si>
  <si>
    <t>INSAS BERHAD</t>
  </si>
  <si>
    <t>have not been audited</t>
  </si>
  <si>
    <t>CONSOLIDATED INCOME STATEMENT</t>
  </si>
  <si>
    <t>CURRENT</t>
  </si>
  <si>
    <t>PRECEDING YEAR</t>
  </si>
  <si>
    <t>CORRESPONDING</t>
  </si>
  <si>
    <t xml:space="preserve">        INDIVIDUAL QUARTER</t>
  </si>
  <si>
    <t>TO DATE</t>
  </si>
  <si>
    <t xml:space="preserve">        PERIOD</t>
  </si>
  <si>
    <t xml:space="preserve">         RM'000</t>
  </si>
  <si>
    <t xml:space="preserve">         CUMULATIVE QUARTER</t>
  </si>
  <si>
    <t xml:space="preserve">   YEAR</t>
  </si>
  <si>
    <t>(a)</t>
  </si>
  <si>
    <t>Turnover</t>
  </si>
  <si>
    <t>(b)</t>
  </si>
  <si>
    <t>(c)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</si>
  <si>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</si>
  <si>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</si>
  <si>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</si>
  <si>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</si>
  <si>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</si>
  <si>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</si>
  <si>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</si>
  <si>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</si>
  <si>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</si>
  <si>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</si>
  <si>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</si>
  <si>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</si>
  <si>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</si>
  <si>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</si>
  <si>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</si>
  <si>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</si>
  <si>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</si>
  <si>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</si>
  <si>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</si>
  <si>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</si>
  <si>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</si>
  <si>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</si>
  <si>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</si>
  <si>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</si>
  <si>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</si>
  <si>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</si>
  <si>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</si>
  <si>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</si>
  <si>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</si>
  <si>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</si>
  <si>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</si>
  <si>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>Basic (based on ordinary</t>
  </si>
  <si>
    <t>shares) (sen)</t>
  </si>
  <si>
    <t xml:space="preserve">Fully diliuted (based on </t>
  </si>
  <si>
    <t>ordinary shares) (sen)</t>
  </si>
  <si>
    <t>Operating profit before</t>
  </si>
  <si>
    <t>Operating profit after</t>
  </si>
  <si>
    <t>Profit before taxation,</t>
  </si>
  <si>
    <t>Profit after taxation</t>
  </si>
  <si>
    <t>Profit after taxation and</t>
  </si>
  <si>
    <t xml:space="preserve">      31/12/1999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</si>
  <si>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</si>
  <si>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</si>
  <si>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</si>
  <si>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</si>
  <si>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</si>
  <si>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</si>
  <si>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>Quarterly report on consolidated results for the financial period ended 31 December 1999. The figures</t>
  </si>
  <si>
    <t xml:space="preserve">   31/12/1999</t>
  </si>
  <si>
    <t xml:space="preserve">  31/12/1999</t>
  </si>
  <si>
    <t xml:space="preserve">      RM'000</t>
  </si>
  <si>
    <t xml:space="preserve">       RM'000</t>
  </si>
  <si>
    <t xml:space="preserve">       31/12/1998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</si>
  <si>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</si>
  <si>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</si>
  <si>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</si>
  <si>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</si>
  <si>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</si>
  <si>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</si>
  <si>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</si>
  <si>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>UNAUDITED RESULTS FOR 2ND QUARTER ENDED 31 DECEMBER 1999</t>
  </si>
  <si>
    <t>30/6/1999</t>
  </si>
  <si>
    <t xml:space="preserve">        YEAR END</t>
  </si>
  <si>
    <t xml:space="preserve">       QUARTER</t>
  </si>
  <si>
    <t xml:space="preserve">          RM'000</t>
  </si>
  <si>
    <t>Other income including</t>
  </si>
  <si>
    <t>interest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</si>
</sst>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0" fontId="3" fillId="0" borderId="0" xfId="0" applyFont="1" applyAlignment="1" quotePrefix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right"/>
    </xf>
    <xf numFmtId="38" fontId="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1299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M-GER95A.XLS"/>
      <sheetName val="PROREC"/>
      <sheetName val="Fixed Assets"/>
      <sheetName val="CON95PA-1.XLS"/>
      <sheetName val="SUMMA.XLS"/>
      <sheetName val="wassot&amp;p"/>
      <sheetName val="ASSC.XLS"/>
      <sheetName val="MINORITY.XLS"/>
    </sheetNames>
    <sheetDataSet>
      <sheetData sheetId="5">
        <row r="48">
          <cell r="C48">
            <v>0</v>
          </cell>
        </row>
      </sheetData>
      <sheetData sheetId="9">
        <row r="9">
          <cell r="H9">
            <v>297128.9452945</v>
          </cell>
        </row>
        <row r="13">
          <cell r="H13">
            <v>68337.1259141551</v>
          </cell>
        </row>
        <row r="15">
          <cell r="H15">
            <v>83597.44524</v>
          </cell>
        </row>
        <row r="18">
          <cell r="H18">
            <v>4255.782005259999</v>
          </cell>
        </row>
        <row r="21">
          <cell r="H21">
            <v>71874</v>
          </cell>
        </row>
        <row r="22">
          <cell r="H22">
            <v>19462.493340999998</v>
          </cell>
        </row>
        <row r="23">
          <cell r="H23">
            <v>250092.50024949998</v>
          </cell>
        </row>
        <row r="24">
          <cell r="H24">
            <v>43171.894024</v>
          </cell>
        </row>
        <row r="29">
          <cell r="H29">
            <v>153185.37099999998</v>
          </cell>
        </row>
        <row r="31">
          <cell r="H31">
            <v>240076.32345650002</v>
          </cell>
        </row>
        <row r="33">
          <cell r="H33">
            <v>13625.058726500001</v>
          </cell>
        </row>
        <row r="38">
          <cell r="H38">
            <v>209917.522941</v>
          </cell>
        </row>
        <row r="39">
          <cell r="H39">
            <v>59359.2447145</v>
          </cell>
        </row>
        <row r="44">
          <cell r="H44">
            <v>491.3698125</v>
          </cell>
        </row>
        <row r="45">
          <cell r="H45">
            <v>42428.2118145</v>
          </cell>
        </row>
        <row r="46">
          <cell r="H46">
            <v>120.21174400000018</v>
          </cell>
        </row>
        <row r="55">
          <cell r="H55">
            <v>3401.9724499999998</v>
          </cell>
        </row>
        <row r="62">
          <cell r="H62">
            <v>616860.9128726199</v>
          </cell>
        </row>
        <row r="83">
          <cell r="H83">
            <v>-20033.91993863963</v>
          </cell>
        </row>
        <row r="87">
          <cell r="H87">
            <v>12458.922554094876</v>
          </cell>
        </row>
        <row r="88">
          <cell r="H88">
            <v>295.8</v>
          </cell>
        </row>
        <row r="89">
          <cell r="H89">
            <v>3740.221818</v>
          </cell>
        </row>
        <row r="90">
          <cell r="H90">
            <v>139935</v>
          </cell>
        </row>
        <row r="91">
          <cell r="H91">
            <v>103768</v>
          </cell>
        </row>
        <row r="748">
          <cell r="H748">
            <v>66797</v>
          </cell>
        </row>
        <row r="751">
          <cell r="H751">
            <v>10870.238067574852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K13">
            <v>74905.9761035</v>
          </cell>
          <cell r="Q13">
            <v>139688.9761035</v>
          </cell>
          <cell r="T13">
            <v>69633</v>
          </cell>
        </row>
        <row r="15">
          <cell r="K15">
            <v>551</v>
          </cell>
          <cell r="Q15">
            <v>1537</v>
          </cell>
          <cell r="T15">
            <v>1167</v>
          </cell>
        </row>
        <row r="18">
          <cell r="K18">
            <v>2494.146849499999</v>
          </cell>
          <cell r="Q18">
            <v>6950.146849499999</v>
          </cell>
          <cell r="T18">
            <v>11790</v>
          </cell>
        </row>
        <row r="24">
          <cell r="K24">
            <v>15953.134189740005</v>
          </cell>
          <cell r="Q24">
            <v>29521.134189740005</v>
          </cell>
          <cell r="T24">
            <v>22143</v>
          </cell>
        </row>
        <row r="26">
          <cell r="K26">
            <v>-10439.63191</v>
          </cell>
          <cell r="Q26">
            <v>-17079.63191</v>
          </cell>
          <cell r="T26">
            <v>-20522</v>
          </cell>
        </row>
        <row r="28">
          <cell r="K28">
            <v>-3043.0049100000006</v>
          </cell>
          <cell r="Q28">
            <v>-5498.004910000001</v>
          </cell>
          <cell r="T28">
            <v>-5792</v>
          </cell>
        </row>
        <row r="30">
          <cell r="K30">
            <v>2672.188227175</v>
          </cell>
          <cell r="Q30">
            <v>1800.1882271750003</v>
          </cell>
          <cell r="T30">
            <v>7644</v>
          </cell>
        </row>
        <row r="36">
          <cell r="K36">
            <v>5142.685596915006</v>
          </cell>
          <cell r="Q36">
            <v>8743.685596915006</v>
          </cell>
          <cell r="T36">
            <v>3473</v>
          </cell>
        </row>
        <row r="39">
          <cell r="K39">
            <v>-321.35000000000014</v>
          </cell>
          <cell r="Q39">
            <v>-666.3500000000001</v>
          </cell>
          <cell r="T39">
            <v>-1379</v>
          </cell>
        </row>
        <row r="43">
          <cell r="K43">
            <v>4821.335596915005</v>
          </cell>
          <cell r="Q43">
            <v>8077.335596915005</v>
          </cell>
          <cell r="T43">
            <v>2094</v>
          </cell>
        </row>
        <row r="45">
          <cell r="K45">
            <v>-2.5109999999999673</v>
          </cell>
          <cell r="Q45">
            <v>-218.51099999999997</v>
          </cell>
          <cell r="T45">
            <v>1058</v>
          </cell>
        </row>
        <row r="47">
          <cell r="K47">
            <v>4818.824596915005</v>
          </cell>
          <cell r="Q47">
            <v>7858.824596915005</v>
          </cell>
          <cell r="T47">
            <v>3152</v>
          </cell>
        </row>
        <row r="48">
          <cell r="K48">
            <v>-500.8996443666997</v>
          </cell>
          <cell r="Q48">
            <v>-627.8996443666997</v>
          </cell>
          <cell r="T48">
            <v>-210</v>
          </cell>
        </row>
        <row r="52">
          <cell r="K52">
            <v>4317.924952548305</v>
          </cell>
          <cell r="Q52">
            <v>7230.924952548305</v>
          </cell>
          <cell r="T52">
            <v>2942</v>
          </cell>
        </row>
        <row r="75">
          <cell r="K75">
            <v>4317.924952548305</v>
          </cell>
          <cell r="Q75">
            <v>7230.924952548305</v>
          </cell>
          <cell r="T75">
            <v>2942</v>
          </cell>
        </row>
        <row r="83">
          <cell r="K83">
            <v>0.7117569355123052</v>
          </cell>
          <cell r="Q83">
            <v>1.1917569355123052</v>
          </cell>
          <cell r="T83">
            <v>0.52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256">
      <selection activeCell="G264" sqref="G264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2</v>
      </c>
      <c r="B1" s="1"/>
      <c r="C1" s="2"/>
      <c r="G1" s="3"/>
      <c r="H1" s="3"/>
      <c r="I1" s="3"/>
    </row>
    <row r="2" spans="1:9" ht="15.75">
      <c r="A2" s="8" t="s">
        <v>130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53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9" t="s">
        <v>52</v>
      </c>
      <c r="H5" s="18"/>
      <c r="I5" s="9" t="s">
        <v>7</v>
      </c>
    </row>
    <row r="6" spans="1:9" ht="12.75">
      <c r="A6" s="17"/>
      <c r="B6" s="16"/>
      <c r="C6" s="16"/>
      <c r="D6" s="17"/>
      <c r="E6" s="17"/>
      <c r="F6" s="17"/>
      <c r="G6" s="9" t="s">
        <v>4</v>
      </c>
      <c r="H6" s="18"/>
      <c r="I6" s="9" t="s">
        <v>6</v>
      </c>
    </row>
    <row r="7" spans="1:9" ht="12.75">
      <c r="A7" s="17"/>
      <c r="B7" s="16"/>
      <c r="C7" s="16"/>
      <c r="D7" s="17"/>
      <c r="E7" s="17"/>
      <c r="F7" s="17"/>
      <c r="G7" s="9" t="s">
        <v>5</v>
      </c>
      <c r="H7" s="4"/>
      <c r="I7" s="9" t="s">
        <v>132</v>
      </c>
    </row>
    <row r="8" spans="1:9" ht="12.75">
      <c r="A8" s="17"/>
      <c r="B8" s="16"/>
      <c r="C8" s="16"/>
      <c r="D8" s="17"/>
      <c r="E8" s="17"/>
      <c r="F8" s="17"/>
      <c r="G8" s="9"/>
      <c r="H8" s="4"/>
      <c r="I8" s="6" t="s">
        <v>111</v>
      </c>
    </row>
    <row r="9" spans="1:9" ht="12.75">
      <c r="A9" s="17"/>
      <c r="B9" s="16"/>
      <c r="C9" s="16"/>
      <c r="D9" s="17"/>
      <c r="E9" s="17"/>
      <c r="F9" s="17"/>
      <c r="G9" s="6" t="s">
        <v>110</v>
      </c>
      <c r="H9" s="5"/>
      <c r="I9" s="6" t="s">
        <v>131</v>
      </c>
    </row>
    <row r="10" spans="1:9" ht="12.75">
      <c r="A10" s="17"/>
      <c r="B10" s="16"/>
      <c r="C10" s="16"/>
      <c r="D10" s="17"/>
      <c r="E10" s="17"/>
      <c r="F10" s="17"/>
      <c r="G10" s="6" t="s">
        <v>8</v>
      </c>
      <c r="H10" s="6"/>
      <c r="I10" s="6" t="s">
        <v>112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38</v>
      </c>
      <c r="B12" s="16" t="s">
        <v>115</v>
      </c>
      <c r="C12" s="17"/>
      <c r="D12" s="17"/>
      <c r="E12" s="17"/>
      <c r="F12" s="17"/>
      <c r="G12" s="18">
        <f>'[1]SUMMA.XLS'!$H$9</f>
        <v>297128.9452945</v>
      </c>
      <c r="H12" s="18"/>
      <c r="I12" s="18">
        <v>301506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39</v>
      </c>
      <c r="B14" s="16" t="s">
        <v>116</v>
      </c>
      <c r="C14" s="17"/>
      <c r="D14" s="17"/>
      <c r="E14" s="17"/>
      <c r="F14" s="17"/>
      <c r="G14" s="18">
        <f>'[1]SUMMA.XLS'!$H$13</f>
        <v>68337.1259141551</v>
      </c>
      <c r="H14" s="18"/>
      <c r="I14" s="18">
        <v>54882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40</v>
      </c>
      <c r="B16" s="20" t="s">
        <v>10</v>
      </c>
      <c r="C16" s="16"/>
      <c r="D16" s="17"/>
      <c r="E16" s="17"/>
      <c r="F16" s="17"/>
      <c r="G16" s="18">
        <f>'[1]SUMMA.XLS'!$H$15</f>
        <v>83597.44524</v>
      </c>
      <c r="H16" s="18"/>
      <c r="I16" s="18">
        <v>81833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41</v>
      </c>
      <c r="B18" s="20" t="s">
        <v>9</v>
      </c>
      <c r="C18" s="16"/>
      <c r="D18" s="17"/>
      <c r="E18" s="17"/>
      <c r="F18" s="17"/>
      <c r="G18" s="18">
        <f>'[1]SUMMA.XLS'!$H$18+'[1]SUMMA.XLS'!$H$55</f>
        <v>7657.754455259999</v>
      </c>
      <c r="H18" s="18"/>
      <c r="I18" s="18">
        <v>8383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42</v>
      </c>
      <c r="B20" s="16" t="s">
        <v>11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10" t="s">
        <v>0</v>
      </c>
      <c r="D21" s="17"/>
      <c r="E21" s="17"/>
      <c r="F21" s="17"/>
      <c r="G21" s="22">
        <f>'[1]SUMMA.XLS'!$H$22</f>
        <v>19462.493340999998</v>
      </c>
      <c r="H21" s="22"/>
      <c r="I21" s="22">
        <v>16838</v>
      </c>
    </row>
    <row r="22" spans="1:9" ht="12.75">
      <c r="A22" s="17"/>
      <c r="B22" s="16"/>
      <c r="C22" s="10" t="s">
        <v>12</v>
      </c>
      <c r="D22" s="17"/>
      <c r="E22" s="17"/>
      <c r="F22" s="17"/>
      <c r="G22" s="22">
        <f>'[1]SUMMA.XLS'!$H$23</f>
        <v>250092.50024949998</v>
      </c>
      <c r="H22" s="22"/>
      <c r="I22" s="22">
        <v>296045</v>
      </c>
    </row>
    <row r="23" spans="1:9" ht="12.75">
      <c r="A23" s="17"/>
      <c r="B23" s="16"/>
      <c r="C23" s="10" t="s">
        <v>13</v>
      </c>
      <c r="D23" s="17"/>
      <c r="E23" s="17"/>
      <c r="F23" s="17"/>
      <c r="G23" s="22">
        <f>'[1]SUMMA.XLS'!$H$29</f>
        <v>153185.37099999998</v>
      </c>
      <c r="H23" s="22"/>
      <c r="I23" s="22">
        <v>124876</v>
      </c>
    </row>
    <row r="24" spans="1:9" ht="12.75">
      <c r="A24" s="17"/>
      <c r="B24" s="16"/>
      <c r="C24" s="10" t="s">
        <v>14</v>
      </c>
      <c r="D24" s="17"/>
      <c r="E24" s="17"/>
      <c r="F24" s="17"/>
      <c r="G24" s="22">
        <f>'[1]SUMMA.XLS'!$H$33</f>
        <v>13625.058726500001</v>
      </c>
      <c r="H24" s="22"/>
      <c r="I24" s="22">
        <v>25685</v>
      </c>
    </row>
    <row r="25" spans="1:9" ht="12.75">
      <c r="A25" s="17"/>
      <c r="B25" s="16"/>
      <c r="C25" s="10" t="s">
        <v>15</v>
      </c>
      <c r="D25" s="17"/>
      <c r="E25" s="17"/>
      <c r="F25" s="17"/>
      <c r="G25" s="22">
        <f>'[1]SUMMA.XLS'!$H$21</f>
        <v>71874</v>
      </c>
      <c r="H25" s="22"/>
      <c r="I25" s="22">
        <v>70254</v>
      </c>
    </row>
    <row r="26" spans="1:9" ht="12.75">
      <c r="A26" s="17"/>
      <c r="B26" s="16"/>
      <c r="C26" s="10" t="s">
        <v>17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113</v>
      </c>
      <c r="D27" s="17"/>
      <c r="E27" s="17"/>
      <c r="F27" s="17"/>
      <c r="G27" s="22">
        <f>'[1]SUMMA.XLS'!$H$31</f>
        <v>240076.32345650002</v>
      </c>
      <c r="H27" s="22"/>
      <c r="I27" s="22">
        <v>239079</v>
      </c>
    </row>
    <row r="28" spans="1:9" ht="12.75">
      <c r="A28" s="17"/>
      <c r="B28" s="16"/>
      <c r="C28" s="11" t="s">
        <v>18</v>
      </c>
      <c r="D28" s="17"/>
      <c r="E28" s="17"/>
      <c r="F28" s="17"/>
      <c r="G28" s="22">
        <f>'[1]SUMMA.XLS'!$H$24</f>
        <v>43171.894024</v>
      </c>
      <c r="H28" s="22"/>
      <c r="I28" s="22">
        <v>41907</v>
      </c>
    </row>
    <row r="29" spans="1:9" ht="12.75">
      <c r="A29" s="17"/>
      <c r="B29" s="16"/>
      <c r="C29" s="16"/>
      <c r="D29" s="17"/>
      <c r="E29" s="17"/>
      <c r="F29" s="17"/>
      <c r="G29" s="28">
        <f>SUM(G21:G28)-1</f>
        <v>791486.6407975</v>
      </c>
      <c r="H29" s="28"/>
      <c r="I29" s="28">
        <f>SUM(I21:I28)</f>
        <v>814684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43</v>
      </c>
      <c r="B31" s="16" t="s">
        <v>19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20</v>
      </c>
      <c r="D32" s="17"/>
      <c r="E32" s="17"/>
      <c r="F32" s="17"/>
      <c r="G32" s="22">
        <f>'[1]SUMMA.XLS'!$H$45</f>
        <v>42428.2118145</v>
      </c>
      <c r="H32" s="22"/>
      <c r="I32" s="22">
        <v>65897</v>
      </c>
    </row>
    <row r="33" spans="1:9" ht="12.75">
      <c r="A33" s="17"/>
      <c r="B33" s="16"/>
      <c r="C33" s="10" t="s">
        <v>21</v>
      </c>
      <c r="D33" s="17"/>
      <c r="E33" s="17"/>
      <c r="F33" s="17"/>
      <c r="G33" s="22">
        <f>'[1]SUMMA.XLS'!$H$38</f>
        <v>209917.522941</v>
      </c>
      <c r="H33" s="22"/>
      <c r="I33" s="22">
        <v>194543</v>
      </c>
    </row>
    <row r="34" spans="1:9" ht="12.75">
      <c r="A34" s="17"/>
      <c r="B34" s="16"/>
      <c r="C34" s="10" t="s">
        <v>22</v>
      </c>
      <c r="D34" s="17"/>
      <c r="E34" s="17"/>
      <c r="F34" s="17"/>
      <c r="G34" s="22">
        <f>'[1]SUMMA.XLS'!$H$39</f>
        <v>59359.2447145</v>
      </c>
      <c r="H34" s="22"/>
      <c r="I34" s="22">
        <v>82146</v>
      </c>
    </row>
    <row r="35" spans="1:9" ht="12.75">
      <c r="A35" s="17"/>
      <c r="B35" s="16"/>
      <c r="C35" s="10" t="s">
        <v>23</v>
      </c>
      <c r="D35" s="17"/>
      <c r="E35" s="17"/>
      <c r="F35" s="17"/>
      <c r="G35" s="22">
        <f>'[1]SUMMA.XLS'!$H$46</f>
        <v>120.21174400000018</v>
      </c>
      <c r="H35" s="22"/>
      <c r="I35" s="22">
        <f>'[1]M-GER95A.XLS'!C48/1000</f>
        <v>0</v>
      </c>
    </row>
    <row r="36" spans="1:9" ht="12.75">
      <c r="A36" s="17"/>
      <c r="B36" s="16"/>
      <c r="C36" s="11" t="s">
        <v>24</v>
      </c>
      <c r="D36" s="17"/>
      <c r="E36" s="17"/>
      <c r="F36" s="17"/>
      <c r="G36" s="22">
        <f>'[1]SUMMA.XLS'!$H$44</f>
        <v>491.3698125</v>
      </c>
      <c r="H36" s="22"/>
      <c r="I36" s="22">
        <v>484</v>
      </c>
    </row>
    <row r="37" spans="1:9" ht="12.75">
      <c r="A37" s="17"/>
      <c r="B37" s="16"/>
      <c r="C37" s="16"/>
      <c r="D37" s="17"/>
      <c r="E37" s="17"/>
      <c r="F37" s="17"/>
      <c r="G37" s="28">
        <f>SUM(G32:G36)-1</f>
        <v>312315.5610265</v>
      </c>
      <c r="H37" s="28"/>
      <c r="I37" s="28">
        <f>SUM(I32:I36)</f>
        <v>343070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44</v>
      </c>
      <c r="B39" s="16" t="s">
        <v>25</v>
      </c>
      <c r="C39" s="17"/>
      <c r="D39" s="17"/>
      <c r="E39" s="17"/>
      <c r="F39" s="17"/>
      <c r="G39" s="18">
        <f>G29-G37</f>
        <v>479171.079771</v>
      </c>
      <c r="H39" s="18"/>
      <c r="I39" s="18">
        <f>+I29-I37</f>
        <v>471614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</f>
        <v>935892.3506749151</v>
      </c>
      <c r="H40" s="23"/>
      <c r="I40" s="23">
        <f>I39+SUM(I12:I18)</f>
        <v>918218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45</v>
      </c>
      <c r="B42" s="20" t="s">
        <v>26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27</v>
      </c>
      <c r="C43" s="17"/>
      <c r="D43" s="17"/>
      <c r="E43" s="17"/>
      <c r="F43" s="17"/>
      <c r="G43" s="18">
        <f>'[1]SUMMA.XLS'!$H$62</f>
        <v>616860.9128726199</v>
      </c>
      <c r="H43" s="18"/>
      <c r="I43" s="18">
        <v>567863</v>
      </c>
    </row>
    <row r="44" spans="1:9" ht="12.75">
      <c r="A44" s="17"/>
      <c r="B44" s="16" t="s">
        <v>1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2" t="s">
        <v>28</v>
      </c>
      <c r="D45" s="17"/>
      <c r="E45" s="17"/>
      <c r="F45" s="17"/>
      <c r="G45" s="18">
        <f>'[1]SUMMA.XLS'!$H$748</f>
        <v>66797</v>
      </c>
      <c r="H45" s="18"/>
      <c r="I45" s="18">
        <v>66797</v>
      </c>
    </row>
    <row r="46" spans="1:9" ht="12.75">
      <c r="A46" s="17"/>
      <c r="B46" s="21"/>
      <c r="C46" s="12" t="s">
        <v>29</v>
      </c>
      <c r="D46" s="17"/>
      <c r="E46" s="17"/>
      <c r="F46" s="17"/>
      <c r="G46" s="18">
        <v>0</v>
      </c>
      <c r="H46" s="18"/>
      <c r="I46" s="24">
        <v>0</v>
      </c>
    </row>
    <row r="47" spans="1:9" ht="12.75">
      <c r="A47" s="17"/>
      <c r="B47" s="16"/>
      <c r="C47" s="12" t="s">
        <v>30</v>
      </c>
      <c r="D47" s="17"/>
      <c r="E47" s="17"/>
      <c r="F47" s="17"/>
      <c r="G47" s="18">
        <v>0</v>
      </c>
      <c r="H47" s="18"/>
      <c r="I47" s="18">
        <v>0</v>
      </c>
    </row>
    <row r="48" spans="1:9" ht="12.75">
      <c r="A48" s="17"/>
      <c r="B48" s="16"/>
      <c r="C48" s="12" t="s">
        <v>31</v>
      </c>
      <c r="D48" s="17"/>
      <c r="E48" s="17"/>
      <c r="F48" s="17"/>
      <c r="G48" s="18">
        <v>1200</v>
      </c>
      <c r="H48" s="18"/>
      <c r="I48" s="18">
        <v>1200</v>
      </c>
    </row>
    <row r="49" spans="1:9" ht="12.75">
      <c r="A49" s="17"/>
      <c r="B49" s="16"/>
      <c r="C49" s="12" t="s">
        <v>32</v>
      </c>
      <c r="D49" s="17"/>
      <c r="E49" s="17"/>
      <c r="F49" s="17"/>
      <c r="G49" s="18">
        <f>'[1]SUMMA.XLS'!$H$83</f>
        <v>-20033.91993863963</v>
      </c>
      <c r="H49" s="18"/>
      <c r="I49" s="18">
        <v>-27264</v>
      </c>
    </row>
    <row r="50" spans="1:9" ht="12.75">
      <c r="A50" s="17"/>
      <c r="B50" s="21"/>
      <c r="C50" s="12" t="s">
        <v>33</v>
      </c>
      <c r="D50" s="17"/>
      <c r="E50" s="17"/>
      <c r="F50" s="17"/>
      <c r="G50" s="18">
        <f>'[1]SUMMA.XLS'!$H$751</f>
        <v>10870.238067574852</v>
      </c>
      <c r="H50" s="18"/>
      <c r="I50" s="18">
        <v>10487</v>
      </c>
    </row>
    <row r="51" spans="1:9" ht="12.75">
      <c r="A51" s="17"/>
      <c r="B51" s="16"/>
      <c r="C51" s="17"/>
      <c r="D51" s="17"/>
      <c r="E51" s="17"/>
      <c r="F51" s="17"/>
      <c r="G51" s="28">
        <f>SUM(G43:G50)</f>
        <v>675694.2310015551</v>
      </c>
      <c r="H51" s="28"/>
      <c r="I51" s="28">
        <f>SUM(I43:I50)</f>
        <v>619083</v>
      </c>
    </row>
    <row r="52" spans="1:9" ht="12.75">
      <c r="A52" s="17"/>
      <c r="B52" s="16"/>
      <c r="C52" s="17"/>
      <c r="D52" s="17"/>
      <c r="E52" s="17"/>
      <c r="F52" s="17"/>
      <c r="G52" s="18"/>
      <c r="H52" s="18"/>
      <c r="I52" s="18"/>
    </row>
    <row r="53" spans="1:9" ht="12.75">
      <c r="A53" s="19" t="s">
        <v>46</v>
      </c>
      <c r="B53" s="16" t="s">
        <v>34</v>
      </c>
      <c r="C53" s="17"/>
      <c r="D53" s="17"/>
      <c r="E53" s="17"/>
      <c r="F53" s="17"/>
      <c r="G53" s="18">
        <f>'[1]SUMMA.XLS'!$H$87</f>
        <v>12458.922554094876</v>
      </c>
      <c r="H53" s="18"/>
      <c r="I53" s="18">
        <v>10111</v>
      </c>
    </row>
    <row r="54" spans="1:9" ht="12.75">
      <c r="A54" s="17"/>
      <c r="B54" s="16"/>
      <c r="C54" s="17"/>
      <c r="D54" s="17"/>
      <c r="E54" s="17"/>
      <c r="F54" s="17"/>
      <c r="G54" s="18"/>
      <c r="H54" s="18"/>
      <c r="I54" s="18"/>
    </row>
    <row r="55" spans="1:9" ht="12.75">
      <c r="A55" s="19" t="s">
        <v>47</v>
      </c>
      <c r="B55" s="17" t="s">
        <v>35</v>
      </c>
      <c r="C55" s="17"/>
      <c r="D55" s="17"/>
      <c r="E55" s="17"/>
      <c r="F55" s="17"/>
      <c r="G55" s="18">
        <f>'[1]SUMMA.XLS'!$H$90</f>
        <v>139935</v>
      </c>
      <c r="H55" s="17"/>
      <c r="I55" s="18">
        <v>142187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8"/>
    </row>
    <row r="57" spans="1:9" ht="12.75">
      <c r="A57" s="19" t="s">
        <v>48</v>
      </c>
      <c r="B57" s="17" t="s">
        <v>36</v>
      </c>
      <c r="C57" s="17"/>
      <c r="D57" s="17"/>
      <c r="E57" s="17"/>
      <c r="F57" s="17"/>
      <c r="G57" s="17"/>
      <c r="H57" s="17"/>
      <c r="I57" s="18"/>
    </row>
    <row r="58" spans="1:9" ht="12.75">
      <c r="A58" s="17"/>
      <c r="B58" s="17" t="s">
        <v>114</v>
      </c>
      <c r="C58" s="17"/>
      <c r="D58" s="17"/>
      <c r="E58" s="17"/>
      <c r="F58" s="17"/>
      <c r="G58" s="18">
        <f>'[1]SUMMA.XLS'!$H$91</f>
        <v>103768</v>
      </c>
      <c r="H58" s="17"/>
      <c r="I58" s="18">
        <v>141966</v>
      </c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12.75">
      <c r="A60" s="19" t="s">
        <v>49</v>
      </c>
      <c r="B60" s="17" t="s">
        <v>37</v>
      </c>
      <c r="C60" s="17"/>
      <c r="D60" s="17"/>
      <c r="E60" s="17"/>
      <c r="F60" s="17"/>
      <c r="G60" s="18">
        <f>'[1]SUMMA.XLS'!$H$88+'[1]SUMMA.XLS'!$H$89</f>
        <v>4036.021818</v>
      </c>
      <c r="H60" s="17"/>
      <c r="I60" s="18">
        <v>4871</v>
      </c>
    </row>
    <row r="61" spans="1:9" ht="13.5" thickBot="1">
      <c r="A61" s="17"/>
      <c r="B61" s="7"/>
      <c r="C61" s="17"/>
      <c r="D61" s="17"/>
      <c r="E61" s="17"/>
      <c r="F61" s="17"/>
      <c r="G61" s="23">
        <f>SUM(G51:G60)</f>
        <v>935892.17537365</v>
      </c>
      <c r="H61" s="23"/>
      <c r="I61" s="23">
        <f>SUM(I51:I60)</f>
        <v>918218</v>
      </c>
    </row>
    <row r="62" spans="1:9" ht="13.5" thickTop="1">
      <c r="A62" s="17"/>
      <c r="B62" s="7"/>
      <c r="C62" s="17"/>
      <c r="D62" s="17"/>
      <c r="E62" s="17"/>
      <c r="F62" s="17"/>
      <c r="G62" s="22"/>
      <c r="H62" s="22"/>
      <c r="I62" s="22"/>
    </row>
    <row r="63" spans="1:9" ht="12.75">
      <c r="A63" s="19" t="s">
        <v>50</v>
      </c>
      <c r="B63" s="17" t="s">
        <v>51</v>
      </c>
      <c r="C63" s="17"/>
      <c r="D63" s="17"/>
      <c r="E63" s="17"/>
      <c r="F63" s="17"/>
      <c r="G63" s="18">
        <f>(G51-G18)/G43*100</f>
        <v>108.29612682628226</v>
      </c>
      <c r="H63" s="17"/>
      <c r="I63" s="18">
        <f>(I51-I18)/I43*100</f>
        <v>107.54354483387718</v>
      </c>
    </row>
    <row r="67" ht="12.75">
      <c r="C67" s="2"/>
    </row>
    <row r="68" ht="12.75">
      <c r="C68" s="2"/>
    </row>
    <row r="69" ht="12.75">
      <c r="C69" s="2"/>
    </row>
    <row r="70" ht="12.75">
      <c r="C70" s="2"/>
    </row>
  </sheetData>
  <printOptions/>
  <pageMargins left="0.75" right="0.75" top="0.54" bottom="0.55" header="0.54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"/>
  <sheetViews>
    <sheetView tabSelected="1" workbookViewId="0" topLeftCell="C12">
      <selection activeCell="E27" sqref="E27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7" max="7" width="3.57421875" style="0" customWidth="1"/>
    <col min="8" max="8" width="2.57421875" style="0" customWidth="1"/>
    <col min="9" max="9" width="4.00390625" style="0" customWidth="1"/>
    <col min="10" max="10" width="10.7109375" style="0" customWidth="1"/>
    <col min="11" max="11" width="0.42578125" style="0" customWidth="1"/>
    <col min="12" max="12" width="0.42578125" style="0" hidden="1" customWidth="1"/>
    <col min="13" max="13" width="8.7109375" style="0" customWidth="1"/>
    <col min="14" max="14" width="10.28125" style="0" customWidth="1"/>
    <col min="15" max="15" width="10.421875" style="0" customWidth="1"/>
    <col min="16" max="16" width="3.140625" style="0" customWidth="1"/>
    <col min="17" max="17" width="2.421875" style="0" customWidth="1"/>
    <col min="18" max="18" width="3.28125" style="0" customWidth="1"/>
    <col min="19" max="19" width="11.28125" style="0" customWidth="1"/>
    <col min="20" max="20" width="10.28125" style="0" customWidth="1"/>
    <col min="21" max="21" width="8.28125" style="0" customWidth="1"/>
  </cols>
  <sheetData>
    <row r="1" spans="1:3" ht="12.75">
      <c r="A1" s="9"/>
      <c r="B1" s="9" t="s">
        <v>54</v>
      </c>
      <c r="C1" s="9"/>
    </row>
    <row r="2" spans="1:18" ht="12.75">
      <c r="A2" s="9"/>
      <c r="B2" s="9" t="s">
        <v>130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s="9"/>
      <c r="B4" s="9" t="s">
        <v>117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9"/>
      <c r="B5" s="9" t="s">
        <v>55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9"/>
      <c r="B7" s="9" t="s">
        <v>56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>
      <c r="A9" s="9"/>
      <c r="B9" s="9"/>
      <c r="C9" s="9"/>
      <c r="D9" s="9"/>
      <c r="E9" s="9"/>
      <c r="F9" s="9"/>
      <c r="G9" s="9"/>
      <c r="H9" s="9"/>
      <c r="I9" s="9"/>
      <c r="J9" s="9" t="s">
        <v>60</v>
      </c>
      <c r="K9" s="9"/>
      <c r="L9" s="9"/>
      <c r="M9" s="9"/>
      <c r="N9" s="9"/>
      <c r="O9" s="9" t="s">
        <v>64</v>
      </c>
      <c r="P9" s="9"/>
      <c r="Q9" s="9"/>
      <c r="R9" s="9"/>
    </row>
    <row r="10" spans="1:18" ht="12.75">
      <c r="A10" s="9"/>
      <c r="B10" s="9"/>
      <c r="C10" s="9"/>
      <c r="D10" s="9"/>
      <c r="E10" s="9"/>
      <c r="F10" s="9"/>
      <c r="G10" s="9"/>
      <c r="H10" s="9"/>
      <c r="I10" s="9"/>
      <c r="J10" s="9" t="s">
        <v>57</v>
      </c>
      <c r="K10" s="9"/>
      <c r="L10" s="9"/>
      <c r="M10" s="9" t="s">
        <v>58</v>
      </c>
      <c r="N10" s="9"/>
      <c r="O10" s="9" t="s">
        <v>57</v>
      </c>
      <c r="P10" s="9"/>
      <c r="Q10" s="9" t="s">
        <v>58</v>
      </c>
      <c r="R10" s="9"/>
    </row>
    <row r="11" spans="1:18" ht="12.75">
      <c r="A11" s="9"/>
      <c r="B11" s="9"/>
      <c r="C11" s="9"/>
      <c r="D11" s="9"/>
      <c r="E11" s="9"/>
      <c r="F11" s="9"/>
      <c r="G11" s="9"/>
      <c r="H11" s="9"/>
      <c r="I11" s="9"/>
      <c r="J11" s="9" t="s">
        <v>65</v>
      </c>
      <c r="K11" s="9"/>
      <c r="L11" s="9"/>
      <c r="M11" s="9" t="s">
        <v>59</v>
      </c>
      <c r="N11" s="9"/>
      <c r="O11" s="9" t="s">
        <v>65</v>
      </c>
      <c r="P11" s="9"/>
      <c r="Q11" s="9" t="s">
        <v>59</v>
      </c>
      <c r="R11" s="9"/>
    </row>
    <row r="12" spans="1:18" ht="12.75">
      <c r="A12" s="9"/>
      <c r="B12" s="9"/>
      <c r="C12" s="9"/>
      <c r="D12" s="9"/>
      <c r="E12" s="9"/>
      <c r="F12" s="9"/>
      <c r="G12" s="9"/>
      <c r="H12" s="9"/>
      <c r="I12" s="9"/>
      <c r="J12" s="9" t="s">
        <v>3</v>
      </c>
      <c r="K12" s="9"/>
      <c r="L12" s="9"/>
      <c r="M12" s="9" t="s">
        <v>133</v>
      </c>
      <c r="N12" s="9"/>
      <c r="O12" s="9" t="s">
        <v>61</v>
      </c>
      <c r="P12" s="9"/>
      <c r="Q12" s="9" t="s">
        <v>62</v>
      </c>
      <c r="R12" s="9"/>
    </row>
    <row r="13" spans="1:18" ht="12.75">
      <c r="A13" s="9"/>
      <c r="B13" s="9"/>
      <c r="C13" s="9"/>
      <c r="D13" s="9"/>
      <c r="E13" s="9"/>
      <c r="F13" s="9"/>
      <c r="G13" s="9"/>
      <c r="H13" s="9"/>
      <c r="I13" s="9"/>
      <c r="J13" s="9" t="s">
        <v>118</v>
      </c>
      <c r="K13" s="9"/>
      <c r="L13" s="9"/>
      <c r="M13" s="9" t="s">
        <v>122</v>
      </c>
      <c r="N13" s="9"/>
      <c r="O13" s="9" t="s">
        <v>119</v>
      </c>
      <c r="P13" s="9"/>
      <c r="Q13" s="25" t="s">
        <v>122</v>
      </c>
      <c r="R13" s="9"/>
    </row>
    <row r="14" spans="1:18" ht="12.75">
      <c r="A14" s="9"/>
      <c r="B14" s="9"/>
      <c r="C14" s="9"/>
      <c r="D14" s="9"/>
      <c r="E14" s="9"/>
      <c r="F14" s="9"/>
      <c r="G14" s="9"/>
      <c r="H14" s="9"/>
      <c r="I14" s="9"/>
      <c r="J14" s="9" t="s">
        <v>121</v>
      </c>
      <c r="K14" s="9"/>
      <c r="L14" s="9"/>
      <c r="M14" s="9" t="s">
        <v>134</v>
      </c>
      <c r="N14" s="9"/>
      <c r="O14" s="9" t="s">
        <v>120</v>
      </c>
      <c r="P14" s="9"/>
      <c r="Q14" s="9" t="s">
        <v>63</v>
      </c>
      <c r="R14" s="9"/>
    </row>
    <row r="16" spans="2:19" ht="12.75">
      <c r="B16" s="13" t="s">
        <v>38</v>
      </c>
      <c r="C16" t="s">
        <v>66</v>
      </c>
      <c r="E16" t="s">
        <v>67</v>
      </c>
      <c r="J16" s="3">
        <f>'[2]Sheet1'!$K$13</f>
        <v>74905.9761035</v>
      </c>
      <c r="O16" s="3">
        <f>'[2]Sheet1'!$Q$13</f>
        <v>139688.9761035</v>
      </c>
      <c r="S16" s="3">
        <f>'[2]Sheet1'!$T$13</f>
        <v>69633</v>
      </c>
    </row>
    <row r="18" spans="3:19" ht="12.75">
      <c r="C18" t="s">
        <v>68</v>
      </c>
      <c r="E18" t="s">
        <v>123</v>
      </c>
      <c r="J18" s="3">
        <f>'[2]Sheet1'!$K$15</f>
        <v>551</v>
      </c>
      <c r="O18" s="3">
        <f>'[2]Sheet1'!$Q$15</f>
        <v>1537</v>
      </c>
      <c r="S18" s="3">
        <f>'[2]Sheet1'!$T$15</f>
        <v>1167</v>
      </c>
    </row>
    <row r="20" spans="3:5" ht="12.75">
      <c r="C20" t="s">
        <v>69</v>
      </c>
      <c r="E20" t="s">
        <v>135</v>
      </c>
    </row>
    <row r="21" spans="3:19" ht="12.75">
      <c r="C21" s="13" t="s">
        <v>16</v>
      </c>
      <c r="D21" s="13"/>
      <c r="E21" t="s">
        <v>136</v>
      </c>
      <c r="J21" s="3">
        <f>'[2]Sheet1'!$K$18</f>
        <v>2494.146849499999</v>
      </c>
      <c r="O21" s="3">
        <f>'[2]Sheet1'!$Q$18</f>
        <v>6950.146849499999</v>
      </c>
      <c r="S21" s="3">
        <f>'[2]Sheet1'!$T$18</f>
        <v>11790</v>
      </c>
    </row>
    <row r="23" spans="2:5" ht="12.75">
      <c r="B23" s="13" t="s">
        <v>39</v>
      </c>
      <c r="C23" t="s">
        <v>66</v>
      </c>
      <c r="E23" t="s">
        <v>105</v>
      </c>
    </row>
    <row r="24" ht="12.75">
      <c r="E24" t="s">
        <v>70</v>
      </c>
    </row>
    <row r="25" ht="12.75">
      <c r="E25" t="s">
        <v>71</v>
      </c>
    </row>
    <row r="26" ht="12.75">
      <c r="E26" t="s">
        <v>72</v>
      </c>
    </row>
    <row r="27" ht="12.75">
      <c r="E27" t="s">
        <v>82</v>
      </c>
    </row>
    <row r="28" spans="5:19" ht="12.75">
      <c r="E28" t="s">
        <v>73</v>
      </c>
      <c r="J28" s="3">
        <f>'[2]Sheet1'!$K$24</f>
        <v>15953.134189740005</v>
      </c>
      <c r="O28" s="3">
        <f>'[2]Sheet1'!$Q$24</f>
        <v>29521.134189740005</v>
      </c>
      <c r="S28" s="3">
        <f>'[2]Sheet1'!$T$24</f>
        <v>22143</v>
      </c>
    </row>
    <row r="30" spans="3:19" ht="12.75">
      <c r="C30" t="s">
        <v>68</v>
      </c>
      <c r="E30" t="s">
        <v>74</v>
      </c>
      <c r="J30" s="3">
        <f>'[2]Sheet1'!$K$26</f>
        <v>-10439.63191</v>
      </c>
      <c r="O30" s="3">
        <f>'[2]Sheet1'!$Q$26</f>
        <v>-17079.63191</v>
      </c>
      <c r="S30" s="3">
        <f>'[2]Sheet1'!$T$26</f>
        <v>-20522</v>
      </c>
    </row>
    <row r="32" spans="3:19" ht="12.75">
      <c r="C32" t="s">
        <v>69</v>
      </c>
      <c r="E32" t="s">
        <v>75</v>
      </c>
      <c r="J32" s="3">
        <f>'[2]Sheet1'!$K$28</f>
        <v>-3043.0049100000006</v>
      </c>
      <c r="O32" s="3">
        <f>'[2]Sheet1'!$Q$28</f>
        <v>-5498.004910000001</v>
      </c>
      <c r="S32" s="3">
        <f>'[2]Sheet1'!$T$28</f>
        <v>-5792</v>
      </c>
    </row>
    <row r="34" spans="3:19" ht="12.75">
      <c r="C34" t="s">
        <v>76</v>
      </c>
      <c r="E34" t="s">
        <v>124</v>
      </c>
      <c r="J34" s="3">
        <f>'[2]Sheet1'!$K$30</f>
        <v>2672.188227175</v>
      </c>
      <c r="O34" s="3">
        <f>'[2]Sheet1'!$Q$30</f>
        <v>1800.1882271750003</v>
      </c>
      <c r="S34" s="3">
        <f>'[2]Sheet1'!$T$30</f>
        <v>7644</v>
      </c>
    </row>
    <row r="36" spans="3:5" ht="12.75">
      <c r="C36" t="s">
        <v>77</v>
      </c>
      <c r="E36" t="s">
        <v>106</v>
      </c>
    </row>
    <row r="37" ht="12.75">
      <c r="E37" t="s">
        <v>70</v>
      </c>
    </row>
    <row r="38" ht="12.75">
      <c r="E38" t="s">
        <v>71</v>
      </c>
    </row>
    <row r="39" ht="12.75">
      <c r="E39" t="s">
        <v>125</v>
      </c>
    </row>
    <row r="40" ht="12.75">
      <c r="E40" t="s">
        <v>126</v>
      </c>
    </row>
    <row r="41" ht="12.75">
      <c r="E41" t="s">
        <v>127</v>
      </c>
    </row>
    <row r="42" spans="5:19" ht="12.75">
      <c r="E42" t="s">
        <v>128</v>
      </c>
      <c r="J42" s="3">
        <f>'[2]Sheet1'!$K$36-1</f>
        <v>5141.685596915006</v>
      </c>
      <c r="O42" s="3">
        <f>'[2]Sheet1'!$Q$36-1</f>
        <v>8742.685596915006</v>
      </c>
      <c r="S42" s="3">
        <f>'[2]Sheet1'!$T$36</f>
        <v>3473</v>
      </c>
    </row>
    <row r="44" spans="3:5" ht="12.75">
      <c r="C44" t="s">
        <v>78</v>
      </c>
      <c r="E44" t="s">
        <v>79</v>
      </c>
    </row>
    <row r="45" spans="5:19" ht="12.75">
      <c r="E45" t="s">
        <v>80</v>
      </c>
      <c r="J45" s="3">
        <f>'[2]Sheet1'!$K$39</f>
        <v>-321.35000000000014</v>
      </c>
      <c r="O45" s="3">
        <f>'[2]Sheet1'!$Q$39</f>
        <v>-666.3500000000001</v>
      </c>
      <c r="S45" s="3">
        <f>'[2]Sheet1'!$T$39</f>
        <v>-1379</v>
      </c>
    </row>
    <row r="47" spans="3:5" ht="12.75">
      <c r="C47" t="s">
        <v>81</v>
      </c>
      <c r="E47" t="s">
        <v>107</v>
      </c>
    </row>
    <row r="48" ht="12.75">
      <c r="E48" t="s">
        <v>82</v>
      </c>
    </row>
    <row r="49" spans="5:19" ht="12.75">
      <c r="E49" t="s">
        <v>73</v>
      </c>
      <c r="J49" s="3">
        <f>'[2]Sheet1'!$K$43</f>
        <v>4821.335596915005</v>
      </c>
      <c r="O49" s="3">
        <f>'[2]Sheet1'!$Q$43</f>
        <v>8077.335596915005</v>
      </c>
      <c r="S49" s="3">
        <f>'[2]Sheet1'!$T$43</f>
        <v>2094</v>
      </c>
    </row>
    <row r="51" spans="3:19" ht="12.75">
      <c r="C51" t="s">
        <v>83</v>
      </c>
      <c r="E51" t="s">
        <v>84</v>
      </c>
      <c r="J51" s="3">
        <f>'[2]Sheet1'!$K$45</f>
        <v>-2.5109999999999673</v>
      </c>
      <c r="O51" s="3">
        <f>'[2]Sheet1'!$Q$45</f>
        <v>-218.51099999999997</v>
      </c>
      <c r="S51" s="3">
        <f>'[2]Sheet1'!$T$45</f>
        <v>1058</v>
      </c>
    </row>
    <row r="53" spans="3:19" ht="12.75">
      <c r="C53" t="s">
        <v>85</v>
      </c>
      <c r="D53" t="s">
        <v>85</v>
      </c>
      <c r="E53" t="s">
        <v>108</v>
      </c>
      <c r="J53" s="3">
        <f>'[2]Sheet1'!$K$47-1</f>
        <v>4817.824596915005</v>
      </c>
      <c r="O53" s="3">
        <f>'[2]Sheet1'!$Q$47-1</f>
        <v>7857.824596915005</v>
      </c>
      <c r="S53" s="3">
        <f>'[2]Sheet1'!$T$47</f>
        <v>3152</v>
      </c>
    </row>
    <row r="54" spans="4:19" ht="12.75">
      <c r="D54" t="s">
        <v>86</v>
      </c>
      <c r="E54" t="s">
        <v>87</v>
      </c>
      <c r="J54" s="3">
        <f>'[2]Sheet1'!$K$48</f>
        <v>-500.8996443666997</v>
      </c>
      <c r="O54" s="3">
        <f>'[2]Sheet1'!$Q$48</f>
        <v>-627.8996443666997</v>
      </c>
      <c r="S54" s="3">
        <f>'[2]Sheet1'!$T$48</f>
        <v>-210</v>
      </c>
    </row>
    <row r="56" spans="3:4" ht="12.75">
      <c r="C56" t="s">
        <v>88</v>
      </c>
      <c r="D56" t="s">
        <v>108</v>
      </c>
    </row>
    <row r="57" ht="12.75">
      <c r="D57" t="s">
        <v>94</v>
      </c>
    </row>
    <row r="58" spans="4:19" ht="12.75">
      <c r="D58" t="s">
        <v>89</v>
      </c>
      <c r="J58" s="3">
        <f>'[2]Sheet1'!$K$52-1</f>
        <v>4316.924952548305</v>
      </c>
      <c r="O58" s="3">
        <f>'[2]Sheet1'!$Q$52-1</f>
        <v>7229.924952548305</v>
      </c>
      <c r="S58" s="3">
        <f>'[2]Sheet1'!$T$52</f>
        <v>2942</v>
      </c>
    </row>
    <row r="68" spans="3:19" ht="12.75">
      <c r="C68" t="s">
        <v>90</v>
      </c>
      <c r="D68" t="s">
        <v>85</v>
      </c>
      <c r="E68" t="s">
        <v>91</v>
      </c>
      <c r="J68" s="27" t="s">
        <v>129</v>
      </c>
      <c r="K68" s="3"/>
      <c r="L68" s="3"/>
      <c r="M68" s="3"/>
      <c r="N68" s="3"/>
      <c r="O68" s="27" t="s">
        <v>129</v>
      </c>
      <c r="P68" s="3"/>
      <c r="Q68" s="3"/>
      <c r="R68" s="3"/>
      <c r="S68" s="27" t="s">
        <v>129</v>
      </c>
    </row>
    <row r="69" spans="4:19" ht="12.75">
      <c r="D69" t="s">
        <v>86</v>
      </c>
      <c r="E69" t="s">
        <v>87</v>
      </c>
      <c r="J69" s="27" t="s">
        <v>129</v>
      </c>
      <c r="K69" s="3"/>
      <c r="L69" s="3"/>
      <c r="M69" s="3"/>
      <c r="N69" s="3"/>
      <c r="O69" s="27" t="s">
        <v>129</v>
      </c>
      <c r="P69" s="3"/>
      <c r="Q69" s="3"/>
      <c r="R69" s="3"/>
      <c r="S69" s="27" t="s">
        <v>129</v>
      </c>
    </row>
    <row r="70" spans="4:19" ht="12.75">
      <c r="D70" t="s">
        <v>92</v>
      </c>
      <c r="E70" t="s">
        <v>91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5:19" ht="12.75">
      <c r="E71" t="s">
        <v>94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5:19" ht="12.75">
      <c r="E72" t="s">
        <v>89</v>
      </c>
      <c r="J72" s="27" t="s">
        <v>129</v>
      </c>
      <c r="K72" s="3"/>
      <c r="L72" s="3"/>
      <c r="M72" s="3"/>
      <c r="N72" s="3"/>
      <c r="O72" s="27" t="s">
        <v>129</v>
      </c>
      <c r="P72" s="3"/>
      <c r="Q72" s="3"/>
      <c r="R72" s="3"/>
      <c r="S72" s="27" t="s">
        <v>129</v>
      </c>
    </row>
    <row r="74" spans="3:4" ht="12.75">
      <c r="C74" t="s">
        <v>93</v>
      </c>
      <c r="D74" t="s">
        <v>109</v>
      </c>
    </row>
    <row r="75" ht="12.75">
      <c r="D75" t="s">
        <v>95</v>
      </c>
    </row>
    <row r="76" spans="4:19" ht="12.75">
      <c r="D76" t="s">
        <v>96</v>
      </c>
      <c r="J76" s="3">
        <f>'[2]Sheet1'!$K$75-1</f>
        <v>4316.924952548305</v>
      </c>
      <c r="O76" s="3">
        <f>'[2]Sheet1'!$Q$75-1</f>
        <v>7229.924952548305</v>
      </c>
      <c r="S76" s="3">
        <f>'[2]Sheet1'!$T$75</f>
        <v>2942</v>
      </c>
    </row>
    <row r="78" spans="2:4" ht="12.75">
      <c r="B78" s="13" t="s">
        <v>40</v>
      </c>
      <c r="C78" t="s">
        <v>66</v>
      </c>
      <c r="D78" t="s">
        <v>97</v>
      </c>
    </row>
    <row r="79" ht="12.75">
      <c r="D79" t="s">
        <v>98</v>
      </c>
    </row>
    <row r="80" ht="12.75">
      <c r="D80" t="s">
        <v>99</v>
      </c>
    </row>
    <row r="81" ht="12.75">
      <c r="D81" t="s">
        <v>100</v>
      </c>
    </row>
    <row r="83" spans="4:5" ht="12.75">
      <c r="D83" t="s">
        <v>85</v>
      </c>
      <c r="E83" t="s">
        <v>101</v>
      </c>
    </row>
    <row r="84" spans="5:19" ht="12.75">
      <c r="E84" t="s">
        <v>102</v>
      </c>
      <c r="J84" s="26">
        <f>'[2]Sheet1'!$K$83</f>
        <v>0.7117569355123052</v>
      </c>
      <c r="O84" s="26">
        <f>'[2]Sheet1'!$Q$83</f>
        <v>1.1917569355123052</v>
      </c>
      <c r="P84" s="26"/>
      <c r="Q84" s="26"/>
      <c r="R84" s="26"/>
      <c r="S84" s="26">
        <f>'[2]Sheet1'!$T$83</f>
        <v>0.52</v>
      </c>
    </row>
    <row r="86" spans="4:5" ht="12.75">
      <c r="D86" t="s">
        <v>86</v>
      </c>
      <c r="E86" t="s">
        <v>103</v>
      </c>
    </row>
    <row r="87" spans="5:19" ht="12.75">
      <c r="E87" t="s">
        <v>104</v>
      </c>
      <c r="J87" s="27" t="s">
        <v>129</v>
      </c>
      <c r="O87" s="27" t="s">
        <v>129</v>
      </c>
      <c r="S87" s="27" t="s">
        <v>129</v>
      </c>
    </row>
  </sheetData>
  <printOptions/>
  <pageMargins left="0.69" right="0.29" top="0.55" bottom="0.52" header="0.52" footer="0.5"/>
  <pageSetup fitToHeight="2" horizontalDpi="600" verticalDpi="600" orientation="portrait" paperSize="9" scale="90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2000-02-25T03:44:13Z</cp:lastPrinted>
  <dcterms:created xsi:type="dcterms:W3CDTF">2000-02-14T08:00:04Z</dcterms:created>
  <dcterms:modified xsi:type="dcterms:W3CDTF">2000-02-28T10:44:55Z</dcterms:modified>
  <cp:category/>
  <cp:version/>
  <cp:contentType/>
  <cp:contentStatus/>
</cp:coreProperties>
</file>