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13" activeTab="6"/>
  </bookViews>
  <sheets>
    <sheet name="Key Fin. Info" sheetId="1" r:id="rId1"/>
    <sheet name="Add Info" sheetId="2" r:id="rId2"/>
    <sheet name="Con.P+L" sheetId="3" r:id="rId3"/>
    <sheet name="Con.BS" sheetId="4" r:id="rId4"/>
    <sheet name="Con.Stat.Equity2003" sheetId="5" r:id="rId5"/>
    <sheet name="CashFlow" sheetId="6" r:id="rId6"/>
    <sheet name="Notes" sheetId="7" r:id="rId7"/>
  </sheets>
  <externalReferences>
    <externalReference r:id="rId10"/>
    <externalReference r:id="rId11"/>
  </externalReferences>
  <definedNames>
    <definedName name="CONSO">#REF!</definedName>
    <definedName name="OI1">#REF!</definedName>
    <definedName name="OI2004">#REF!</definedName>
    <definedName name="_xlnm.Print_Area" localSheetId="1">'Add Info'!$A$1:$I$21</definedName>
    <definedName name="_xlnm.Print_Area" localSheetId="3">'Con.BS'!$A$1:$H$77</definedName>
    <definedName name="_xlnm.Print_Area" localSheetId="2">'Con.P+L'!$A$1:$J$58</definedName>
    <definedName name="_xlnm.Print_Area" localSheetId="4">'Con.Stat.Equity2003'!$A$1:$L$62</definedName>
    <definedName name="_xlnm.Print_Area" localSheetId="6">'Notes'!$A$1:$K$355</definedName>
    <definedName name="Print_Area_MI">#REF!</definedName>
    <definedName name="_xlnm.Print_Titles" localSheetId="6">'Notes'!$1:$4</definedName>
    <definedName name="Schedule_1">#REF!</definedName>
    <definedName name="Schedule_2">#REF!</definedName>
    <definedName name="Schedule_3">#REF!</definedName>
  </definedNames>
  <calcPr fullCalcOnLoad="1"/>
</workbook>
</file>

<file path=xl/sharedStrings.xml><?xml version="1.0" encoding="utf-8"?>
<sst xmlns="http://schemas.openxmlformats.org/spreadsheetml/2006/main" count="564" uniqueCount="368">
  <si>
    <t>Deferred Tax Liabilities</t>
  </si>
  <si>
    <t>For the year ended 31st December 2003, Group's turnover declined by 3.5% to RM 215.29 million (2002 : RM 223.01</t>
  </si>
  <si>
    <t>million) while profit before tax fell to RM 7.40 million (2002 : RM 16.29 million).</t>
  </si>
  <si>
    <t>Investment in quoted securities as at 31st December 2003 were as follows :-</t>
  </si>
  <si>
    <t xml:space="preserve">QUARTERLY REPORT </t>
  </si>
  <si>
    <t>SUMMARY OF KEY FINANCIAL INFORMATION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</si>
  <si>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</si>
  <si>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</si>
  <si>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</si>
  <si>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</si>
  <si>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</si>
  <si>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</si>
  <si>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</si>
  <si>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</si>
  <si>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</si>
  <si>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(RM '000)</t>
  </si>
  <si>
    <t>Revenue</t>
  </si>
  <si>
    <t xml:space="preserve">Profit/(loss) before tax </t>
  </si>
  <si>
    <t>Profit/(loss) after tax and minority interest</t>
  </si>
  <si>
    <t>Net profit/(loss) for the period</t>
  </si>
  <si>
    <t>Basic earnings/(loss) per share (sen)</t>
  </si>
  <si>
    <t>AS AT END OF</t>
  </si>
  <si>
    <t>AS AT PRECEDING</t>
  </si>
  <si>
    <t xml:space="preserve">CURRENT </t>
  </si>
  <si>
    <t>FINANCIAL YEAR</t>
  </si>
  <si>
    <t>END</t>
  </si>
  <si>
    <t>Net tangible assets per share (RM)</t>
  </si>
  <si>
    <r>
      <t>GRAND UNITED HOLDINGS BERHAD</t>
    </r>
    <r>
      <rPr>
        <sz val="11"/>
        <rFont val="Arial"/>
        <family val="2"/>
      </rPr>
      <t xml:space="preserve"> (Company No. 4104-W)</t>
    </r>
  </si>
  <si>
    <t>Operating expenses</t>
  </si>
  <si>
    <t>Other operating income</t>
  </si>
  <si>
    <t>Profit from operations</t>
  </si>
  <si>
    <t>Finance costs</t>
  </si>
  <si>
    <t>Profit before tax</t>
  </si>
  <si>
    <t>Taxation</t>
  </si>
  <si>
    <t>Profit after taxation</t>
  </si>
  <si>
    <t>Minority interest</t>
  </si>
  <si>
    <t>Net profit for the period</t>
  </si>
  <si>
    <t>Earnings per share (sen) :</t>
  </si>
  <si>
    <t xml:space="preserve">(a) </t>
  </si>
  <si>
    <t>Basic</t>
  </si>
  <si>
    <t xml:space="preserve">(b) </t>
  </si>
  <si>
    <t>Diluted *</t>
  </si>
  <si>
    <t>N/A</t>
  </si>
  <si>
    <t>(The Condensed Consolidated Income Statements should be read in conjunction with the Audited Financial Statements</t>
  </si>
  <si>
    <t>Profit/(Loss) from operations</t>
  </si>
  <si>
    <t>Gross interest income</t>
  </si>
  <si>
    <t>Gross interest expense</t>
  </si>
  <si>
    <t>(UNAUDITED)</t>
  </si>
  <si>
    <t>(AUDITED)</t>
  </si>
  <si>
    <t>AS AT</t>
  </si>
  <si>
    <t>END OF</t>
  </si>
  <si>
    <t>PRECEDING</t>
  </si>
  <si>
    <t>FINANCIAL</t>
  </si>
  <si>
    <t>YEAR END</t>
  </si>
  <si>
    <t>Property, Plant &amp; Equipment</t>
  </si>
  <si>
    <t>Investment in Associated Company</t>
  </si>
  <si>
    <t>Other Investments</t>
  </si>
  <si>
    <t>Intangible Asset</t>
  </si>
  <si>
    <t>Property Development - Non Current</t>
  </si>
  <si>
    <t>Current Assets</t>
  </si>
  <si>
    <t>Inventories</t>
  </si>
  <si>
    <t>Property Development - Current Portion</t>
  </si>
  <si>
    <t>Trade and Other Receivables</t>
  </si>
  <si>
    <t>Cash and Bank Balances</t>
  </si>
  <si>
    <t>Current Liabilities</t>
  </si>
  <si>
    <t>Short Term Borrowings</t>
  </si>
  <si>
    <t>Trade and Other Payables</t>
  </si>
  <si>
    <t>Provision for Taxation</t>
  </si>
  <si>
    <t>Deferred Taxation</t>
  </si>
  <si>
    <t xml:space="preserve">Net Current Assets </t>
  </si>
  <si>
    <t>Share Capital</t>
  </si>
  <si>
    <t>Reserves</t>
  </si>
  <si>
    <t>Shareholders' Funds</t>
  </si>
  <si>
    <t>Minority Interests</t>
  </si>
  <si>
    <t>Long Term And Deferred Liabilities</t>
  </si>
  <si>
    <t>Net tangible assets per share (sen)</t>
  </si>
  <si>
    <t xml:space="preserve">(The Condensed Consolidated Balance Sheets should be read in conjunction with the Audited Financial Statements </t>
  </si>
  <si>
    <t>YEAR TO DATE</t>
  </si>
  <si>
    <t>ENDED</t>
  </si>
  <si>
    <t>Operating Activities</t>
  </si>
  <si>
    <t>Interest expense</t>
  </si>
  <si>
    <t>Interest income</t>
  </si>
  <si>
    <t>Operating Profit Before Changes In Working Capital</t>
  </si>
  <si>
    <t>Changes In Working Capital</t>
  </si>
  <si>
    <t>Net change in current assets</t>
  </si>
  <si>
    <t>Net change in current liabilities</t>
  </si>
  <si>
    <t>Interest paid</t>
  </si>
  <si>
    <t>Tax paid</t>
  </si>
  <si>
    <t>Net Cash Flows From Operating Activities</t>
  </si>
  <si>
    <t>Investing Activities</t>
  </si>
  <si>
    <t>Dividends paid</t>
  </si>
  <si>
    <t>Investment in quoted shares</t>
  </si>
  <si>
    <t>Interest received</t>
  </si>
  <si>
    <t>Net Cash Flows Used In Investing Activities</t>
  </si>
  <si>
    <t>Financing Activities</t>
  </si>
  <si>
    <t>Net Cash Flows Used In Financing Activities</t>
  </si>
  <si>
    <t>Net Change in Cash And Cash Equivalents</t>
  </si>
  <si>
    <t xml:space="preserve">Exchange </t>
  </si>
  <si>
    <t>Total</t>
  </si>
  <si>
    <t xml:space="preserve">Share </t>
  </si>
  <si>
    <t xml:space="preserve">Capital </t>
  </si>
  <si>
    <t>Fluctuation</t>
  </si>
  <si>
    <t xml:space="preserve">Retained </t>
  </si>
  <si>
    <t>Shareholders'</t>
  </si>
  <si>
    <t>Reserve</t>
  </si>
  <si>
    <t>Profits</t>
  </si>
  <si>
    <t>Equity</t>
  </si>
  <si>
    <t>RM'000</t>
  </si>
  <si>
    <t xml:space="preserve">Dividends </t>
  </si>
  <si>
    <t>QUARTERLY REPORT ON CONSOLIDATED RESULTS</t>
  </si>
  <si>
    <t>(The Figures Have Not Been Audited)</t>
  </si>
  <si>
    <t>NOTES</t>
  </si>
  <si>
    <t>1.</t>
  </si>
  <si>
    <t>Accounting Policies and Methods of Computations</t>
  </si>
  <si>
    <t>The interim financial report has been prepared in accordance with MASB 26 "Interim Financial Reporting"</t>
  </si>
  <si>
    <t>and Appendix 9B of the Kuala Lumpur Stock Exchange Listing Requirements. The same accounting</t>
  </si>
  <si>
    <t>policies and methods of computation are followed in the quarterly financial statements as compared</t>
  </si>
  <si>
    <t>2.</t>
  </si>
  <si>
    <t>Declaration of Audit Qualification</t>
  </si>
  <si>
    <t>The preceding annual financial statements of the Group were reported on without any qualification.</t>
  </si>
  <si>
    <t>3.</t>
  </si>
  <si>
    <t>Seasonal or Cyclical Factors</t>
  </si>
  <si>
    <t>The business operations of the Group are not materially affected by any seasonal or cyclical factors.</t>
  </si>
  <si>
    <t>4.</t>
  </si>
  <si>
    <t>Nature and Amount of Items Affecting Assets, Liabilities, Equity, Net Income, or Cash Flows</t>
  </si>
  <si>
    <t>That Are Unusual Because of Their Nature, Size, or Incidence</t>
  </si>
  <si>
    <t>There were no items affecting assets, liabilities, equity, net income, or cash flows that are unusual</t>
  </si>
  <si>
    <t>because of their nature, size, or incidence.</t>
  </si>
  <si>
    <t>5.</t>
  </si>
  <si>
    <t>Change in Estimates of Amounts</t>
  </si>
  <si>
    <t>There were no changes in the estimates of amounts reported in prior interim periods of the current</t>
  </si>
  <si>
    <t>6.</t>
  </si>
  <si>
    <t>Issuances, Cancellations, Repurchases, Resale and Repayments of Debt and Equity Securities</t>
  </si>
  <si>
    <t xml:space="preserve">There were no issuances, cancellations, repurchases, resale and repayments of debt and equity </t>
  </si>
  <si>
    <t>securities for the current financial year to date.</t>
  </si>
  <si>
    <t>7.</t>
  </si>
  <si>
    <t>Dividends Paid</t>
  </si>
  <si>
    <t>8.</t>
  </si>
  <si>
    <t>Segment Revenue and Segment Result</t>
  </si>
  <si>
    <t>(RM ' 000)</t>
  </si>
  <si>
    <t>Property Development</t>
  </si>
  <si>
    <t>Investment Holding</t>
  </si>
  <si>
    <t>9.</t>
  </si>
  <si>
    <t>Valuations of Property, Plant and Equipment</t>
  </si>
  <si>
    <t>The valuations of property, plant and equipment have been brought forward without any amendment</t>
  </si>
  <si>
    <t>from the previous annual financial statements.</t>
  </si>
  <si>
    <t>10.</t>
  </si>
  <si>
    <t>Financial Statements</t>
  </si>
  <si>
    <t>There were no material events subsequent to the end of the interim period that have not been reflected</t>
  </si>
  <si>
    <t>11.</t>
  </si>
  <si>
    <t>Changes in the Composition of the Group</t>
  </si>
  <si>
    <t>12.</t>
  </si>
  <si>
    <t>Changes in Contingent Liabilities or Contingent Assets</t>
  </si>
  <si>
    <t>(a)</t>
  </si>
  <si>
    <t>Contingent Liabilities</t>
  </si>
  <si>
    <t>Quarter</t>
  </si>
  <si>
    <t>Financial Year</t>
  </si>
  <si>
    <t>Ended</t>
  </si>
  <si>
    <t xml:space="preserve">Guarantees given to bankers in respect of </t>
  </si>
  <si>
    <t>facilities granted to subsidiary companies</t>
  </si>
  <si>
    <t>(b)</t>
  </si>
  <si>
    <t>Contingent Assets</t>
  </si>
  <si>
    <t>date.</t>
  </si>
  <si>
    <t>Review of the Performance</t>
  </si>
  <si>
    <t>14.</t>
  </si>
  <si>
    <t>Material Changes in the Quarterly Results Compared to the Results of the Preceding Quarter</t>
  </si>
  <si>
    <t xml:space="preserve">Current </t>
  </si>
  <si>
    <t>Preceding</t>
  </si>
  <si>
    <t>Consolidated Profit Before Tax</t>
  </si>
  <si>
    <t>15.</t>
  </si>
  <si>
    <t>Prospects for the Current Financial Year</t>
  </si>
  <si>
    <t>Variance from Profit Forecast and Profit Guarantee</t>
  </si>
  <si>
    <t>The Group neither made any profit forecast nor issued any profit guarantee.</t>
  </si>
  <si>
    <t>17.</t>
  </si>
  <si>
    <t>Taxation comprises :-</t>
  </si>
  <si>
    <t>Individual Quarter</t>
  </si>
  <si>
    <t>Cumulative Quarter</t>
  </si>
  <si>
    <t>Current</t>
  </si>
  <si>
    <t xml:space="preserve">Preceding </t>
  </si>
  <si>
    <t>Year</t>
  </si>
  <si>
    <t>To Date</t>
  </si>
  <si>
    <t>Current Taxation</t>
  </si>
  <si>
    <t>18.</t>
  </si>
  <si>
    <t>Sale of Unquoted Investments and / or Properties</t>
  </si>
  <si>
    <t>Purchase and Disposal of Quoted Securities</t>
  </si>
  <si>
    <t>RM '000</t>
  </si>
  <si>
    <t>(i)</t>
  </si>
  <si>
    <t>Total purchases</t>
  </si>
  <si>
    <t>(ii)</t>
  </si>
  <si>
    <t>Total disposals (net book value)</t>
  </si>
  <si>
    <t>(iii)</t>
  </si>
  <si>
    <t>Total profit/(loss) on disposal</t>
  </si>
  <si>
    <t>RM ' 000</t>
  </si>
  <si>
    <t>Cost</t>
  </si>
  <si>
    <t>Net Book Value</t>
  </si>
  <si>
    <t>Market Value</t>
  </si>
  <si>
    <t>Status of Corporate Proposals</t>
  </si>
  <si>
    <t>There were no corporate proposals announced but not completed as at the date of this annoucement.</t>
  </si>
  <si>
    <t>Group Borrowings and Debt Securities</t>
  </si>
  <si>
    <t>-Unsecured</t>
  </si>
  <si>
    <t>Bank overdrafts</t>
  </si>
  <si>
    <t>Portion of long term loans payable within</t>
  </si>
  <si>
    <t>12 months</t>
  </si>
  <si>
    <t>-Secured</t>
  </si>
  <si>
    <t>Long Term Borrowings</t>
  </si>
  <si>
    <t>Long term loans</t>
  </si>
  <si>
    <t>(c)</t>
  </si>
  <si>
    <t>Total Borrowings</t>
  </si>
  <si>
    <t>(d)</t>
  </si>
  <si>
    <t xml:space="preserve">Debt/Borrowings in foreign currency (included in (a) </t>
  </si>
  <si>
    <t>above)</t>
  </si>
  <si>
    <t>RMB '000</t>
  </si>
  <si>
    <t>USD '000</t>
  </si>
  <si>
    <t>Off Balance Sheet Financial Instruments</t>
  </si>
  <si>
    <t>The Group does not have any financial instruments with off balance sheet risk as at to date.</t>
  </si>
  <si>
    <t>Changes in Material Litigation</t>
  </si>
  <si>
    <t>The Group is not engaged in any material litigation as at to date.</t>
  </si>
  <si>
    <t>Dividend</t>
  </si>
  <si>
    <t>Earnings Per Share</t>
  </si>
  <si>
    <t>Net profit attributable to shareholders for the period (RM '000)</t>
  </si>
  <si>
    <t>Number of ordinary shares in issue ( '000)</t>
  </si>
  <si>
    <t>Basic earnings per share (sen)</t>
  </si>
  <si>
    <t>Net profit for the twelve months period</t>
  </si>
  <si>
    <t>financial year, which have a material effect in the current interim period.</t>
  </si>
  <si>
    <t>in the financial statements for the interim period.</t>
  </si>
  <si>
    <t xml:space="preserve">There were no contingent assets as at the end of the current quarter or last annual balance sheet </t>
  </si>
  <si>
    <t>RPGT in respect of prior year</t>
  </si>
  <si>
    <t>Dividends received</t>
  </si>
  <si>
    <t>Cash And Cash Equivalents At Beginning Of Year</t>
  </si>
  <si>
    <t>Cash And Cash Equivalents At End Of Year</t>
  </si>
  <si>
    <t>Dividend per share (sen)</t>
  </si>
  <si>
    <t>Manufacturing of Electrical Appliances</t>
  </si>
  <si>
    <t xml:space="preserve">Share of profits of an associated </t>
  </si>
  <si>
    <t>company</t>
  </si>
  <si>
    <t>Finance Costs</t>
  </si>
  <si>
    <t>Profit Before Taxation</t>
  </si>
  <si>
    <t>Profit After Taxation</t>
  </si>
  <si>
    <t>Share of profits of an associated company</t>
  </si>
  <si>
    <t xml:space="preserve">CONDENSED CONSOLIDATED INCOME STATEMENTS </t>
  </si>
  <si>
    <t xml:space="preserve">ADDITIONAL INFORMATION </t>
  </si>
  <si>
    <t xml:space="preserve">CONDENSED CONSOLIDATED BALANCE SHEETS </t>
  </si>
  <si>
    <t>Tax Recoverable</t>
  </si>
  <si>
    <t>Net Profit After Tax</t>
  </si>
  <si>
    <t>Associated Company</t>
  </si>
  <si>
    <t>Manufacturing of Printed Circuit Boards</t>
  </si>
  <si>
    <t>13.</t>
  </si>
  <si>
    <t>16.</t>
  </si>
  <si>
    <t>19.</t>
  </si>
  <si>
    <t>20.</t>
  </si>
  <si>
    <t>21.</t>
  </si>
  <si>
    <t>22.</t>
  </si>
  <si>
    <t>23.</t>
  </si>
  <si>
    <t>24.</t>
  </si>
  <si>
    <t>25.</t>
  </si>
  <si>
    <r>
      <t>GRAND UNITED HOLDINGS BERHAD</t>
    </r>
    <r>
      <rPr>
        <sz val="16"/>
        <rFont val="Arial"/>
        <family val="2"/>
      </rPr>
      <t xml:space="preserve"> (Company No. 4104-W)</t>
    </r>
  </si>
  <si>
    <t>Result</t>
  </si>
  <si>
    <t>Note : * Fully diluted earnings per share are not presented as there is an anti-dilution effect.</t>
  </si>
  <si>
    <t>(The Condensed Consolidated Cash Flow Statements should be read in conjunction with the Audited Financial Statements</t>
  </si>
  <si>
    <t xml:space="preserve"> </t>
  </si>
  <si>
    <t>Retirement Benefits</t>
  </si>
  <si>
    <t xml:space="preserve"> for the year ended 31st December 2002)</t>
  </si>
  <si>
    <t xml:space="preserve">  Financial Statements for the year ended 31st December 2002)</t>
  </si>
  <si>
    <t>CONDENSED CONSOLIDATED CASH FLOW STATEMENTS</t>
  </si>
  <si>
    <t>Adjustments for :-</t>
  </si>
  <si>
    <t>Depreciation and amortisation</t>
  </si>
  <si>
    <t>Non-cash items</t>
  </si>
  <si>
    <t>Other investments</t>
  </si>
  <si>
    <t>Effects of Exchange Rate Changes on Cash</t>
  </si>
  <si>
    <t>and Cash Equivalents</t>
  </si>
  <si>
    <r>
      <t>GRAND UNITED HOLDINGS BERHAD</t>
    </r>
    <r>
      <rPr>
        <sz val="12"/>
        <rFont val="Arial"/>
        <family val="2"/>
      </rPr>
      <t xml:space="preserve"> (Company No. 4104-W)</t>
    </r>
  </si>
  <si>
    <t>Deferred Tax Assets</t>
  </si>
  <si>
    <t>At 01/01/2003</t>
  </si>
  <si>
    <t>Currency translation differences</t>
  </si>
  <si>
    <t>Realisation of revaluation reserve</t>
  </si>
  <si>
    <t>At 01/01/2002</t>
  </si>
  <si>
    <t>(The Condensed Consolidated Statements of Changes In Equity should be read in conjunction with the Audited</t>
  </si>
  <si>
    <t>FOR THE FOURTH FINANCIAL QUARTER ENDED 31ST DECEMBER 2003</t>
  </si>
  <si>
    <t>CONDENSED CONSOLIDATED STATEMENTS OF CHANGES IN EQUITY FOR THE QUARTER ENDED 31ST DECEMBER 2003</t>
  </si>
  <si>
    <t>As previously reported</t>
  </si>
  <si>
    <t>At 31/12/2003</t>
  </si>
  <si>
    <t>At 31/12/2002</t>
  </si>
  <si>
    <t>(Restated)</t>
  </si>
  <si>
    <t>Effects of adopting MASB 25</t>
  </si>
  <si>
    <t xml:space="preserve">On 25th February 2003, the Company declared an interim tax exempt dividend of 2.0 sen per share for </t>
  </si>
  <si>
    <t>the financial year ending 31st December 2003. The dividend was paid on 18th April 2003 to the holders of</t>
  </si>
  <si>
    <t>ordinary shares of the capital registered in the Records of Depositors at the close of business on 19th</t>
  </si>
  <si>
    <t>March 2003.</t>
  </si>
  <si>
    <t xml:space="preserve">Trading of Electrical Appliances </t>
  </si>
  <si>
    <t>Intersegment Sales/Eliminations</t>
  </si>
  <si>
    <t>Other Income</t>
  </si>
  <si>
    <t>Other Expenses</t>
  </si>
  <si>
    <t>Other income mainly consists of interest income, rental income and gain on disposal of land.</t>
  </si>
  <si>
    <t>Other expenses mainly consist of administrative expenses.</t>
  </si>
  <si>
    <t>Material Events Subsequent to the End of the Interim Period that Have Not Been Reflected in the</t>
  </si>
  <si>
    <t xml:space="preserve">There were no changes in the composition of the Group during the interim period under review other than </t>
  </si>
  <si>
    <t>the cessation of operations of a sub-subsidiary company in the Philippines on 28th February 2003.</t>
  </si>
  <si>
    <t>A reconciliation of income tax expense applicable to profit before taxation at the statutory income tax rate to income</t>
  </si>
  <si>
    <t>tax expense at the effective tax rate of the Group for the current quarter and financial year to date is as follows:</t>
  </si>
  <si>
    <t>Profit before taxation</t>
  </si>
  <si>
    <t>Tax at the statutory income tax rate of 28%</t>
  </si>
  <si>
    <t>Tax effect of expenses not deductible for tax purposes</t>
  </si>
  <si>
    <t>Tax effect of income not subject to tax</t>
  </si>
  <si>
    <t>There were no sale of unquoted investments and / or properties for the current quarter and financial year to</t>
  </si>
  <si>
    <t>The unsecured bank loans for the subsidiaries are guaranteed by the corporate guarantee issued by the</t>
  </si>
  <si>
    <t xml:space="preserve">with the annual financial statements for the year ended 31st December 2002 except for the adoption of </t>
  </si>
  <si>
    <t>the followings:</t>
  </si>
  <si>
    <t>(a) MASB 25 : "Income Taxes" has been applied retrospectively. In accordance with MASB 25, deferred</t>
  </si>
  <si>
    <t xml:space="preserve">      taxation is provided in full, using the liability method, on temporary differences arising between the</t>
  </si>
  <si>
    <t xml:space="preserve">      tax bases of assets and liabilities and their carrying amounts in the financial statements. </t>
  </si>
  <si>
    <t xml:space="preserve">      Deferred taxation is also provided on temporary differences arising on investments in subsidiary</t>
  </si>
  <si>
    <t xml:space="preserve">      companies and associated companies, except where the timing of the reversal of the temporary</t>
  </si>
  <si>
    <t xml:space="preserve">      difference can be controlled and it is probable that the temporary difference will not reverse in the</t>
  </si>
  <si>
    <t xml:space="preserve">      foreseeable future.</t>
  </si>
  <si>
    <t xml:space="preserve">      Deferred tax assets are recognised to the extent that it is probable that future taxable profit will be </t>
  </si>
  <si>
    <t xml:space="preserve">      available against which the temporary differences can be utilised.</t>
  </si>
  <si>
    <t xml:space="preserve">(b) MASB 29 : "Employee Benefits" has been applied prospectively in respect of the treatment of </t>
  </si>
  <si>
    <t xml:space="preserve">      transitional liability for defined benefit plan in accordance with the transitional provision as allowed</t>
  </si>
  <si>
    <t xml:space="preserve">      under this Standard.</t>
  </si>
  <si>
    <t xml:space="preserve">     The increase in defined benefit liability is recognised as an expense in the income statement on a</t>
  </si>
  <si>
    <t xml:space="preserve">      straight-line basis over the shorter of 5 years and the remaining service period from 1st January</t>
  </si>
  <si>
    <t xml:space="preserve">      2003, the date of initial adoption of the Standard.</t>
  </si>
  <si>
    <t>Where appropriate, comparative figures have been adjusted or extended to conform with the additional</t>
  </si>
  <si>
    <t>requirements of the new approved accounting standards that are applicable for the financial year</t>
  </si>
  <si>
    <t>ended 31st December 2003.</t>
  </si>
  <si>
    <t>As restated</t>
  </si>
  <si>
    <t>The Group's borrowings and debt securities as at 31st December 2003 were as follows :-</t>
  </si>
  <si>
    <t>Retirement benefits</t>
  </si>
  <si>
    <t xml:space="preserve">  for the year ended 31st December 2002)</t>
  </si>
  <si>
    <t>Net (repayments)/proceeds from bank borrowings</t>
  </si>
  <si>
    <t xml:space="preserve">Group segmental reporting for the financial quarter ended 31st December 2003 was as follows :- </t>
  </si>
  <si>
    <t>Deposits with Licensed Banks</t>
  </si>
  <si>
    <t>Tax expense for the period</t>
  </si>
  <si>
    <t>Tax effect of realisation of revaluation reserve</t>
  </si>
  <si>
    <t>Tax effect of utilisation of reinvestment allowance</t>
  </si>
  <si>
    <t>Portion of short term loans payable within 12 months</t>
  </si>
  <si>
    <t>Portion of long term loans payable within 12 months</t>
  </si>
  <si>
    <t>Capital Commitment</t>
  </si>
  <si>
    <t>Commitment for the purchase of property, plant and equipment</t>
  </si>
  <si>
    <t>- approved and contracted but not provided for</t>
  </si>
  <si>
    <t>Tax effect of lower tax rate for SME</t>
  </si>
  <si>
    <t>Tax effect of current year's tax loss not recognised</t>
  </si>
  <si>
    <t>Tax effect of temporary differences not recognised</t>
  </si>
  <si>
    <t>- provisions and allowances</t>
  </si>
  <si>
    <t>- property, plant and equipment</t>
  </si>
  <si>
    <t>Tax effect on the crystallisation of deferred tax liabilities on</t>
  </si>
  <si>
    <t xml:space="preserve"> revaluation of building</t>
  </si>
  <si>
    <t>Tax effect of different tax rate in other country</t>
  </si>
  <si>
    <t>26.</t>
  </si>
  <si>
    <t>Company other than the portion of short term loans obtained by a foreign subsidiary company.</t>
  </si>
  <si>
    <t>- unabsorbed tax losses</t>
  </si>
  <si>
    <t>Purchase of property, plant and equipment</t>
  </si>
  <si>
    <t xml:space="preserve">Despite the drop in revenue, the Group turned in a marginal improved profit before tax for the current quarter under review </t>
  </si>
  <si>
    <t>mainly due to inventory written off of approximately RM 1.10 million in the previous quarter.</t>
  </si>
  <si>
    <t>Based on the current improved business outlook, the Group expects to achieve better results for the year ending 31st</t>
  </si>
  <si>
    <t>December 2004.</t>
  </si>
  <si>
    <t>The Group attributed the decline in profit before tax to lower revenue coupled with an approximately RM 3.07 million</t>
  </si>
  <si>
    <t>inventory written off and provision for diminution in value of unquoted investments.</t>
  </si>
  <si>
    <t>1.5 sen per share for the financial year ended 31st December 2003 subject to the approval of members</t>
  </si>
  <si>
    <t xml:space="preserve">On 24th February 2004, the directors further recommend the payment of a final tax exempt dividend of </t>
  </si>
  <si>
    <t>at the forthcoming Annual General Meeting.</t>
  </si>
  <si>
    <t>31/12/2003</t>
  </si>
  <si>
    <t>31/12/2002</t>
  </si>
  <si>
    <t>30/09/2003</t>
  </si>
  <si>
    <t xml:space="preserve">              -</t>
  </si>
  <si>
    <t xml:space="preserve">               -</t>
  </si>
  <si>
    <t xml:space="preserve">             -</t>
  </si>
  <si>
    <t>(Under)/Over provision in prior years</t>
  </si>
  <si>
    <t>Underprovided in prior years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</si>
</sst>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General_)"/>
    <numFmt numFmtId="168" formatCode="dd\-mmm\-yy_)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* #,##0.0000000_);_(* \(#,##0.0000000\);_(* &quot;-&quot;??_);_(@_)"/>
    <numFmt numFmtId="174" formatCode="0.000000"/>
    <numFmt numFmtId="175" formatCode="0.0000000"/>
    <numFmt numFmtId="176" formatCode="0.00000000"/>
    <numFmt numFmtId="177" formatCode="0.000000000"/>
    <numFmt numFmtId="178" formatCode="0.0000000000"/>
    <numFmt numFmtId="179" formatCode="0.00000000000"/>
    <numFmt numFmtId="180" formatCode="0.00000"/>
    <numFmt numFmtId="181" formatCode="0.0000"/>
    <numFmt numFmtId="182" formatCode="0.000"/>
    <numFmt numFmtId="183" formatCode="mm/dd/yy"/>
    <numFmt numFmtId="184" formatCode="_(* #,##0.0_);_(* \(#,##0.0\);_(* &quot;-&quot;?_);_(@_)"/>
    <numFmt numFmtId="185" formatCode="_(* #,##0.00000000_);_(* \(#,##0.00000000\);_(* &quot;-&quot;??_);_(@_)"/>
    <numFmt numFmtId="186" formatCode="_(* #,##0.000000000_);_(* \(#,##0.000000000\);_(* &quot;-&quot;??_);_(@_)"/>
    <numFmt numFmtId="187" formatCode="_(* #,##0.0000000000_);_(* \(#,##0.0000000000\);_(* &quot;-&quot;??_);_(@_)"/>
    <numFmt numFmtId="188" formatCode="&quot;RM&quot;#,##0;\-&quot;RM&quot;#,##0"/>
    <numFmt numFmtId="189" formatCode="&quot;RM&quot;#,##0;[Red]\-&quot;RM&quot;#,##0"/>
    <numFmt numFmtId="190" formatCode="&quot;RM&quot;#,##0.00;\-&quot;RM&quot;#,##0.00"/>
    <numFmt numFmtId="191" formatCode="&quot;RM&quot;#,##0.00;[Red]\-&quot;RM&quot;#,##0.00"/>
    <numFmt numFmtId="192" formatCode="_-&quot;RM&quot;* #,##0_-;\-&quot;RM&quot;* #,##0_-;_-&quot;RM&quot;* &quot;-&quot;_-;_-@_-"/>
    <numFmt numFmtId="193" formatCode="_-* #,##0_-;\-* #,##0_-;_-* &quot;-&quot;_-;_-@_-"/>
    <numFmt numFmtId="194" formatCode="_-&quot;RM&quot;* #,##0.00_-;\-&quot;RM&quot;* #,##0.00_-;_-&quot;RM&quot;* &quot;-&quot;??_-;_-@_-"/>
    <numFmt numFmtId="195" formatCode="_-* #,##0.00_-;\-* #,##0.00_-;_-* &quot;-&quot;??_-;_-@_-"/>
    <numFmt numFmtId="196" formatCode="m/d"/>
    <numFmt numFmtId="197" formatCode="mmmmm"/>
    <numFmt numFmtId="198" formatCode="#,##0.0"/>
    <numFmt numFmtId="199" formatCode="#,##0.0_);\(#,##0.0\)"/>
    <numFmt numFmtId="200" formatCode="#,##0.000_);\(#,##0.000\)"/>
    <numFmt numFmtId="201" formatCode="#,##0.0000_);\(#,##0.0000\)"/>
    <numFmt numFmtId="202" formatCode="#,##0.00000_);\(#,##0.00000\)"/>
    <numFmt numFmtId="203" formatCode="#,##0.000000_);\(#,##0.000000\)"/>
    <numFmt numFmtId="204" formatCode="#,##0.0000000_);\(#,##0.0000000\)"/>
    <numFmt numFmtId="205" formatCode="#,##0.00000000_);\(#,##0.00000000\)"/>
    <numFmt numFmtId="206" formatCode="0.00_);\(0.00\)"/>
    <numFmt numFmtId="207" formatCode="0.0_);\(0.0\)"/>
    <numFmt numFmtId="208" formatCode="0_);\(0\)"/>
    <numFmt numFmtId="209" formatCode="&quot;RM&quot;#,##0_);\(&quot;RM&quot;#,##0\)"/>
    <numFmt numFmtId="210" formatCode="&quot;RM&quot;#,##0_);[Red]\(&quot;RM&quot;#,##0\)"/>
    <numFmt numFmtId="211" formatCode="&quot;RM&quot;#,##0.00_);\(&quot;RM&quot;#,##0.00\)"/>
    <numFmt numFmtId="212" formatCode="&quot;RM&quot;#,##0.00_);[Red]\(&quot;RM&quot;#,##0.00\)"/>
    <numFmt numFmtId="213" formatCode="_(&quot;RM&quot;* #,##0_);_(&quot;RM&quot;* \(#,##0\);_(&quot;RM&quot;* &quot;-&quot;_);_(@_)"/>
    <numFmt numFmtId="214" formatCode="_(&quot;RM&quot;* #,##0.00_);_(&quot;RM&quot;* \(#,##0.00\);_(&quot;RM&quot;* &quot;-&quot;??_);_(@_)"/>
    <numFmt numFmtId="215" formatCode="_(* #,##0.000_);_(* \(#,##0.000\);_(* &quot;-&quot;???_);_(@_)"/>
    <numFmt numFmtId="216" formatCode="m/d/yy"/>
    <numFmt numFmtId="217" formatCode="_-* #,##0_-;\-* #,##0_-;_-* &quot;-&quot;??_-;_-@_-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2"/>
    </font>
    <font>
      <b/>
      <sz val="16"/>
      <name val="Arial"/>
      <family val="2"/>
    </font>
    <font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10"/>
      <name val="Arial"/>
      <family val="2"/>
    </font>
    <font>
      <sz val="11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u val="singleAccounting"/>
      <sz val="12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5" fontId="0" fillId="0" borderId="0" xfId="15" applyNumberFormat="1" applyFill="1" applyBorder="1" applyAlignment="1">
      <alignment horizontal="center"/>
    </xf>
    <xf numFmtId="165" fontId="0" fillId="0" borderId="0" xfId="15" applyNumberFormat="1" applyBorder="1" applyAlignment="1">
      <alignment horizontal="center"/>
    </xf>
    <xf numFmtId="165" fontId="0" fillId="0" borderId="0" xfId="15" applyNumberFormat="1" applyFont="1" applyBorder="1" applyAlignment="1">
      <alignment horizontal="center"/>
    </xf>
    <xf numFmtId="43" fontId="0" fillId="0" borderId="0" xfId="15" applyFill="1" applyBorder="1" applyAlignment="1">
      <alignment/>
    </xf>
    <xf numFmtId="43" fontId="0" fillId="0" borderId="0" xfId="15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165" fontId="6" fillId="0" borderId="0" xfId="15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165" fontId="0" fillId="0" borderId="0" xfId="15" applyNumberFormat="1" applyFont="1" applyFill="1" applyAlignment="1">
      <alignment horizontal="center"/>
    </xf>
    <xf numFmtId="165" fontId="8" fillId="0" borderId="0" xfId="15" applyNumberFormat="1" applyFont="1" applyFill="1" applyBorder="1" applyAlignment="1">
      <alignment horizontal="center"/>
    </xf>
    <xf numFmtId="165" fontId="0" fillId="0" borderId="0" xfId="15" applyNumberFormat="1" applyBorder="1" applyAlignment="1">
      <alignment/>
    </xf>
    <xf numFmtId="165" fontId="0" fillId="0" borderId="0" xfId="15" applyNumberFormat="1" applyFont="1" applyFill="1" applyBorder="1" applyAlignment="1">
      <alignment horizontal="center"/>
    </xf>
    <xf numFmtId="165" fontId="0" fillId="0" borderId="0" xfId="15" applyNumberFormat="1" applyFont="1" applyBorder="1" applyAlignment="1">
      <alignment horizontal="center"/>
    </xf>
    <xf numFmtId="165" fontId="0" fillId="0" borderId="0" xfId="15" applyNumberFormat="1" applyFont="1" applyFill="1" applyBorder="1" applyAlignment="1">
      <alignment/>
    </xf>
    <xf numFmtId="0" fontId="0" fillId="0" borderId="0" xfId="0" applyAlignment="1" quotePrefix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43" fontId="0" fillId="0" borderId="0" xfId="15" applyNumberFormat="1" applyFont="1" applyBorder="1" applyAlignment="1">
      <alignment horizontal="center"/>
    </xf>
    <xf numFmtId="43" fontId="0" fillId="0" borderId="0" xfId="15" applyBorder="1" applyAlignment="1">
      <alignment horizontal="center"/>
    </xf>
    <xf numFmtId="43" fontId="0" fillId="0" borderId="0" xfId="15" applyFont="1" applyFill="1" applyBorder="1" applyAlignment="1">
      <alignment horizontal="right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15" applyNumberFormat="1" applyFont="1" applyFill="1" applyBorder="1" applyAlignment="1">
      <alignment horizontal="center"/>
    </xf>
    <xf numFmtId="165" fontId="3" fillId="0" borderId="0" xfId="15" applyNumberFormat="1" applyFont="1" applyBorder="1" applyAlignment="1">
      <alignment horizontal="center"/>
    </xf>
    <xf numFmtId="165" fontId="13" fillId="0" borderId="0" xfId="15" applyNumberFormat="1" applyFont="1" applyFill="1" applyBorder="1" applyAlignment="1">
      <alignment horizontal="center"/>
    </xf>
    <xf numFmtId="165" fontId="3" fillId="0" borderId="0" xfId="15" applyNumberFormat="1" applyFont="1" applyBorder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4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43" fontId="3" fillId="0" borderId="0" xfId="15" applyFont="1" applyFill="1" applyBorder="1" applyAlignment="1">
      <alignment/>
    </xf>
    <xf numFmtId="43" fontId="3" fillId="0" borderId="0" xfId="15" applyFont="1" applyFill="1" applyBorder="1" applyAlignment="1">
      <alignment horizontal="center"/>
    </xf>
    <xf numFmtId="43" fontId="3" fillId="0" borderId="0" xfId="15" applyNumberFormat="1" applyFont="1" applyBorder="1" applyAlignment="1">
      <alignment horizontal="center"/>
    </xf>
    <xf numFmtId="43" fontId="3" fillId="0" borderId="0" xfId="15" applyFont="1" applyBorder="1" applyAlignment="1">
      <alignment horizontal="center"/>
    </xf>
    <xf numFmtId="43" fontId="3" fillId="0" borderId="0" xfId="15" applyFont="1" applyFill="1" applyBorder="1" applyAlignment="1">
      <alignment horizontal="right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165" fontId="15" fillId="0" borderId="0" xfId="15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165" fontId="0" fillId="0" borderId="0" xfId="15" applyNumberFormat="1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 quotePrefix="1">
      <alignment/>
    </xf>
    <xf numFmtId="0" fontId="17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165" fontId="17" fillId="0" borderId="0" xfId="15" applyNumberFormat="1" applyFont="1" applyAlignment="1">
      <alignment/>
    </xf>
    <xf numFmtId="165" fontId="17" fillId="0" borderId="0" xfId="15" applyNumberFormat="1" applyFont="1" applyFill="1" applyAlignment="1">
      <alignment/>
    </xf>
    <xf numFmtId="165" fontId="17" fillId="0" borderId="0" xfId="15" applyNumberFormat="1" applyFont="1" applyFill="1" applyBorder="1" applyAlignment="1">
      <alignment/>
    </xf>
    <xf numFmtId="165" fontId="17" fillId="0" borderId="1" xfId="15" applyNumberFormat="1" applyFont="1" applyFill="1" applyBorder="1" applyAlignment="1">
      <alignment/>
    </xf>
    <xf numFmtId="14" fontId="17" fillId="0" borderId="0" xfId="0" applyNumberFormat="1" applyFont="1" applyAlignment="1">
      <alignment horizontal="center"/>
    </xf>
    <xf numFmtId="165" fontId="17" fillId="0" borderId="2" xfId="15" applyNumberFormat="1" applyFont="1" applyBorder="1" applyAlignment="1" quotePrefix="1">
      <alignment horizontal="center"/>
    </xf>
    <xf numFmtId="165" fontId="17" fillId="0" borderId="0" xfId="15" applyNumberFormat="1" applyFont="1" applyBorder="1" applyAlignment="1">
      <alignment/>
    </xf>
    <xf numFmtId="165" fontId="17" fillId="0" borderId="1" xfId="15" applyNumberFormat="1" applyFont="1" applyBorder="1" applyAlignment="1">
      <alignment/>
    </xf>
    <xf numFmtId="165" fontId="17" fillId="0" borderId="3" xfId="15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165" fontId="17" fillId="0" borderId="1" xfId="15" applyNumberFormat="1" applyFont="1" applyFill="1" applyBorder="1" applyAlignment="1">
      <alignment/>
    </xf>
    <xf numFmtId="165" fontId="17" fillId="0" borderId="3" xfId="15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165" fontId="19" fillId="0" borderId="0" xfId="15" applyNumberFormat="1" applyFont="1" applyFill="1" applyAlignment="1">
      <alignment horizontal="center"/>
    </xf>
    <xf numFmtId="165" fontId="19" fillId="0" borderId="0" xfId="15" applyNumberFormat="1" applyFont="1" applyFill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1" xfId="0" applyFont="1" applyFill="1" applyBorder="1" applyAlignment="1">
      <alignment/>
    </xf>
    <xf numFmtId="0" fontId="17" fillId="0" borderId="1" xfId="0" applyFont="1" applyBorder="1" applyAlignment="1">
      <alignment horizontal="center"/>
    </xf>
    <xf numFmtId="165" fontId="17" fillId="0" borderId="4" xfId="15" applyNumberFormat="1" applyFont="1" applyBorder="1" applyAlignment="1">
      <alignment/>
    </xf>
    <xf numFmtId="165" fontId="17" fillId="0" borderId="2" xfId="15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 quotePrefix="1">
      <alignment/>
    </xf>
    <xf numFmtId="165" fontId="19" fillId="0" borderId="0" xfId="15" applyNumberFormat="1" applyFont="1" applyFill="1" applyBorder="1" applyAlignment="1">
      <alignment/>
    </xf>
    <xf numFmtId="14" fontId="17" fillId="0" borderId="0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/>
    </xf>
    <xf numFmtId="43" fontId="17" fillId="0" borderId="0" xfId="0" applyNumberFormat="1" applyFont="1" applyBorder="1" applyAlignment="1">
      <alignment/>
    </xf>
    <xf numFmtId="0" fontId="17" fillId="2" borderId="0" xfId="0" applyFont="1" applyFill="1" applyBorder="1" applyAlignment="1" quotePrefix="1">
      <alignment/>
    </xf>
    <xf numFmtId="165" fontId="17" fillId="0" borderId="0" xfId="0" applyNumberFormat="1" applyFont="1" applyBorder="1" applyAlignment="1">
      <alignment/>
    </xf>
    <xf numFmtId="165" fontId="17" fillId="0" borderId="0" xfId="15" applyNumberFormat="1" applyFont="1" applyBorder="1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1" xfId="15" applyNumberFormat="1" applyFont="1" applyFill="1" applyBorder="1" applyAlignment="1">
      <alignment horizontal="center"/>
    </xf>
    <xf numFmtId="165" fontId="0" fillId="0" borderId="1" xfId="15" applyNumberFormat="1" applyFont="1" applyFill="1" applyBorder="1" applyAlignment="1">
      <alignment/>
    </xf>
    <xf numFmtId="0" fontId="0" fillId="0" borderId="0" xfId="0" applyFont="1" applyAlignment="1" quotePrefix="1">
      <alignment/>
    </xf>
    <xf numFmtId="165" fontId="0" fillId="0" borderId="2" xfId="15" applyNumberFormat="1" applyFont="1" applyFill="1" applyBorder="1" applyAlignment="1">
      <alignment horizontal="center"/>
    </xf>
    <xf numFmtId="165" fontId="0" fillId="0" borderId="2" xfId="15" applyNumberFormat="1" applyFont="1" applyFill="1" applyBorder="1" applyAlignment="1">
      <alignment/>
    </xf>
    <xf numFmtId="43" fontId="0" fillId="0" borderId="0" xfId="15" applyNumberFormat="1" applyFont="1" applyFill="1" applyBorder="1" applyAlignment="1">
      <alignment horizontal="center"/>
    </xf>
    <xf numFmtId="43" fontId="0" fillId="0" borderId="0" xfId="15" applyNumberFormat="1" applyFont="1" applyBorder="1" applyAlignment="1">
      <alignment horizontal="center"/>
    </xf>
    <xf numFmtId="165" fontId="0" fillId="0" borderId="0" xfId="15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3" fontId="0" fillId="0" borderId="0" xfId="15" applyFont="1" applyFill="1" applyBorder="1" applyAlignment="1">
      <alignment/>
    </xf>
    <xf numFmtId="43" fontId="0" fillId="0" borderId="0" xfId="15" applyNumberFormat="1" applyFont="1" applyFill="1" applyBorder="1" applyAlignment="1">
      <alignment/>
    </xf>
    <xf numFmtId="43" fontId="0" fillId="0" borderId="0" xfId="15" applyFont="1" applyBorder="1" applyAlignment="1">
      <alignment horizontal="center"/>
    </xf>
    <xf numFmtId="43" fontId="0" fillId="0" borderId="0" xfId="15" applyFont="1" applyFill="1" applyBorder="1" applyAlignment="1">
      <alignment horizontal="right"/>
    </xf>
    <xf numFmtId="43" fontId="0" fillId="0" borderId="5" xfId="15" applyFont="1" applyBorder="1" applyAlignment="1">
      <alignment horizontal="center"/>
    </xf>
    <xf numFmtId="165" fontId="0" fillId="0" borderId="5" xfId="15" applyNumberFormat="1" applyFont="1" applyFill="1" applyBorder="1" applyAlignment="1">
      <alignment horizontal="center"/>
    </xf>
    <xf numFmtId="43" fontId="0" fillId="0" borderId="5" xfId="15" applyNumberFormat="1" applyFont="1" applyBorder="1" applyAlignment="1">
      <alignment horizontal="center"/>
    </xf>
    <xf numFmtId="165" fontId="0" fillId="0" borderId="5" xfId="15" applyNumberFormat="1" applyFont="1" applyBorder="1" applyAlignment="1">
      <alignment horizontal="center"/>
    </xf>
    <xf numFmtId="165" fontId="0" fillId="0" borderId="5" xfId="15" applyNumberFormat="1" applyFont="1" applyFill="1" applyBorder="1" applyAlignment="1">
      <alignment/>
    </xf>
    <xf numFmtId="165" fontId="0" fillId="0" borderId="5" xfId="15" applyNumberFormat="1" applyFont="1" applyBorder="1" applyAlignment="1">
      <alignment/>
    </xf>
    <xf numFmtId="165" fontId="0" fillId="0" borderId="0" xfId="0" applyNumberFormat="1" applyFont="1" applyAlignment="1">
      <alignment/>
    </xf>
    <xf numFmtId="165" fontId="3" fillId="0" borderId="0" xfId="15" applyNumberFormat="1" applyFont="1" applyFill="1" applyAlignment="1">
      <alignment/>
    </xf>
    <xf numFmtId="165" fontId="3" fillId="0" borderId="0" xfId="15" applyNumberFormat="1" applyFont="1" applyFill="1" applyAlignment="1">
      <alignment horizontal="center"/>
    </xf>
    <xf numFmtId="14" fontId="3" fillId="0" borderId="0" xfId="15" applyNumberFormat="1" applyFont="1" applyFill="1" applyAlignment="1">
      <alignment horizontal="center"/>
    </xf>
    <xf numFmtId="165" fontId="3" fillId="0" borderId="0" xfId="15" applyNumberFormat="1" applyFont="1" applyFill="1" applyBorder="1" applyAlignment="1">
      <alignment/>
    </xf>
    <xf numFmtId="165" fontId="3" fillId="0" borderId="5" xfId="15" applyNumberFormat="1" applyFont="1" applyFill="1" applyBorder="1" applyAlignment="1">
      <alignment/>
    </xf>
    <xf numFmtId="165" fontId="3" fillId="0" borderId="5" xfId="15" applyNumberFormat="1" applyFont="1" applyFill="1" applyBorder="1" applyAlignment="1">
      <alignment horizontal="center"/>
    </xf>
    <xf numFmtId="165" fontId="3" fillId="0" borderId="0" xfId="15" applyNumberFormat="1" applyFont="1" applyFill="1" applyBorder="1" applyAlignment="1">
      <alignment horizontal="right"/>
    </xf>
    <xf numFmtId="43" fontId="17" fillId="0" borderId="2" xfId="0" applyNumberFormat="1" applyFont="1" applyBorder="1" applyAlignment="1">
      <alignment/>
    </xf>
    <xf numFmtId="165" fontId="17" fillId="0" borderId="0" xfId="15" applyNumberFormat="1" applyFont="1" applyBorder="1" applyAlignment="1" quotePrefix="1">
      <alignment horizontal="center"/>
    </xf>
    <xf numFmtId="165" fontId="0" fillId="0" borderId="0" xfId="15" applyNumberFormat="1" applyFont="1" applyFill="1" applyAlignment="1">
      <alignment/>
    </xf>
    <xf numFmtId="43" fontId="0" fillId="0" borderId="5" xfId="15" applyNumberFormat="1" applyFont="1" applyFill="1" applyBorder="1" applyAlignment="1">
      <alignment/>
    </xf>
    <xf numFmtId="43" fontId="0" fillId="0" borderId="5" xfId="15" applyFont="1" applyFill="1" applyBorder="1" applyAlignment="1">
      <alignment/>
    </xf>
    <xf numFmtId="43" fontId="0" fillId="0" borderId="5" xfId="15" applyNumberFormat="1" applyFont="1" applyFill="1" applyBorder="1" applyAlignment="1">
      <alignment horizontal="center"/>
    </xf>
    <xf numFmtId="43" fontId="0" fillId="0" borderId="0" xfId="15" applyFont="1" applyFill="1" applyBorder="1" applyAlignment="1">
      <alignment horizontal="center"/>
    </xf>
    <xf numFmtId="0" fontId="0" fillId="0" borderId="5" xfId="0" applyFont="1" applyBorder="1" applyAlignment="1">
      <alignment/>
    </xf>
    <xf numFmtId="208" fontId="0" fillId="0" borderId="5" xfId="0" applyNumberFormat="1" applyFont="1" applyBorder="1" applyAlignment="1">
      <alignment/>
    </xf>
    <xf numFmtId="165" fontId="0" fillId="0" borderId="6" xfId="15" applyNumberFormat="1" applyFont="1" applyFill="1" applyBorder="1" applyAlignment="1">
      <alignment/>
    </xf>
    <xf numFmtId="3" fontId="17" fillId="0" borderId="2" xfId="0" applyNumberFormat="1" applyFont="1" applyBorder="1" applyAlignment="1">
      <alignment/>
    </xf>
    <xf numFmtId="165" fontId="17" fillId="0" borderId="4" xfId="15" applyNumberFormat="1" applyFont="1" applyFill="1" applyBorder="1" applyAlignment="1">
      <alignment/>
    </xf>
    <xf numFmtId="165" fontId="3" fillId="0" borderId="0" xfId="0" applyNumberFormat="1" applyFont="1" applyAlignment="1">
      <alignment/>
    </xf>
    <xf numFmtId="165" fontId="3" fillId="0" borderId="5" xfId="15" applyNumberFormat="1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165" fontId="3" fillId="0" borderId="0" xfId="15" applyNumberFormat="1" applyFont="1" applyAlignment="1">
      <alignment/>
    </xf>
    <xf numFmtId="165" fontId="17" fillId="0" borderId="5" xfId="15" applyNumberFormat="1" applyFont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165" fontId="0" fillId="0" borderId="0" xfId="15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165" fontId="0" fillId="0" borderId="7" xfId="15" applyNumberFormat="1" applyFont="1" applyFill="1" applyBorder="1" applyAlignment="1">
      <alignment/>
    </xf>
    <xf numFmtId="165" fontId="0" fillId="0" borderId="8" xfId="15" applyNumberFormat="1" applyFont="1" applyFill="1" applyBorder="1" applyAlignment="1">
      <alignment/>
    </xf>
    <xf numFmtId="165" fontId="0" fillId="0" borderId="9" xfId="15" applyNumberFormat="1" applyFont="1" applyFill="1" applyBorder="1" applyAlignment="1">
      <alignment/>
    </xf>
    <xf numFmtId="165" fontId="0" fillId="0" borderId="10" xfId="15" applyNumberFormat="1" applyFont="1" applyFill="1" applyBorder="1" applyAlignment="1">
      <alignment/>
    </xf>
    <xf numFmtId="165" fontId="0" fillId="0" borderId="11" xfId="15" applyNumberFormat="1" applyFont="1" applyFill="1" applyBorder="1" applyAlignment="1">
      <alignment/>
    </xf>
    <xf numFmtId="165" fontId="0" fillId="0" borderId="12" xfId="15" applyNumberFormat="1" applyFont="1" applyFill="1" applyBorder="1" applyAlignment="1">
      <alignment/>
    </xf>
    <xf numFmtId="0" fontId="11" fillId="0" borderId="0" xfId="0" applyFont="1" applyFill="1" applyAlignment="1">
      <alignment/>
    </xf>
    <xf numFmtId="165" fontId="7" fillId="0" borderId="0" xfId="15" applyNumberFormat="1" applyFont="1" applyFill="1" applyAlignment="1">
      <alignment/>
    </xf>
    <xf numFmtId="0" fontId="0" fillId="0" borderId="0" xfId="0" applyFont="1" applyFill="1" applyAlignment="1" quotePrefix="1">
      <alignment/>
    </xf>
    <xf numFmtId="43" fontId="0" fillId="0" borderId="0" xfId="15" applyNumberFormat="1" applyFont="1" applyFill="1" applyAlignment="1">
      <alignment/>
    </xf>
    <xf numFmtId="165" fontId="9" fillId="0" borderId="0" xfId="15" applyNumberFormat="1" applyFont="1" applyFill="1" applyAlignment="1">
      <alignment/>
    </xf>
    <xf numFmtId="0" fontId="5" fillId="0" borderId="0" xfId="0" applyFont="1" applyFill="1" applyBorder="1" applyAlignment="1">
      <alignment/>
    </xf>
    <xf numFmtId="165" fontId="3" fillId="0" borderId="5" xfId="15" applyNumberFormat="1" applyFont="1" applyBorder="1" applyAlignment="1">
      <alignment/>
    </xf>
    <xf numFmtId="165" fontId="3" fillId="0" borderId="12" xfId="15" applyNumberFormat="1" applyFont="1" applyBorder="1" applyAlignment="1">
      <alignment/>
    </xf>
    <xf numFmtId="165" fontId="3" fillId="0" borderId="8" xfId="15" applyNumberFormat="1" applyFont="1" applyBorder="1" applyAlignment="1">
      <alignment/>
    </xf>
    <xf numFmtId="165" fontId="3" fillId="0" borderId="11" xfId="15" applyNumberFormat="1" applyFont="1" applyBorder="1" applyAlignment="1">
      <alignment/>
    </xf>
    <xf numFmtId="165" fontId="3" fillId="0" borderId="7" xfId="15" applyNumberFormat="1" applyFont="1" applyBorder="1" applyAlignment="1">
      <alignment/>
    </xf>
    <xf numFmtId="165" fontId="3" fillId="0" borderId="7" xfId="15" applyNumberFormat="1" applyFont="1" applyFill="1" applyBorder="1" applyAlignment="1">
      <alignment horizontal="center"/>
    </xf>
    <xf numFmtId="165" fontId="3" fillId="0" borderId="12" xfId="15" applyNumberFormat="1" applyFont="1" applyBorder="1" applyAlignment="1">
      <alignment horizontal="center"/>
    </xf>
    <xf numFmtId="165" fontId="3" fillId="0" borderId="8" xfId="0" applyNumberFormat="1" applyFont="1" applyBorder="1" applyAlignment="1">
      <alignment/>
    </xf>
    <xf numFmtId="165" fontId="3" fillId="0" borderId="10" xfId="15" applyNumberFormat="1" applyFont="1" applyFill="1" applyBorder="1" applyAlignment="1">
      <alignment horizontal="center"/>
    </xf>
    <xf numFmtId="165" fontId="3" fillId="0" borderId="11" xfId="0" applyNumberFormat="1" applyFont="1" applyBorder="1" applyAlignment="1">
      <alignment/>
    </xf>
    <xf numFmtId="165" fontId="3" fillId="0" borderId="10" xfId="15" applyNumberFormat="1" applyFont="1" applyBorder="1" applyAlignment="1">
      <alignment/>
    </xf>
    <xf numFmtId="0" fontId="0" fillId="0" borderId="0" xfId="0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165" fontId="17" fillId="0" borderId="0" xfId="15" applyNumberFormat="1" applyFont="1" applyAlignment="1">
      <alignment horizontal="center"/>
    </xf>
    <xf numFmtId="165" fontId="3" fillId="0" borderId="5" xfId="15" applyNumberFormat="1" applyFont="1" applyBorder="1" applyAlignment="1">
      <alignment/>
    </xf>
    <xf numFmtId="0" fontId="3" fillId="0" borderId="1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ggie\Local%20Settings\Temporary%20Internet%20Files\Content.IE5\CM3EIXA9\Conso-QR-2003\GUH%20Conso%202003\QR-31122002-19-2-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_nt\GS%20LEE\GUH%202003\QR-31122002-19-2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 Fin. Info"/>
      <sheetName val="Key Fin. Info (Q4)"/>
      <sheetName val="Con.P+L"/>
      <sheetName val="Con.P+L (Q4)"/>
      <sheetName val="Add Info"/>
      <sheetName val="Add Info (Q4)"/>
      <sheetName val="Con.BS"/>
      <sheetName val="Con.CashFlows"/>
      <sheetName val="CFworksheet1"/>
      <sheetName val="CF worksheet2"/>
      <sheetName val="Con.Stat.Equity"/>
      <sheetName val="PCB &amp; LEB"/>
      <sheetName val="Segment-MASB 22 (R1) (3)"/>
      <sheetName val="Segment"/>
      <sheetName val="Segment (R)-2002"/>
      <sheetName val="Segment (R)-2002-pwc"/>
      <sheetName val="Notes"/>
      <sheetName val="OI "/>
      <sheetName val="Profit Analysis"/>
      <sheetName val="Turnover Analy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ey Fin. Info"/>
      <sheetName val="Key Fin. Info (Q4)"/>
      <sheetName val="Con.P+L"/>
      <sheetName val="Con.P+L (Q4)"/>
      <sheetName val="Add Info"/>
      <sheetName val="Add Info (Q4)"/>
      <sheetName val="Con.BS"/>
      <sheetName val="Con.CashFlows"/>
      <sheetName val="CFworksheet1"/>
      <sheetName val="CF worksheet2"/>
      <sheetName val="Con.Stat.Equity"/>
      <sheetName val="PCB &amp; LEB"/>
      <sheetName val="Segment-MASB 22 (R1) (3)"/>
      <sheetName val="Segment"/>
      <sheetName val="Segment (R)-2002"/>
      <sheetName val="Segment (R)-2002-pwc"/>
      <sheetName val="Notes"/>
      <sheetName val="OI "/>
      <sheetName val="Profit Analysis"/>
      <sheetName val="Turnover Analy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workbookViewId="0" topLeftCell="A24">
      <selection activeCell="E103" sqref="E103"/>
    </sheetView>
  </sheetViews>
  <sheetFormatPr defaultColWidth="9.140625" defaultRowHeight="12.75"/>
  <cols>
    <col min="1" max="3" width="3.7109375" style="0" customWidth="1"/>
    <col min="4" max="4" width="32.8515625" style="0" customWidth="1"/>
    <col min="5" max="5" width="14.7109375" style="21" customWidth="1"/>
    <col min="6" max="6" width="17.421875" style="8" customWidth="1"/>
    <col min="7" max="7" width="14.7109375" style="21" customWidth="1"/>
    <col min="8" max="8" width="17.421875" style="8" customWidth="1"/>
  </cols>
  <sheetData>
    <row r="1" ht="22.5" customHeight="1">
      <c r="A1" s="1" t="s">
        <v>27</v>
      </c>
    </row>
    <row r="2" ht="10.5" customHeight="1">
      <c r="A2" s="1"/>
    </row>
    <row r="3" ht="12.75">
      <c r="A3" t="s">
        <v>4</v>
      </c>
    </row>
    <row r="6" spans="5:8" ht="12.75">
      <c r="E6" s="181" t="s">
        <v>5</v>
      </c>
      <c r="F6" s="181"/>
      <c r="G6" s="181"/>
      <c r="H6" s="181"/>
    </row>
    <row r="7" spans="5:8" ht="12.75">
      <c r="E7" s="182" t="s">
        <v>360</v>
      </c>
      <c r="F7" s="182"/>
      <c r="G7" s="182"/>
      <c r="H7" s="182"/>
    </row>
    <row r="9" spans="5:8" ht="12.75">
      <c r="E9" s="5"/>
      <c r="F9" s="4"/>
      <c r="G9" s="5"/>
      <c r="H9" s="4"/>
    </row>
    <row r="10" spans="5:8" ht="12.75">
      <c r="E10" s="183" t="s">
        <v>6</v>
      </c>
      <c r="F10" s="183"/>
      <c r="G10" s="183" t="s">
        <v>7</v>
      </c>
      <c r="H10" s="183"/>
    </row>
    <row r="11" spans="5:8" ht="12.75">
      <c r="E11" s="5" t="s">
        <v>8</v>
      </c>
      <c r="F11" s="4" t="s">
        <v>9</v>
      </c>
      <c r="G11" s="5" t="s">
        <v>8</v>
      </c>
      <c r="H11" s="4" t="s">
        <v>9</v>
      </c>
    </row>
    <row r="12" spans="5:8" ht="12.75">
      <c r="E12" s="5" t="s">
        <v>10</v>
      </c>
      <c r="F12" s="4" t="s">
        <v>11</v>
      </c>
      <c r="G12" s="5" t="s">
        <v>10</v>
      </c>
      <c r="H12" s="4" t="s">
        <v>11</v>
      </c>
    </row>
    <row r="13" spans="5:8" ht="12.75">
      <c r="E13" s="5" t="s">
        <v>12</v>
      </c>
      <c r="F13" s="4" t="s">
        <v>12</v>
      </c>
      <c r="G13" s="5" t="s">
        <v>13</v>
      </c>
      <c r="H13" s="4" t="s">
        <v>14</v>
      </c>
    </row>
    <row r="14" spans="5:8" ht="12.75">
      <c r="E14" s="6" t="s">
        <v>360</v>
      </c>
      <c r="F14" s="7" t="s">
        <v>361</v>
      </c>
      <c r="G14" s="6" t="s">
        <v>360</v>
      </c>
      <c r="H14" s="7" t="s">
        <v>361</v>
      </c>
    </row>
    <row r="15" spans="5:8" ht="12.75">
      <c r="E15" s="6"/>
      <c r="F15" s="7" t="s">
        <v>281</v>
      </c>
      <c r="G15" s="6"/>
      <c r="H15" s="7" t="s">
        <v>281</v>
      </c>
    </row>
    <row r="16" spans="5:8" ht="12.75">
      <c r="E16" s="5" t="s">
        <v>15</v>
      </c>
      <c r="F16" s="4" t="s">
        <v>15</v>
      </c>
      <c r="G16" s="5" t="s">
        <v>15</v>
      </c>
      <c r="H16" s="4" t="s">
        <v>15</v>
      </c>
    </row>
    <row r="17" spans="5:8" ht="12.75">
      <c r="E17" s="5"/>
      <c r="F17" s="4"/>
      <c r="G17" s="5"/>
      <c r="H17" s="4"/>
    </row>
    <row r="18" spans="1:8" ht="13.5" thickBot="1">
      <c r="A18">
        <v>1</v>
      </c>
      <c r="C18" t="s">
        <v>16</v>
      </c>
      <c r="E18" s="119">
        <v>57254</v>
      </c>
      <c r="F18" s="121">
        <v>49701</v>
      </c>
      <c r="G18" s="122">
        <v>215294</v>
      </c>
      <c r="H18" s="121">
        <v>223010</v>
      </c>
    </row>
    <row r="19" spans="5:8" ht="12.75">
      <c r="E19" s="22"/>
      <c r="F19" s="101"/>
      <c r="G19" s="134"/>
      <c r="H19" s="101"/>
    </row>
    <row r="20" spans="1:8" ht="13.5" thickBot="1">
      <c r="A20">
        <v>2</v>
      </c>
      <c r="B20" s="8"/>
      <c r="C20" t="s">
        <v>17</v>
      </c>
      <c r="E20" s="119">
        <v>1726</v>
      </c>
      <c r="F20" s="121">
        <v>549</v>
      </c>
      <c r="G20" s="122">
        <v>7400</v>
      </c>
      <c r="H20" s="121">
        <v>16292</v>
      </c>
    </row>
    <row r="21" spans="5:8" ht="12.75">
      <c r="E21" s="25"/>
      <c r="F21" s="26"/>
      <c r="G21" s="27"/>
      <c r="H21" s="26"/>
    </row>
    <row r="22" spans="1:8" ht="13.5" thickBot="1">
      <c r="A22">
        <v>3</v>
      </c>
      <c r="C22" t="s">
        <v>18</v>
      </c>
      <c r="E22" s="119">
        <v>1035</v>
      </c>
      <c r="F22" s="121">
        <v>-2685</v>
      </c>
      <c r="G22" s="122">
        <v>3854</v>
      </c>
      <c r="H22" s="121">
        <f>9192</f>
        <v>9192</v>
      </c>
    </row>
    <row r="23" spans="5:8" ht="12.75">
      <c r="E23" s="25"/>
      <c r="F23" s="26"/>
      <c r="G23" s="27"/>
      <c r="H23" s="26"/>
    </row>
    <row r="24" spans="1:8" ht="13.5" thickBot="1">
      <c r="A24">
        <v>4</v>
      </c>
      <c r="C24" t="s">
        <v>19</v>
      </c>
      <c r="E24" s="119">
        <v>1035</v>
      </c>
      <c r="F24" s="121">
        <v>-2685</v>
      </c>
      <c r="G24" s="122">
        <v>3854</v>
      </c>
      <c r="H24" s="121">
        <v>9192</v>
      </c>
    </row>
    <row r="25" spans="5:8" ht="12.75">
      <c r="E25" s="25"/>
      <c r="F25" s="26"/>
      <c r="G25" s="27"/>
      <c r="H25" s="26"/>
    </row>
    <row r="26" spans="1:8" ht="13.5" thickBot="1">
      <c r="A26">
        <v>5</v>
      </c>
      <c r="B26" s="8"/>
      <c r="C26" t="s">
        <v>20</v>
      </c>
      <c r="E26" s="137">
        <v>0.41</v>
      </c>
      <c r="F26" s="120">
        <v>-1.07</v>
      </c>
      <c r="G26" s="135">
        <v>1.54</v>
      </c>
      <c r="H26" s="120">
        <v>3.67</v>
      </c>
    </row>
    <row r="27" spans="5:8" ht="12.75">
      <c r="E27" s="25"/>
      <c r="F27" s="26"/>
      <c r="G27" s="27"/>
      <c r="H27" s="26"/>
    </row>
    <row r="28" spans="1:8" ht="13.5" thickBot="1">
      <c r="A28">
        <v>6</v>
      </c>
      <c r="C28" t="s">
        <v>230</v>
      </c>
      <c r="E28" s="137">
        <v>1.5</v>
      </c>
      <c r="F28" s="121">
        <v>0</v>
      </c>
      <c r="G28" s="135">
        <v>3.5</v>
      </c>
      <c r="H28" s="120">
        <v>1.5</v>
      </c>
    </row>
    <row r="29" spans="5:8" ht="12.75">
      <c r="E29" s="25"/>
      <c r="F29" s="26"/>
      <c r="G29" s="27"/>
      <c r="H29" s="26"/>
    </row>
    <row r="30" spans="5:8" ht="12.75">
      <c r="E30" s="25"/>
      <c r="F30" s="26"/>
      <c r="G30" s="27"/>
      <c r="H30" s="26"/>
    </row>
    <row r="31" spans="4:8" ht="12.75">
      <c r="D31" s="2"/>
      <c r="G31" s="21" t="s">
        <v>21</v>
      </c>
      <c r="H31" s="8" t="s">
        <v>22</v>
      </c>
    </row>
    <row r="32" spans="4:8" ht="12.75">
      <c r="D32" s="2"/>
      <c r="G32" s="21" t="s">
        <v>23</v>
      </c>
      <c r="H32" s="8" t="s">
        <v>24</v>
      </c>
    </row>
    <row r="33" spans="4:8" ht="12.75">
      <c r="D33" s="2"/>
      <c r="G33" s="21" t="s">
        <v>12</v>
      </c>
      <c r="H33" s="8" t="s">
        <v>25</v>
      </c>
    </row>
    <row r="34" spans="4:8" ht="12.75">
      <c r="D34" s="2"/>
      <c r="H34" s="8" t="s">
        <v>281</v>
      </c>
    </row>
    <row r="35" ht="12.75">
      <c r="D35" s="2"/>
    </row>
    <row r="36" spans="1:8" ht="13.5" thickBot="1">
      <c r="A36">
        <v>7</v>
      </c>
      <c r="C36" s="8" t="s">
        <v>26</v>
      </c>
      <c r="D36" s="2"/>
      <c r="E36" s="136"/>
      <c r="F36" s="118"/>
      <c r="G36" s="136">
        <v>1.31</v>
      </c>
      <c r="H36" s="120">
        <v>1.31</v>
      </c>
    </row>
    <row r="37" spans="4:8" ht="12.75">
      <c r="D37" s="2"/>
      <c r="E37" s="114"/>
      <c r="F37" s="116"/>
      <c r="G37" s="114"/>
      <c r="H37" s="116"/>
    </row>
    <row r="38" spans="4:8" ht="12.75">
      <c r="D38" s="2"/>
      <c r="E38" s="114"/>
      <c r="F38" s="116"/>
      <c r="G38" s="114"/>
      <c r="H38" s="116"/>
    </row>
    <row r="39" spans="4:8" ht="12.75">
      <c r="D39" s="2"/>
      <c r="E39" s="114"/>
      <c r="F39" s="116"/>
      <c r="G39" s="114"/>
      <c r="H39" s="116"/>
    </row>
    <row r="40" spans="4:8" ht="12.75">
      <c r="D40" s="2"/>
      <c r="E40" s="114"/>
      <c r="F40" s="116"/>
      <c r="G40" s="114"/>
      <c r="H40" s="116"/>
    </row>
    <row r="41" spans="4:8" ht="12.75">
      <c r="D41" s="2"/>
      <c r="E41" s="114"/>
      <c r="F41" s="116"/>
      <c r="G41" s="114"/>
      <c r="H41" s="116"/>
    </row>
    <row r="42" spans="4:8" ht="12.75">
      <c r="D42" s="2"/>
      <c r="E42" s="114"/>
      <c r="F42" s="116"/>
      <c r="G42" s="114"/>
      <c r="H42" s="116"/>
    </row>
    <row r="43" ht="12.75">
      <c r="D43" s="2"/>
    </row>
    <row r="44" spans="2:7" ht="12.75">
      <c r="B44" s="14"/>
      <c r="C44" s="15"/>
      <c r="D44" s="16"/>
      <c r="E44" s="112"/>
      <c r="F44" s="113"/>
      <c r="G44" s="112"/>
    </row>
    <row r="45" spans="2:7" ht="12.75">
      <c r="B45" s="15"/>
      <c r="C45" s="15"/>
      <c r="D45" s="16"/>
      <c r="E45" s="112"/>
      <c r="F45" s="113"/>
      <c r="G45" s="112"/>
    </row>
    <row r="46" spans="2:7" ht="12.75">
      <c r="B46" s="17"/>
      <c r="C46" s="17"/>
      <c r="D46" s="17"/>
      <c r="E46" s="27"/>
      <c r="F46" s="113"/>
      <c r="G46" s="112"/>
    </row>
    <row r="47" spans="2:7" ht="12.75">
      <c r="B47" s="17"/>
      <c r="C47" s="17"/>
      <c r="D47" s="17"/>
      <c r="E47" s="27"/>
      <c r="F47" s="113"/>
      <c r="G47" s="112"/>
    </row>
    <row r="48" spans="2:7" ht="12.75">
      <c r="B48" s="17"/>
      <c r="C48" s="17"/>
      <c r="D48" s="17"/>
      <c r="E48" s="27"/>
      <c r="F48" s="113"/>
      <c r="G48" s="112"/>
    </row>
    <row r="49" spans="2:7" ht="12.75">
      <c r="B49" s="17"/>
      <c r="C49" s="17"/>
      <c r="D49" s="17"/>
      <c r="E49" s="27"/>
      <c r="F49" s="113"/>
      <c r="G49" s="112"/>
    </row>
    <row r="50" spans="2:7" ht="12.75">
      <c r="B50" s="17"/>
      <c r="C50" s="17"/>
      <c r="D50" s="17"/>
      <c r="E50" s="27"/>
      <c r="F50" s="113"/>
      <c r="G50" s="112"/>
    </row>
    <row r="51" spans="2:7" ht="12.75">
      <c r="B51" s="17"/>
      <c r="C51" s="17"/>
      <c r="D51" s="17"/>
      <c r="E51" s="112"/>
      <c r="F51" s="113"/>
      <c r="G51" s="112"/>
    </row>
  </sheetData>
  <mergeCells count="4">
    <mergeCell ref="E6:H6"/>
    <mergeCell ref="E7:H7"/>
    <mergeCell ref="E10:F10"/>
    <mergeCell ref="G10:H10"/>
  </mergeCells>
  <printOptions/>
  <pageMargins left="0.53" right="0.24" top="1" bottom="0.63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0"/>
  <sheetViews>
    <sheetView showGridLines="0" workbookViewId="0" topLeftCell="A1">
      <selection activeCell="I59" sqref="I59"/>
    </sheetView>
  </sheetViews>
  <sheetFormatPr defaultColWidth="9.140625" defaultRowHeight="12.75"/>
  <cols>
    <col min="1" max="4" width="3.7109375" style="0" customWidth="1"/>
    <col min="5" max="5" width="21.7109375" style="0" customWidth="1"/>
    <col min="6" max="6" width="18.7109375" style="8" customWidth="1"/>
    <col min="7" max="7" width="16.7109375" style="21" customWidth="1"/>
    <col min="8" max="8" width="17.421875" style="8" customWidth="1"/>
    <col min="9" max="9" width="16.8515625" style="21" customWidth="1"/>
    <col min="10" max="10" width="17.421875" style="0" customWidth="1"/>
  </cols>
  <sheetData>
    <row r="1" spans="1:6" ht="20.25">
      <c r="A1" s="1" t="s">
        <v>27</v>
      </c>
      <c r="B1" s="20"/>
      <c r="C1" s="20"/>
      <c r="D1" s="20"/>
      <c r="E1" s="20"/>
      <c r="F1" s="20"/>
    </row>
    <row r="2" spans="7:9" s="8" customFormat="1" ht="12.75">
      <c r="G2" s="21"/>
      <c r="I2" s="21"/>
    </row>
    <row r="3" spans="1:10" ht="12.75">
      <c r="A3" s="8" t="s">
        <v>239</v>
      </c>
      <c r="G3" s="5"/>
      <c r="H3" s="4"/>
      <c r="I3" s="5"/>
      <c r="J3" s="3"/>
    </row>
    <row r="4" spans="1:10" ht="12.75">
      <c r="A4" s="8"/>
      <c r="G4" s="5"/>
      <c r="H4" s="4"/>
      <c r="I4" s="5"/>
      <c r="J4" s="3"/>
    </row>
    <row r="5" spans="1:10" ht="12.75">
      <c r="A5" s="8"/>
      <c r="G5" s="5"/>
      <c r="H5" s="4"/>
      <c r="I5" s="5"/>
      <c r="J5" s="3"/>
    </row>
    <row r="6" spans="7:10" ht="12.75">
      <c r="G6" s="183"/>
      <c r="H6" s="183"/>
      <c r="I6" s="183"/>
      <c r="J6" s="183"/>
    </row>
    <row r="7" spans="6:10" ht="12.75">
      <c r="F7" s="183" t="s">
        <v>6</v>
      </c>
      <c r="G7" s="183"/>
      <c r="H7" s="183" t="s">
        <v>7</v>
      </c>
      <c r="I7" s="183"/>
      <c r="J7" s="5"/>
    </row>
    <row r="8" spans="6:10" ht="12.75">
      <c r="F8" s="5" t="s">
        <v>8</v>
      </c>
      <c r="G8" s="4" t="s">
        <v>9</v>
      </c>
      <c r="H8" s="5" t="s">
        <v>8</v>
      </c>
      <c r="I8" s="4" t="s">
        <v>9</v>
      </c>
      <c r="J8" s="4"/>
    </row>
    <row r="9" spans="6:10" ht="12.75">
      <c r="F9" s="5" t="s">
        <v>10</v>
      </c>
      <c r="G9" s="4" t="s">
        <v>11</v>
      </c>
      <c r="H9" s="5" t="s">
        <v>10</v>
      </c>
      <c r="I9" s="4" t="s">
        <v>11</v>
      </c>
      <c r="J9" s="7"/>
    </row>
    <row r="10" spans="6:10" ht="12.75">
      <c r="F10" s="5" t="s">
        <v>12</v>
      </c>
      <c r="G10" s="4" t="s">
        <v>12</v>
      </c>
      <c r="H10" s="5" t="s">
        <v>13</v>
      </c>
      <c r="I10" s="4" t="s">
        <v>14</v>
      </c>
      <c r="J10" s="4"/>
    </row>
    <row r="11" spans="6:10" ht="12.75">
      <c r="F11" s="6" t="s">
        <v>360</v>
      </c>
      <c r="G11" s="7" t="s">
        <v>361</v>
      </c>
      <c r="H11" s="6" t="s">
        <v>360</v>
      </c>
      <c r="I11" s="7" t="s">
        <v>361</v>
      </c>
      <c r="J11" s="3"/>
    </row>
    <row r="12" spans="6:10" ht="12.75">
      <c r="F12" s="6"/>
      <c r="G12" s="7" t="s">
        <v>281</v>
      </c>
      <c r="H12" s="6"/>
      <c r="I12" s="7" t="s">
        <v>281</v>
      </c>
      <c r="J12" s="3"/>
    </row>
    <row r="13" spans="6:10" ht="12.75">
      <c r="F13" s="5" t="s">
        <v>15</v>
      </c>
      <c r="G13" s="4" t="s">
        <v>15</v>
      </c>
      <c r="H13" s="5" t="s">
        <v>15</v>
      </c>
      <c r="I13" s="4" t="s">
        <v>15</v>
      </c>
      <c r="J13" s="3"/>
    </row>
    <row r="14" spans="7:10" ht="12.75">
      <c r="G14" s="25"/>
      <c r="H14" s="26"/>
      <c r="I14" s="27"/>
      <c r="J14" s="10"/>
    </row>
    <row r="15" spans="7:10" ht="12.75">
      <c r="G15" s="25"/>
      <c r="H15" s="26"/>
      <c r="I15" s="27"/>
      <c r="J15" s="10"/>
    </row>
    <row r="16" spans="1:10" ht="13.5" thickBot="1">
      <c r="A16">
        <v>1</v>
      </c>
      <c r="C16" t="s">
        <v>44</v>
      </c>
      <c r="F16" s="123">
        <v>552</v>
      </c>
      <c r="G16" s="119">
        <v>-1015</v>
      </c>
      <c r="H16" s="119">
        <v>2023</v>
      </c>
      <c r="I16" s="119">
        <v>10723</v>
      </c>
      <c r="J16" s="11"/>
    </row>
    <row r="17" spans="7:10" ht="12.75">
      <c r="G17" s="25"/>
      <c r="H17" s="26"/>
      <c r="I17" s="27"/>
      <c r="J17" s="10"/>
    </row>
    <row r="18" spans="1:10" ht="13.5" thickBot="1">
      <c r="A18">
        <v>2</v>
      </c>
      <c r="C18" s="8" t="s">
        <v>45</v>
      </c>
      <c r="F18" s="139">
        <v>195</v>
      </c>
      <c r="G18" s="119">
        <v>390</v>
      </c>
      <c r="H18" s="121">
        <v>938</v>
      </c>
      <c r="I18" s="122">
        <v>1162</v>
      </c>
      <c r="J18" s="11"/>
    </row>
    <row r="19" spans="8:10" ht="12.75">
      <c r="H19" s="26"/>
      <c r="J19" s="10"/>
    </row>
    <row r="20" spans="1:10" ht="13.5" thickBot="1">
      <c r="A20">
        <v>3</v>
      </c>
      <c r="B20" s="8"/>
      <c r="C20" t="s">
        <v>46</v>
      </c>
      <c r="F20" s="140">
        <v>224</v>
      </c>
      <c r="G20" s="119">
        <v>282</v>
      </c>
      <c r="H20" s="121">
        <v>856</v>
      </c>
      <c r="I20" s="122">
        <v>1106</v>
      </c>
      <c r="J20" s="10"/>
    </row>
    <row r="21" spans="7:10" ht="12.75">
      <c r="G21" s="25"/>
      <c r="H21" s="26"/>
      <c r="J21" s="10"/>
    </row>
    <row r="22" spans="7:10" ht="12.75">
      <c r="G22" s="25"/>
      <c r="H22" s="26"/>
      <c r="I22" s="27"/>
      <c r="J22" s="10"/>
    </row>
    <row r="23" spans="7:10" ht="12.75">
      <c r="G23" s="25"/>
      <c r="H23" s="26"/>
      <c r="I23" s="27"/>
      <c r="J23" s="11"/>
    </row>
    <row r="24" spans="7:10" ht="12.75">
      <c r="G24" s="25"/>
      <c r="H24" s="26"/>
      <c r="I24" s="27"/>
      <c r="J24" s="11"/>
    </row>
    <row r="25" spans="7:10" ht="12.75">
      <c r="G25" s="25"/>
      <c r="H25" s="26"/>
      <c r="I25" s="27"/>
      <c r="J25" s="10"/>
    </row>
    <row r="26" spans="2:10" ht="12.75">
      <c r="B26" s="8"/>
      <c r="G26" s="25"/>
      <c r="H26" s="26"/>
      <c r="I26" s="27"/>
      <c r="J26" s="11"/>
    </row>
    <row r="27" spans="7:10" ht="12.75">
      <c r="G27" s="25"/>
      <c r="H27" s="26"/>
      <c r="I27" s="27"/>
      <c r="J27" s="10"/>
    </row>
    <row r="28" spans="7:10" ht="12.75">
      <c r="G28" s="25"/>
      <c r="H28" s="26"/>
      <c r="I28" s="27"/>
      <c r="J28" s="11"/>
    </row>
    <row r="29" spans="7:10" ht="12.75">
      <c r="G29" s="25"/>
      <c r="H29" s="26"/>
      <c r="I29" s="27"/>
      <c r="J29" s="10"/>
    </row>
    <row r="30" spans="7:10" ht="12.75">
      <c r="G30" s="25"/>
      <c r="H30" s="26"/>
      <c r="I30" s="27"/>
      <c r="J30" s="10"/>
    </row>
    <row r="31" spans="7:10" ht="12.75">
      <c r="G31" s="25"/>
      <c r="H31" s="25"/>
      <c r="I31" s="25"/>
      <c r="J31" s="9"/>
    </row>
    <row r="32" spans="7:10" ht="12.75">
      <c r="G32" s="25"/>
      <c r="H32" s="26"/>
      <c r="I32" s="27"/>
      <c r="J32" s="10"/>
    </row>
    <row r="33" spans="2:10" ht="12.75">
      <c r="B33" s="8"/>
      <c r="G33" s="25"/>
      <c r="H33" s="26"/>
      <c r="I33" s="27"/>
      <c r="J33" s="10"/>
    </row>
    <row r="34" spans="7:10" ht="12.75">
      <c r="G34" s="25"/>
      <c r="H34" s="26"/>
      <c r="I34" s="27"/>
      <c r="J34" s="11"/>
    </row>
    <row r="35" spans="7:10" ht="12.75">
      <c r="G35" s="25"/>
      <c r="H35" s="26"/>
      <c r="I35" s="27"/>
      <c r="J35" s="10"/>
    </row>
    <row r="36" spans="7:10" ht="12.75">
      <c r="G36" s="25"/>
      <c r="H36" s="26"/>
      <c r="I36" s="27"/>
      <c r="J36" s="10"/>
    </row>
    <row r="37" spans="7:10" ht="12.75">
      <c r="G37" s="25"/>
      <c r="H37" s="25"/>
      <c r="I37" s="27"/>
      <c r="J37" s="24"/>
    </row>
    <row r="38" spans="7:10" ht="12.75">
      <c r="G38" s="25"/>
      <c r="H38" s="26"/>
      <c r="I38" s="27"/>
      <c r="J38" s="10"/>
    </row>
    <row r="39" spans="7:10" s="8" customFormat="1" ht="12.75">
      <c r="G39" s="25"/>
      <c r="H39" s="26"/>
      <c r="I39" s="27"/>
      <c r="J39" s="26"/>
    </row>
    <row r="40" spans="7:10" ht="12.75">
      <c r="G40" s="25"/>
      <c r="H40" s="26"/>
      <c r="I40" s="27"/>
      <c r="J40" s="10"/>
    </row>
    <row r="41" spans="2:10" ht="12.75">
      <c r="B41" s="28"/>
      <c r="G41" s="25"/>
      <c r="H41" s="26"/>
      <c r="I41" s="27"/>
      <c r="J41" s="10"/>
    </row>
    <row r="42" spans="7:10" ht="12.75">
      <c r="G42" s="25"/>
      <c r="H42" s="25"/>
      <c r="I42" s="27"/>
      <c r="J42" s="24"/>
    </row>
    <row r="43" spans="7:10" ht="12.75">
      <c r="G43" s="25"/>
      <c r="H43" s="26"/>
      <c r="I43" s="27"/>
      <c r="J43" s="10"/>
    </row>
    <row r="44" spans="7:10" ht="12.75">
      <c r="G44" s="25"/>
      <c r="H44" s="26"/>
      <c r="I44" s="27"/>
      <c r="J44" s="11"/>
    </row>
    <row r="45" spans="7:10" ht="12.75">
      <c r="G45" s="25"/>
      <c r="H45" s="26"/>
      <c r="I45" s="27"/>
      <c r="J45" s="11"/>
    </row>
    <row r="46" spans="7:10" ht="12.75">
      <c r="G46" s="25"/>
      <c r="H46" s="26"/>
      <c r="I46" s="27"/>
      <c r="J46" s="11"/>
    </row>
    <row r="47" spans="7:10" ht="12.75">
      <c r="G47" s="25"/>
      <c r="H47" s="26"/>
      <c r="I47" s="27"/>
      <c r="J47" s="11"/>
    </row>
    <row r="48" spans="7:10" ht="12.75">
      <c r="G48" s="25"/>
      <c r="H48" s="26"/>
      <c r="I48" s="27"/>
      <c r="J48" s="10"/>
    </row>
    <row r="49" spans="1:10" ht="12.75">
      <c r="A49" s="29"/>
      <c r="B49" s="29"/>
      <c r="C49" s="29"/>
      <c r="D49" s="29"/>
      <c r="E49" s="29"/>
      <c r="F49" s="29"/>
      <c r="G49" s="25"/>
      <c r="H49" s="25"/>
      <c r="I49" s="25"/>
      <c r="J49" s="9"/>
    </row>
    <row r="50" spans="1:10" ht="12.75">
      <c r="A50" s="29"/>
      <c r="B50" s="29"/>
      <c r="C50" s="29"/>
      <c r="D50" s="29"/>
      <c r="E50" s="29"/>
      <c r="F50" s="29"/>
      <c r="G50" s="110"/>
      <c r="H50" s="111"/>
      <c r="I50" s="112"/>
      <c r="J50" s="30"/>
    </row>
    <row r="51" spans="7:10" ht="12.75">
      <c r="G51" s="112"/>
      <c r="H51" s="113"/>
      <c r="I51" s="112"/>
      <c r="J51" s="15"/>
    </row>
    <row r="52" spans="7:10" ht="12.75">
      <c r="G52" s="184"/>
      <c r="H52" s="184"/>
      <c r="I52" s="184"/>
      <c r="J52" s="184"/>
    </row>
    <row r="53" spans="7:10" ht="12.75">
      <c r="G53" s="110"/>
      <c r="H53" s="111"/>
      <c r="I53" s="110"/>
      <c r="J53" s="30"/>
    </row>
    <row r="54" spans="7:10" ht="12.75">
      <c r="G54" s="110"/>
      <c r="H54" s="111"/>
      <c r="I54" s="110"/>
      <c r="J54" s="30"/>
    </row>
    <row r="55" spans="7:10" ht="12.75">
      <c r="G55" s="110"/>
      <c r="H55" s="111"/>
      <c r="I55" s="110"/>
      <c r="J55" s="30"/>
    </row>
    <row r="56" spans="7:10" ht="12.75">
      <c r="G56" s="31"/>
      <c r="H56" s="32"/>
      <c r="I56" s="31"/>
      <c r="J56" s="32"/>
    </row>
    <row r="57" spans="7:10" ht="12.75">
      <c r="G57" s="110"/>
      <c r="H57" s="111"/>
      <c r="I57" s="110"/>
      <c r="J57" s="30"/>
    </row>
    <row r="58" spans="7:10" ht="12.75">
      <c r="G58" s="112"/>
      <c r="H58" s="113"/>
      <c r="I58" s="112"/>
      <c r="J58" s="15"/>
    </row>
    <row r="59" spans="7:10" ht="12.75">
      <c r="G59" s="112"/>
      <c r="H59" s="113"/>
      <c r="I59" s="112"/>
      <c r="J59" s="15"/>
    </row>
    <row r="60" spans="7:10" ht="12.75">
      <c r="G60" s="25"/>
      <c r="H60" s="26"/>
      <c r="I60" s="27"/>
      <c r="J60" s="11"/>
    </row>
    <row r="61" spans="7:10" ht="12.75">
      <c r="G61" s="25"/>
      <c r="H61" s="26"/>
      <c r="I61" s="27"/>
      <c r="J61" s="10"/>
    </row>
    <row r="62" spans="7:10" ht="12.75">
      <c r="G62" s="25"/>
      <c r="H62" s="26"/>
      <c r="I62" s="27"/>
      <c r="J62" s="11"/>
    </row>
    <row r="63" spans="7:10" ht="12.75">
      <c r="G63" s="25"/>
      <c r="H63" s="26"/>
      <c r="I63" s="27"/>
      <c r="J63" s="10"/>
    </row>
    <row r="64" spans="7:10" ht="12.75">
      <c r="G64" s="25"/>
      <c r="H64" s="26"/>
      <c r="I64" s="27"/>
      <c r="J64" s="10"/>
    </row>
    <row r="65" spans="7:10" ht="12.75">
      <c r="G65" s="25"/>
      <c r="H65" s="26"/>
      <c r="I65" s="27"/>
      <c r="J65" s="11"/>
    </row>
    <row r="66" spans="7:10" ht="12.75">
      <c r="G66" s="25"/>
      <c r="H66" s="26"/>
      <c r="I66" s="27"/>
      <c r="J66" s="10"/>
    </row>
    <row r="67" spans="7:10" ht="12.75">
      <c r="G67" s="25"/>
      <c r="H67" s="26"/>
      <c r="I67" s="27"/>
      <c r="J67" s="10"/>
    </row>
    <row r="68" spans="7:10" ht="12.75">
      <c r="G68" s="25"/>
      <c r="H68" s="25"/>
      <c r="I68" s="27"/>
      <c r="J68" s="10"/>
    </row>
    <row r="69" spans="7:10" ht="12.75">
      <c r="G69" s="112"/>
      <c r="H69" s="111"/>
      <c r="I69" s="112"/>
      <c r="J69" s="30"/>
    </row>
    <row r="70" spans="7:10" ht="12.75">
      <c r="G70" s="112"/>
      <c r="H70" s="111"/>
      <c r="I70" s="112"/>
      <c r="J70" s="30"/>
    </row>
    <row r="71" spans="7:10" ht="12.75">
      <c r="G71" s="112"/>
      <c r="H71" s="111"/>
      <c r="I71" s="112"/>
      <c r="J71" s="30"/>
    </row>
    <row r="72" spans="7:10" ht="12.75">
      <c r="G72" s="112"/>
      <c r="H72" s="111"/>
      <c r="I72" s="112"/>
      <c r="J72" s="30"/>
    </row>
    <row r="73" spans="7:10" ht="12.75">
      <c r="G73" s="112"/>
      <c r="H73" s="111"/>
      <c r="I73" s="112"/>
      <c r="J73" s="30"/>
    </row>
    <row r="74" spans="6:10" ht="12.75">
      <c r="F74" s="21"/>
      <c r="G74" s="112"/>
      <c r="H74" s="110"/>
      <c r="I74" s="112"/>
      <c r="J74" s="30"/>
    </row>
    <row r="75" spans="6:10" ht="12.75">
      <c r="F75" s="21"/>
      <c r="G75" s="112"/>
      <c r="H75" s="110"/>
      <c r="I75" s="112"/>
      <c r="J75" s="30"/>
    </row>
    <row r="76" spans="7:10" ht="12.75">
      <c r="G76" s="114"/>
      <c r="H76" s="138"/>
      <c r="I76" s="115"/>
      <c r="J76" s="33"/>
    </row>
    <row r="77" spans="7:10" ht="12.75">
      <c r="G77" s="114"/>
      <c r="H77" s="116"/>
      <c r="I77" s="114"/>
      <c r="J77" s="34"/>
    </row>
    <row r="78" spans="6:10" ht="12.75">
      <c r="F78" s="21"/>
      <c r="G78" s="117"/>
      <c r="H78" s="117"/>
      <c r="I78" s="117"/>
      <c r="J78" s="35"/>
    </row>
    <row r="79" spans="7:10" ht="12.75">
      <c r="G79" s="112"/>
      <c r="H79" s="113"/>
      <c r="I79" s="112"/>
      <c r="J79" s="15"/>
    </row>
    <row r="80" spans="6:10" ht="12.75">
      <c r="F80" s="21"/>
      <c r="G80" s="112"/>
      <c r="H80" s="113"/>
      <c r="I80" s="112"/>
      <c r="J80" s="15"/>
    </row>
    <row r="81" spans="6:10" ht="12.75">
      <c r="F81" s="21"/>
      <c r="G81" s="114"/>
      <c r="H81" s="114"/>
      <c r="I81" s="114"/>
      <c r="J81" s="12"/>
    </row>
    <row r="82" spans="6:10" ht="12.75">
      <c r="F82" s="21"/>
      <c r="G82" s="112"/>
      <c r="H82" s="113"/>
      <c r="I82" s="112"/>
      <c r="J82" s="15"/>
    </row>
    <row r="83" spans="6:10" ht="12.75">
      <c r="F83" s="21"/>
      <c r="G83" s="112"/>
      <c r="H83" s="113"/>
      <c r="I83" s="112"/>
      <c r="J83" s="15"/>
    </row>
    <row r="84" spans="6:10" ht="12.75">
      <c r="F84" s="21"/>
      <c r="G84" s="112"/>
      <c r="H84" s="113"/>
      <c r="I84" s="112"/>
      <c r="J84" s="15"/>
    </row>
    <row r="85" spans="6:10" ht="12.75">
      <c r="F85" s="21"/>
      <c r="G85" s="112"/>
      <c r="H85" s="113"/>
      <c r="I85" s="112"/>
      <c r="J85" s="15"/>
    </row>
    <row r="86" spans="6:10" ht="12.75">
      <c r="F86" s="21"/>
      <c r="G86" s="112"/>
      <c r="H86" s="113"/>
      <c r="I86" s="112"/>
      <c r="J86" s="15"/>
    </row>
    <row r="87" spans="6:10" ht="12.75">
      <c r="F87" s="21"/>
      <c r="G87" s="112"/>
      <c r="H87" s="113"/>
      <c r="I87" s="112"/>
      <c r="J87" s="15"/>
    </row>
    <row r="88" spans="6:10" ht="12.75">
      <c r="F88" s="21"/>
      <c r="G88" s="112"/>
      <c r="H88" s="113"/>
      <c r="I88" s="112"/>
      <c r="J88" s="15"/>
    </row>
    <row r="89" spans="6:10" ht="12.75">
      <c r="F89" s="21"/>
      <c r="G89" s="112"/>
      <c r="H89" s="113"/>
      <c r="I89" s="112"/>
      <c r="J89" s="15"/>
    </row>
    <row r="90" spans="2:10" ht="12.75">
      <c r="B90" s="8"/>
      <c r="F90" s="21"/>
      <c r="G90" s="114"/>
      <c r="H90" s="116"/>
      <c r="I90" s="114"/>
      <c r="J90" s="13"/>
    </row>
    <row r="91" spans="6:10" ht="12.75">
      <c r="F91" s="21"/>
      <c r="G91" s="114"/>
      <c r="H91" s="116"/>
      <c r="I91" s="114"/>
      <c r="J91" s="13"/>
    </row>
    <row r="92" spans="6:10" ht="12.75">
      <c r="F92" s="21"/>
      <c r="G92" s="114"/>
      <c r="H92" s="116"/>
      <c r="I92" s="114"/>
      <c r="J92" s="13"/>
    </row>
    <row r="93" spans="6:10" ht="12.75">
      <c r="F93" s="21"/>
      <c r="G93" s="114"/>
      <c r="H93" s="116"/>
      <c r="I93" s="114"/>
      <c r="J93" s="13"/>
    </row>
    <row r="94" spans="6:10" ht="12.75">
      <c r="F94" s="21"/>
      <c r="G94" s="114"/>
      <c r="H94" s="116"/>
      <c r="I94" s="114"/>
      <c r="J94" s="13"/>
    </row>
    <row r="95" spans="6:10" ht="12.75">
      <c r="F95" s="21"/>
      <c r="G95" s="114"/>
      <c r="H95" s="116"/>
      <c r="I95" s="114"/>
      <c r="J95" s="13"/>
    </row>
    <row r="96" spans="6:10" ht="12.75">
      <c r="F96" s="21"/>
      <c r="G96" s="114"/>
      <c r="H96" s="116"/>
      <c r="I96" s="114"/>
      <c r="J96" s="13"/>
    </row>
    <row r="97" spans="6:10" ht="12.75">
      <c r="F97" s="21"/>
      <c r="G97" s="112"/>
      <c r="H97" s="113"/>
      <c r="I97" s="112"/>
      <c r="J97" s="15"/>
    </row>
    <row r="98" spans="2:10" ht="12.75">
      <c r="B98" s="14"/>
      <c r="C98" s="15"/>
      <c r="D98" s="15"/>
      <c r="E98" s="15"/>
      <c r="F98" s="112"/>
      <c r="G98" s="112"/>
      <c r="H98" s="113"/>
      <c r="I98" s="112"/>
      <c r="J98" s="15"/>
    </row>
    <row r="99" spans="2:10" ht="12.75">
      <c r="B99" s="15"/>
      <c r="C99" s="15"/>
      <c r="D99" s="15"/>
      <c r="E99" s="15"/>
      <c r="F99" s="112"/>
      <c r="G99" s="112"/>
      <c r="H99" s="113"/>
      <c r="I99" s="112"/>
      <c r="J99" s="15"/>
    </row>
    <row r="100" spans="2:10" ht="12.75">
      <c r="B100" s="17"/>
      <c r="C100" s="17"/>
      <c r="D100" s="17"/>
      <c r="E100" s="17"/>
      <c r="F100" s="113"/>
      <c r="G100" s="27"/>
      <c r="H100" s="113"/>
      <c r="I100" s="112"/>
      <c r="J100" s="15"/>
    </row>
    <row r="101" spans="2:10" ht="12.75">
      <c r="B101" s="17"/>
      <c r="C101" s="17"/>
      <c r="D101" s="17"/>
      <c r="E101" s="17"/>
      <c r="F101" s="113"/>
      <c r="G101" s="27"/>
      <c r="H101" s="113"/>
      <c r="I101" s="112"/>
      <c r="J101" s="15"/>
    </row>
    <row r="102" spans="2:10" ht="12.75">
      <c r="B102" s="17"/>
      <c r="C102" s="17"/>
      <c r="D102" s="17"/>
      <c r="E102" s="17"/>
      <c r="F102" s="113"/>
      <c r="G102" s="27"/>
      <c r="H102" s="113"/>
      <c r="I102" s="112"/>
      <c r="J102" s="15"/>
    </row>
    <row r="103" spans="2:10" ht="12.75">
      <c r="B103" s="17"/>
      <c r="C103" s="17"/>
      <c r="D103" s="17"/>
      <c r="E103" s="17"/>
      <c r="F103" s="113"/>
      <c r="G103" s="27"/>
      <c r="H103" s="113"/>
      <c r="I103" s="112"/>
      <c r="J103" s="15"/>
    </row>
    <row r="104" spans="2:10" ht="12.75">
      <c r="B104" s="17"/>
      <c r="C104" s="17"/>
      <c r="D104" s="17"/>
      <c r="E104" s="17"/>
      <c r="F104" s="113"/>
      <c r="G104" s="27"/>
      <c r="H104" s="113"/>
      <c r="I104" s="112"/>
      <c r="J104" s="15"/>
    </row>
    <row r="105" spans="2:10" ht="12.75">
      <c r="B105" s="17"/>
      <c r="C105" s="17"/>
      <c r="D105" s="17"/>
      <c r="E105" s="17"/>
      <c r="F105" s="113"/>
      <c r="G105" s="112"/>
      <c r="H105" s="113"/>
      <c r="I105" s="112"/>
      <c r="J105" s="15"/>
    </row>
    <row r="106" spans="7:10" ht="12.75">
      <c r="G106" s="112"/>
      <c r="H106" s="113"/>
      <c r="I106" s="112"/>
      <c r="J106" s="15"/>
    </row>
    <row r="107" spans="7:10" ht="12.75">
      <c r="G107" s="112"/>
      <c r="H107" s="113"/>
      <c r="I107" s="112"/>
      <c r="J107" s="15"/>
    </row>
    <row r="108" spans="7:10" ht="12.75">
      <c r="G108" s="112"/>
      <c r="H108" s="113"/>
      <c r="I108" s="112"/>
      <c r="J108" s="15"/>
    </row>
    <row r="109" spans="7:10" ht="12.75">
      <c r="G109" s="112"/>
      <c r="H109" s="113"/>
      <c r="I109" s="112"/>
      <c r="J109" s="15"/>
    </row>
    <row r="110" spans="7:10" ht="12.75">
      <c r="G110" s="112"/>
      <c r="H110" s="113"/>
      <c r="I110" s="112"/>
      <c r="J110" s="15"/>
    </row>
  </sheetData>
  <mergeCells count="6">
    <mergeCell ref="G6:H6"/>
    <mergeCell ref="I6:J6"/>
    <mergeCell ref="G52:H52"/>
    <mergeCell ref="I52:J52"/>
    <mergeCell ref="F7:G7"/>
    <mergeCell ref="H7:I7"/>
  </mergeCells>
  <printOptions/>
  <pageMargins left="0.53" right="0.24" top="1" bottom="0.63" header="0.5" footer="0.5"/>
  <pageSetup horizontalDpi="600" verticalDpi="600" orientation="portrait" scale="90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18"/>
  <sheetViews>
    <sheetView showGridLines="0" workbookViewId="0" topLeftCell="A66">
      <pane xSplit="5" topLeftCell="G1" activePane="topRight" state="frozen"/>
      <selection pane="topLeft" activeCell="A1" sqref="A1"/>
      <selection pane="topRight" activeCell="J15" sqref="J15"/>
    </sheetView>
  </sheetViews>
  <sheetFormatPr defaultColWidth="9.140625" defaultRowHeight="12.75"/>
  <cols>
    <col min="1" max="4" width="3.7109375" style="21" customWidth="1"/>
    <col min="5" max="5" width="21.7109375" style="21" customWidth="1"/>
    <col min="6" max="6" width="18.7109375" style="134" customWidth="1"/>
    <col min="7" max="7" width="16.7109375" style="21" customWidth="1"/>
    <col min="8" max="8" width="2.00390625" style="21" customWidth="1"/>
    <col min="9" max="9" width="17.421875" style="21" customWidth="1"/>
    <col min="10" max="10" width="16.8515625" style="21" customWidth="1"/>
    <col min="11" max="11" width="17.421875" style="21" customWidth="1"/>
    <col min="12" max="16384" width="9.140625" style="21" customWidth="1"/>
  </cols>
  <sheetData>
    <row r="1" spans="1:6" ht="20.25">
      <c r="A1" s="153" t="s">
        <v>27</v>
      </c>
      <c r="B1" s="154"/>
      <c r="C1" s="154"/>
      <c r="D1" s="154"/>
      <c r="E1" s="154"/>
      <c r="F1" s="165"/>
    </row>
    <row r="2" spans="1:6" ht="15" customHeight="1">
      <c r="A2" s="21" t="s">
        <v>109</v>
      </c>
      <c r="C2" s="154"/>
      <c r="D2" s="154"/>
      <c r="E2" s="154"/>
      <c r="F2" s="165"/>
    </row>
    <row r="3" spans="1:6" ht="14.25" customHeight="1">
      <c r="A3" s="21" t="s">
        <v>276</v>
      </c>
      <c r="B3" s="154"/>
      <c r="C3" s="154"/>
      <c r="D3" s="154"/>
      <c r="E3" s="154"/>
      <c r="F3" s="165"/>
    </row>
    <row r="4" spans="1:6" ht="16.5" customHeight="1">
      <c r="A4" s="21" t="s">
        <v>110</v>
      </c>
      <c r="B4" s="154"/>
      <c r="C4" s="154"/>
      <c r="D4" s="154"/>
      <c r="E4" s="154"/>
      <c r="F4" s="165"/>
    </row>
    <row r="5" spans="1:6" ht="14.25" customHeight="1">
      <c r="A5" s="153"/>
      <c r="B5" s="154"/>
      <c r="C5" s="154"/>
      <c r="D5" s="154"/>
      <c r="E5" s="154"/>
      <c r="F5" s="165"/>
    </row>
    <row r="7" spans="1:11" ht="12.75">
      <c r="A7" s="21" t="s">
        <v>238</v>
      </c>
      <c r="G7" s="5"/>
      <c r="H7" s="5"/>
      <c r="I7" s="5"/>
      <c r="J7" s="5"/>
      <c r="K7" s="5"/>
    </row>
    <row r="8" spans="7:11" ht="12.75">
      <c r="G8" s="5"/>
      <c r="H8" s="5"/>
      <c r="I8" s="5"/>
      <c r="J8" s="5"/>
      <c r="K8" s="5"/>
    </row>
    <row r="9" spans="7:11" ht="12.75">
      <c r="G9" s="5"/>
      <c r="H9" s="5"/>
      <c r="I9" s="5"/>
      <c r="J9" s="5"/>
      <c r="K9" s="5"/>
    </row>
    <row r="10" spans="7:11" ht="12.75">
      <c r="G10" s="185"/>
      <c r="H10" s="185"/>
      <c r="I10" s="185"/>
      <c r="J10" s="185"/>
      <c r="K10" s="185"/>
    </row>
    <row r="11" spans="6:11" ht="12.75">
      <c r="F11" s="185" t="s">
        <v>6</v>
      </c>
      <c r="G11" s="185"/>
      <c r="H11" s="5"/>
      <c r="I11" s="185" t="s">
        <v>7</v>
      </c>
      <c r="J11" s="185"/>
      <c r="K11" s="5"/>
    </row>
    <row r="12" spans="6:11" ht="12.75">
      <c r="F12" s="22" t="s">
        <v>8</v>
      </c>
      <c r="G12" s="5" t="s">
        <v>9</v>
      </c>
      <c r="H12" s="5"/>
      <c r="I12" s="5" t="s">
        <v>8</v>
      </c>
      <c r="J12" s="5" t="s">
        <v>9</v>
      </c>
      <c r="K12" s="5"/>
    </row>
    <row r="13" spans="6:11" ht="12.75">
      <c r="F13" s="22" t="s">
        <v>10</v>
      </c>
      <c r="G13" s="5" t="s">
        <v>11</v>
      </c>
      <c r="H13" s="5"/>
      <c r="I13" s="5" t="s">
        <v>10</v>
      </c>
      <c r="J13" s="5" t="s">
        <v>11</v>
      </c>
      <c r="K13" s="6"/>
    </row>
    <row r="14" spans="6:11" ht="12.75">
      <c r="F14" s="22" t="s">
        <v>12</v>
      </c>
      <c r="G14" s="5" t="s">
        <v>12</v>
      </c>
      <c r="H14" s="5"/>
      <c r="I14" s="5" t="s">
        <v>13</v>
      </c>
      <c r="J14" s="5" t="s">
        <v>14</v>
      </c>
      <c r="K14" s="5"/>
    </row>
    <row r="15" spans="6:11" ht="12.75">
      <c r="F15" s="6" t="s">
        <v>360</v>
      </c>
      <c r="G15" s="6" t="s">
        <v>361</v>
      </c>
      <c r="H15" s="6"/>
      <c r="I15" s="6" t="s">
        <v>360</v>
      </c>
      <c r="J15" s="6" t="s">
        <v>361</v>
      </c>
      <c r="K15" s="5"/>
    </row>
    <row r="16" spans="6:11" ht="12.75">
      <c r="F16" s="6"/>
      <c r="G16" s="6" t="s">
        <v>281</v>
      </c>
      <c r="H16" s="6"/>
      <c r="I16" s="6"/>
      <c r="J16" s="6" t="s">
        <v>281</v>
      </c>
      <c r="K16" s="5"/>
    </row>
    <row r="17" spans="6:11" ht="12.75">
      <c r="F17" s="22" t="s">
        <v>15</v>
      </c>
      <c r="G17" s="5" t="s">
        <v>15</v>
      </c>
      <c r="H17" s="5"/>
      <c r="I17" s="5" t="s">
        <v>15</v>
      </c>
      <c r="J17" s="5" t="s">
        <v>15</v>
      </c>
      <c r="K17" s="5"/>
    </row>
    <row r="18" spans="7:11" ht="12.75">
      <c r="G18" s="25"/>
      <c r="H18" s="25"/>
      <c r="I18" s="25"/>
      <c r="J18" s="27"/>
      <c r="K18" s="25"/>
    </row>
    <row r="19" spans="7:11" ht="12.75">
      <c r="G19" s="25"/>
      <c r="H19" s="25"/>
      <c r="I19" s="25"/>
      <c r="J19" s="27"/>
      <c r="K19" s="25"/>
    </row>
    <row r="20" spans="1:11" ht="12.75">
      <c r="A20" s="21" t="s">
        <v>16</v>
      </c>
      <c r="F20" s="134">
        <v>57254</v>
      </c>
      <c r="G20" s="25">
        <v>49701</v>
      </c>
      <c r="H20" s="25"/>
      <c r="I20" s="25">
        <v>215294</v>
      </c>
      <c r="J20" s="27">
        <v>223010</v>
      </c>
      <c r="K20" s="25"/>
    </row>
    <row r="21" spans="7:11" ht="12.75">
      <c r="G21" s="25"/>
      <c r="H21" s="25"/>
      <c r="I21" s="25"/>
      <c r="J21" s="27"/>
      <c r="K21" s="25"/>
    </row>
    <row r="22" spans="1:11" ht="12.75">
      <c r="A22" s="21" t="s">
        <v>28</v>
      </c>
      <c r="F22" s="25">
        <f>F27-F20-F24</f>
        <v>-58236</v>
      </c>
      <c r="G22" s="25">
        <f>G27-G20-G24</f>
        <v>-51909</v>
      </c>
      <c r="H22" s="23"/>
      <c r="I22" s="25">
        <f>I27-I20-I24</f>
        <v>-216491</v>
      </c>
      <c r="J22" s="25">
        <f>J27-J20-J24</f>
        <v>-214802</v>
      </c>
      <c r="K22" s="25"/>
    </row>
    <row r="23" spans="7:11" ht="12.75">
      <c r="G23" s="25"/>
      <c r="H23" s="25"/>
      <c r="I23" s="25"/>
      <c r="J23" s="27"/>
      <c r="K23" s="25"/>
    </row>
    <row r="24" spans="1:11" ht="12.75">
      <c r="A24" s="21" t="s">
        <v>29</v>
      </c>
      <c r="F24" s="134">
        <v>1534</v>
      </c>
      <c r="G24" s="25">
        <v>1193</v>
      </c>
      <c r="H24" s="25"/>
      <c r="I24" s="25">
        <v>3229</v>
      </c>
      <c r="J24" s="27">
        <v>2515</v>
      </c>
      <c r="K24" s="25"/>
    </row>
    <row r="25" spans="6:11" ht="12.75">
      <c r="F25" s="103"/>
      <c r="G25" s="102"/>
      <c r="H25" s="25"/>
      <c r="I25" s="102"/>
      <c r="J25" s="103"/>
      <c r="K25" s="25"/>
    </row>
    <row r="26" spans="7:11" ht="12.75">
      <c r="G26" s="25"/>
      <c r="H26" s="25"/>
      <c r="I26" s="25"/>
      <c r="J26" s="27"/>
      <c r="K26" s="25"/>
    </row>
    <row r="27" spans="1:11" ht="12.75">
      <c r="A27" s="21" t="s">
        <v>30</v>
      </c>
      <c r="F27" s="25">
        <f>F34-F31-F29</f>
        <v>552</v>
      </c>
      <c r="G27" s="25">
        <f>G34-G31-G29</f>
        <v>-1015</v>
      </c>
      <c r="H27" s="25"/>
      <c r="I27" s="25">
        <f>I34-I31-I29</f>
        <v>2032</v>
      </c>
      <c r="J27" s="25">
        <f>J34-J31-J29</f>
        <v>10723</v>
      </c>
      <c r="K27" s="25"/>
    </row>
    <row r="28" spans="7:11" ht="12.75">
      <c r="G28" s="25"/>
      <c r="H28" s="25"/>
      <c r="I28" s="25"/>
      <c r="J28" s="27"/>
      <c r="K28" s="25"/>
    </row>
    <row r="29" spans="1:11" ht="12.75">
      <c r="A29" s="21" t="s">
        <v>31</v>
      </c>
      <c r="F29" s="134">
        <v>-224</v>
      </c>
      <c r="G29" s="25">
        <v>-282</v>
      </c>
      <c r="H29" s="25"/>
      <c r="I29" s="25">
        <v>-856</v>
      </c>
      <c r="J29" s="27">
        <v>-1106</v>
      </c>
      <c r="K29" s="25"/>
    </row>
    <row r="30" spans="7:11" ht="12.75">
      <c r="G30" s="25"/>
      <c r="H30" s="25"/>
      <c r="I30" s="25"/>
      <c r="J30" s="27"/>
      <c r="K30" s="25"/>
    </row>
    <row r="31" spans="1:11" ht="12.75">
      <c r="A31" s="21" t="s">
        <v>232</v>
      </c>
      <c r="F31" s="134">
        <v>1398</v>
      </c>
      <c r="G31" s="25">
        <v>1846</v>
      </c>
      <c r="H31" s="25"/>
      <c r="I31" s="25">
        <v>6224</v>
      </c>
      <c r="J31" s="27">
        <v>6675</v>
      </c>
      <c r="K31" s="25"/>
    </row>
    <row r="32" spans="1:11" ht="12.75">
      <c r="A32" s="21" t="s">
        <v>233</v>
      </c>
      <c r="F32" s="103"/>
      <c r="G32" s="102"/>
      <c r="H32" s="25"/>
      <c r="I32" s="102"/>
      <c r="J32" s="103"/>
      <c r="K32" s="25"/>
    </row>
    <row r="33" spans="7:11" ht="12.75">
      <c r="G33" s="25"/>
      <c r="H33" s="25"/>
      <c r="I33" s="25"/>
      <c r="J33" s="27"/>
      <c r="K33" s="25"/>
    </row>
    <row r="34" spans="1:11" ht="12.75">
      <c r="A34" s="21" t="s">
        <v>32</v>
      </c>
      <c r="F34" s="25">
        <f>'Key Fin. Info'!E20</f>
        <v>1726</v>
      </c>
      <c r="G34" s="25">
        <f>'Key Fin. Info'!F20</f>
        <v>549</v>
      </c>
      <c r="H34" s="25"/>
      <c r="I34" s="25">
        <f>'Key Fin. Info'!G20</f>
        <v>7400</v>
      </c>
      <c r="J34" s="25">
        <f>'Key Fin. Info'!H20</f>
        <v>16292</v>
      </c>
      <c r="K34" s="25"/>
    </row>
    <row r="35" spans="7:11" ht="12.75">
      <c r="G35" s="25"/>
      <c r="H35" s="25"/>
      <c r="I35" s="25"/>
      <c r="J35" s="25"/>
      <c r="K35" s="25"/>
    </row>
    <row r="36" spans="1:11" ht="12.75">
      <c r="A36" s="21" t="s">
        <v>33</v>
      </c>
      <c r="F36" s="134">
        <v>-691</v>
      </c>
      <c r="G36" s="25">
        <v>-3234</v>
      </c>
      <c r="H36" s="25"/>
      <c r="I36" s="25">
        <v>-3546</v>
      </c>
      <c r="J36" s="27">
        <v>-7100</v>
      </c>
      <c r="K36" s="25"/>
    </row>
    <row r="37" spans="6:11" ht="12.75">
      <c r="F37" s="103"/>
      <c r="G37" s="102"/>
      <c r="H37" s="25"/>
      <c r="I37" s="102"/>
      <c r="J37" s="103"/>
      <c r="K37" s="25"/>
    </row>
    <row r="38" spans="7:11" ht="12.75">
      <c r="G38" s="25"/>
      <c r="H38" s="25"/>
      <c r="I38" s="25"/>
      <c r="J38" s="27"/>
      <c r="K38" s="25"/>
    </row>
    <row r="39" spans="1:11" ht="12.75">
      <c r="A39" s="21" t="s">
        <v>34</v>
      </c>
      <c r="F39" s="25">
        <f>SUM(F34:F38)</f>
        <v>1035</v>
      </c>
      <c r="G39" s="25">
        <f>SUM(G34:G38)</f>
        <v>-2685</v>
      </c>
      <c r="H39" s="25"/>
      <c r="I39" s="25">
        <f>SUM(I34:I38)</f>
        <v>3854</v>
      </c>
      <c r="J39" s="25">
        <f>SUM(J34:J38)</f>
        <v>9192</v>
      </c>
      <c r="K39" s="25"/>
    </row>
    <row r="40" spans="7:11" ht="12.75">
      <c r="G40" s="25"/>
      <c r="H40" s="25"/>
      <c r="I40" s="25"/>
      <c r="J40" s="27"/>
      <c r="K40" s="25"/>
    </row>
    <row r="41" spans="1:11" ht="12.75">
      <c r="A41" s="21" t="s">
        <v>35</v>
      </c>
      <c r="F41" s="134">
        <v>0</v>
      </c>
      <c r="G41" s="25">
        <v>0</v>
      </c>
      <c r="H41" s="25"/>
      <c r="I41" s="25">
        <v>0</v>
      </c>
      <c r="J41" s="27">
        <v>0</v>
      </c>
      <c r="K41" s="27"/>
    </row>
    <row r="42" spans="6:11" ht="12.75">
      <c r="F42" s="103"/>
      <c r="G42" s="102"/>
      <c r="H42" s="25"/>
      <c r="I42" s="102"/>
      <c r="J42" s="103"/>
      <c r="K42" s="25"/>
    </row>
    <row r="43" spans="7:11" ht="12.75">
      <c r="G43" s="25"/>
      <c r="H43" s="25"/>
      <c r="I43" s="25"/>
      <c r="J43" s="27"/>
      <c r="K43" s="25"/>
    </row>
    <row r="44" spans="1:11" ht="12.75">
      <c r="A44" s="21" t="s">
        <v>36</v>
      </c>
      <c r="F44" s="25">
        <f>SUM(F39:F43)</f>
        <v>1035</v>
      </c>
      <c r="G44" s="25">
        <f>SUM(G39:G43)</f>
        <v>-2685</v>
      </c>
      <c r="H44" s="25"/>
      <c r="I44" s="25">
        <f>SUM(I39:I43)</f>
        <v>3854</v>
      </c>
      <c r="J44" s="25">
        <f>SUM(J39:J43)</f>
        <v>9192</v>
      </c>
      <c r="K44" s="25"/>
    </row>
    <row r="45" spans="2:11" ht="13.5" thickBot="1">
      <c r="B45" s="166"/>
      <c r="F45" s="106"/>
      <c r="G45" s="105"/>
      <c r="H45" s="25"/>
      <c r="I45" s="105"/>
      <c r="J45" s="106"/>
      <c r="K45" s="25"/>
    </row>
    <row r="46" spans="7:11" ht="13.5" thickTop="1">
      <c r="G46" s="25"/>
      <c r="H46" s="25"/>
      <c r="I46" s="25"/>
      <c r="J46" s="27"/>
      <c r="K46" s="27"/>
    </row>
    <row r="47" spans="1:11" ht="12.75">
      <c r="A47" s="21" t="s">
        <v>37</v>
      </c>
      <c r="G47" s="25"/>
      <c r="H47" s="25"/>
      <c r="I47" s="25"/>
      <c r="J47" s="27"/>
      <c r="K47" s="25"/>
    </row>
    <row r="48" spans="7:11" ht="12.75">
      <c r="G48" s="25"/>
      <c r="H48" s="25"/>
      <c r="I48" s="25"/>
      <c r="J48" s="27"/>
      <c r="K48" s="25"/>
    </row>
    <row r="49" spans="1:11" ht="12.75">
      <c r="A49" s="21" t="s">
        <v>38</v>
      </c>
      <c r="B49" s="21" t="s">
        <v>39</v>
      </c>
      <c r="F49" s="167">
        <v>0.41</v>
      </c>
      <c r="G49" s="107">
        <v>-1.07</v>
      </c>
      <c r="H49" s="107"/>
      <c r="I49" s="107">
        <v>1.54</v>
      </c>
      <c r="J49" s="115">
        <v>3.67</v>
      </c>
      <c r="K49" s="25"/>
    </row>
    <row r="50" spans="7:11" ht="12.75">
      <c r="G50" s="25"/>
      <c r="H50" s="25"/>
      <c r="I50" s="25"/>
      <c r="J50" s="27"/>
      <c r="K50" s="25"/>
    </row>
    <row r="51" spans="1:11" ht="12.75">
      <c r="A51" s="21" t="s">
        <v>40</v>
      </c>
      <c r="B51" s="21" t="s">
        <v>41</v>
      </c>
      <c r="F51" s="109" t="s">
        <v>42</v>
      </c>
      <c r="G51" s="109" t="s">
        <v>42</v>
      </c>
      <c r="H51" s="109"/>
      <c r="I51" s="109" t="s">
        <v>42</v>
      </c>
      <c r="J51" s="109" t="s">
        <v>42</v>
      </c>
      <c r="K51" s="25"/>
    </row>
    <row r="52" spans="6:11" ht="12.75">
      <c r="F52" s="109"/>
      <c r="G52" s="109"/>
      <c r="H52" s="109"/>
      <c r="I52" s="109"/>
      <c r="J52" s="109"/>
      <c r="K52" s="25"/>
    </row>
    <row r="53" spans="6:11" ht="12.75">
      <c r="F53" s="109"/>
      <c r="G53" s="109"/>
      <c r="H53" s="109"/>
      <c r="I53" s="109"/>
      <c r="J53" s="109"/>
      <c r="K53" s="25"/>
    </row>
    <row r="54" spans="1:11" ht="12.75">
      <c r="A54" s="21" t="s">
        <v>256</v>
      </c>
      <c r="G54" s="25"/>
      <c r="H54" s="25"/>
      <c r="I54" s="25"/>
      <c r="J54" s="27"/>
      <c r="K54" s="25"/>
    </row>
    <row r="55" spans="7:11" ht="12.75">
      <c r="G55" s="25"/>
      <c r="H55" s="25"/>
      <c r="I55" s="25"/>
      <c r="J55" s="27"/>
      <c r="K55" s="25"/>
    </row>
    <row r="56" spans="7:11" ht="12.75">
      <c r="G56" s="25"/>
      <c r="H56" s="25"/>
      <c r="I56" s="25"/>
      <c r="J56" s="27"/>
      <c r="K56" s="25"/>
    </row>
    <row r="57" spans="1:11" ht="12.75">
      <c r="A57" s="155" t="s">
        <v>43</v>
      </c>
      <c r="B57" s="155"/>
      <c r="C57" s="155"/>
      <c r="D57" s="155"/>
      <c r="E57" s="155"/>
      <c r="F57" s="168"/>
      <c r="G57" s="25"/>
      <c r="H57" s="25"/>
      <c r="I57" s="25"/>
      <c r="J57" s="25"/>
      <c r="K57" s="25"/>
    </row>
    <row r="58" spans="1:11" ht="12.75">
      <c r="A58" s="155" t="s">
        <v>260</v>
      </c>
      <c r="B58" s="155"/>
      <c r="C58" s="155"/>
      <c r="D58" s="155"/>
      <c r="E58" s="155"/>
      <c r="F58" s="168"/>
      <c r="G58" s="110"/>
      <c r="H58" s="110"/>
      <c r="I58" s="110"/>
      <c r="J58" s="112"/>
      <c r="K58" s="110"/>
    </row>
    <row r="59" spans="7:11" ht="12.75">
      <c r="G59" s="112"/>
      <c r="H59" s="112"/>
      <c r="I59" s="112"/>
      <c r="J59" s="112"/>
      <c r="K59" s="112"/>
    </row>
    <row r="60" spans="7:11" ht="12.75">
      <c r="G60" s="186"/>
      <c r="H60" s="186"/>
      <c r="I60" s="186"/>
      <c r="J60" s="186"/>
      <c r="K60" s="186"/>
    </row>
    <row r="61" spans="7:11" ht="12.75">
      <c r="G61" s="110"/>
      <c r="H61" s="110"/>
      <c r="I61" s="110"/>
      <c r="J61" s="110"/>
      <c r="K61" s="110"/>
    </row>
    <row r="62" spans="7:11" ht="12.75">
      <c r="G62" s="110"/>
      <c r="H62" s="110"/>
      <c r="I62" s="110"/>
      <c r="J62" s="110"/>
      <c r="K62" s="110"/>
    </row>
    <row r="63" spans="7:11" ht="12.75">
      <c r="G63" s="110"/>
      <c r="H63" s="110"/>
      <c r="I63" s="110"/>
      <c r="J63" s="110"/>
      <c r="K63" s="110"/>
    </row>
    <row r="64" spans="7:11" ht="12.75">
      <c r="G64" s="31"/>
      <c r="H64" s="31"/>
      <c r="I64" s="31"/>
      <c r="J64" s="31"/>
      <c r="K64" s="31"/>
    </row>
    <row r="65" spans="7:11" ht="12.75">
      <c r="G65" s="110"/>
      <c r="H65" s="110"/>
      <c r="I65" s="110"/>
      <c r="J65" s="110"/>
      <c r="K65" s="110"/>
    </row>
    <row r="66" spans="7:11" ht="12.75">
      <c r="G66" s="112"/>
      <c r="H66" s="112"/>
      <c r="I66" s="112"/>
      <c r="J66" s="112"/>
      <c r="K66" s="112"/>
    </row>
    <row r="67" spans="7:11" ht="12.75">
      <c r="G67" s="112"/>
      <c r="H67" s="112"/>
      <c r="I67" s="112"/>
      <c r="J67" s="112"/>
      <c r="K67" s="112"/>
    </row>
    <row r="68" spans="7:11" ht="12.75">
      <c r="G68" s="25"/>
      <c r="H68" s="25"/>
      <c r="I68" s="25"/>
      <c r="J68" s="27"/>
      <c r="K68" s="25"/>
    </row>
    <row r="69" spans="7:11" ht="12.75">
      <c r="G69" s="25"/>
      <c r="H69" s="25"/>
      <c r="I69" s="25"/>
      <c r="J69" s="27"/>
      <c r="K69" s="25"/>
    </row>
    <row r="70" spans="7:11" ht="12.75">
      <c r="G70" s="25"/>
      <c r="H70" s="25"/>
      <c r="I70" s="25"/>
      <c r="J70" s="27"/>
      <c r="K70" s="25"/>
    </row>
    <row r="71" spans="7:11" ht="12.75">
      <c r="G71" s="25"/>
      <c r="H71" s="25"/>
      <c r="I71" s="25"/>
      <c r="J71" s="27"/>
      <c r="K71" s="25"/>
    </row>
    <row r="72" spans="7:11" ht="12.75">
      <c r="G72" s="25"/>
      <c r="H72" s="25"/>
      <c r="I72" s="25"/>
      <c r="J72" s="27"/>
      <c r="K72" s="25"/>
    </row>
    <row r="73" spans="7:11" ht="12.75">
      <c r="G73" s="25"/>
      <c r="H73" s="25"/>
      <c r="I73" s="25"/>
      <c r="J73" s="27"/>
      <c r="K73" s="25"/>
    </row>
    <row r="74" spans="7:11" ht="12.75">
      <c r="G74" s="25"/>
      <c r="H74" s="25"/>
      <c r="I74" s="25"/>
      <c r="J74" s="27"/>
      <c r="K74" s="25"/>
    </row>
    <row r="75" spans="7:11" ht="12.75">
      <c r="G75" s="25"/>
      <c r="H75" s="25"/>
      <c r="I75" s="25"/>
      <c r="J75" s="27"/>
      <c r="K75" s="25"/>
    </row>
    <row r="76" spans="7:11" ht="12.75">
      <c r="G76" s="25"/>
      <c r="H76" s="25"/>
      <c r="I76" s="25"/>
      <c r="J76" s="27"/>
      <c r="K76" s="25"/>
    </row>
    <row r="77" spans="7:11" ht="12.75">
      <c r="G77" s="112"/>
      <c r="H77" s="112"/>
      <c r="I77" s="110"/>
      <c r="J77" s="112"/>
      <c r="K77" s="110"/>
    </row>
    <row r="78" spans="7:11" ht="12.75">
      <c r="G78" s="112"/>
      <c r="H78" s="112"/>
      <c r="I78" s="110"/>
      <c r="J78" s="112"/>
      <c r="K78" s="110"/>
    </row>
    <row r="79" spans="7:11" ht="12.75">
      <c r="G79" s="112"/>
      <c r="H79" s="112"/>
      <c r="I79" s="110"/>
      <c r="J79" s="112"/>
      <c r="K79" s="110"/>
    </row>
    <row r="80" spans="7:11" ht="12.75">
      <c r="G80" s="112"/>
      <c r="H80" s="112"/>
      <c r="I80" s="110"/>
      <c r="J80" s="112"/>
      <c r="K80" s="110"/>
    </row>
    <row r="81" spans="7:11" ht="12.75">
      <c r="G81" s="112"/>
      <c r="H81" s="112"/>
      <c r="I81" s="110"/>
      <c r="J81" s="112"/>
      <c r="K81" s="110"/>
    </row>
    <row r="82" spans="7:11" ht="12.75">
      <c r="G82" s="112"/>
      <c r="H82" s="112"/>
      <c r="I82" s="110"/>
      <c r="J82" s="112"/>
      <c r="K82" s="110"/>
    </row>
    <row r="83" spans="7:11" ht="12.75">
      <c r="G83" s="112"/>
      <c r="H83" s="112"/>
      <c r="I83" s="110"/>
      <c r="J83" s="112"/>
      <c r="K83" s="110"/>
    </row>
    <row r="84" spans="7:11" ht="12.75">
      <c r="G84" s="114"/>
      <c r="H84" s="114"/>
      <c r="I84" s="138"/>
      <c r="J84" s="115"/>
      <c r="K84" s="107"/>
    </row>
    <row r="85" spans="7:11" ht="12.75">
      <c r="G85" s="114"/>
      <c r="H85" s="114"/>
      <c r="I85" s="138"/>
      <c r="J85" s="114"/>
      <c r="K85" s="138"/>
    </row>
    <row r="86" spans="7:11" ht="12.75">
      <c r="G86" s="117"/>
      <c r="H86" s="117"/>
      <c r="I86" s="117"/>
      <c r="J86" s="117"/>
      <c r="K86" s="117"/>
    </row>
    <row r="87" spans="7:11" ht="12.75">
      <c r="G87" s="112"/>
      <c r="H87" s="112"/>
      <c r="I87" s="112"/>
      <c r="J87" s="112"/>
      <c r="K87" s="112"/>
    </row>
    <row r="88" spans="7:11" ht="12.75">
      <c r="G88" s="112"/>
      <c r="H88" s="112"/>
      <c r="I88" s="112"/>
      <c r="J88" s="112"/>
      <c r="K88" s="112"/>
    </row>
    <row r="89" spans="7:11" ht="12.75">
      <c r="G89" s="114"/>
      <c r="H89" s="114"/>
      <c r="I89" s="114"/>
      <c r="J89" s="114"/>
      <c r="K89" s="114"/>
    </row>
    <row r="90" spans="7:11" ht="12.75">
      <c r="G90" s="112"/>
      <c r="H90" s="112"/>
      <c r="I90" s="112"/>
      <c r="J90" s="112"/>
      <c r="K90" s="112"/>
    </row>
    <row r="91" spans="7:11" ht="12.75">
      <c r="G91" s="112"/>
      <c r="H91" s="112"/>
      <c r="I91" s="112"/>
      <c r="J91" s="112"/>
      <c r="K91" s="112"/>
    </row>
    <row r="92" spans="7:11" ht="12.75">
      <c r="G92" s="112"/>
      <c r="H92" s="112"/>
      <c r="I92" s="112"/>
      <c r="J92" s="112"/>
      <c r="K92" s="112"/>
    </row>
    <row r="93" spans="7:11" ht="12.75">
      <c r="G93" s="112"/>
      <c r="H93" s="112"/>
      <c r="I93" s="112"/>
      <c r="J93" s="112"/>
      <c r="K93" s="112"/>
    </row>
    <row r="94" spans="7:11" ht="12.75">
      <c r="G94" s="112"/>
      <c r="H94" s="112"/>
      <c r="I94" s="112"/>
      <c r="J94" s="112"/>
      <c r="K94" s="112"/>
    </row>
    <row r="95" spans="7:11" ht="12.75">
      <c r="G95" s="112"/>
      <c r="H95" s="112"/>
      <c r="I95" s="112"/>
      <c r="J95" s="112"/>
      <c r="K95" s="112"/>
    </row>
    <row r="96" spans="7:11" ht="12.75">
      <c r="G96" s="112"/>
      <c r="H96" s="112"/>
      <c r="I96" s="112"/>
      <c r="J96" s="112"/>
      <c r="K96" s="112"/>
    </row>
    <row r="97" spans="7:11" ht="12.75">
      <c r="G97" s="112"/>
      <c r="H97" s="112"/>
      <c r="I97" s="112"/>
      <c r="J97" s="112"/>
      <c r="K97" s="112"/>
    </row>
    <row r="98" spans="7:11" ht="12.75">
      <c r="G98" s="114"/>
      <c r="H98" s="114"/>
      <c r="I98" s="138"/>
      <c r="J98" s="114"/>
      <c r="K98" s="138"/>
    </row>
    <row r="99" spans="7:11" ht="12.75">
      <c r="G99" s="114"/>
      <c r="H99" s="114"/>
      <c r="I99" s="138"/>
      <c r="J99" s="114"/>
      <c r="K99" s="138"/>
    </row>
    <row r="100" spans="7:11" ht="12.75">
      <c r="G100" s="114"/>
      <c r="H100" s="114"/>
      <c r="I100" s="138"/>
      <c r="J100" s="114"/>
      <c r="K100" s="138"/>
    </row>
    <row r="101" spans="7:11" ht="12.75">
      <c r="G101" s="114"/>
      <c r="H101" s="114"/>
      <c r="I101" s="138"/>
      <c r="J101" s="114"/>
      <c r="K101" s="138"/>
    </row>
    <row r="102" spans="7:11" ht="12.75">
      <c r="G102" s="114"/>
      <c r="H102" s="114"/>
      <c r="I102" s="138"/>
      <c r="J102" s="114"/>
      <c r="K102" s="138"/>
    </row>
    <row r="103" spans="7:11" ht="12.75">
      <c r="G103" s="114"/>
      <c r="H103" s="114"/>
      <c r="I103" s="138"/>
      <c r="J103" s="114"/>
      <c r="K103" s="138"/>
    </row>
    <row r="104" spans="7:11" ht="12.75">
      <c r="G104" s="114"/>
      <c r="H104" s="114"/>
      <c r="I104" s="138"/>
      <c r="J104" s="114"/>
      <c r="K104" s="138"/>
    </row>
    <row r="105" spans="7:11" ht="12.75">
      <c r="G105" s="112"/>
      <c r="H105" s="112"/>
      <c r="I105" s="112"/>
      <c r="J105" s="112"/>
      <c r="K105" s="112"/>
    </row>
    <row r="106" spans="2:11" ht="12.75">
      <c r="B106" s="169"/>
      <c r="C106" s="112"/>
      <c r="D106" s="112"/>
      <c r="E106" s="112"/>
      <c r="F106" s="27"/>
      <c r="G106" s="112"/>
      <c r="H106" s="112"/>
      <c r="I106" s="112"/>
      <c r="J106" s="112"/>
      <c r="K106" s="112"/>
    </row>
    <row r="107" spans="2:11" ht="12.75">
      <c r="B107" s="112"/>
      <c r="C107" s="112"/>
      <c r="D107" s="112"/>
      <c r="E107" s="112"/>
      <c r="F107" s="27"/>
      <c r="G107" s="112"/>
      <c r="H107" s="112"/>
      <c r="I107" s="112"/>
      <c r="J107" s="112"/>
      <c r="K107" s="112"/>
    </row>
    <row r="108" spans="2:11" ht="12.75">
      <c r="B108" s="19"/>
      <c r="C108" s="19"/>
      <c r="D108" s="19"/>
      <c r="E108" s="19"/>
      <c r="F108" s="27"/>
      <c r="G108" s="27"/>
      <c r="H108" s="18"/>
      <c r="I108" s="112"/>
      <c r="J108" s="112"/>
      <c r="K108" s="112"/>
    </row>
    <row r="109" spans="2:11" ht="12.75">
      <c r="B109" s="19"/>
      <c r="C109" s="19"/>
      <c r="D109" s="19"/>
      <c r="E109" s="19"/>
      <c r="F109" s="27"/>
      <c r="G109" s="27"/>
      <c r="H109" s="18"/>
      <c r="I109" s="112"/>
      <c r="J109" s="112"/>
      <c r="K109" s="112"/>
    </row>
    <row r="110" spans="2:11" ht="12.75">
      <c r="B110" s="19"/>
      <c r="C110" s="19"/>
      <c r="D110" s="19"/>
      <c r="E110" s="19"/>
      <c r="F110" s="27"/>
      <c r="G110" s="27"/>
      <c r="H110" s="18"/>
      <c r="I110" s="112"/>
      <c r="J110" s="112"/>
      <c r="K110" s="112"/>
    </row>
    <row r="111" spans="2:11" ht="12.75">
      <c r="B111" s="19"/>
      <c r="C111" s="19"/>
      <c r="D111" s="19"/>
      <c r="E111" s="19"/>
      <c r="F111" s="27"/>
      <c r="G111" s="27"/>
      <c r="H111" s="18"/>
      <c r="I111" s="112"/>
      <c r="J111" s="112"/>
      <c r="K111" s="112"/>
    </row>
    <row r="112" spans="2:11" ht="12.75">
      <c r="B112" s="19"/>
      <c r="C112" s="19"/>
      <c r="D112" s="19"/>
      <c r="E112" s="19"/>
      <c r="F112" s="27"/>
      <c r="G112" s="27"/>
      <c r="H112" s="18"/>
      <c r="I112" s="112"/>
      <c r="J112" s="112"/>
      <c r="K112" s="112"/>
    </row>
    <row r="113" spans="2:11" ht="12.75">
      <c r="B113" s="19"/>
      <c r="C113" s="19"/>
      <c r="D113" s="19"/>
      <c r="E113" s="19"/>
      <c r="F113" s="27"/>
      <c r="G113" s="112"/>
      <c r="H113" s="19"/>
      <c r="I113" s="112"/>
      <c r="J113" s="112"/>
      <c r="K113" s="112"/>
    </row>
    <row r="114" spans="7:11" ht="12.75">
      <c r="G114" s="112"/>
      <c r="H114" s="112"/>
      <c r="I114" s="112"/>
      <c r="J114" s="112"/>
      <c r="K114" s="112"/>
    </row>
    <row r="115" spans="7:11" ht="12.75">
      <c r="G115" s="112"/>
      <c r="H115" s="112"/>
      <c r="I115" s="112"/>
      <c r="J115" s="112"/>
      <c r="K115" s="112"/>
    </row>
    <row r="116" spans="7:11" ht="12.75">
      <c r="G116" s="112"/>
      <c r="H116" s="112"/>
      <c r="I116" s="112"/>
      <c r="J116" s="112"/>
      <c r="K116" s="112"/>
    </row>
    <row r="117" spans="7:11" ht="12.75">
      <c r="G117" s="112"/>
      <c r="H117" s="112"/>
      <c r="I117" s="112"/>
      <c r="J117" s="112"/>
      <c r="K117" s="112"/>
    </row>
    <row r="118" spans="7:11" ht="12.75">
      <c r="G118" s="112"/>
      <c r="H118" s="112"/>
      <c r="I118" s="112"/>
      <c r="J118" s="112"/>
      <c r="K118" s="112"/>
    </row>
  </sheetData>
  <mergeCells count="6">
    <mergeCell ref="G10:I10"/>
    <mergeCell ref="J10:K10"/>
    <mergeCell ref="G60:I60"/>
    <mergeCell ref="J60:K60"/>
    <mergeCell ref="F11:G11"/>
    <mergeCell ref="I11:J11"/>
  </mergeCells>
  <printOptions/>
  <pageMargins left="0.53" right="0.24" top="1" bottom="0.63" header="0.5" footer="0.5"/>
  <pageSetup horizontalDpi="600" verticalDpi="600" orientation="portrait" scale="90" r:id="rId1"/>
  <rowBreaks count="1" manualBreakCount="1">
    <brk id="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77"/>
  <sheetViews>
    <sheetView showGridLines="0" workbookViewId="0" topLeftCell="A1">
      <selection activeCell="F14" sqref="F14"/>
    </sheetView>
  </sheetViews>
  <sheetFormatPr defaultColWidth="9.140625" defaultRowHeight="12.75"/>
  <cols>
    <col min="1" max="1" width="3.140625" style="2" customWidth="1"/>
    <col min="2" max="2" width="5.421875" style="2" customWidth="1"/>
    <col min="3" max="3" width="37.8515625" style="2" customWidth="1"/>
    <col min="4" max="4" width="24.421875" style="2" customWidth="1"/>
    <col min="5" max="6" width="16.28125" style="21" customWidth="1"/>
    <col min="7" max="16384" width="9.140625" style="2" customWidth="1"/>
  </cols>
  <sheetData>
    <row r="1" spans="1:2" ht="20.25">
      <c r="A1" s="153" t="s">
        <v>27</v>
      </c>
      <c r="B1" s="154"/>
    </row>
    <row r="2" s="21" customFormat="1" ht="12.75">
      <c r="A2" s="21" t="s">
        <v>109</v>
      </c>
    </row>
    <row r="3" s="21" customFormat="1" ht="12.75">
      <c r="A3" s="21" t="s">
        <v>276</v>
      </c>
    </row>
    <row r="4" s="21" customFormat="1" ht="12.75">
      <c r="A4" s="155"/>
    </row>
    <row r="5" s="21" customFormat="1" ht="12.75"/>
    <row r="6" ht="12.75">
      <c r="A6" s="21" t="s">
        <v>240</v>
      </c>
    </row>
    <row r="7" ht="12.75">
      <c r="A7" s="21"/>
    </row>
    <row r="8" ht="12.75">
      <c r="A8" s="21"/>
    </row>
    <row r="9" spans="5:6" ht="12.75">
      <c r="E9" s="5" t="s">
        <v>47</v>
      </c>
      <c r="F9" s="5" t="s">
        <v>48</v>
      </c>
    </row>
    <row r="10" spans="5:6" ht="12.75">
      <c r="E10" s="5" t="s">
        <v>49</v>
      </c>
      <c r="F10" s="5" t="s">
        <v>49</v>
      </c>
    </row>
    <row r="11" spans="5:6" ht="12.75">
      <c r="E11" s="5" t="s">
        <v>50</v>
      </c>
      <c r="F11" s="5" t="s">
        <v>51</v>
      </c>
    </row>
    <row r="12" spans="5:6" ht="12.75">
      <c r="E12" s="5" t="s">
        <v>8</v>
      </c>
      <c r="F12" s="5" t="s">
        <v>52</v>
      </c>
    </row>
    <row r="13" spans="5:6" ht="12.75">
      <c r="E13" s="5" t="s">
        <v>12</v>
      </c>
      <c r="F13" s="5" t="s">
        <v>53</v>
      </c>
    </row>
    <row r="14" spans="5:6" ht="12.75">
      <c r="E14" s="6" t="s">
        <v>360</v>
      </c>
      <c r="F14" s="6" t="s">
        <v>361</v>
      </c>
    </row>
    <row r="15" spans="5:6" ht="12.75">
      <c r="E15" s="6"/>
      <c r="F15" s="6" t="s">
        <v>281</v>
      </c>
    </row>
    <row r="16" spans="5:6" ht="12.75">
      <c r="E16" s="5" t="s">
        <v>15</v>
      </c>
      <c r="F16" s="5" t="s">
        <v>15</v>
      </c>
    </row>
    <row r="18" spans="1:6" ht="12.75">
      <c r="A18" s="2" t="s">
        <v>54</v>
      </c>
      <c r="E18" s="134">
        <v>126053</v>
      </c>
      <c r="F18" s="134">
        <v>123405</v>
      </c>
    </row>
    <row r="19" spans="5:6" ht="12.75">
      <c r="E19" s="134"/>
      <c r="F19" s="134"/>
    </row>
    <row r="20" spans="1:6" ht="12.75">
      <c r="A20" s="2" t="s">
        <v>55</v>
      </c>
      <c r="E20" s="134">
        <v>9339</v>
      </c>
      <c r="F20" s="156">
        <v>26325</v>
      </c>
    </row>
    <row r="21" spans="5:6" ht="12.75">
      <c r="E21" s="134"/>
      <c r="F21" s="134"/>
    </row>
    <row r="22" spans="1:6" ht="12.75">
      <c r="A22" s="2" t="s">
        <v>56</v>
      </c>
      <c r="E22" s="134">
        <v>14919</v>
      </c>
      <c r="F22" s="134">
        <v>16370</v>
      </c>
    </row>
    <row r="23" spans="5:6" ht="12.75">
      <c r="E23" s="134"/>
      <c r="F23" s="134"/>
    </row>
    <row r="24" spans="1:6" ht="12.75">
      <c r="A24" s="2" t="s">
        <v>57</v>
      </c>
      <c r="E24" s="134">
        <v>31533</v>
      </c>
      <c r="F24" s="134">
        <v>33571</v>
      </c>
    </row>
    <row r="25" spans="5:6" ht="12.75">
      <c r="E25" s="134"/>
      <c r="F25" s="134"/>
    </row>
    <row r="26" spans="1:6" ht="12.75">
      <c r="A26" s="2" t="s">
        <v>58</v>
      </c>
      <c r="E26" s="134">
        <v>66324</v>
      </c>
      <c r="F26" s="134">
        <v>69602</v>
      </c>
    </row>
    <row r="27" spans="5:6" ht="12.75">
      <c r="E27" s="134"/>
      <c r="F27" s="134"/>
    </row>
    <row r="28" spans="1:6" ht="12.75">
      <c r="A28" s="2" t="s">
        <v>270</v>
      </c>
      <c r="E28" s="134">
        <v>405</v>
      </c>
      <c r="F28" s="134">
        <v>782</v>
      </c>
    </row>
    <row r="29" spans="5:6" ht="12.75">
      <c r="E29" s="134"/>
      <c r="F29" s="134"/>
    </row>
    <row r="30" spans="1:6" ht="12.75">
      <c r="A30" s="2" t="s">
        <v>59</v>
      </c>
      <c r="E30" s="134"/>
      <c r="F30" s="134"/>
    </row>
    <row r="31" spans="5:6" ht="13.5" thickBot="1">
      <c r="E31" s="134"/>
      <c r="F31" s="134"/>
    </row>
    <row r="32" spans="2:6" ht="12.75">
      <c r="B32" s="157" t="s">
        <v>60</v>
      </c>
      <c r="D32" s="157"/>
      <c r="E32" s="158">
        <v>41973</v>
      </c>
      <c r="F32" s="159">
        <v>37516</v>
      </c>
    </row>
    <row r="33" spans="2:6" ht="12.75">
      <c r="B33" s="157" t="s">
        <v>61</v>
      </c>
      <c r="D33" s="157"/>
      <c r="E33" s="141">
        <v>15204</v>
      </c>
      <c r="F33" s="160">
        <v>17771</v>
      </c>
    </row>
    <row r="34" spans="2:6" ht="12.75">
      <c r="B34" s="157" t="s">
        <v>62</v>
      </c>
      <c r="D34" s="157"/>
      <c r="E34" s="141">
        <v>77407</v>
      </c>
      <c r="F34" s="160">
        <v>54523</v>
      </c>
    </row>
    <row r="35" spans="2:6" ht="12.75">
      <c r="B35" s="157" t="s">
        <v>241</v>
      </c>
      <c r="D35" s="157"/>
      <c r="E35" s="141">
        <v>2096</v>
      </c>
      <c r="F35" s="160">
        <v>2789</v>
      </c>
    </row>
    <row r="36" spans="2:6" ht="12.75">
      <c r="B36" s="157" t="s">
        <v>330</v>
      </c>
      <c r="D36" s="157"/>
      <c r="E36" s="141">
        <v>38195</v>
      </c>
      <c r="F36" s="160">
        <v>43689</v>
      </c>
    </row>
    <row r="37" spans="2:6" ht="13.5" thickBot="1">
      <c r="B37" s="157" t="s">
        <v>63</v>
      </c>
      <c r="D37" s="157"/>
      <c r="E37" s="161">
        <v>15517</v>
      </c>
      <c r="F37" s="162">
        <v>9606</v>
      </c>
    </row>
    <row r="38" spans="2:6" ht="12.75">
      <c r="B38" s="157"/>
      <c r="D38" s="157"/>
      <c r="E38" s="27"/>
      <c r="F38" s="27"/>
    </row>
    <row r="39" spans="2:6" ht="13.5" thickBot="1">
      <c r="B39" s="157"/>
      <c r="D39" s="157"/>
      <c r="E39" s="122">
        <f>SUM(E32:E38)</f>
        <v>190392</v>
      </c>
      <c r="F39" s="122">
        <f>SUM(F32:F38)</f>
        <v>165894</v>
      </c>
    </row>
    <row r="40" spans="5:6" ht="12.75">
      <c r="E40" s="134"/>
      <c r="F40" s="134"/>
    </row>
    <row r="41" spans="1:6" ht="12.75">
      <c r="A41" s="2" t="s">
        <v>64</v>
      </c>
      <c r="E41" s="134"/>
      <c r="F41" s="134"/>
    </row>
    <row r="42" spans="5:6" ht="13.5" thickBot="1">
      <c r="E42" s="134"/>
      <c r="F42" s="134"/>
    </row>
    <row r="43" spans="2:6" ht="12.75">
      <c r="B43" s="157" t="s">
        <v>65</v>
      </c>
      <c r="D43" s="157"/>
      <c r="E43" s="158">
        <v>19929</v>
      </c>
      <c r="F43" s="159">
        <v>19163</v>
      </c>
    </row>
    <row r="44" spans="2:6" ht="12.75">
      <c r="B44" s="157" t="s">
        <v>66</v>
      </c>
      <c r="C44" s="155"/>
      <c r="D44" s="157"/>
      <c r="E44" s="141">
        <v>41479</v>
      </c>
      <c r="F44" s="160">
        <v>36471</v>
      </c>
    </row>
    <row r="45" spans="2:6" ht="12.75">
      <c r="B45" s="157" t="s">
        <v>67</v>
      </c>
      <c r="D45" s="157"/>
      <c r="E45" s="141">
        <v>194</v>
      </c>
      <c r="F45" s="160">
        <v>989</v>
      </c>
    </row>
    <row r="46" spans="2:6" ht="13.5" thickBot="1">
      <c r="B46" s="157" t="s">
        <v>68</v>
      </c>
      <c r="D46" s="157"/>
      <c r="E46" s="141">
        <v>0</v>
      </c>
      <c r="F46" s="160">
        <v>0</v>
      </c>
    </row>
    <row r="47" spans="2:6" ht="12.75">
      <c r="B47" s="157"/>
      <c r="D47" s="157"/>
      <c r="E47" s="163"/>
      <c r="F47" s="163"/>
    </row>
    <row r="48" spans="2:6" ht="13.5" thickBot="1">
      <c r="B48" s="157"/>
      <c r="D48" s="157"/>
      <c r="E48" s="122">
        <f>SUM(E43:E47)</f>
        <v>61602</v>
      </c>
      <c r="F48" s="122">
        <f>SUM(F43:F47)</f>
        <v>56623</v>
      </c>
    </row>
    <row r="49" spans="5:6" ht="12.75">
      <c r="E49" s="134"/>
      <c r="F49" s="134"/>
    </row>
    <row r="50" spans="1:6" ht="13.5" thickBot="1">
      <c r="A50" s="2" t="s">
        <v>69</v>
      </c>
      <c r="E50" s="122">
        <f>+E39-E48</f>
        <v>128790</v>
      </c>
      <c r="F50" s="122">
        <f>+F39-F48</f>
        <v>109271</v>
      </c>
    </row>
    <row r="51" spans="5:6" ht="12.75">
      <c r="E51" s="27"/>
      <c r="F51" s="27"/>
    </row>
    <row r="52" spans="5:6" ht="13.5" thickBot="1">
      <c r="E52" s="106">
        <f>SUM(E18:E26)+E50+E28</f>
        <v>377363</v>
      </c>
      <c r="F52" s="106">
        <f>SUM(F18:F26)+F50+F28</f>
        <v>379326</v>
      </c>
    </row>
    <row r="53" spans="5:6" ht="13.5" thickTop="1">
      <c r="E53" s="134"/>
      <c r="F53" s="134"/>
    </row>
    <row r="54" spans="1:6" ht="12.75">
      <c r="A54" s="2" t="s">
        <v>70</v>
      </c>
      <c r="E54" s="134">
        <v>250702</v>
      </c>
      <c r="F54" s="134">
        <v>250702</v>
      </c>
    </row>
    <row r="55" spans="1:6" ht="13.5" thickBot="1">
      <c r="A55" s="2" t="s">
        <v>71</v>
      </c>
      <c r="E55" s="122">
        <v>110185</v>
      </c>
      <c r="F55" s="122">
        <v>111321</v>
      </c>
    </row>
    <row r="56" spans="5:6" ht="12.75">
      <c r="E56" s="27"/>
      <c r="F56" s="27"/>
    </row>
    <row r="57" spans="1:6" ht="12.75">
      <c r="A57" s="2" t="s">
        <v>72</v>
      </c>
      <c r="E57" s="27">
        <f>+E54+E55</f>
        <v>360887</v>
      </c>
      <c r="F57" s="27">
        <f>+F54+F55</f>
        <v>362023</v>
      </c>
    </row>
    <row r="58" spans="5:6" ht="12.75">
      <c r="E58" s="27"/>
      <c r="F58" s="27"/>
    </row>
    <row r="59" spans="1:6" ht="12.75">
      <c r="A59" s="2" t="s">
        <v>73</v>
      </c>
      <c r="E59" s="134">
        <v>0</v>
      </c>
      <c r="F59" s="134">
        <v>0</v>
      </c>
    </row>
    <row r="60" spans="5:6" ht="12.75">
      <c r="E60" s="134"/>
      <c r="F60" s="134"/>
    </row>
    <row r="61" spans="1:6" ht="12.75">
      <c r="A61" s="2" t="s">
        <v>74</v>
      </c>
      <c r="E61" s="134"/>
      <c r="F61" s="134"/>
    </row>
    <row r="62" spans="5:6" ht="13.5" thickBot="1">
      <c r="E62" s="134"/>
      <c r="F62" s="134"/>
    </row>
    <row r="63" spans="1:6" ht="12.75">
      <c r="A63" s="2" t="s">
        <v>204</v>
      </c>
      <c r="E63" s="158">
        <v>50</v>
      </c>
      <c r="F63" s="159">
        <v>650</v>
      </c>
    </row>
    <row r="64" spans="1:6" ht="12.75">
      <c r="A64" s="2" t="s">
        <v>0</v>
      </c>
      <c r="E64" s="141">
        <v>15989</v>
      </c>
      <c r="F64" s="160">
        <v>16653</v>
      </c>
    </row>
    <row r="65" spans="1:6" ht="13.5" thickBot="1">
      <c r="A65" s="2" t="s">
        <v>259</v>
      </c>
      <c r="E65" s="161">
        <v>437</v>
      </c>
      <c r="F65" s="162">
        <v>0</v>
      </c>
    </row>
    <row r="66" spans="5:6" ht="12.75">
      <c r="E66" s="27"/>
      <c r="F66" s="27"/>
    </row>
    <row r="67" spans="5:6" ht="13.5" thickBot="1">
      <c r="E67" s="122">
        <f>SUM(E63:E65)</f>
        <v>16476</v>
      </c>
      <c r="F67" s="122">
        <f>SUM(F63:F65)</f>
        <v>17303</v>
      </c>
    </row>
    <row r="68" spans="5:6" ht="12.75">
      <c r="E68" s="134"/>
      <c r="F68" s="134"/>
    </row>
    <row r="69" spans="5:6" ht="13.5" thickBot="1">
      <c r="E69" s="106">
        <f>E57+E59+E67</f>
        <v>377363</v>
      </c>
      <c r="F69" s="106">
        <f>F57+F59+F67</f>
        <v>379326</v>
      </c>
    </row>
    <row r="70" ht="13.5" thickTop="1">
      <c r="F70" s="134"/>
    </row>
    <row r="71" spans="1:6" ht="13.5" thickBot="1">
      <c r="A71" s="2" t="s">
        <v>75</v>
      </c>
      <c r="E71" s="122">
        <v>131</v>
      </c>
      <c r="F71" s="122">
        <v>131</v>
      </c>
    </row>
    <row r="72" spans="5:6" ht="12.75">
      <c r="E72" s="27"/>
      <c r="F72" s="27"/>
    </row>
    <row r="73" spans="5:6" ht="12.75">
      <c r="E73" s="27"/>
      <c r="F73" s="27"/>
    </row>
    <row r="74" ht="12.75">
      <c r="F74" s="134"/>
    </row>
    <row r="75" spans="1:6" ht="12.75">
      <c r="A75" s="164"/>
      <c r="F75" s="134"/>
    </row>
    <row r="76" spans="1:4" ht="12.75">
      <c r="A76" s="155" t="s">
        <v>76</v>
      </c>
      <c r="B76" s="155"/>
      <c r="C76" s="155"/>
      <c r="D76" s="155"/>
    </row>
    <row r="77" spans="1:4" ht="12.75">
      <c r="A77" s="155" t="s">
        <v>260</v>
      </c>
      <c r="B77" s="155"/>
      <c r="C77" s="155"/>
      <c r="D77" s="155"/>
    </row>
  </sheetData>
  <printOptions/>
  <pageMargins left="0.75" right="0.75" top="0.73" bottom="0.25" header="0.25" footer="0.2"/>
  <pageSetup horizontalDpi="600" verticalDpi="600" orientation="portrait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3"/>
  <sheetViews>
    <sheetView showGridLines="0" zoomScale="75" zoomScaleNormal="75" workbookViewId="0" topLeftCell="A44">
      <selection activeCell="F34" sqref="F34"/>
    </sheetView>
  </sheetViews>
  <sheetFormatPr defaultColWidth="9.140625" defaultRowHeight="12.75"/>
  <cols>
    <col min="1" max="1" width="11.421875" style="8" customWidth="1"/>
    <col min="2" max="3" width="3.7109375" style="8" customWidth="1"/>
    <col min="4" max="4" width="19.28125" style="8" customWidth="1"/>
    <col min="5" max="5" width="14.7109375" style="21" customWidth="1"/>
    <col min="6" max="7" width="12.8515625" style="8" customWidth="1"/>
    <col min="8" max="8" width="15.00390625" style="8" customWidth="1"/>
    <col min="9" max="9" width="12.7109375" style="8" customWidth="1"/>
    <col min="10" max="16384" width="9.140625" style="8" customWidth="1"/>
  </cols>
  <sheetData>
    <row r="1" spans="1:4" ht="20.25">
      <c r="A1" s="1" t="s">
        <v>27</v>
      </c>
      <c r="B1" s="20"/>
      <c r="C1" s="20"/>
      <c r="D1" s="20"/>
    </row>
    <row r="2" ht="12.75">
      <c r="A2" s="8" t="s">
        <v>109</v>
      </c>
    </row>
    <row r="3" ht="12.75">
      <c r="A3" s="8" t="s">
        <v>276</v>
      </c>
    </row>
    <row r="4" ht="12.75">
      <c r="A4" s="8" t="s">
        <v>110</v>
      </c>
    </row>
    <row r="5" ht="12.75">
      <c r="A5" s="29"/>
    </row>
    <row r="7" spans="1:8" ht="12.75">
      <c r="A7" s="29" t="s">
        <v>277</v>
      </c>
      <c r="E7" s="5"/>
      <c r="F7" s="4"/>
      <c r="G7" s="4"/>
      <c r="H7" s="4"/>
    </row>
    <row r="8" spans="5:8" ht="12.75">
      <c r="E8" s="5"/>
      <c r="F8" s="4"/>
      <c r="G8" s="4"/>
      <c r="H8" s="4"/>
    </row>
    <row r="9" spans="5:8" ht="12.75">
      <c r="E9" s="5"/>
      <c r="F9" s="4"/>
      <c r="G9" s="4"/>
      <c r="H9" s="5"/>
    </row>
    <row r="10" spans="5:9" ht="12.75">
      <c r="E10" s="5"/>
      <c r="F10" s="7"/>
      <c r="G10" s="7" t="s">
        <v>97</v>
      </c>
      <c r="H10" s="149"/>
      <c r="I10" s="4" t="s">
        <v>98</v>
      </c>
    </row>
    <row r="11" spans="5:9" ht="12.75">
      <c r="E11" s="6" t="s">
        <v>99</v>
      </c>
      <c r="F11" s="4" t="s">
        <v>100</v>
      </c>
      <c r="G11" s="4" t="s">
        <v>101</v>
      </c>
      <c r="H11" s="7" t="s">
        <v>102</v>
      </c>
      <c r="I11" s="4" t="s">
        <v>103</v>
      </c>
    </row>
    <row r="12" spans="5:9" ht="12.75">
      <c r="E12" s="5" t="s">
        <v>100</v>
      </c>
      <c r="F12" s="4" t="s">
        <v>104</v>
      </c>
      <c r="G12" s="4" t="s">
        <v>104</v>
      </c>
      <c r="H12" s="4" t="s">
        <v>105</v>
      </c>
      <c r="I12" s="4" t="s">
        <v>106</v>
      </c>
    </row>
    <row r="13" spans="5:9" ht="12.75">
      <c r="E13" s="5" t="s">
        <v>107</v>
      </c>
      <c r="F13" s="5" t="s">
        <v>107</v>
      </c>
      <c r="G13" s="5" t="s">
        <v>107</v>
      </c>
      <c r="H13" s="5" t="s">
        <v>107</v>
      </c>
      <c r="I13" s="5" t="s">
        <v>107</v>
      </c>
    </row>
    <row r="14" spans="5:8" ht="12.75">
      <c r="E14" s="25"/>
      <c r="F14" s="26"/>
      <c r="G14" s="26"/>
      <c r="H14" s="26"/>
    </row>
    <row r="15" spans="1:8" ht="15" thickBot="1">
      <c r="A15" s="38" t="s">
        <v>271</v>
      </c>
      <c r="E15" s="25"/>
      <c r="F15" s="26"/>
      <c r="G15" s="26"/>
      <c r="H15" s="26"/>
    </row>
    <row r="16" spans="1:9" ht="14.25">
      <c r="A16" s="36" t="s">
        <v>278</v>
      </c>
      <c r="B16" s="36"/>
      <c r="C16" s="36"/>
      <c r="D16" s="36"/>
      <c r="E16" s="175">
        <v>250702</v>
      </c>
      <c r="F16" s="176">
        <v>37324</v>
      </c>
      <c r="G16" s="176">
        <v>1518</v>
      </c>
      <c r="H16" s="176">
        <v>83412</v>
      </c>
      <c r="I16" s="177">
        <f>SUM(E16:H16)</f>
        <v>372956</v>
      </c>
    </row>
    <row r="17" spans="1:11" ht="15" thickBot="1">
      <c r="A17" s="36" t="s">
        <v>282</v>
      </c>
      <c r="B17" s="36"/>
      <c r="C17" s="36"/>
      <c r="D17" s="36"/>
      <c r="E17" s="178">
        <f>-D8</f>
        <v>0</v>
      </c>
      <c r="F17" s="145">
        <v>-10297</v>
      </c>
      <c r="G17" s="191" t="s">
        <v>363</v>
      </c>
      <c r="H17" s="145">
        <v>-636</v>
      </c>
      <c r="I17" s="179">
        <f>SUM(E17:H17)</f>
        <v>-10933</v>
      </c>
      <c r="K17" s="124"/>
    </row>
    <row r="18" spans="1:11" ht="14.25">
      <c r="A18" s="36"/>
      <c r="B18" s="36"/>
      <c r="C18" s="36"/>
      <c r="D18" s="36"/>
      <c r="E18" s="41">
        <f>SUM(E16:E17)</f>
        <v>250702</v>
      </c>
      <c r="F18" s="41">
        <f>SUM(F16:F17)</f>
        <v>27027</v>
      </c>
      <c r="G18" s="41">
        <f>SUM(G16:G17)</f>
        <v>1518</v>
      </c>
      <c r="H18" s="41">
        <f>SUM(H16:H17)</f>
        <v>82776</v>
      </c>
      <c r="I18" s="41">
        <f>SUM(I16:I17)</f>
        <v>362023</v>
      </c>
      <c r="K18" s="124"/>
    </row>
    <row r="19" spans="1:11" ht="14.25">
      <c r="A19" s="36"/>
      <c r="B19" s="36"/>
      <c r="C19" s="36"/>
      <c r="D19" s="36"/>
      <c r="E19" s="41"/>
      <c r="F19" s="42"/>
      <c r="G19" s="42"/>
      <c r="H19" s="42"/>
      <c r="I19" s="36"/>
      <c r="K19" s="124"/>
    </row>
    <row r="20" spans="1:9" ht="14.25">
      <c r="A20" s="36" t="s">
        <v>272</v>
      </c>
      <c r="B20" s="36"/>
      <c r="C20" s="36"/>
      <c r="D20" s="36"/>
      <c r="E20" s="41">
        <v>0</v>
      </c>
      <c r="F20" s="42">
        <v>0</v>
      </c>
      <c r="G20" s="42">
        <v>24</v>
      </c>
      <c r="H20" s="42">
        <v>0</v>
      </c>
      <c r="I20" s="144">
        <f>SUM(E20:H20)</f>
        <v>24</v>
      </c>
    </row>
    <row r="21" spans="1:9" ht="14.25">
      <c r="A21" s="36"/>
      <c r="B21" s="36"/>
      <c r="C21" s="36"/>
      <c r="D21" s="36"/>
      <c r="E21" s="41"/>
      <c r="F21" s="42"/>
      <c r="G21" s="42"/>
      <c r="H21" s="42"/>
      <c r="I21" s="144"/>
    </row>
    <row r="22" spans="1:9" ht="14.25">
      <c r="A22" s="36" t="s">
        <v>273</v>
      </c>
      <c r="B22" s="36"/>
      <c r="C22" s="36"/>
      <c r="D22" s="36"/>
      <c r="E22" s="41">
        <v>0</v>
      </c>
      <c r="F22" s="42">
        <v>-698</v>
      </c>
      <c r="G22" s="42">
        <v>0</v>
      </c>
      <c r="H22" s="42">
        <v>698</v>
      </c>
      <c r="I22" s="144">
        <f>SUM(E22:H22)</f>
        <v>0</v>
      </c>
    </row>
    <row r="23" spans="1:9" ht="14.25">
      <c r="A23" s="36"/>
      <c r="B23" s="36"/>
      <c r="C23" s="36"/>
      <c r="D23" s="36"/>
      <c r="E23" s="41"/>
      <c r="F23" s="42"/>
      <c r="G23" s="42"/>
      <c r="H23" s="42"/>
      <c r="I23" s="36"/>
    </row>
    <row r="24" spans="1:9" ht="14.25">
      <c r="A24" s="36" t="s">
        <v>222</v>
      </c>
      <c r="B24" s="36"/>
      <c r="C24" s="36"/>
      <c r="D24" s="36"/>
      <c r="E24" s="41">
        <v>0</v>
      </c>
      <c r="F24" s="42">
        <v>0</v>
      </c>
      <c r="G24" s="42">
        <v>0</v>
      </c>
      <c r="H24" s="42">
        <v>3854</v>
      </c>
      <c r="I24" s="144">
        <f>SUM(E24:H24)</f>
        <v>3854</v>
      </c>
    </row>
    <row r="25" spans="1:9" ht="14.25">
      <c r="A25" s="36"/>
      <c r="B25" s="36"/>
      <c r="C25" s="36"/>
      <c r="D25" s="36"/>
      <c r="E25" s="41"/>
      <c r="F25" s="42"/>
      <c r="G25" s="42"/>
      <c r="H25" s="42"/>
      <c r="I25" s="36"/>
    </row>
    <row r="26" spans="1:9" ht="14.25">
      <c r="A26" s="36" t="s">
        <v>108</v>
      </c>
      <c r="B26" s="36"/>
      <c r="C26" s="36"/>
      <c r="D26" s="36"/>
      <c r="E26" s="41">
        <v>0</v>
      </c>
      <c r="F26" s="42">
        <v>0</v>
      </c>
      <c r="G26" s="42">
        <v>0</v>
      </c>
      <c r="H26" s="42">
        <v>-5014</v>
      </c>
      <c r="I26" s="144">
        <f>SUM(E26:H26)</f>
        <v>-5014</v>
      </c>
    </row>
    <row r="27" spans="1:9" ht="15" thickBot="1">
      <c r="A27" s="36"/>
      <c r="B27" s="36"/>
      <c r="C27" s="36"/>
      <c r="D27" s="36"/>
      <c r="E27" s="130"/>
      <c r="F27" s="145"/>
      <c r="G27" s="145"/>
      <c r="H27" s="145"/>
      <c r="I27" s="146"/>
    </row>
    <row r="28" spans="1:9" ht="14.25">
      <c r="A28" s="36"/>
      <c r="B28" s="36"/>
      <c r="C28" s="36"/>
      <c r="D28" s="36"/>
      <c r="E28" s="41"/>
      <c r="F28" s="42"/>
      <c r="G28" s="42"/>
      <c r="H28" s="42"/>
      <c r="I28" s="36"/>
    </row>
    <row r="29" spans="1:9" ht="14.25">
      <c r="A29" s="36" t="s">
        <v>279</v>
      </c>
      <c r="B29" s="36"/>
      <c r="C29" s="36"/>
      <c r="D29" s="36"/>
      <c r="E29" s="41">
        <f>E18+E20+E22+E24+E26</f>
        <v>250702</v>
      </c>
      <c r="F29" s="41">
        <f>F18+F20+F22+F24+F26</f>
        <v>26329</v>
      </c>
      <c r="G29" s="41">
        <f>G18+G20+G22+G24+G26</f>
        <v>1542</v>
      </c>
      <c r="H29" s="41">
        <f>H18+H20+H22+H24+H26</f>
        <v>82314</v>
      </c>
      <c r="I29" s="41">
        <f>I18+I20+I22+I24+I26</f>
        <v>360887</v>
      </c>
    </row>
    <row r="30" spans="1:9" ht="15" thickBot="1">
      <c r="A30" s="36"/>
      <c r="B30" s="36"/>
      <c r="C30" s="36"/>
      <c r="D30" s="36"/>
      <c r="E30" s="130"/>
      <c r="F30" s="145"/>
      <c r="G30" s="145"/>
      <c r="H30" s="145"/>
      <c r="I30" s="146"/>
    </row>
    <row r="31" spans="1:9" ht="14.25">
      <c r="A31" s="36"/>
      <c r="B31" s="36"/>
      <c r="C31" s="36"/>
      <c r="D31" s="36"/>
      <c r="E31" s="41"/>
      <c r="F31" s="42"/>
      <c r="G31" s="42"/>
      <c r="H31" s="42"/>
      <c r="I31" s="49"/>
    </row>
    <row r="32" spans="1:9" ht="14.25">
      <c r="A32" s="36"/>
      <c r="B32" s="36"/>
      <c r="C32" s="36"/>
      <c r="D32" s="36"/>
      <c r="E32" s="41"/>
      <c r="F32" s="42"/>
      <c r="G32" s="42"/>
      <c r="H32" s="42"/>
      <c r="I32" s="49"/>
    </row>
    <row r="33" spans="1:9" ht="14.25">
      <c r="A33" s="36"/>
      <c r="B33" s="36"/>
      <c r="C33" s="36"/>
      <c r="D33" s="36"/>
      <c r="E33" s="41"/>
      <c r="F33" s="42"/>
      <c r="G33" s="42"/>
      <c r="H33" s="42"/>
      <c r="I33" s="49"/>
    </row>
    <row r="34" ht="15" thickBot="1">
      <c r="A34" s="36" t="s">
        <v>274</v>
      </c>
    </row>
    <row r="35" spans="1:9" s="36" customFormat="1" ht="14.25">
      <c r="A35" s="36" t="s">
        <v>278</v>
      </c>
      <c r="E35" s="174">
        <v>250702</v>
      </c>
      <c r="F35" s="171">
        <v>38217</v>
      </c>
      <c r="G35" s="171">
        <v>1626</v>
      </c>
      <c r="H35" s="171">
        <f>70737+3112</f>
        <v>73849</v>
      </c>
      <c r="I35" s="172">
        <f>SUM(E35:H35)</f>
        <v>364394</v>
      </c>
    </row>
    <row r="36" spans="1:9" s="36" customFormat="1" ht="15" thickBot="1">
      <c r="A36" s="36" t="s">
        <v>282</v>
      </c>
      <c r="E36" s="192" t="s">
        <v>365</v>
      </c>
      <c r="F36" s="170">
        <v>-10342</v>
      </c>
      <c r="G36" s="146" t="s">
        <v>364</v>
      </c>
      <c r="H36" s="170">
        <v>2648</v>
      </c>
      <c r="I36" s="173">
        <f>SUM(E36:H36)</f>
        <v>-7694</v>
      </c>
    </row>
    <row r="37" spans="1:9" s="36" customFormat="1" ht="14.25">
      <c r="A37" s="36" t="s">
        <v>324</v>
      </c>
      <c r="E37" s="144">
        <f>SUM(E35:E36)</f>
        <v>250702</v>
      </c>
      <c r="F37" s="144">
        <f>SUM(F35:F36)</f>
        <v>27875</v>
      </c>
      <c r="G37" s="144">
        <f>SUM(G35:G36)</f>
        <v>1626</v>
      </c>
      <c r="H37" s="144">
        <f>SUM(H35:H36)</f>
        <v>76497</v>
      </c>
      <c r="I37" s="144">
        <f>SUM(I35:I36)</f>
        <v>356700</v>
      </c>
    </row>
    <row r="38" s="36" customFormat="1" ht="14.25">
      <c r="I38" s="151"/>
    </row>
    <row r="39" spans="1:9" s="36" customFormat="1" ht="14.25">
      <c r="A39" s="36" t="s">
        <v>272</v>
      </c>
      <c r="E39" s="151">
        <f>-45+45</f>
        <v>0</v>
      </c>
      <c r="F39" s="151">
        <v>0</v>
      </c>
      <c r="G39" s="42">
        <v>-108</v>
      </c>
      <c r="H39" s="151">
        <f>-45+45</f>
        <v>0</v>
      </c>
      <c r="I39" s="151">
        <f aca="true" t="shared" si="0" ref="I39:I48">SUM(E39:H39)</f>
        <v>-108</v>
      </c>
    </row>
    <row r="40" s="36" customFormat="1" ht="14.25">
      <c r="I40" s="151"/>
    </row>
    <row r="41" spans="1:9" s="36" customFormat="1" ht="14.25">
      <c r="A41" s="36" t="s">
        <v>273</v>
      </c>
      <c r="E41" s="151">
        <f>-45+45</f>
        <v>0</v>
      </c>
      <c r="F41" s="151">
        <v>-848</v>
      </c>
      <c r="G41" s="151">
        <v>0</v>
      </c>
      <c r="H41" s="36">
        <v>848</v>
      </c>
      <c r="I41" s="151">
        <f t="shared" si="0"/>
        <v>0</v>
      </c>
    </row>
    <row r="42" spans="6:9" s="36" customFormat="1" ht="14.25">
      <c r="F42" s="151"/>
      <c r="I42" s="151"/>
    </row>
    <row r="43" spans="1:9" s="36" customFormat="1" ht="15" thickBot="1">
      <c r="A43" s="36" t="s">
        <v>222</v>
      </c>
      <c r="F43" s="151"/>
      <c r="H43" s="151"/>
      <c r="I43" s="151"/>
    </row>
    <row r="44" spans="1:9" s="36" customFormat="1" ht="14.25">
      <c r="A44" s="36" t="s">
        <v>278</v>
      </c>
      <c r="E44" s="174">
        <v>0</v>
      </c>
      <c r="F44" s="171">
        <v>0</v>
      </c>
      <c r="G44" s="171">
        <v>0</v>
      </c>
      <c r="H44" s="171">
        <f>12476</f>
        <v>12476</v>
      </c>
      <c r="I44" s="172">
        <f t="shared" si="0"/>
        <v>12476</v>
      </c>
    </row>
    <row r="45" spans="1:9" s="36" customFormat="1" ht="15" thickBot="1">
      <c r="A45" s="36" t="s">
        <v>282</v>
      </c>
      <c r="E45" s="180">
        <v>0</v>
      </c>
      <c r="F45" s="170">
        <v>0</v>
      </c>
      <c r="G45" s="170">
        <v>0</v>
      </c>
      <c r="H45" s="170">
        <v>-3284</v>
      </c>
      <c r="I45" s="173">
        <f t="shared" si="0"/>
        <v>-3284</v>
      </c>
    </row>
    <row r="46" spans="1:9" s="36" customFormat="1" ht="14.25">
      <c r="A46" s="36" t="s">
        <v>324</v>
      </c>
      <c r="E46" s="44">
        <v>0</v>
      </c>
      <c r="F46" s="44">
        <v>0</v>
      </c>
      <c r="G46" s="44">
        <v>0</v>
      </c>
      <c r="H46" s="151">
        <f>SUM(H44:H45)</f>
        <v>9192</v>
      </c>
      <c r="I46" s="151">
        <f>SUM(I44:I45)</f>
        <v>9192</v>
      </c>
    </row>
    <row r="47" spans="6:9" s="36" customFormat="1" ht="14.25">
      <c r="F47" s="151"/>
      <c r="I47" s="151"/>
    </row>
    <row r="48" spans="1:9" s="36" customFormat="1" ht="14.25">
      <c r="A48" s="36" t="s">
        <v>108</v>
      </c>
      <c r="E48" s="144">
        <f>-F48</f>
        <v>0</v>
      </c>
      <c r="F48" s="151">
        <f>-E48</f>
        <v>0</v>
      </c>
      <c r="G48" s="144">
        <f>-F48</f>
        <v>0</v>
      </c>
      <c r="H48" s="151">
        <v>-3761</v>
      </c>
      <c r="I48" s="151">
        <f t="shared" si="0"/>
        <v>-3761</v>
      </c>
    </row>
    <row r="49" spans="5:9" s="36" customFormat="1" ht="15" thickBot="1">
      <c r="E49" s="146"/>
      <c r="F49" s="146"/>
      <c r="G49" s="146"/>
      <c r="H49" s="146"/>
      <c r="I49" s="170"/>
    </row>
    <row r="50" spans="1:9" ht="14.25">
      <c r="A50" s="36"/>
      <c r="B50" s="36"/>
      <c r="C50" s="36"/>
      <c r="D50" s="36"/>
      <c r="E50" s="41"/>
      <c r="F50" s="42"/>
      <c r="G50" s="42"/>
      <c r="H50" s="42"/>
      <c r="I50" s="36"/>
    </row>
    <row r="51" spans="1:9" ht="14.25">
      <c r="A51" s="36" t="s">
        <v>280</v>
      </c>
      <c r="B51" s="36"/>
      <c r="C51" s="36"/>
      <c r="D51" s="36"/>
      <c r="E51" s="41">
        <f>E37+E39+E41+E46+E48</f>
        <v>250702</v>
      </c>
      <c r="F51" s="41">
        <f>F37+F39+F41+F46+F48</f>
        <v>27027</v>
      </c>
      <c r="G51" s="41">
        <f>G37+G39+G41+G46+G48</f>
        <v>1518</v>
      </c>
      <c r="H51" s="41">
        <f>H37+H39+H41+H46+H48</f>
        <v>82776</v>
      </c>
      <c r="I51" s="41">
        <f>I37+I39+I41+I46+I48</f>
        <v>362023</v>
      </c>
    </row>
    <row r="52" spans="1:9" ht="15" thickBot="1">
      <c r="A52" s="36"/>
      <c r="B52" s="36"/>
      <c r="C52" s="36"/>
      <c r="D52" s="36"/>
      <c r="E52" s="130"/>
      <c r="F52" s="145"/>
      <c r="G52" s="145"/>
      <c r="H52" s="145"/>
      <c r="I52" s="146"/>
    </row>
    <row r="53" spans="1:9" ht="14.25">
      <c r="A53" s="36"/>
      <c r="B53" s="36"/>
      <c r="C53" s="36"/>
      <c r="D53" s="36"/>
      <c r="E53" s="41"/>
      <c r="F53" s="42"/>
      <c r="G53" s="42"/>
      <c r="H53" s="42"/>
      <c r="I53" s="36"/>
    </row>
    <row r="54" spans="1:9" ht="14.25">
      <c r="A54" s="36"/>
      <c r="B54" s="36"/>
      <c r="C54" s="36"/>
      <c r="D54" s="36"/>
      <c r="E54" s="41"/>
      <c r="F54" s="42"/>
      <c r="G54" s="42"/>
      <c r="H54" s="42"/>
      <c r="I54" s="36"/>
    </row>
    <row r="55" spans="1:9" ht="14.25">
      <c r="A55" s="36"/>
      <c r="B55" s="36"/>
      <c r="C55" s="36"/>
      <c r="D55" s="36"/>
      <c r="E55" s="41"/>
      <c r="F55" s="42"/>
      <c r="G55" s="42"/>
      <c r="H55" s="42"/>
      <c r="I55" s="36"/>
    </row>
    <row r="56" spans="1:9" ht="14.25">
      <c r="A56" s="36"/>
      <c r="B56" s="36"/>
      <c r="C56" s="36"/>
      <c r="D56" s="36"/>
      <c r="E56" s="41"/>
      <c r="F56" s="42"/>
      <c r="G56" s="42"/>
      <c r="H56" s="42"/>
      <c r="I56" s="36"/>
    </row>
    <row r="57" spans="1:9" ht="14.25">
      <c r="A57" s="36"/>
      <c r="B57" s="36"/>
      <c r="C57" s="36"/>
      <c r="D57" s="36"/>
      <c r="E57" s="41"/>
      <c r="F57" s="42"/>
      <c r="G57" s="42"/>
      <c r="H57" s="42"/>
      <c r="I57" s="36"/>
    </row>
    <row r="58" spans="1:9" ht="14.25">
      <c r="A58" s="36"/>
      <c r="B58" s="36"/>
      <c r="C58" s="36"/>
      <c r="D58" s="36"/>
      <c r="E58" s="41"/>
      <c r="F58" s="42"/>
      <c r="G58" s="42"/>
      <c r="H58" s="42"/>
      <c r="I58" s="36"/>
    </row>
    <row r="59" spans="1:9" ht="14.25">
      <c r="A59" s="36"/>
      <c r="B59" s="36"/>
      <c r="C59" s="36"/>
      <c r="D59" s="36"/>
      <c r="E59" s="41"/>
      <c r="F59" s="42"/>
      <c r="G59" s="42"/>
      <c r="H59" s="42"/>
      <c r="I59" s="36"/>
    </row>
    <row r="60" spans="1:9" ht="15">
      <c r="A60" s="37" t="s">
        <v>275</v>
      </c>
      <c r="B60" s="36"/>
      <c r="C60" s="36"/>
      <c r="D60" s="36"/>
      <c r="E60" s="41"/>
      <c r="F60" s="42"/>
      <c r="G60" s="42"/>
      <c r="H60" s="42"/>
      <c r="I60" s="36"/>
    </row>
    <row r="61" spans="1:8" ht="15">
      <c r="A61" s="37" t="s">
        <v>261</v>
      </c>
      <c r="E61" s="25"/>
      <c r="F61" s="26"/>
      <c r="G61" s="26"/>
      <c r="H61" s="26"/>
    </row>
    <row r="62" spans="5:8" ht="12.75">
      <c r="E62" s="25"/>
      <c r="F62" s="26"/>
      <c r="G62" s="26"/>
      <c r="H62" s="26"/>
    </row>
    <row r="63" spans="5:8" ht="12.75">
      <c r="E63" s="25"/>
      <c r="F63" s="26"/>
      <c r="G63" s="26"/>
      <c r="H63" s="26"/>
    </row>
    <row r="64" spans="1:8" ht="15">
      <c r="A64" s="37"/>
      <c r="E64" s="25"/>
      <c r="F64" s="25"/>
      <c r="G64" s="25"/>
      <c r="H64" s="25"/>
    </row>
    <row r="65" spans="1:8" ht="15">
      <c r="A65" s="37"/>
      <c r="E65" s="25"/>
      <c r="F65" s="26"/>
      <c r="G65" s="26"/>
      <c r="H65" s="26"/>
    </row>
    <row r="66" spans="1:8" ht="12.75">
      <c r="A66" s="29"/>
      <c r="E66" s="25"/>
      <c r="F66" s="26"/>
      <c r="G66" s="26"/>
      <c r="H66" s="26"/>
    </row>
    <row r="67" spans="5:8" ht="12.75">
      <c r="E67" s="25"/>
      <c r="F67" s="26"/>
      <c r="G67" s="26"/>
      <c r="H67" s="26"/>
    </row>
    <row r="68" spans="5:8" ht="12.75">
      <c r="E68" s="25"/>
      <c r="F68" s="26"/>
      <c r="G68" s="26"/>
      <c r="H68" s="26"/>
    </row>
    <row r="69" spans="5:8" ht="12.75">
      <c r="E69" s="25"/>
      <c r="F69" s="26"/>
      <c r="G69" s="26"/>
      <c r="H69" s="26"/>
    </row>
    <row r="70" spans="5:8" ht="12.75">
      <c r="E70" s="25"/>
      <c r="F70" s="25"/>
      <c r="G70" s="25"/>
      <c r="H70" s="61"/>
    </row>
    <row r="71" spans="5:8" ht="12.75">
      <c r="E71" s="25"/>
      <c r="F71" s="26"/>
      <c r="G71" s="26"/>
      <c r="H71" s="26"/>
    </row>
    <row r="72" spans="5:8" ht="12.75">
      <c r="E72" s="25"/>
      <c r="F72" s="26"/>
      <c r="G72" s="26"/>
      <c r="H72" s="26"/>
    </row>
    <row r="73" spans="5:8" ht="12.75">
      <c r="E73" s="25"/>
      <c r="F73" s="26"/>
      <c r="G73" s="26"/>
      <c r="H73" s="26"/>
    </row>
    <row r="74" spans="1:8" ht="12.75">
      <c r="A74" s="29"/>
      <c r="B74" s="104"/>
      <c r="E74" s="25"/>
      <c r="F74" s="26"/>
      <c r="G74" s="26"/>
      <c r="H74" s="26"/>
    </row>
    <row r="75" spans="5:8" ht="12.75">
      <c r="E75" s="25"/>
      <c r="F75" s="25"/>
      <c r="G75" s="25"/>
      <c r="H75" s="61"/>
    </row>
    <row r="76" spans="5:8" ht="12.75">
      <c r="E76" s="25"/>
      <c r="F76" s="26"/>
      <c r="G76" s="26"/>
      <c r="H76" s="26"/>
    </row>
    <row r="77" spans="5:8" ht="12.75">
      <c r="E77" s="25"/>
      <c r="F77" s="26"/>
      <c r="G77" s="26"/>
      <c r="H77" s="26"/>
    </row>
    <row r="78" spans="5:8" ht="12.75">
      <c r="E78" s="25"/>
      <c r="F78" s="26"/>
      <c r="G78" s="26"/>
      <c r="H78" s="26"/>
    </row>
    <row r="79" spans="5:8" ht="12.75">
      <c r="E79" s="25"/>
      <c r="F79" s="26"/>
      <c r="G79" s="26"/>
      <c r="H79" s="26"/>
    </row>
    <row r="80" spans="5:8" ht="12.75">
      <c r="E80" s="25"/>
      <c r="F80" s="26"/>
      <c r="G80" s="26"/>
      <c r="H80" s="26"/>
    </row>
    <row r="81" spans="5:8" ht="12.75">
      <c r="E81" s="25"/>
      <c r="F81" s="26"/>
      <c r="G81" s="26"/>
      <c r="H81" s="26"/>
    </row>
    <row r="82" spans="5:8" ht="12.75">
      <c r="E82" s="25"/>
      <c r="F82" s="25"/>
      <c r="G82" s="25"/>
      <c r="H82" s="25"/>
    </row>
    <row r="83" spans="5:8" ht="12.75">
      <c r="E83" s="110"/>
      <c r="F83" s="111"/>
      <c r="G83" s="111"/>
      <c r="H83" s="111"/>
    </row>
    <row r="84" spans="5:8" ht="12.75">
      <c r="E84" s="112"/>
      <c r="F84" s="113"/>
      <c r="G84" s="113"/>
      <c r="H84" s="113"/>
    </row>
    <row r="85" spans="5:8" ht="12.75">
      <c r="E85" s="187"/>
      <c r="F85" s="187"/>
      <c r="G85" s="111"/>
      <c r="H85" s="111"/>
    </row>
    <row r="86" spans="5:8" ht="12.75">
      <c r="E86" s="110"/>
      <c r="F86" s="111"/>
      <c r="G86" s="111"/>
      <c r="H86" s="111"/>
    </row>
    <row r="87" spans="5:8" ht="12.75">
      <c r="E87" s="110"/>
      <c r="F87" s="111"/>
      <c r="G87" s="111"/>
      <c r="H87" s="111"/>
    </row>
    <row r="88" spans="5:8" ht="12.75">
      <c r="E88" s="110"/>
      <c r="F88" s="111"/>
      <c r="G88" s="111"/>
      <c r="H88" s="111"/>
    </row>
    <row r="89" spans="5:8" ht="12.75">
      <c r="E89" s="31"/>
      <c r="F89" s="32"/>
      <c r="G89" s="32"/>
      <c r="H89" s="32"/>
    </row>
    <row r="90" spans="5:8" ht="12.75">
      <c r="E90" s="110"/>
      <c r="F90" s="111"/>
      <c r="G90" s="111"/>
      <c r="H90" s="111"/>
    </row>
    <row r="91" spans="5:8" ht="12.75">
      <c r="E91" s="112"/>
      <c r="F91" s="113"/>
      <c r="G91" s="113"/>
      <c r="H91" s="113"/>
    </row>
    <row r="92" spans="1:8" ht="12.75">
      <c r="A92" s="29"/>
      <c r="E92" s="112"/>
      <c r="F92" s="113"/>
      <c r="G92" s="113"/>
      <c r="H92" s="113"/>
    </row>
    <row r="93" spans="1:8" ht="12.75">
      <c r="A93" s="29"/>
      <c r="E93" s="25"/>
      <c r="F93" s="26"/>
      <c r="G93" s="26"/>
      <c r="H93" s="26"/>
    </row>
    <row r="94" spans="5:8" ht="12.75">
      <c r="E94" s="25"/>
      <c r="F94" s="26"/>
      <c r="G94" s="26"/>
      <c r="H94" s="26"/>
    </row>
    <row r="95" spans="5:8" ht="12.75">
      <c r="E95" s="25"/>
      <c r="F95" s="26"/>
      <c r="G95" s="26"/>
      <c r="H95" s="26"/>
    </row>
    <row r="96" spans="5:8" ht="12.75">
      <c r="E96" s="25"/>
      <c r="F96" s="26"/>
      <c r="G96" s="26"/>
      <c r="H96" s="26"/>
    </row>
    <row r="97" spans="5:8" ht="12.75">
      <c r="E97" s="25"/>
      <c r="F97" s="26"/>
      <c r="G97" s="26"/>
      <c r="H97" s="26"/>
    </row>
    <row r="98" spans="5:8" ht="12.75">
      <c r="E98" s="25"/>
      <c r="F98" s="26"/>
      <c r="G98" s="26"/>
      <c r="H98" s="26"/>
    </row>
    <row r="99" spans="5:8" ht="12.75">
      <c r="E99" s="25"/>
      <c r="F99" s="26"/>
      <c r="G99" s="26"/>
      <c r="H99" s="26"/>
    </row>
    <row r="100" spans="5:8" ht="12.75">
      <c r="E100" s="25"/>
      <c r="F100" s="26"/>
      <c r="G100" s="26"/>
      <c r="H100" s="26"/>
    </row>
    <row r="101" spans="5:8" ht="12.75">
      <c r="E101" s="25"/>
      <c r="F101" s="25"/>
      <c r="G101" s="25"/>
      <c r="H101" s="26"/>
    </row>
    <row r="102" spans="5:8" ht="12.75">
      <c r="E102" s="112"/>
      <c r="F102" s="111"/>
      <c r="G102" s="111"/>
      <c r="H102" s="111"/>
    </row>
    <row r="103" spans="5:8" ht="12.75">
      <c r="E103" s="112"/>
      <c r="F103" s="111"/>
      <c r="G103" s="111"/>
      <c r="H103" s="111"/>
    </row>
    <row r="104" spans="5:8" ht="12.75">
      <c r="E104" s="112"/>
      <c r="F104" s="111"/>
      <c r="G104" s="111"/>
      <c r="H104" s="111"/>
    </row>
    <row r="105" spans="5:8" ht="12.75">
      <c r="E105" s="112"/>
      <c r="F105" s="111"/>
      <c r="G105" s="111"/>
      <c r="H105" s="111"/>
    </row>
    <row r="106" spans="5:8" ht="12.75">
      <c r="E106" s="112"/>
      <c r="F106" s="111"/>
      <c r="G106" s="111"/>
      <c r="H106" s="111"/>
    </row>
    <row r="107" spans="4:8" ht="12.75">
      <c r="D107" s="21"/>
      <c r="E107" s="112"/>
      <c r="F107" s="110"/>
      <c r="G107" s="110"/>
      <c r="H107" s="111"/>
    </row>
    <row r="108" spans="4:8" ht="12.75">
      <c r="D108" s="21"/>
      <c r="E108" s="112"/>
      <c r="F108" s="110"/>
      <c r="G108" s="110"/>
      <c r="H108" s="111"/>
    </row>
    <row r="109" spans="5:8" ht="12.75">
      <c r="E109" s="114"/>
      <c r="F109" s="138"/>
      <c r="G109" s="138"/>
      <c r="H109" s="108"/>
    </row>
    <row r="110" spans="5:8" ht="12.75">
      <c r="E110" s="114"/>
      <c r="F110" s="116"/>
      <c r="G110" s="116"/>
      <c r="H110" s="116"/>
    </row>
    <row r="111" spans="4:8" ht="12.75">
      <c r="D111" s="21"/>
      <c r="E111" s="117"/>
      <c r="F111" s="117"/>
      <c r="G111" s="117"/>
      <c r="H111" s="117"/>
    </row>
    <row r="112" spans="5:8" ht="12.75">
      <c r="E112" s="112"/>
      <c r="F112" s="113"/>
      <c r="G112" s="113"/>
      <c r="H112" s="113"/>
    </row>
    <row r="113" spans="4:8" ht="12.75">
      <c r="D113" s="21"/>
      <c r="E113" s="112"/>
      <c r="F113" s="113"/>
      <c r="G113" s="113"/>
      <c r="H113" s="113"/>
    </row>
    <row r="114" spans="4:8" ht="12.75">
      <c r="D114" s="21"/>
      <c r="E114" s="114"/>
      <c r="F114" s="114"/>
      <c r="G114" s="114"/>
      <c r="H114" s="114"/>
    </row>
    <row r="115" spans="4:8" ht="12.75">
      <c r="D115" s="21"/>
      <c r="E115" s="112"/>
      <c r="F115" s="113"/>
      <c r="G115" s="113"/>
      <c r="H115" s="113"/>
    </row>
    <row r="116" spans="4:8" ht="12.75">
      <c r="D116" s="21"/>
      <c r="E116" s="112"/>
      <c r="F116" s="113"/>
      <c r="G116" s="113"/>
      <c r="H116" s="113"/>
    </row>
    <row r="117" spans="4:8" ht="12.75">
      <c r="D117" s="21"/>
      <c r="E117" s="112"/>
      <c r="F117" s="113"/>
      <c r="G117" s="113"/>
      <c r="H117" s="113"/>
    </row>
    <row r="118" spans="4:8" ht="12.75">
      <c r="D118" s="21"/>
      <c r="E118" s="112"/>
      <c r="F118" s="113"/>
      <c r="G118" s="113"/>
      <c r="H118" s="113"/>
    </row>
    <row r="119" spans="4:8" ht="12.75">
      <c r="D119" s="21"/>
      <c r="E119" s="112"/>
      <c r="F119" s="113"/>
      <c r="G119" s="113"/>
      <c r="H119" s="113"/>
    </row>
    <row r="120" spans="4:8" ht="12.75">
      <c r="D120" s="21"/>
      <c r="E120" s="112"/>
      <c r="F120" s="113"/>
      <c r="G120" s="113"/>
      <c r="H120" s="113"/>
    </row>
    <row r="121" spans="4:8" ht="12.75">
      <c r="D121" s="21"/>
      <c r="E121" s="112"/>
      <c r="F121" s="113"/>
      <c r="G121" s="113"/>
      <c r="H121" s="113"/>
    </row>
    <row r="122" spans="4:8" ht="12.75">
      <c r="D122" s="21"/>
      <c r="E122" s="112"/>
      <c r="F122" s="113"/>
      <c r="G122" s="113"/>
      <c r="H122" s="113"/>
    </row>
    <row r="123" spans="4:8" ht="12.75">
      <c r="D123" s="21"/>
      <c r="E123" s="114"/>
      <c r="F123" s="116"/>
      <c r="G123" s="116"/>
      <c r="H123" s="116"/>
    </row>
    <row r="124" spans="4:8" ht="12.75">
      <c r="D124" s="21"/>
      <c r="E124" s="114"/>
      <c r="F124" s="116"/>
      <c r="G124" s="116"/>
      <c r="H124" s="116"/>
    </row>
    <row r="125" spans="4:8" ht="12.75">
      <c r="D125" s="21"/>
      <c r="E125" s="114"/>
      <c r="F125" s="116"/>
      <c r="G125" s="116"/>
      <c r="H125" s="116"/>
    </row>
    <row r="126" spans="4:8" ht="12.75">
      <c r="D126" s="21"/>
      <c r="E126" s="114"/>
      <c r="F126" s="116"/>
      <c r="G126" s="116"/>
      <c r="H126" s="116"/>
    </row>
    <row r="127" spans="4:8" ht="12.75">
      <c r="D127" s="21"/>
      <c r="E127" s="114"/>
      <c r="F127" s="116"/>
      <c r="G127" s="116"/>
      <c r="H127" s="116"/>
    </row>
    <row r="128" spans="4:8" ht="12.75">
      <c r="D128" s="21"/>
      <c r="E128" s="114"/>
      <c r="F128" s="116"/>
      <c r="G128" s="116"/>
      <c r="H128" s="116"/>
    </row>
    <row r="129" spans="4:8" ht="12.75">
      <c r="D129" s="21"/>
      <c r="E129" s="114"/>
      <c r="F129" s="116"/>
      <c r="G129" s="116"/>
      <c r="H129" s="116"/>
    </row>
    <row r="130" spans="4:8" ht="12.75">
      <c r="D130" s="21"/>
      <c r="E130" s="112"/>
      <c r="F130" s="113"/>
      <c r="G130" s="113"/>
      <c r="H130" s="113"/>
    </row>
    <row r="131" spans="2:8" ht="12.75">
      <c r="B131" s="150"/>
      <c r="C131" s="113"/>
      <c r="D131" s="112"/>
      <c r="E131" s="112"/>
      <c r="F131" s="113"/>
      <c r="G131" s="113"/>
      <c r="H131" s="113"/>
    </row>
    <row r="132" spans="2:8" ht="12.75">
      <c r="B132" s="113"/>
      <c r="C132" s="113"/>
      <c r="D132" s="112"/>
      <c r="E132" s="112"/>
      <c r="F132" s="113"/>
      <c r="G132" s="113"/>
      <c r="H132" s="113"/>
    </row>
    <row r="133" spans="2:8" ht="12.75">
      <c r="B133" s="113"/>
      <c r="C133" s="113"/>
      <c r="D133" s="113"/>
      <c r="E133" s="27"/>
      <c r="F133" s="113"/>
      <c r="G133" s="113"/>
      <c r="H133" s="113"/>
    </row>
    <row r="134" spans="2:8" ht="12.75">
      <c r="B134" s="113"/>
      <c r="C134" s="113"/>
      <c r="D134" s="113"/>
      <c r="E134" s="27"/>
      <c r="F134" s="113"/>
      <c r="G134" s="113"/>
      <c r="H134" s="113"/>
    </row>
    <row r="135" spans="2:8" ht="12.75">
      <c r="B135" s="113"/>
      <c r="C135" s="113"/>
      <c r="D135" s="113"/>
      <c r="E135" s="27"/>
      <c r="F135" s="113"/>
      <c r="G135" s="113"/>
      <c r="H135" s="113"/>
    </row>
    <row r="136" spans="2:8" ht="12.75">
      <c r="B136" s="113"/>
      <c r="C136" s="113"/>
      <c r="D136" s="113"/>
      <c r="E136" s="27"/>
      <c r="F136" s="113"/>
      <c r="G136" s="113"/>
      <c r="H136" s="113"/>
    </row>
    <row r="137" spans="2:8" ht="12.75">
      <c r="B137" s="113"/>
      <c r="C137" s="113"/>
      <c r="D137" s="113"/>
      <c r="E137" s="27"/>
      <c r="F137" s="113"/>
      <c r="G137" s="113"/>
      <c r="H137" s="113"/>
    </row>
    <row r="138" spans="2:8" ht="12.75">
      <c r="B138" s="113"/>
      <c r="C138" s="113"/>
      <c r="D138" s="113"/>
      <c r="E138" s="112"/>
      <c r="F138" s="113"/>
      <c r="G138" s="113"/>
      <c r="H138" s="113"/>
    </row>
    <row r="139" spans="5:8" ht="12.75">
      <c r="E139" s="112"/>
      <c r="F139" s="113"/>
      <c r="G139" s="113"/>
      <c r="H139" s="113"/>
    </row>
    <row r="140" spans="5:8" ht="12.75">
      <c r="E140" s="112"/>
      <c r="F140" s="113"/>
      <c r="G140" s="113"/>
      <c r="H140" s="113"/>
    </row>
    <row r="141" spans="5:8" ht="12.75">
      <c r="E141" s="112"/>
      <c r="F141" s="113"/>
      <c r="G141" s="113"/>
      <c r="H141" s="113"/>
    </row>
    <row r="142" spans="5:8" ht="12.75">
      <c r="E142" s="112"/>
      <c r="F142" s="113"/>
      <c r="G142" s="113"/>
      <c r="H142" s="113"/>
    </row>
    <row r="143" spans="5:8" ht="12.75">
      <c r="E143" s="112"/>
      <c r="F143" s="113"/>
      <c r="G143" s="113"/>
      <c r="H143" s="113"/>
    </row>
  </sheetData>
  <mergeCells count="1">
    <mergeCell ref="E85:F85"/>
  </mergeCells>
  <printOptions/>
  <pageMargins left="0.53" right="0.24" top="1" bottom="0.63" header="0.5" footer="0.5"/>
  <pageSetup horizontalDpi="600" verticalDpi="600" orientation="portrait" scale="74" r:id="rId1"/>
  <rowBreaks count="1" manualBreakCount="1">
    <brk id="8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N126"/>
  <sheetViews>
    <sheetView showGridLines="0" workbookViewId="0" topLeftCell="D1">
      <selection activeCell="J12" sqref="J12"/>
    </sheetView>
  </sheetViews>
  <sheetFormatPr defaultColWidth="9.140625" defaultRowHeight="12.75"/>
  <cols>
    <col min="1" max="1" width="9.140625" style="36" customWidth="1"/>
    <col min="2" max="4" width="3.7109375" style="36" customWidth="1"/>
    <col min="5" max="5" width="34.140625" style="36" customWidth="1"/>
    <col min="6" max="6" width="14.7109375" style="38" customWidth="1"/>
    <col min="7" max="7" width="17.421875" style="36" customWidth="1"/>
    <col min="8" max="8" width="14.7109375" style="125" customWidth="1"/>
    <col min="9" max="9" width="7.00390625" style="36" customWidth="1"/>
    <col min="10" max="10" width="14.7109375" style="125" customWidth="1"/>
    <col min="11" max="16384" width="9.140625" style="36" customWidth="1"/>
  </cols>
  <sheetData>
    <row r="1" ht="15.75">
      <c r="B1" s="62" t="s">
        <v>269</v>
      </c>
    </row>
    <row r="2" ht="14.25">
      <c r="B2" s="36" t="s">
        <v>109</v>
      </c>
    </row>
    <row r="3" ht="14.25">
      <c r="B3" s="36" t="s">
        <v>276</v>
      </c>
    </row>
    <row r="4" ht="14.25">
      <c r="B4" s="36" t="s">
        <v>110</v>
      </c>
    </row>
    <row r="6" spans="2:10" ht="15">
      <c r="B6" s="37" t="s">
        <v>262</v>
      </c>
      <c r="F6" s="39"/>
      <c r="G6" s="40"/>
      <c r="H6" s="126"/>
      <c r="I6" s="40"/>
      <c r="J6" s="126"/>
    </row>
    <row r="7" spans="6:10" ht="14.25">
      <c r="F7" s="39"/>
      <c r="G7" s="40"/>
      <c r="H7" s="126"/>
      <c r="I7" s="40"/>
      <c r="J7" s="126"/>
    </row>
    <row r="8" spans="6:10" ht="14.25">
      <c r="F8" s="39"/>
      <c r="G8" s="40"/>
      <c r="H8" s="126" t="s">
        <v>8</v>
      </c>
      <c r="I8" s="39"/>
      <c r="J8" s="126" t="s">
        <v>51</v>
      </c>
    </row>
    <row r="9" spans="6:10" ht="14.25">
      <c r="F9" s="39"/>
      <c r="G9" s="40"/>
      <c r="H9" s="126" t="s">
        <v>77</v>
      </c>
      <c r="I9" s="40"/>
      <c r="J9" s="126" t="s">
        <v>77</v>
      </c>
    </row>
    <row r="10" spans="6:10" ht="14.25">
      <c r="F10" s="39"/>
      <c r="G10" s="40"/>
      <c r="H10" s="126" t="s">
        <v>78</v>
      </c>
      <c r="I10" s="40"/>
      <c r="J10" s="126" t="s">
        <v>78</v>
      </c>
    </row>
    <row r="11" spans="6:10" ht="14.25">
      <c r="F11" s="39"/>
      <c r="G11" s="40"/>
      <c r="H11" s="126"/>
      <c r="I11" s="40"/>
      <c r="J11" s="126" t="s">
        <v>281</v>
      </c>
    </row>
    <row r="12" spans="6:10" ht="14.25">
      <c r="F12" s="39"/>
      <c r="G12" s="40"/>
      <c r="H12" s="127" t="s">
        <v>360</v>
      </c>
      <c r="I12" s="40"/>
      <c r="J12" s="127" t="s">
        <v>361</v>
      </c>
    </row>
    <row r="13" spans="6:10" ht="14.25">
      <c r="F13" s="39"/>
      <c r="G13" s="40"/>
      <c r="H13" s="126" t="s">
        <v>15</v>
      </c>
      <c r="I13" s="40"/>
      <c r="J13" s="126" t="s">
        <v>15</v>
      </c>
    </row>
    <row r="14" spans="2:10" ht="15">
      <c r="B14" s="37" t="s">
        <v>79</v>
      </c>
      <c r="F14" s="41"/>
      <c r="G14" s="42"/>
      <c r="H14" s="128"/>
      <c r="I14" s="42"/>
      <c r="J14" s="128"/>
    </row>
    <row r="15" spans="6:10" ht="14.25">
      <c r="F15" s="41"/>
      <c r="G15" s="42"/>
      <c r="H15" s="128"/>
      <c r="I15" s="42"/>
      <c r="J15" s="128"/>
    </row>
    <row r="16" spans="2:10" ht="14.25">
      <c r="B16" s="36" t="s">
        <v>242</v>
      </c>
      <c r="F16" s="43"/>
      <c r="G16" s="42"/>
      <c r="H16" s="128">
        <v>3854</v>
      </c>
      <c r="I16" s="42"/>
      <c r="J16" s="128">
        <v>9192</v>
      </c>
    </row>
    <row r="17" spans="2:10" ht="14.25">
      <c r="B17" s="36" t="s">
        <v>263</v>
      </c>
      <c r="F17" s="41"/>
      <c r="G17" s="42"/>
      <c r="H17" s="128"/>
      <c r="I17" s="42"/>
      <c r="J17" s="128"/>
    </row>
    <row r="18" spans="3:10" ht="14.25">
      <c r="C18" s="36" t="s">
        <v>264</v>
      </c>
      <c r="F18" s="41"/>
      <c r="G18" s="42"/>
      <c r="H18" s="128">
        <v>12811</v>
      </c>
      <c r="I18" s="42"/>
      <c r="J18" s="128">
        <v>12606</v>
      </c>
    </row>
    <row r="19" spans="3:10" ht="14.25">
      <c r="C19" s="36" t="s">
        <v>80</v>
      </c>
      <c r="F19" s="41"/>
      <c r="G19" s="42"/>
      <c r="H19" s="128">
        <v>856</v>
      </c>
      <c r="I19" s="42"/>
      <c r="J19" s="128">
        <v>1106</v>
      </c>
    </row>
    <row r="20" spans="3:10" ht="14.25">
      <c r="C20" s="36" t="s">
        <v>81</v>
      </c>
      <c r="F20" s="41"/>
      <c r="G20" s="42"/>
      <c r="H20" s="128">
        <v>-938</v>
      </c>
      <c r="I20" s="42"/>
      <c r="J20" s="128">
        <v>-1162</v>
      </c>
    </row>
    <row r="21" spans="3:10" ht="14.25">
      <c r="C21" s="36" t="s">
        <v>237</v>
      </c>
      <c r="F21" s="41"/>
      <c r="G21" s="42"/>
      <c r="H21" s="128">
        <v>-6224</v>
      </c>
      <c r="I21" s="42"/>
      <c r="J21" s="128">
        <v>-6675</v>
      </c>
    </row>
    <row r="22" spans="3:10" ht="14.25">
      <c r="C22" s="36" t="s">
        <v>33</v>
      </c>
      <c r="F22" s="41"/>
      <c r="G22" s="42"/>
      <c r="H22" s="128">
        <v>3546</v>
      </c>
      <c r="I22" s="42"/>
      <c r="J22" s="128">
        <v>7100</v>
      </c>
    </row>
    <row r="23" spans="3:10" ht="14.25">
      <c r="C23" s="36" t="s">
        <v>265</v>
      </c>
      <c r="F23" s="41"/>
      <c r="G23" s="42"/>
      <c r="H23" s="128">
        <v>1847</v>
      </c>
      <c r="I23" s="42"/>
      <c r="J23" s="128">
        <v>1168</v>
      </c>
    </row>
    <row r="24" spans="6:10" ht="15" thickBot="1">
      <c r="F24" s="41"/>
      <c r="G24" s="42"/>
      <c r="H24" s="129"/>
      <c r="I24" s="42"/>
      <c r="J24" s="129"/>
    </row>
    <row r="25" spans="6:10" ht="14.25">
      <c r="F25" s="41"/>
      <c r="G25" s="42"/>
      <c r="H25" s="128"/>
      <c r="I25" s="42"/>
      <c r="J25" s="128"/>
    </row>
    <row r="26" spans="2:10" ht="14.25">
      <c r="B26" s="36" t="s">
        <v>82</v>
      </c>
      <c r="F26" s="41"/>
      <c r="G26" s="42"/>
      <c r="H26" s="128">
        <f>SUM(H16:H24)</f>
        <v>15752</v>
      </c>
      <c r="I26" s="42"/>
      <c r="J26" s="128">
        <f>SUM(J16:J24)</f>
        <v>23335</v>
      </c>
    </row>
    <row r="27" spans="6:10" ht="14.25">
      <c r="F27" s="41"/>
      <c r="G27" s="42"/>
      <c r="H27" s="128"/>
      <c r="I27" s="42"/>
      <c r="J27" s="128"/>
    </row>
    <row r="28" spans="2:10" ht="14.25">
      <c r="B28" s="36" t="s">
        <v>83</v>
      </c>
      <c r="F28" s="41"/>
      <c r="G28" s="42"/>
      <c r="H28" s="128"/>
      <c r="I28" s="42"/>
      <c r="J28" s="128"/>
    </row>
    <row r="29" spans="3:10" ht="14.25">
      <c r="C29" s="36" t="s">
        <v>84</v>
      </c>
      <c r="F29" s="41"/>
      <c r="G29" s="42"/>
      <c r="H29" s="128">
        <v>-5672</v>
      </c>
      <c r="I29" s="42"/>
      <c r="J29" s="128">
        <v>2137</v>
      </c>
    </row>
    <row r="30" spans="3:10" ht="14.25">
      <c r="C30" s="36" t="s">
        <v>85</v>
      </c>
      <c r="F30" s="41"/>
      <c r="G30" s="42"/>
      <c r="H30" s="128">
        <v>5007</v>
      </c>
      <c r="I30" s="42"/>
      <c r="J30" s="128">
        <v>1409</v>
      </c>
    </row>
    <row r="31" spans="3:10" ht="14.25">
      <c r="C31" s="36" t="s">
        <v>326</v>
      </c>
      <c r="F31" s="41"/>
      <c r="G31" s="42"/>
      <c r="H31" s="128">
        <v>437</v>
      </c>
      <c r="I31" s="42"/>
      <c r="J31" s="128">
        <v>0</v>
      </c>
    </row>
    <row r="32" spans="3:10" ht="14.25">
      <c r="C32" s="36" t="s">
        <v>86</v>
      </c>
      <c r="F32" s="41"/>
      <c r="G32" s="42"/>
      <c r="H32" s="128">
        <v>-855</v>
      </c>
      <c r="I32" s="42"/>
      <c r="J32" s="128">
        <v>-1106</v>
      </c>
    </row>
    <row r="33" spans="3:10" ht="14.25">
      <c r="C33" s="36" t="s">
        <v>87</v>
      </c>
      <c r="F33" s="41"/>
      <c r="G33" s="42"/>
      <c r="H33" s="128">
        <v>-3935</v>
      </c>
      <c r="I33" s="42"/>
      <c r="J33" s="128">
        <v>-3872</v>
      </c>
    </row>
    <row r="34" spans="6:10" ht="15" thickBot="1">
      <c r="F34" s="41"/>
      <c r="G34" s="42"/>
      <c r="H34" s="129"/>
      <c r="I34" s="42"/>
      <c r="J34" s="129"/>
    </row>
    <row r="35" spans="6:10" ht="14.25">
      <c r="F35" s="41"/>
      <c r="G35" s="42"/>
      <c r="H35" s="128"/>
      <c r="I35" s="42"/>
      <c r="J35" s="128"/>
    </row>
    <row r="36" spans="2:10" ht="14.25">
      <c r="B36" s="36" t="s">
        <v>88</v>
      </c>
      <c r="F36" s="41"/>
      <c r="G36" s="41"/>
      <c r="H36" s="41">
        <f>SUM(H26:H34)</f>
        <v>10734</v>
      </c>
      <c r="I36" s="41"/>
      <c r="J36" s="41">
        <f>SUM(J26:J34)</f>
        <v>21903</v>
      </c>
    </row>
    <row r="37" spans="6:10" ht="15" thickBot="1">
      <c r="F37" s="41"/>
      <c r="G37" s="42"/>
      <c r="H37" s="129"/>
      <c r="I37" s="42"/>
      <c r="J37" s="129"/>
    </row>
    <row r="38" spans="6:10" ht="14.25">
      <c r="F38" s="41"/>
      <c r="G38" s="42"/>
      <c r="H38" s="128"/>
      <c r="I38" s="42"/>
      <c r="J38" s="128"/>
    </row>
    <row r="39" spans="2:10" ht="15">
      <c r="B39" s="37" t="s">
        <v>89</v>
      </c>
      <c r="F39" s="41"/>
      <c r="G39" s="42"/>
      <c r="H39" s="128"/>
      <c r="I39" s="42"/>
      <c r="J39" s="128"/>
    </row>
    <row r="40" spans="6:10" ht="14.25">
      <c r="F40" s="41"/>
      <c r="G40" s="42"/>
      <c r="H40" s="128"/>
      <c r="I40" s="42"/>
      <c r="J40" s="128"/>
    </row>
    <row r="42" spans="2:10" ht="14.25">
      <c r="B42" s="36" t="s">
        <v>91</v>
      </c>
      <c r="F42" s="41"/>
      <c r="G42" s="42"/>
      <c r="H42" s="128">
        <v>0</v>
      </c>
      <c r="I42" s="44"/>
      <c r="J42" s="128">
        <v>-3</v>
      </c>
    </row>
    <row r="43" spans="2:10" ht="14.25">
      <c r="B43" s="36" t="s">
        <v>350</v>
      </c>
      <c r="F43" s="41"/>
      <c r="G43" s="42"/>
      <c r="H43" s="128">
        <v>-14534</v>
      </c>
      <c r="I43" s="44"/>
      <c r="J43" s="128">
        <v>-6545</v>
      </c>
    </row>
    <row r="44" spans="2:10" ht="14.25">
      <c r="B44" s="36" t="s">
        <v>266</v>
      </c>
      <c r="F44" s="41"/>
      <c r="G44" s="41"/>
      <c r="H44" s="128">
        <v>2392</v>
      </c>
      <c r="I44" s="44"/>
      <c r="J44" s="128">
        <v>8</v>
      </c>
    </row>
    <row r="45" spans="2:10" ht="14.25">
      <c r="B45" s="36" t="s">
        <v>227</v>
      </c>
      <c r="F45" s="41"/>
      <c r="G45" s="41"/>
      <c r="H45" s="128">
        <v>5710</v>
      </c>
      <c r="I45" s="44"/>
      <c r="J45" s="128">
        <v>2</v>
      </c>
    </row>
    <row r="46" spans="2:10" ht="14.25">
      <c r="B46" s="36" t="s">
        <v>92</v>
      </c>
      <c r="F46" s="41"/>
      <c r="G46" s="41"/>
      <c r="H46" s="128">
        <v>958</v>
      </c>
      <c r="I46" s="44"/>
      <c r="J46" s="128">
        <v>1151</v>
      </c>
    </row>
    <row r="47" spans="6:10" ht="15" thickBot="1">
      <c r="F47" s="41"/>
      <c r="G47" s="41"/>
      <c r="H47" s="129"/>
      <c r="I47" s="42"/>
      <c r="J47" s="129"/>
    </row>
    <row r="48" spans="6:10" ht="14.25">
      <c r="F48" s="41"/>
      <c r="G48" s="42"/>
      <c r="H48" s="128"/>
      <c r="I48" s="42"/>
      <c r="J48" s="128"/>
    </row>
    <row r="49" spans="2:10" ht="14.25">
      <c r="B49" s="36" t="s">
        <v>93</v>
      </c>
      <c r="F49" s="41"/>
      <c r="G49" s="42"/>
      <c r="H49" s="128">
        <f>SUM(H42:H46)</f>
        <v>-5474</v>
      </c>
      <c r="I49" s="42"/>
      <c r="J49" s="128">
        <f>SUM(J42:J46)</f>
        <v>-5387</v>
      </c>
    </row>
    <row r="50" spans="6:10" ht="15" thickBot="1">
      <c r="F50" s="41"/>
      <c r="G50" s="42"/>
      <c r="H50" s="129"/>
      <c r="I50" s="42"/>
      <c r="J50" s="129"/>
    </row>
    <row r="51" spans="2:10" ht="15">
      <c r="B51" s="37" t="s">
        <v>94</v>
      </c>
      <c r="C51" s="45"/>
      <c r="F51" s="41"/>
      <c r="G51" s="42"/>
      <c r="H51" s="128"/>
      <c r="I51" s="42"/>
      <c r="J51" s="128"/>
    </row>
    <row r="52" spans="2:14" ht="15">
      <c r="B52" s="37"/>
      <c r="C52" s="45"/>
      <c r="F52" s="41"/>
      <c r="G52" s="42"/>
      <c r="H52" s="128"/>
      <c r="I52" s="42"/>
      <c r="J52" s="128"/>
      <c r="M52" s="147"/>
      <c r="N52" s="147"/>
    </row>
    <row r="53" spans="2:10" ht="14.25">
      <c r="B53" s="36" t="s">
        <v>90</v>
      </c>
      <c r="F53" s="41"/>
      <c r="G53" s="42"/>
      <c r="H53" s="128">
        <v>-5014</v>
      </c>
      <c r="I53" s="42"/>
      <c r="J53" s="128">
        <v>-3761</v>
      </c>
    </row>
    <row r="54" spans="2:10" ht="14.25">
      <c r="B54" s="36" t="s">
        <v>328</v>
      </c>
      <c r="F54" s="41"/>
      <c r="G54" s="42"/>
      <c r="H54" s="128">
        <v>-876</v>
      </c>
      <c r="I54" s="42"/>
      <c r="J54" s="128">
        <v>216</v>
      </c>
    </row>
    <row r="55" spans="6:10" ht="15" thickBot="1">
      <c r="F55" s="41"/>
      <c r="G55" s="42"/>
      <c r="H55" s="129"/>
      <c r="I55" s="42"/>
      <c r="J55" s="129"/>
    </row>
    <row r="56" spans="6:10" ht="14.25">
      <c r="F56" s="41"/>
      <c r="G56" s="42"/>
      <c r="H56" s="128"/>
      <c r="I56" s="42"/>
      <c r="J56" s="128"/>
    </row>
    <row r="57" spans="2:10" ht="14.25">
      <c r="B57" s="36" t="s">
        <v>95</v>
      </c>
      <c r="F57" s="41"/>
      <c r="G57" s="42"/>
      <c r="H57" s="128">
        <f>SUM(H53:H54)</f>
        <v>-5890</v>
      </c>
      <c r="I57" s="42"/>
      <c r="J57" s="128">
        <f>SUM(J53:J54)</f>
        <v>-3545</v>
      </c>
    </row>
    <row r="58" spans="6:10" ht="15" thickBot="1">
      <c r="F58" s="41"/>
      <c r="G58" s="42"/>
      <c r="H58" s="129"/>
      <c r="I58" s="42"/>
      <c r="J58" s="129"/>
    </row>
    <row r="59" spans="6:10" ht="14.25">
      <c r="F59" s="41"/>
      <c r="G59" s="42"/>
      <c r="H59" s="128"/>
      <c r="I59" s="42"/>
      <c r="J59" s="128"/>
    </row>
    <row r="60" spans="2:10" ht="14.25">
      <c r="B60" s="36" t="s">
        <v>267</v>
      </c>
      <c r="F60" s="41"/>
      <c r="G60" s="42"/>
      <c r="H60" s="128"/>
      <c r="I60" s="42"/>
      <c r="J60" s="128"/>
    </row>
    <row r="61" spans="2:10" ht="14.25">
      <c r="B61" s="36" t="s">
        <v>268</v>
      </c>
      <c r="F61" s="41"/>
      <c r="G61" s="42"/>
      <c r="H61" s="128">
        <v>0</v>
      </c>
      <c r="I61" s="42"/>
      <c r="J61" s="128">
        <v>-39</v>
      </c>
    </row>
    <row r="62" spans="6:10" ht="15" thickBot="1">
      <c r="F62" s="41"/>
      <c r="G62" s="42"/>
      <c r="H62" s="129"/>
      <c r="I62" s="42"/>
      <c r="J62" s="129"/>
    </row>
    <row r="63" spans="6:10" ht="14.25">
      <c r="F63" s="41"/>
      <c r="G63" s="42"/>
      <c r="H63" s="128"/>
      <c r="I63" s="42"/>
      <c r="J63" s="128"/>
    </row>
    <row r="64" spans="2:10" ht="14.25">
      <c r="B64" s="36" t="s">
        <v>96</v>
      </c>
      <c r="F64" s="41"/>
      <c r="G64" s="41"/>
      <c r="H64" s="41">
        <f>H36+H49+H57+H61</f>
        <v>-630</v>
      </c>
      <c r="I64" s="41"/>
      <c r="J64" s="41">
        <f>J36+J49+J57+J61</f>
        <v>12932</v>
      </c>
    </row>
    <row r="65" spans="6:10" ht="14.25">
      <c r="F65" s="46"/>
      <c r="G65" s="47"/>
      <c r="H65" s="128"/>
      <c r="I65" s="47"/>
      <c r="J65" s="128"/>
    </row>
    <row r="66" spans="2:10" ht="14.25">
      <c r="B66" s="36" t="s">
        <v>228</v>
      </c>
      <c r="F66" s="48"/>
      <c r="G66" s="49"/>
      <c r="H66" s="128">
        <v>52675</v>
      </c>
      <c r="I66" s="49"/>
      <c r="J66" s="128">
        <v>39743</v>
      </c>
    </row>
    <row r="67" spans="6:10" ht="15" thickBot="1">
      <c r="F67" s="48"/>
      <c r="G67" s="49"/>
      <c r="H67" s="129"/>
      <c r="I67" s="49"/>
      <c r="J67" s="129"/>
    </row>
    <row r="68" ht="14.25">
      <c r="I68" s="47"/>
    </row>
    <row r="69" spans="2:10" ht="14.25">
      <c r="B69" s="36" t="s">
        <v>229</v>
      </c>
      <c r="F69" s="46"/>
      <c r="G69" s="148"/>
      <c r="H69" s="41">
        <f>SUM(H64:H66)</f>
        <v>52045</v>
      </c>
      <c r="I69" s="47"/>
      <c r="J69" s="41">
        <f>SUM(J64:J66)</f>
        <v>52675</v>
      </c>
    </row>
    <row r="70" spans="6:10" ht="15" thickBot="1">
      <c r="F70" s="46"/>
      <c r="G70" s="47"/>
      <c r="H70" s="130"/>
      <c r="I70" s="47"/>
      <c r="J70" s="130"/>
    </row>
    <row r="71" spans="6:10" ht="14.25">
      <c r="F71" s="46"/>
      <c r="G71" s="47"/>
      <c r="H71" s="41"/>
      <c r="I71" s="47"/>
      <c r="J71" s="41"/>
    </row>
    <row r="72" spans="2:10" ht="15">
      <c r="B72" s="37" t="s">
        <v>257</v>
      </c>
      <c r="F72" s="50"/>
      <c r="G72" s="51"/>
      <c r="H72" s="41"/>
      <c r="I72" s="51"/>
      <c r="J72" s="41"/>
    </row>
    <row r="73" spans="2:10" ht="15">
      <c r="B73" s="37" t="s">
        <v>327</v>
      </c>
      <c r="F73" s="46"/>
      <c r="G73" s="47"/>
      <c r="H73" s="41"/>
      <c r="I73" s="47"/>
      <c r="J73" s="41"/>
    </row>
    <row r="74" spans="6:10" ht="14.25">
      <c r="F74" s="48"/>
      <c r="G74" s="49"/>
      <c r="H74" s="128"/>
      <c r="I74" s="49"/>
      <c r="J74" s="128"/>
    </row>
    <row r="75" spans="6:10" ht="14.25">
      <c r="F75" s="48"/>
      <c r="G75" s="49"/>
      <c r="H75" s="128"/>
      <c r="I75" s="49"/>
      <c r="J75" s="128"/>
    </row>
    <row r="76" spans="6:10" ht="14.25">
      <c r="F76" s="41"/>
      <c r="G76" s="42"/>
      <c r="H76" s="128"/>
      <c r="I76" s="42"/>
      <c r="J76" s="128"/>
    </row>
    <row r="77" spans="6:10" ht="14.25">
      <c r="F77" s="41"/>
      <c r="G77" s="42"/>
      <c r="H77" s="128"/>
      <c r="I77" s="42"/>
      <c r="J77" s="128"/>
    </row>
    <row r="78" spans="6:10" ht="14.25">
      <c r="F78" s="41"/>
      <c r="G78" s="42"/>
      <c r="H78" s="128"/>
      <c r="I78" s="42"/>
      <c r="J78" s="128"/>
    </row>
    <row r="79" spans="6:10" ht="14.25">
      <c r="F79" s="41"/>
      <c r="G79" s="42"/>
      <c r="H79" s="128"/>
      <c r="I79" s="42"/>
      <c r="J79" s="128"/>
    </row>
    <row r="80" spans="6:10" ht="14.25">
      <c r="F80" s="41"/>
      <c r="G80" s="42"/>
      <c r="H80" s="128"/>
      <c r="I80" s="42"/>
      <c r="J80" s="128"/>
    </row>
    <row r="81" spans="6:10" ht="14.25">
      <c r="F81" s="41"/>
      <c r="G81" s="42"/>
      <c r="H81" s="128"/>
      <c r="I81" s="42"/>
      <c r="J81" s="128"/>
    </row>
    <row r="82" spans="6:10" ht="14.25">
      <c r="F82" s="41"/>
      <c r="G82" s="42"/>
      <c r="H82" s="128"/>
      <c r="I82" s="42"/>
      <c r="J82" s="128"/>
    </row>
    <row r="83" spans="6:10" ht="14.25">
      <c r="F83" s="41"/>
      <c r="G83" s="42"/>
      <c r="H83" s="128"/>
      <c r="I83" s="42"/>
      <c r="J83" s="128"/>
    </row>
    <row r="84" spans="6:10" ht="14.25">
      <c r="F84" s="41"/>
      <c r="G84" s="41"/>
      <c r="H84" s="128"/>
      <c r="I84" s="42"/>
      <c r="J84" s="128"/>
    </row>
    <row r="85" spans="6:10" ht="14.25">
      <c r="F85" s="48"/>
      <c r="G85" s="47"/>
      <c r="H85" s="128"/>
      <c r="I85" s="47"/>
      <c r="J85" s="128"/>
    </row>
    <row r="86" spans="6:10" ht="14.25">
      <c r="F86" s="48"/>
      <c r="G86" s="47"/>
      <c r="H86" s="128"/>
      <c r="I86" s="47"/>
      <c r="J86" s="128"/>
    </row>
    <row r="87" spans="6:10" ht="14.25">
      <c r="F87" s="48"/>
      <c r="G87" s="47"/>
      <c r="H87" s="128"/>
      <c r="I87" s="47"/>
      <c r="J87" s="128"/>
    </row>
    <row r="88" spans="6:10" ht="14.25">
      <c r="F88" s="48"/>
      <c r="G88" s="47"/>
      <c r="H88" s="128"/>
      <c r="I88" s="47"/>
      <c r="J88" s="128"/>
    </row>
    <row r="89" spans="6:10" ht="14.25">
      <c r="F89" s="48"/>
      <c r="G89" s="47"/>
      <c r="H89" s="128"/>
      <c r="I89" s="47"/>
      <c r="J89" s="128"/>
    </row>
    <row r="90" spans="5:10" ht="14.25">
      <c r="E90" s="38"/>
      <c r="F90" s="48"/>
      <c r="G90" s="46"/>
      <c r="H90" s="128"/>
      <c r="I90" s="47"/>
      <c r="J90" s="128"/>
    </row>
    <row r="91" spans="5:10" ht="14.25">
      <c r="E91" s="38"/>
      <c r="F91" s="48"/>
      <c r="G91" s="46"/>
      <c r="H91" s="128"/>
      <c r="I91" s="47"/>
      <c r="J91" s="128"/>
    </row>
    <row r="92" spans="6:10" ht="14.25">
      <c r="F92" s="52"/>
      <c r="G92" s="53"/>
      <c r="H92" s="128"/>
      <c r="I92" s="54"/>
      <c r="J92" s="128"/>
    </row>
    <row r="93" spans="6:10" ht="14.25">
      <c r="F93" s="52"/>
      <c r="G93" s="55"/>
      <c r="H93" s="128"/>
      <c r="I93" s="55"/>
      <c r="J93" s="128"/>
    </row>
    <row r="94" spans="5:10" ht="14.25">
      <c r="E94" s="38"/>
      <c r="F94" s="56"/>
      <c r="G94" s="56"/>
      <c r="H94" s="131"/>
      <c r="I94" s="56"/>
      <c r="J94" s="131"/>
    </row>
    <row r="95" spans="6:10" ht="14.25">
      <c r="F95" s="48"/>
      <c r="G95" s="49"/>
      <c r="H95" s="128"/>
      <c r="I95" s="49"/>
      <c r="J95" s="128"/>
    </row>
    <row r="96" spans="5:10" ht="14.25">
      <c r="E96" s="38"/>
      <c r="F96" s="48"/>
      <c r="G96" s="49"/>
      <c r="H96" s="128"/>
      <c r="I96" s="49"/>
      <c r="J96" s="128"/>
    </row>
    <row r="97" spans="5:10" ht="14.25">
      <c r="E97" s="38"/>
      <c r="F97" s="52"/>
      <c r="G97" s="52"/>
      <c r="H97" s="128"/>
      <c r="I97" s="52"/>
      <c r="J97" s="128"/>
    </row>
    <row r="98" spans="5:10" ht="14.25">
      <c r="E98" s="38"/>
      <c r="F98" s="48"/>
      <c r="G98" s="49"/>
      <c r="H98" s="128"/>
      <c r="I98" s="49"/>
      <c r="J98" s="128"/>
    </row>
    <row r="99" spans="5:10" ht="14.25">
      <c r="E99" s="38"/>
      <c r="F99" s="48"/>
      <c r="G99" s="49"/>
      <c r="H99" s="128"/>
      <c r="I99" s="49"/>
      <c r="J99" s="128"/>
    </row>
    <row r="100" spans="5:10" ht="14.25">
      <c r="E100" s="38"/>
      <c r="F100" s="48"/>
      <c r="G100" s="49"/>
      <c r="H100" s="128"/>
      <c r="I100" s="49"/>
      <c r="J100" s="128"/>
    </row>
    <row r="101" spans="5:10" ht="14.25">
      <c r="E101" s="38"/>
      <c r="F101" s="48"/>
      <c r="G101" s="49"/>
      <c r="H101" s="128"/>
      <c r="I101" s="49"/>
      <c r="J101" s="128"/>
    </row>
    <row r="102" spans="5:10" ht="14.25">
      <c r="E102" s="38"/>
      <c r="F102" s="48"/>
      <c r="G102" s="49"/>
      <c r="H102" s="128"/>
      <c r="I102" s="49"/>
      <c r="J102" s="128"/>
    </row>
    <row r="103" spans="5:10" ht="14.25">
      <c r="E103" s="38"/>
      <c r="F103" s="48"/>
      <c r="G103" s="49"/>
      <c r="H103" s="128"/>
      <c r="I103" s="49"/>
      <c r="J103" s="128"/>
    </row>
    <row r="104" spans="5:10" ht="14.25">
      <c r="E104" s="38"/>
      <c r="F104" s="48"/>
      <c r="G104" s="49"/>
      <c r="H104" s="128"/>
      <c r="I104" s="49"/>
      <c r="J104" s="128"/>
    </row>
    <row r="105" spans="5:10" ht="14.25">
      <c r="E105" s="38"/>
      <c r="F105" s="48"/>
      <c r="G105" s="49"/>
      <c r="H105" s="128"/>
      <c r="I105" s="49"/>
      <c r="J105" s="128"/>
    </row>
    <row r="106" spans="5:10" ht="14.25">
      <c r="E106" s="38"/>
      <c r="F106" s="52"/>
      <c r="G106" s="55"/>
      <c r="H106" s="128"/>
      <c r="I106" s="55"/>
      <c r="J106" s="128"/>
    </row>
    <row r="107" spans="5:10" ht="14.25">
      <c r="E107" s="38"/>
      <c r="F107" s="52"/>
      <c r="G107" s="55"/>
      <c r="H107" s="128"/>
      <c r="I107" s="55"/>
      <c r="J107" s="128"/>
    </row>
    <row r="108" spans="5:10" ht="14.25">
      <c r="E108" s="38"/>
      <c r="F108" s="52"/>
      <c r="G108" s="55"/>
      <c r="H108" s="128"/>
      <c r="I108" s="55"/>
      <c r="J108" s="128"/>
    </row>
    <row r="109" spans="5:10" ht="14.25">
      <c r="E109" s="38"/>
      <c r="F109" s="52"/>
      <c r="G109" s="55"/>
      <c r="H109" s="128"/>
      <c r="I109" s="55"/>
      <c r="J109" s="128"/>
    </row>
    <row r="110" spans="5:10" ht="14.25">
      <c r="E110" s="38"/>
      <c r="F110" s="52"/>
      <c r="G110" s="55"/>
      <c r="H110" s="128"/>
      <c r="I110" s="55"/>
      <c r="J110" s="128"/>
    </row>
    <row r="111" spans="5:10" ht="14.25">
      <c r="E111" s="38"/>
      <c r="F111" s="52"/>
      <c r="G111" s="55"/>
      <c r="H111" s="128"/>
      <c r="I111" s="55"/>
      <c r="J111" s="128"/>
    </row>
    <row r="112" spans="5:10" ht="14.25">
      <c r="E112" s="38"/>
      <c r="F112" s="52"/>
      <c r="G112" s="55"/>
      <c r="H112" s="128"/>
      <c r="I112" s="55"/>
      <c r="J112" s="128"/>
    </row>
    <row r="113" spans="5:10" ht="14.25">
      <c r="E113" s="38"/>
      <c r="F113" s="48"/>
      <c r="G113" s="49"/>
      <c r="H113" s="128"/>
      <c r="I113" s="49"/>
      <c r="J113" s="128"/>
    </row>
    <row r="114" spans="3:10" ht="14.25">
      <c r="C114" s="57"/>
      <c r="D114" s="49"/>
      <c r="E114" s="48"/>
      <c r="F114" s="48"/>
      <c r="G114" s="49"/>
      <c r="H114" s="128"/>
      <c r="I114" s="49"/>
      <c r="J114" s="128"/>
    </row>
    <row r="115" spans="3:10" ht="14.25">
      <c r="C115" s="49"/>
      <c r="D115" s="49"/>
      <c r="E115" s="48"/>
      <c r="F115" s="48"/>
      <c r="G115" s="49"/>
      <c r="H115" s="128"/>
      <c r="I115" s="49"/>
      <c r="J115" s="128"/>
    </row>
    <row r="116" spans="3:10" ht="14.25">
      <c r="C116" s="58"/>
      <c r="D116" s="58"/>
      <c r="E116" s="58"/>
      <c r="F116" s="59"/>
      <c r="G116" s="49"/>
      <c r="H116" s="128"/>
      <c r="I116" s="49"/>
      <c r="J116" s="128"/>
    </row>
    <row r="117" spans="3:10" ht="14.25">
      <c r="C117" s="58"/>
      <c r="D117" s="58"/>
      <c r="E117" s="58"/>
      <c r="F117" s="59"/>
      <c r="G117" s="49"/>
      <c r="H117" s="128"/>
      <c r="I117" s="49"/>
      <c r="J117" s="128"/>
    </row>
    <row r="118" spans="3:10" ht="14.25">
      <c r="C118" s="58"/>
      <c r="D118" s="58"/>
      <c r="E118" s="58"/>
      <c r="F118" s="59"/>
      <c r="G118" s="49"/>
      <c r="H118" s="128"/>
      <c r="I118" s="49"/>
      <c r="J118" s="128"/>
    </row>
    <row r="119" spans="3:10" ht="14.25">
      <c r="C119" s="58"/>
      <c r="D119" s="58"/>
      <c r="E119" s="58"/>
      <c r="F119" s="59"/>
      <c r="G119" s="49"/>
      <c r="H119" s="128"/>
      <c r="I119" s="49"/>
      <c r="J119" s="128"/>
    </row>
    <row r="120" spans="3:10" ht="14.25">
      <c r="C120" s="58"/>
      <c r="D120" s="58"/>
      <c r="E120" s="58"/>
      <c r="F120" s="59"/>
      <c r="G120" s="49"/>
      <c r="H120" s="128"/>
      <c r="I120" s="49"/>
      <c r="J120" s="128"/>
    </row>
    <row r="121" spans="3:10" ht="14.25">
      <c r="C121" s="58"/>
      <c r="D121" s="58"/>
      <c r="E121" s="58"/>
      <c r="F121" s="60"/>
      <c r="G121" s="49"/>
      <c r="H121" s="128"/>
      <c r="I121" s="49"/>
      <c r="J121" s="128"/>
    </row>
    <row r="122" spans="6:10" ht="14.25">
      <c r="F122" s="48"/>
      <c r="G122" s="49"/>
      <c r="H122" s="128"/>
      <c r="I122" s="49"/>
      <c r="J122" s="128"/>
    </row>
    <row r="123" spans="6:10" ht="14.25">
      <c r="F123" s="48"/>
      <c r="G123" s="49"/>
      <c r="H123" s="128"/>
      <c r="I123" s="49"/>
      <c r="J123" s="128"/>
    </row>
    <row r="124" spans="6:10" ht="14.25">
      <c r="F124" s="48"/>
      <c r="G124" s="49"/>
      <c r="H124" s="128"/>
      <c r="I124" s="49"/>
      <c r="J124" s="128"/>
    </row>
    <row r="125" spans="6:10" ht="14.25">
      <c r="F125" s="48"/>
      <c r="G125" s="49"/>
      <c r="H125" s="128"/>
      <c r="I125" s="49"/>
      <c r="J125" s="128"/>
    </row>
    <row r="126" spans="6:10" ht="14.25">
      <c r="F126" s="48"/>
      <c r="G126" s="49"/>
      <c r="H126" s="128"/>
      <c r="I126" s="49"/>
      <c r="J126" s="128"/>
    </row>
  </sheetData>
  <printOptions/>
  <pageMargins left="0.88" right="0.24" top="0.4" bottom="0.4" header="0.5" footer="0.5"/>
  <pageSetup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03"/>
  <sheetViews>
    <sheetView showGridLines="0" tabSelected="1" zoomScale="75" zoomScaleNormal="75" workbookViewId="0" topLeftCell="A323">
      <selection activeCell="A168" sqref="A168"/>
    </sheetView>
  </sheetViews>
  <sheetFormatPr defaultColWidth="9.140625" defaultRowHeight="12.75"/>
  <cols>
    <col min="1" max="2" width="4.57421875" style="63" customWidth="1"/>
    <col min="3" max="3" width="5.28125" style="63" customWidth="1"/>
    <col min="4" max="5" width="9.140625" style="63" customWidth="1"/>
    <col min="6" max="6" width="18.7109375" style="63" customWidth="1"/>
    <col min="7" max="7" width="14.28125" style="63" customWidth="1"/>
    <col min="8" max="8" width="16.421875" style="63" customWidth="1"/>
    <col min="9" max="9" width="15.57421875" style="63" customWidth="1"/>
    <col min="10" max="10" width="16.57421875" style="63" customWidth="1"/>
    <col min="11" max="11" width="13.57421875" style="63" customWidth="1"/>
    <col min="12" max="12" width="13.28125" style="63" customWidth="1"/>
    <col min="13" max="15" width="9.140625" style="63" customWidth="1"/>
    <col min="16" max="16" width="11.57421875" style="63" customWidth="1"/>
    <col min="17" max="17" width="13.7109375" style="63" customWidth="1"/>
    <col min="18" max="16384" width="9.140625" style="63" customWidth="1"/>
  </cols>
  <sheetData>
    <row r="1" ht="20.25">
      <c r="A1" s="1" t="s">
        <v>254</v>
      </c>
    </row>
    <row r="2" spans="1:11" ht="18">
      <c r="A2" s="20" t="s">
        <v>109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8">
      <c r="A3" s="20" t="s">
        <v>276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8">
      <c r="A4" s="20" t="s">
        <v>110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8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18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ht="15">
      <c r="A7" s="64" t="s">
        <v>111</v>
      </c>
    </row>
    <row r="9" spans="1:2" ht="15">
      <c r="A9" s="65" t="s">
        <v>112</v>
      </c>
      <c r="B9" s="64" t="s">
        <v>113</v>
      </c>
    </row>
    <row r="10" spans="1:2" ht="15">
      <c r="A10" s="65"/>
      <c r="B10" s="64"/>
    </row>
    <row r="11" ht="15">
      <c r="B11" s="63" t="s">
        <v>114</v>
      </c>
    </row>
    <row r="12" ht="15">
      <c r="B12" s="63" t="s">
        <v>115</v>
      </c>
    </row>
    <row r="13" ht="15">
      <c r="B13" s="63" t="s">
        <v>116</v>
      </c>
    </row>
    <row r="14" ht="15">
      <c r="B14" s="63" t="s">
        <v>304</v>
      </c>
    </row>
    <row r="15" ht="15">
      <c r="B15" s="63" t="s">
        <v>305</v>
      </c>
    </row>
    <row r="17" ht="15">
      <c r="B17" s="63" t="s">
        <v>306</v>
      </c>
    </row>
    <row r="18" ht="15">
      <c r="B18" s="63" t="s">
        <v>307</v>
      </c>
    </row>
    <row r="19" ht="15">
      <c r="B19" s="63" t="s">
        <v>308</v>
      </c>
    </row>
    <row r="21" ht="15">
      <c r="B21" s="63" t="s">
        <v>309</v>
      </c>
    </row>
    <row r="22" ht="15">
      <c r="B22" s="63" t="s">
        <v>310</v>
      </c>
    </row>
    <row r="23" ht="15">
      <c r="B23" s="63" t="s">
        <v>311</v>
      </c>
    </row>
    <row r="24" ht="15">
      <c r="B24" s="63" t="s">
        <v>312</v>
      </c>
    </row>
    <row r="26" ht="15">
      <c r="B26" s="63" t="s">
        <v>313</v>
      </c>
    </row>
    <row r="27" ht="15">
      <c r="B27" s="63" t="s">
        <v>314</v>
      </c>
    </row>
    <row r="29" ht="15">
      <c r="B29" s="63" t="s">
        <v>315</v>
      </c>
    </row>
    <row r="30" ht="15">
      <c r="B30" s="63" t="s">
        <v>316</v>
      </c>
    </row>
    <row r="31" ht="15">
      <c r="B31" s="63" t="s">
        <v>317</v>
      </c>
    </row>
    <row r="33" ht="15">
      <c r="B33" s="63" t="s">
        <v>318</v>
      </c>
    </row>
    <row r="34" ht="15">
      <c r="B34" s="63" t="s">
        <v>319</v>
      </c>
    </row>
    <row r="35" ht="15">
      <c r="B35" s="63" t="s">
        <v>320</v>
      </c>
    </row>
    <row r="37" ht="15">
      <c r="B37" s="63" t="s">
        <v>321</v>
      </c>
    </row>
    <row r="38" ht="15">
      <c r="B38" s="63" t="s">
        <v>322</v>
      </c>
    </row>
    <row r="39" ht="15">
      <c r="B39" s="63" t="s">
        <v>323</v>
      </c>
    </row>
    <row r="42" spans="1:9" ht="15">
      <c r="A42" s="65" t="s">
        <v>117</v>
      </c>
      <c r="B42" s="64" t="s">
        <v>118</v>
      </c>
      <c r="H42" s="189"/>
      <c r="I42" s="189"/>
    </row>
    <row r="43" spans="1:9" ht="15">
      <c r="A43" s="65"/>
      <c r="H43" s="66"/>
      <c r="I43" s="66"/>
    </row>
    <row r="44" spans="1:9" ht="15">
      <c r="A44" s="65"/>
      <c r="B44" s="63" t="s">
        <v>119</v>
      </c>
      <c r="H44" s="66"/>
      <c r="I44" s="66"/>
    </row>
    <row r="45" spans="1:9" ht="15">
      <c r="A45" s="65"/>
      <c r="H45" s="66"/>
      <c r="I45" s="66"/>
    </row>
    <row r="46" spans="1:9" ht="15">
      <c r="A46" s="65"/>
      <c r="H46" s="66"/>
      <c r="I46" s="66"/>
    </row>
    <row r="47" spans="1:9" ht="15">
      <c r="A47" s="65" t="s">
        <v>120</v>
      </c>
      <c r="B47" s="64" t="s">
        <v>121</v>
      </c>
      <c r="H47" s="66"/>
      <c r="I47" s="66"/>
    </row>
    <row r="48" spans="1:9" ht="15">
      <c r="A48" s="65"/>
      <c r="B48" s="64"/>
      <c r="H48" s="66"/>
      <c r="I48" s="66"/>
    </row>
    <row r="49" spans="1:9" ht="15">
      <c r="A49" s="65"/>
      <c r="B49" s="63" t="s">
        <v>122</v>
      </c>
      <c r="H49" s="66"/>
      <c r="I49" s="66"/>
    </row>
    <row r="50" spans="1:9" ht="15">
      <c r="A50" s="65"/>
      <c r="H50" s="66"/>
      <c r="I50" s="66"/>
    </row>
    <row r="51" spans="1:9" ht="15">
      <c r="A51" s="65"/>
      <c r="H51" s="66"/>
      <c r="I51" s="66"/>
    </row>
    <row r="52" spans="1:9" ht="15">
      <c r="A52" s="65" t="s">
        <v>123</v>
      </c>
      <c r="B52" s="64" t="s">
        <v>124</v>
      </c>
      <c r="H52" s="66"/>
      <c r="I52" s="66"/>
    </row>
    <row r="53" spans="1:10" ht="15">
      <c r="A53" s="65"/>
      <c r="B53" s="67" t="s">
        <v>125</v>
      </c>
      <c r="C53" s="68"/>
      <c r="D53" s="68"/>
      <c r="E53" s="68"/>
      <c r="F53" s="68"/>
      <c r="G53" s="68"/>
      <c r="H53" s="69"/>
      <c r="I53" s="69"/>
      <c r="J53" s="68"/>
    </row>
    <row r="54" spans="1:9" ht="15">
      <c r="A54" s="65"/>
      <c r="H54" s="66"/>
      <c r="I54" s="66"/>
    </row>
    <row r="55" spans="1:9" ht="15">
      <c r="A55" s="65"/>
      <c r="B55" s="63" t="s">
        <v>126</v>
      </c>
      <c r="H55" s="66"/>
      <c r="I55" s="66"/>
    </row>
    <row r="56" spans="1:9" ht="15">
      <c r="A56" s="65"/>
      <c r="B56" s="63" t="s">
        <v>127</v>
      </c>
      <c r="H56" s="66"/>
      <c r="I56" s="66"/>
    </row>
    <row r="57" spans="1:9" ht="15">
      <c r="A57" s="65"/>
      <c r="H57" s="66"/>
      <c r="I57" s="66"/>
    </row>
    <row r="58" spans="1:9" ht="15">
      <c r="A58" s="65"/>
      <c r="H58" s="66"/>
      <c r="I58" s="66"/>
    </row>
    <row r="59" spans="1:9" ht="15">
      <c r="A59" s="65" t="s">
        <v>128</v>
      </c>
      <c r="B59" s="64" t="s">
        <v>129</v>
      </c>
      <c r="H59" s="66"/>
      <c r="I59" s="66"/>
    </row>
    <row r="60" spans="1:9" ht="15">
      <c r="A60" s="65"/>
      <c r="H60" s="66"/>
      <c r="I60" s="66"/>
    </row>
    <row r="61" spans="1:9" ht="15">
      <c r="A61" s="65"/>
      <c r="B61" s="63" t="s">
        <v>130</v>
      </c>
      <c r="H61" s="66"/>
      <c r="I61" s="66"/>
    </row>
    <row r="62" spans="1:9" ht="15">
      <c r="A62" s="65"/>
      <c r="B62" s="63" t="s">
        <v>223</v>
      </c>
      <c r="H62" s="66"/>
      <c r="I62" s="66"/>
    </row>
    <row r="63" spans="1:9" ht="15">
      <c r="A63" s="65"/>
      <c r="H63" s="66"/>
      <c r="I63" s="66"/>
    </row>
    <row r="64" spans="1:9" ht="15">
      <c r="A64" s="65"/>
      <c r="B64" s="64"/>
      <c r="G64" s="66"/>
      <c r="H64" s="66"/>
      <c r="I64" s="66"/>
    </row>
    <row r="65" spans="1:9" ht="15">
      <c r="A65" s="65" t="s">
        <v>131</v>
      </c>
      <c r="B65" s="64" t="s">
        <v>132</v>
      </c>
      <c r="G65" s="70"/>
      <c r="H65" s="70"/>
      <c r="I65" s="70"/>
    </row>
    <row r="66" spans="1:9" ht="15">
      <c r="A66" s="65"/>
      <c r="B66" s="64"/>
      <c r="G66" s="70"/>
      <c r="H66" s="70"/>
      <c r="I66" s="70"/>
    </row>
    <row r="67" spans="1:9" ht="15">
      <c r="A67" s="65"/>
      <c r="B67" s="63" t="s">
        <v>133</v>
      </c>
      <c r="G67" s="70"/>
      <c r="H67" s="70"/>
      <c r="I67" s="70"/>
    </row>
    <row r="68" spans="1:9" ht="15">
      <c r="A68" s="65"/>
      <c r="B68" s="63" t="s">
        <v>134</v>
      </c>
      <c r="G68" s="70"/>
      <c r="H68" s="70"/>
      <c r="I68" s="70"/>
    </row>
    <row r="69" spans="1:9" ht="15">
      <c r="A69" s="65"/>
      <c r="G69" s="70"/>
      <c r="H69" s="70"/>
      <c r="I69" s="70"/>
    </row>
    <row r="70" spans="1:9" ht="15">
      <c r="A70" s="65"/>
      <c r="G70" s="70"/>
      <c r="H70" s="70"/>
      <c r="I70" s="70"/>
    </row>
    <row r="71" spans="1:9" ht="15">
      <c r="A71" s="65"/>
      <c r="B71" s="64"/>
      <c r="G71" s="70"/>
      <c r="H71" s="70"/>
      <c r="I71" s="70"/>
    </row>
    <row r="72" spans="1:9" ht="15">
      <c r="A72" s="65"/>
      <c r="B72" s="64"/>
      <c r="G72" s="70"/>
      <c r="H72" s="70"/>
      <c r="I72" s="70"/>
    </row>
    <row r="73" spans="1:9" ht="15">
      <c r="A73" s="65" t="s">
        <v>135</v>
      </c>
      <c r="B73" s="64" t="s">
        <v>136</v>
      </c>
      <c r="G73" s="70"/>
      <c r="H73" s="70"/>
      <c r="I73" s="70"/>
    </row>
    <row r="74" spans="1:9" ht="15">
      <c r="A74" s="65"/>
      <c r="B74" s="64"/>
      <c r="G74" s="70"/>
      <c r="H74" s="70"/>
      <c r="I74" s="70"/>
    </row>
    <row r="75" spans="1:9" ht="15">
      <c r="A75" s="65"/>
      <c r="B75" s="63" t="s">
        <v>283</v>
      </c>
      <c r="G75" s="70"/>
      <c r="H75" s="70"/>
      <c r="I75" s="70"/>
    </row>
    <row r="76" spans="1:9" ht="15">
      <c r="A76" s="65"/>
      <c r="B76" s="63" t="s">
        <v>284</v>
      </c>
      <c r="G76" s="70"/>
      <c r="H76" s="70"/>
      <c r="I76" s="70"/>
    </row>
    <row r="77" spans="1:9" ht="15">
      <c r="A77" s="65"/>
      <c r="B77" s="63" t="s">
        <v>285</v>
      </c>
      <c r="G77" s="70"/>
      <c r="H77" s="70"/>
      <c r="I77" s="70"/>
    </row>
    <row r="78" spans="1:9" ht="15">
      <c r="A78" s="65"/>
      <c r="B78" s="63" t="s">
        <v>286</v>
      </c>
      <c r="G78" s="70"/>
      <c r="H78" s="70"/>
      <c r="I78" s="70"/>
    </row>
    <row r="79" spans="1:9" ht="15">
      <c r="A79" s="65"/>
      <c r="G79" s="70"/>
      <c r="H79" s="70"/>
      <c r="I79" s="70"/>
    </row>
    <row r="80" spans="1:9" ht="15">
      <c r="A80" s="65"/>
      <c r="B80" s="63" t="s">
        <v>358</v>
      </c>
      <c r="G80" s="70"/>
      <c r="H80" s="70"/>
      <c r="I80" s="70"/>
    </row>
    <row r="81" spans="1:9" ht="15">
      <c r="A81" s="65"/>
      <c r="B81" s="63" t="s">
        <v>357</v>
      </c>
      <c r="G81" s="70"/>
      <c r="H81" s="70"/>
      <c r="I81" s="70"/>
    </row>
    <row r="82" spans="1:9" ht="15">
      <c r="A82" s="65"/>
      <c r="B82" s="63" t="s">
        <v>359</v>
      </c>
      <c r="G82" s="70"/>
      <c r="H82" s="70"/>
      <c r="I82" s="70"/>
    </row>
    <row r="83" spans="1:9" ht="15">
      <c r="A83" s="65"/>
      <c r="G83" s="70"/>
      <c r="H83" s="70"/>
      <c r="I83" s="70"/>
    </row>
    <row r="84" spans="1:9" ht="15">
      <c r="A84" s="65"/>
      <c r="G84" s="70"/>
      <c r="H84" s="70"/>
      <c r="I84" s="70"/>
    </row>
    <row r="85" spans="1:2" ht="15">
      <c r="A85" s="65" t="s">
        <v>137</v>
      </c>
      <c r="B85" s="64" t="s">
        <v>138</v>
      </c>
    </row>
    <row r="86" ht="15">
      <c r="B86" s="64"/>
    </row>
    <row r="87" ht="15">
      <c r="B87" s="63" t="s">
        <v>329</v>
      </c>
    </row>
    <row r="89" spans="7:9" ht="15">
      <c r="G89" s="66" t="s">
        <v>16</v>
      </c>
      <c r="H89" s="66" t="s">
        <v>255</v>
      </c>
      <c r="I89" s="66"/>
    </row>
    <row r="90" spans="7:9" ht="15">
      <c r="G90" s="66" t="s">
        <v>139</v>
      </c>
      <c r="H90" s="66" t="s">
        <v>139</v>
      </c>
      <c r="I90" s="66"/>
    </row>
    <row r="91" spans="10:11" ht="15">
      <c r="J91" s="68"/>
      <c r="K91" s="68"/>
    </row>
    <row r="92" spans="3:17" ht="15">
      <c r="C92" s="63" t="s">
        <v>244</v>
      </c>
      <c r="G92" s="71">
        <v>169658</v>
      </c>
      <c r="H92" s="71">
        <v>12954</v>
      </c>
      <c r="I92" s="72"/>
      <c r="J92" s="72"/>
      <c r="K92" s="72"/>
      <c r="P92" s="72"/>
      <c r="Q92" s="72"/>
    </row>
    <row r="93" spans="3:17" ht="15">
      <c r="C93" s="63" t="s">
        <v>231</v>
      </c>
      <c r="G93" s="71">
        <v>20909</v>
      </c>
      <c r="H93" s="71">
        <v>-3417</v>
      </c>
      <c r="I93" s="72"/>
      <c r="J93" s="72"/>
      <c r="K93" s="72"/>
      <c r="P93" s="72"/>
      <c r="Q93" s="72"/>
    </row>
    <row r="94" spans="3:17" ht="15">
      <c r="C94" s="63" t="s">
        <v>140</v>
      </c>
      <c r="G94" s="71">
        <v>11511</v>
      </c>
      <c r="H94" s="71">
        <v>724</v>
      </c>
      <c r="I94" s="72"/>
      <c r="J94" s="72"/>
      <c r="K94" s="72"/>
      <c r="P94" s="72"/>
      <c r="Q94" s="72"/>
    </row>
    <row r="95" spans="3:17" ht="15">
      <c r="C95" s="63" t="s">
        <v>287</v>
      </c>
      <c r="G95" s="71">
        <v>17120</v>
      </c>
      <c r="H95" s="71">
        <v>721</v>
      </c>
      <c r="I95" s="72"/>
      <c r="J95" s="72"/>
      <c r="K95" s="72"/>
      <c r="P95" s="72"/>
      <c r="Q95" s="72"/>
    </row>
    <row r="96" spans="3:17" ht="15">
      <c r="C96" s="63" t="s">
        <v>141</v>
      </c>
      <c r="G96" s="71">
        <v>743</v>
      </c>
      <c r="H96" s="71">
        <v>17643</v>
      </c>
      <c r="I96" s="72"/>
      <c r="J96" s="72"/>
      <c r="K96" s="72"/>
      <c r="P96" s="72"/>
      <c r="Q96" s="72"/>
    </row>
    <row r="97" spans="3:17" ht="15">
      <c r="C97" s="63" t="s">
        <v>243</v>
      </c>
      <c r="G97" s="73">
        <v>0</v>
      </c>
      <c r="H97" s="73">
        <v>6224</v>
      </c>
      <c r="I97" s="72"/>
      <c r="J97" s="72"/>
      <c r="K97" s="72"/>
      <c r="P97" s="72"/>
      <c r="Q97" s="72"/>
    </row>
    <row r="98" spans="7:17" ht="15">
      <c r="G98" s="72">
        <f>SUM(G92:G97)</f>
        <v>219941</v>
      </c>
      <c r="H98" s="72">
        <f>SUM(H92:H97)</f>
        <v>34849</v>
      </c>
      <c r="I98" s="72"/>
      <c r="J98" s="72"/>
      <c r="K98" s="72"/>
      <c r="P98" s="72"/>
      <c r="Q98" s="72"/>
    </row>
    <row r="99" spans="3:17" ht="15">
      <c r="C99" s="63" t="s">
        <v>288</v>
      </c>
      <c r="G99" s="72">
        <v>-4647</v>
      </c>
      <c r="H99" s="72">
        <v>-20753</v>
      </c>
      <c r="I99" s="72"/>
      <c r="J99" s="72"/>
      <c r="K99" s="72"/>
      <c r="P99" s="72"/>
      <c r="Q99" s="72"/>
    </row>
    <row r="100" spans="7:17" ht="15.75" thickBot="1">
      <c r="G100" s="143">
        <f>SUM(G98:G99)</f>
        <v>215294</v>
      </c>
      <c r="H100" s="72"/>
      <c r="I100" s="72"/>
      <c r="J100" s="72"/>
      <c r="K100" s="72"/>
      <c r="P100" s="72"/>
      <c r="Q100" s="72"/>
    </row>
    <row r="101" spans="7:17" ht="15.75" thickTop="1">
      <c r="G101" s="72"/>
      <c r="H101" s="72"/>
      <c r="I101" s="72"/>
      <c r="J101" s="72"/>
      <c r="K101" s="72"/>
      <c r="P101" s="72"/>
      <c r="Q101" s="72"/>
    </row>
    <row r="102" spans="3:17" ht="15">
      <c r="C102" s="63" t="s">
        <v>289</v>
      </c>
      <c r="G102" s="72"/>
      <c r="H102" s="72">
        <v>3180</v>
      </c>
      <c r="I102" s="72"/>
      <c r="J102" s="72"/>
      <c r="K102" s="72"/>
      <c r="P102" s="72"/>
      <c r="Q102" s="72"/>
    </row>
    <row r="103" spans="3:17" ht="15">
      <c r="C103" s="63" t="s">
        <v>290</v>
      </c>
      <c r="G103" s="72"/>
      <c r="H103" s="72">
        <v>-9020</v>
      </c>
      <c r="I103" s="72"/>
      <c r="J103" s="72"/>
      <c r="K103" s="72"/>
      <c r="P103" s="72"/>
      <c r="Q103" s="72"/>
    </row>
    <row r="104" spans="3:17" ht="15">
      <c r="C104" s="63" t="s">
        <v>234</v>
      </c>
      <c r="G104" s="72"/>
      <c r="H104" s="73">
        <v>-856</v>
      </c>
      <c r="I104" s="72"/>
      <c r="J104" s="72"/>
      <c r="K104" s="72"/>
      <c r="P104" s="72"/>
      <c r="Q104" s="72"/>
    </row>
    <row r="105" spans="3:17" ht="15">
      <c r="C105" s="63" t="s">
        <v>235</v>
      </c>
      <c r="G105" s="72"/>
      <c r="H105" s="72">
        <f>SUM(H98:H104)</f>
        <v>7400</v>
      </c>
      <c r="I105" s="72"/>
      <c r="J105" s="72"/>
      <c r="K105" s="72"/>
      <c r="P105" s="72"/>
      <c r="Q105" s="72"/>
    </row>
    <row r="106" spans="3:17" ht="15">
      <c r="C106" s="63" t="s">
        <v>33</v>
      </c>
      <c r="G106" s="72"/>
      <c r="H106" s="72">
        <v>-3546</v>
      </c>
      <c r="I106" s="72"/>
      <c r="J106" s="72"/>
      <c r="K106" s="72"/>
      <c r="P106" s="72"/>
      <c r="Q106" s="72"/>
    </row>
    <row r="107" spans="3:17" ht="15.75" thickBot="1">
      <c r="C107" s="63" t="s">
        <v>236</v>
      </c>
      <c r="G107" s="72"/>
      <c r="H107" s="143">
        <f>SUM(H105:H106)</f>
        <v>3854</v>
      </c>
      <c r="I107" s="72"/>
      <c r="J107" s="72"/>
      <c r="K107" s="72"/>
      <c r="P107" s="72"/>
      <c r="Q107" s="72"/>
    </row>
    <row r="108" spans="7:9" ht="15" customHeight="1" thickTop="1">
      <c r="G108" s="72"/>
      <c r="H108" s="72"/>
      <c r="I108" s="72"/>
    </row>
    <row r="109" spans="3:9" ht="15" customHeight="1">
      <c r="C109" s="63" t="s">
        <v>291</v>
      </c>
      <c r="G109" s="72"/>
      <c r="H109" s="72"/>
      <c r="I109" s="72"/>
    </row>
    <row r="110" spans="7:9" ht="15" customHeight="1">
      <c r="G110" s="72"/>
      <c r="H110" s="72"/>
      <c r="I110" s="72"/>
    </row>
    <row r="111" spans="3:9" ht="15">
      <c r="C111" s="63" t="s">
        <v>292</v>
      </c>
      <c r="G111" s="72"/>
      <c r="H111" s="72"/>
      <c r="I111" s="72"/>
    </row>
    <row r="112" spans="7:9" ht="15">
      <c r="G112" s="72"/>
      <c r="H112" s="72"/>
      <c r="I112" s="72"/>
    </row>
    <row r="113" spans="7:9" ht="15">
      <c r="G113" s="72"/>
      <c r="H113" s="72"/>
      <c r="I113" s="72"/>
    </row>
    <row r="114" spans="1:9" ht="15">
      <c r="A114" s="65" t="s">
        <v>142</v>
      </c>
      <c r="B114" s="64" t="s">
        <v>143</v>
      </c>
      <c r="G114" s="72"/>
      <c r="H114" s="72"/>
      <c r="I114" s="72"/>
    </row>
    <row r="115" spans="7:9" ht="15">
      <c r="G115" s="72"/>
      <c r="H115" s="72"/>
      <c r="I115" s="72"/>
    </row>
    <row r="116" spans="2:9" ht="15">
      <c r="B116" s="63" t="s">
        <v>144</v>
      </c>
      <c r="G116" s="72"/>
      <c r="H116" s="72"/>
      <c r="I116" s="72"/>
    </row>
    <row r="117" spans="2:9" ht="15">
      <c r="B117" s="63" t="s">
        <v>145</v>
      </c>
      <c r="G117" s="72"/>
      <c r="H117" s="72"/>
      <c r="I117" s="72"/>
    </row>
    <row r="118" spans="7:9" ht="15">
      <c r="G118" s="72"/>
      <c r="H118" s="72"/>
      <c r="I118" s="72"/>
    </row>
    <row r="119" spans="7:9" ht="15">
      <c r="G119" s="72"/>
      <c r="H119" s="72"/>
      <c r="I119" s="72"/>
    </row>
    <row r="120" spans="1:9" ht="15">
      <c r="A120" s="65" t="s">
        <v>146</v>
      </c>
      <c r="B120" s="64" t="s">
        <v>293</v>
      </c>
      <c r="G120" s="72"/>
      <c r="H120" s="72"/>
      <c r="I120" s="72"/>
    </row>
    <row r="121" spans="2:9" ht="15">
      <c r="B121" s="64" t="s">
        <v>147</v>
      </c>
      <c r="G121" s="72"/>
      <c r="H121" s="72"/>
      <c r="I121" s="72"/>
    </row>
    <row r="122" spans="7:9" ht="15">
      <c r="G122" s="72"/>
      <c r="H122" s="72"/>
      <c r="I122" s="72"/>
    </row>
    <row r="123" spans="2:9" ht="15">
      <c r="B123" s="63" t="s">
        <v>148</v>
      </c>
      <c r="G123" s="72"/>
      <c r="H123" s="72"/>
      <c r="I123" s="72"/>
    </row>
    <row r="124" spans="2:9" ht="15">
      <c r="B124" s="63" t="s">
        <v>224</v>
      </c>
      <c r="G124" s="72"/>
      <c r="H124" s="72"/>
      <c r="I124" s="72"/>
    </row>
    <row r="125" spans="7:9" ht="15">
      <c r="G125" s="72"/>
      <c r="H125" s="72"/>
      <c r="I125" s="72"/>
    </row>
    <row r="126" spans="7:9" ht="15">
      <c r="G126" s="72"/>
      <c r="H126" s="72"/>
      <c r="I126" s="72"/>
    </row>
    <row r="127" spans="1:9" ht="15">
      <c r="A127" s="65" t="s">
        <v>149</v>
      </c>
      <c r="B127" s="64" t="s">
        <v>150</v>
      </c>
      <c r="G127" s="72"/>
      <c r="H127" s="72"/>
      <c r="I127" s="72"/>
    </row>
    <row r="128" spans="1:9" ht="15">
      <c r="A128" s="65"/>
      <c r="B128" s="64"/>
      <c r="G128" s="72"/>
      <c r="H128" s="72"/>
      <c r="I128" s="72"/>
    </row>
    <row r="129" spans="2:9" ht="15">
      <c r="B129" s="63" t="s">
        <v>294</v>
      </c>
      <c r="G129" s="72"/>
      <c r="H129" s="72"/>
      <c r="I129" s="72"/>
    </row>
    <row r="130" spans="2:9" ht="15">
      <c r="B130" s="63" t="s">
        <v>295</v>
      </c>
      <c r="G130" s="72"/>
      <c r="H130" s="72"/>
      <c r="I130" s="72"/>
    </row>
    <row r="131" spans="7:9" ht="15">
      <c r="G131" s="72"/>
      <c r="H131" s="72"/>
      <c r="I131" s="72"/>
    </row>
    <row r="132" spans="7:9" ht="15">
      <c r="G132" s="72"/>
      <c r="H132" s="72"/>
      <c r="I132" s="72"/>
    </row>
    <row r="133" spans="7:9" ht="15">
      <c r="G133" s="72"/>
      <c r="H133" s="72"/>
      <c r="I133" s="72"/>
    </row>
    <row r="134" spans="7:9" ht="15">
      <c r="G134" s="72"/>
      <c r="H134" s="72"/>
      <c r="I134" s="72"/>
    </row>
    <row r="135" spans="7:9" ht="15">
      <c r="G135" s="72"/>
      <c r="H135" s="72"/>
      <c r="I135" s="72"/>
    </row>
    <row r="136" spans="7:9" ht="15">
      <c r="G136" s="72"/>
      <c r="H136" s="72"/>
      <c r="I136" s="72"/>
    </row>
    <row r="137" spans="7:9" ht="15">
      <c r="G137" s="72"/>
      <c r="H137" s="72"/>
      <c r="I137" s="72"/>
    </row>
    <row r="138" spans="7:9" ht="15">
      <c r="G138" s="72"/>
      <c r="H138" s="72"/>
      <c r="I138" s="72"/>
    </row>
    <row r="139" spans="7:9" ht="15">
      <c r="G139" s="72"/>
      <c r="H139" s="72"/>
      <c r="I139" s="72"/>
    </row>
    <row r="140" spans="7:9" ht="15">
      <c r="G140" s="72"/>
      <c r="H140" s="72"/>
      <c r="I140" s="72"/>
    </row>
    <row r="141" spans="7:9" ht="15">
      <c r="G141" s="72"/>
      <c r="H141" s="72"/>
      <c r="I141" s="72"/>
    </row>
    <row r="142" spans="7:9" ht="15">
      <c r="G142" s="72"/>
      <c r="H142" s="72"/>
      <c r="I142" s="72"/>
    </row>
    <row r="143" spans="8:9" ht="15">
      <c r="H143" s="72"/>
      <c r="I143" s="72"/>
    </row>
    <row r="144" spans="7:9" ht="15">
      <c r="G144" s="72"/>
      <c r="H144" s="72"/>
      <c r="I144" s="72"/>
    </row>
    <row r="145" spans="1:2" ht="15">
      <c r="A145" s="65" t="s">
        <v>151</v>
      </c>
      <c r="B145" s="64" t="s">
        <v>152</v>
      </c>
    </row>
    <row r="146" ht="15">
      <c r="B146" s="64"/>
    </row>
    <row r="147" spans="2:5" ht="15">
      <c r="B147" s="63" t="s">
        <v>153</v>
      </c>
      <c r="C147" s="64" t="s">
        <v>154</v>
      </c>
      <c r="D147" s="64"/>
      <c r="E147" s="64"/>
    </row>
    <row r="148" spans="2:10" ht="15">
      <c r="B148" s="64"/>
      <c r="I148" s="66" t="s">
        <v>155</v>
      </c>
      <c r="J148" s="66" t="s">
        <v>156</v>
      </c>
    </row>
    <row r="149" spans="2:10" ht="15">
      <c r="B149" s="64"/>
      <c r="I149" s="66" t="s">
        <v>157</v>
      </c>
      <c r="J149" s="66" t="s">
        <v>157</v>
      </c>
    </row>
    <row r="150" spans="2:10" ht="15">
      <c r="B150" s="64"/>
      <c r="I150" s="74" t="s">
        <v>360</v>
      </c>
      <c r="J150" s="74" t="s">
        <v>361</v>
      </c>
    </row>
    <row r="151" spans="2:10" ht="15">
      <c r="B151" s="64"/>
      <c r="I151" s="66" t="s">
        <v>15</v>
      </c>
      <c r="J151" s="66" t="s">
        <v>15</v>
      </c>
    </row>
    <row r="152" ht="15">
      <c r="B152" s="64"/>
    </row>
    <row r="153" ht="15">
      <c r="B153" s="64"/>
    </row>
    <row r="154" ht="15">
      <c r="C154" s="63" t="s">
        <v>158</v>
      </c>
    </row>
    <row r="155" spans="3:10" ht="15.75" thickBot="1">
      <c r="C155" s="63" t="s">
        <v>159</v>
      </c>
      <c r="I155" s="75">
        <v>85915</v>
      </c>
      <c r="J155" s="75">
        <v>108835</v>
      </c>
    </row>
    <row r="156" spans="9:10" ht="15.75" thickTop="1">
      <c r="I156" s="133"/>
      <c r="J156" s="133"/>
    </row>
    <row r="158" spans="2:4" ht="15">
      <c r="B158" s="63" t="s">
        <v>160</v>
      </c>
      <c r="C158" s="64" t="s">
        <v>161</v>
      </c>
      <c r="D158" s="64"/>
    </row>
    <row r="160" ht="15">
      <c r="C160" s="63" t="s">
        <v>225</v>
      </c>
    </row>
    <row r="161" ht="15">
      <c r="C161" s="63" t="s">
        <v>162</v>
      </c>
    </row>
    <row r="164" spans="1:10" ht="15">
      <c r="A164" s="65" t="s">
        <v>245</v>
      </c>
      <c r="B164" s="64" t="s">
        <v>336</v>
      </c>
      <c r="I164" s="66" t="s">
        <v>155</v>
      </c>
      <c r="J164" s="66" t="s">
        <v>156</v>
      </c>
    </row>
    <row r="165" spans="9:10" ht="15">
      <c r="I165" s="66" t="s">
        <v>157</v>
      </c>
      <c r="J165" s="66" t="s">
        <v>157</v>
      </c>
    </row>
    <row r="166" spans="9:10" ht="15">
      <c r="I166" s="74" t="s">
        <v>360</v>
      </c>
      <c r="J166" s="74" t="s">
        <v>361</v>
      </c>
    </row>
    <row r="167" spans="9:10" ht="15">
      <c r="I167" s="66" t="s">
        <v>15</v>
      </c>
      <c r="J167" s="66" t="s">
        <v>15</v>
      </c>
    </row>
    <row r="168" ht="15">
      <c r="B168" s="63" t="s">
        <v>337</v>
      </c>
    </row>
    <row r="169" spans="2:10" ht="15.75" thickBot="1">
      <c r="B169" s="65" t="s">
        <v>338</v>
      </c>
      <c r="I169" s="75">
        <v>18900</v>
      </c>
      <c r="J169" s="75">
        <v>275</v>
      </c>
    </row>
    <row r="170" ht="15.75" thickTop="1"/>
    <row r="172" spans="1:2" ht="15">
      <c r="A172" s="65" t="s">
        <v>164</v>
      </c>
      <c r="B172" s="64" t="s">
        <v>163</v>
      </c>
    </row>
    <row r="173" ht="15">
      <c r="B173" s="64"/>
    </row>
    <row r="174" ht="15">
      <c r="B174" s="63" t="s">
        <v>1</v>
      </c>
    </row>
    <row r="175" ht="15">
      <c r="B175" s="63" t="s">
        <v>2</v>
      </c>
    </row>
    <row r="177" ht="15">
      <c r="B177" s="63" t="s">
        <v>355</v>
      </c>
    </row>
    <row r="178" ht="15">
      <c r="B178" s="63" t="s">
        <v>356</v>
      </c>
    </row>
    <row r="181" spans="1:2" ht="15">
      <c r="A181" s="65" t="s">
        <v>169</v>
      </c>
      <c r="B181" s="64" t="s">
        <v>165</v>
      </c>
    </row>
    <row r="182" spans="1:2" ht="15">
      <c r="A182" s="65"/>
      <c r="B182" s="64"/>
    </row>
    <row r="183" spans="10:11" ht="15">
      <c r="J183" s="189"/>
      <c r="K183" s="189"/>
    </row>
    <row r="184" spans="9:10" ht="15">
      <c r="I184" s="66" t="s">
        <v>166</v>
      </c>
      <c r="J184" s="66" t="s">
        <v>167</v>
      </c>
    </row>
    <row r="185" spans="9:10" ht="15">
      <c r="I185" s="66" t="s">
        <v>155</v>
      </c>
      <c r="J185" s="66" t="s">
        <v>155</v>
      </c>
    </row>
    <row r="186" spans="9:10" ht="15">
      <c r="I186" s="74" t="s">
        <v>360</v>
      </c>
      <c r="J186" s="74" t="s">
        <v>362</v>
      </c>
    </row>
    <row r="187" spans="9:10" ht="15">
      <c r="I187" s="66" t="s">
        <v>15</v>
      </c>
      <c r="J187" s="66" t="s">
        <v>15</v>
      </c>
    </row>
    <row r="188" spans="9:10" ht="15">
      <c r="I188" s="66"/>
      <c r="J188" s="66"/>
    </row>
    <row r="189" spans="2:10" ht="15.75" thickBot="1">
      <c r="B189" s="63" t="s">
        <v>16</v>
      </c>
      <c r="I189" s="75">
        <v>57254</v>
      </c>
      <c r="J189" s="75">
        <v>61208</v>
      </c>
    </row>
    <row r="190" spans="2:10" ht="16.5" thickBot="1" thickTop="1">
      <c r="B190" s="63" t="s">
        <v>168</v>
      </c>
      <c r="I190" s="75">
        <v>1726</v>
      </c>
      <c r="J190" s="75">
        <v>1511</v>
      </c>
    </row>
    <row r="191" spans="10:11" ht="15.75" thickTop="1">
      <c r="J191" s="66"/>
      <c r="K191" s="66"/>
    </row>
    <row r="192" spans="2:11" ht="15">
      <c r="B192" s="63" t="s">
        <v>351</v>
      </c>
      <c r="J192" s="66"/>
      <c r="K192" s="66"/>
    </row>
    <row r="193" ht="15">
      <c r="B193" s="63" t="s">
        <v>352</v>
      </c>
    </row>
    <row r="196" spans="1:2" ht="15">
      <c r="A196" s="65" t="s">
        <v>246</v>
      </c>
      <c r="B196" s="64" t="s">
        <v>170</v>
      </c>
    </row>
    <row r="198" ht="15">
      <c r="B198" s="63" t="s">
        <v>353</v>
      </c>
    </row>
    <row r="199" ht="15">
      <c r="B199" s="63" t="s">
        <v>354</v>
      </c>
    </row>
    <row r="202" spans="1:2" ht="15">
      <c r="A202" s="65" t="s">
        <v>173</v>
      </c>
      <c r="B202" s="64" t="s">
        <v>171</v>
      </c>
    </row>
    <row r="203" ht="15">
      <c r="B203" s="64"/>
    </row>
    <row r="204" ht="15">
      <c r="B204" s="63" t="s">
        <v>172</v>
      </c>
    </row>
    <row r="213" ht="15">
      <c r="G213" s="76"/>
    </row>
    <row r="214" ht="15">
      <c r="G214" s="76"/>
    </row>
    <row r="215" spans="1:2" ht="15">
      <c r="A215" s="65" t="s">
        <v>182</v>
      </c>
      <c r="B215" s="64" t="s">
        <v>33</v>
      </c>
    </row>
    <row r="216" spans="1:2" ht="15">
      <c r="A216" s="65"/>
      <c r="B216" s="64"/>
    </row>
    <row r="217" spans="1:10" ht="15">
      <c r="A217" s="65"/>
      <c r="B217" s="63" t="s">
        <v>174</v>
      </c>
      <c r="G217" s="189" t="s">
        <v>175</v>
      </c>
      <c r="H217" s="189"/>
      <c r="I217" s="189" t="s">
        <v>176</v>
      </c>
      <c r="J217" s="189"/>
    </row>
    <row r="218" spans="1:10" ht="15">
      <c r="A218" s="65"/>
      <c r="B218" s="64"/>
      <c r="G218" s="66" t="s">
        <v>177</v>
      </c>
      <c r="H218" s="66" t="s">
        <v>178</v>
      </c>
      <c r="I218" s="66" t="s">
        <v>177</v>
      </c>
      <c r="J218" s="66" t="s">
        <v>178</v>
      </c>
    </row>
    <row r="219" spans="1:10" ht="15">
      <c r="A219" s="65"/>
      <c r="B219" s="64"/>
      <c r="G219" s="66" t="s">
        <v>179</v>
      </c>
      <c r="H219" s="66" t="s">
        <v>179</v>
      </c>
      <c r="I219" s="66" t="s">
        <v>179</v>
      </c>
      <c r="J219" s="66" t="s">
        <v>179</v>
      </c>
    </row>
    <row r="220" spans="1:10" ht="15">
      <c r="A220" s="65"/>
      <c r="B220" s="64"/>
      <c r="G220" s="66" t="s">
        <v>155</v>
      </c>
      <c r="H220" s="66" t="s">
        <v>155</v>
      </c>
      <c r="I220" s="66" t="s">
        <v>180</v>
      </c>
      <c r="J220" s="66" t="s">
        <v>180</v>
      </c>
    </row>
    <row r="221" spans="1:10" ht="15">
      <c r="A221" s="65"/>
      <c r="B221" s="64"/>
      <c r="G221" s="74" t="s">
        <v>360</v>
      </c>
      <c r="H221" s="74" t="s">
        <v>361</v>
      </c>
      <c r="I221" s="74" t="s">
        <v>360</v>
      </c>
      <c r="J221" s="74" t="s">
        <v>361</v>
      </c>
    </row>
    <row r="222" spans="1:10" ht="15">
      <c r="A222" s="65"/>
      <c r="B222" s="64"/>
      <c r="G222" s="74"/>
      <c r="H222" s="74" t="s">
        <v>281</v>
      </c>
      <c r="I222" s="74"/>
      <c r="J222" s="74" t="s">
        <v>281</v>
      </c>
    </row>
    <row r="223" spans="1:10" ht="15">
      <c r="A223" s="65"/>
      <c r="B223" s="64"/>
      <c r="G223" s="66" t="s">
        <v>15</v>
      </c>
      <c r="H223" s="66" t="s">
        <v>15</v>
      </c>
      <c r="I223" s="66" t="s">
        <v>15</v>
      </c>
      <c r="J223" s="66" t="s">
        <v>15</v>
      </c>
    </row>
    <row r="224" ht="15">
      <c r="A224" s="65"/>
    </row>
    <row r="225" spans="1:10" ht="15">
      <c r="A225" s="65"/>
      <c r="B225" s="63" t="s">
        <v>68</v>
      </c>
      <c r="G225" s="70">
        <v>145</v>
      </c>
      <c r="H225" s="70">
        <v>-2747</v>
      </c>
      <c r="I225" s="70">
        <v>246</v>
      </c>
      <c r="J225" s="70">
        <f>-4115-117</f>
        <v>-4232</v>
      </c>
    </row>
    <row r="226" spans="1:10" ht="15">
      <c r="A226" s="65"/>
      <c r="B226" s="63" t="s">
        <v>181</v>
      </c>
      <c r="G226" s="70">
        <v>-524</v>
      </c>
      <c r="H226" s="70">
        <v>-342</v>
      </c>
      <c r="I226" s="76">
        <v>-3192</v>
      </c>
      <c r="J226" s="70">
        <f>-2711</f>
        <v>-2711</v>
      </c>
    </row>
    <row r="227" spans="1:10" ht="15">
      <c r="A227" s="65"/>
      <c r="B227" s="63" t="s">
        <v>226</v>
      </c>
      <c r="G227" s="70">
        <v>0</v>
      </c>
      <c r="H227" s="70">
        <v>-133</v>
      </c>
      <c r="I227" s="76">
        <v>0</v>
      </c>
      <c r="J227" s="70">
        <v>-133</v>
      </c>
    </row>
    <row r="228" spans="1:10" ht="15">
      <c r="A228" s="65"/>
      <c r="B228" s="63" t="s">
        <v>366</v>
      </c>
      <c r="G228" s="77">
        <v>-312</v>
      </c>
      <c r="H228" s="77">
        <v>-12</v>
      </c>
      <c r="I228" s="76">
        <v>-600</v>
      </c>
      <c r="J228" s="77">
        <v>-24</v>
      </c>
    </row>
    <row r="229" spans="7:10" ht="15">
      <c r="G229" s="78">
        <f>SUM(G225:G228)</f>
        <v>-691</v>
      </c>
      <c r="H229" s="78">
        <f>SUM(H225:H228)</f>
        <v>-3234</v>
      </c>
      <c r="I229" s="78">
        <f>SUM(I225:I228)</f>
        <v>-3546</v>
      </c>
      <c r="J229" s="78">
        <f>SUM(J225:J228)</f>
        <v>-7100</v>
      </c>
    </row>
    <row r="230" spans="7:10" ht="15">
      <c r="G230" s="76"/>
      <c r="H230" s="76"/>
      <c r="I230" s="76"/>
      <c r="J230" s="76"/>
    </row>
    <row r="231" spans="2:10" ht="15">
      <c r="B231" s="63" t="s">
        <v>296</v>
      </c>
      <c r="H231" s="76"/>
      <c r="I231" s="76"/>
      <c r="J231" s="76"/>
    </row>
    <row r="232" spans="2:10" ht="15">
      <c r="B232" s="63" t="s">
        <v>297</v>
      </c>
      <c r="H232" s="76"/>
      <c r="I232" s="76"/>
      <c r="J232" s="76"/>
    </row>
    <row r="233" spans="2:10" ht="15">
      <c r="B233" s="65"/>
      <c r="H233" s="76"/>
      <c r="I233" s="76"/>
      <c r="J233" s="76"/>
    </row>
    <row r="234" spans="2:10" ht="15">
      <c r="B234" s="65"/>
      <c r="H234" s="76"/>
      <c r="I234" s="76"/>
      <c r="J234" s="76"/>
    </row>
    <row r="235" spans="2:10" ht="15">
      <c r="B235" s="65"/>
      <c r="H235" s="76"/>
      <c r="I235" s="66" t="s">
        <v>177</v>
      </c>
      <c r="J235" s="66" t="s">
        <v>177</v>
      </c>
    </row>
    <row r="236" spans="2:10" ht="15">
      <c r="B236" s="65"/>
      <c r="H236" s="76"/>
      <c r="I236" s="66" t="s">
        <v>179</v>
      </c>
      <c r="J236" s="66" t="s">
        <v>179</v>
      </c>
    </row>
    <row r="237" spans="2:10" ht="15">
      <c r="B237" s="65"/>
      <c r="H237" s="76"/>
      <c r="I237" s="66" t="s">
        <v>155</v>
      </c>
      <c r="J237" s="66" t="s">
        <v>180</v>
      </c>
    </row>
    <row r="238" spans="2:10" ht="15">
      <c r="B238" s="65"/>
      <c r="H238" s="76"/>
      <c r="I238" s="74" t="s">
        <v>360</v>
      </c>
      <c r="J238" s="74" t="s">
        <v>360</v>
      </c>
    </row>
    <row r="239" spans="2:10" ht="15">
      <c r="B239" s="65"/>
      <c r="H239" s="76"/>
      <c r="I239" s="66" t="s">
        <v>15</v>
      </c>
      <c r="J239" s="66" t="s">
        <v>15</v>
      </c>
    </row>
    <row r="240" spans="2:10" ht="15">
      <c r="B240" s="65"/>
      <c r="H240" s="76"/>
      <c r="I240" s="76"/>
      <c r="J240" s="76"/>
    </row>
    <row r="241" spans="2:10" ht="15.75" thickBot="1">
      <c r="B241" s="63" t="s">
        <v>298</v>
      </c>
      <c r="H241" s="76"/>
      <c r="I241" s="152">
        <v>1726</v>
      </c>
      <c r="J241" s="152">
        <v>7400</v>
      </c>
    </row>
    <row r="242" spans="2:10" ht="15">
      <c r="B242" s="65"/>
      <c r="H242" s="76"/>
      <c r="I242" s="76"/>
      <c r="J242" s="76"/>
    </row>
    <row r="243" spans="2:10" ht="15">
      <c r="B243" s="65"/>
      <c r="H243" s="76"/>
      <c r="I243" s="76"/>
      <c r="J243" s="76"/>
    </row>
    <row r="244" spans="2:17" ht="15">
      <c r="B244" s="63" t="s">
        <v>299</v>
      </c>
      <c r="H244" s="76"/>
      <c r="I244" s="76">
        <v>483</v>
      </c>
      <c r="J244" s="76">
        <v>2072</v>
      </c>
      <c r="M244" s="76"/>
      <c r="N244" s="76"/>
      <c r="P244" s="76"/>
      <c r="Q244" s="76"/>
    </row>
    <row r="245" spans="2:17" ht="15">
      <c r="B245" s="65"/>
      <c r="H245" s="76"/>
      <c r="I245" s="76"/>
      <c r="J245" s="76"/>
      <c r="M245" s="76"/>
      <c r="N245" s="76"/>
      <c r="P245" s="76"/>
      <c r="Q245" s="76"/>
    </row>
    <row r="246" spans="2:17" ht="15">
      <c r="B246" s="63" t="s">
        <v>300</v>
      </c>
      <c r="H246" s="76"/>
      <c r="I246" s="76">
        <v>850</v>
      </c>
      <c r="J246" s="76">
        <v>1557</v>
      </c>
      <c r="L246" s="76"/>
      <c r="M246" s="76"/>
      <c r="N246" s="76"/>
      <c r="P246" s="76"/>
      <c r="Q246" s="76"/>
    </row>
    <row r="247" spans="2:17" ht="15">
      <c r="B247" s="63" t="s">
        <v>339</v>
      </c>
      <c r="H247" s="76"/>
      <c r="I247" s="76">
        <v>-24</v>
      </c>
      <c r="J247" s="76">
        <v>-24</v>
      </c>
      <c r="L247" s="76"/>
      <c r="M247" s="76"/>
      <c r="N247" s="76"/>
      <c r="P247" s="76"/>
      <c r="Q247" s="76"/>
    </row>
    <row r="248" spans="2:17" ht="15">
      <c r="B248" s="63" t="s">
        <v>340</v>
      </c>
      <c r="H248" s="76"/>
      <c r="I248" s="76">
        <v>-1156</v>
      </c>
      <c r="J248" s="76">
        <v>899</v>
      </c>
      <c r="L248" s="76"/>
      <c r="M248" s="76"/>
      <c r="N248" s="76"/>
      <c r="P248" s="76"/>
      <c r="Q248" s="76"/>
    </row>
    <row r="249" spans="2:17" ht="15">
      <c r="B249" s="63" t="s">
        <v>341</v>
      </c>
      <c r="H249" s="76"/>
      <c r="L249" s="76"/>
      <c r="M249" s="76"/>
      <c r="N249" s="76"/>
      <c r="P249" s="76"/>
      <c r="Q249" s="76"/>
    </row>
    <row r="250" spans="2:17" ht="15">
      <c r="B250" s="65" t="s">
        <v>342</v>
      </c>
      <c r="H250" s="76"/>
      <c r="I250" s="76">
        <v>101</v>
      </c>
      <c r="J250" s="76">
        <v>101</v>
      </c>
      <c r="L250" s="76"/>
      <c r="M250" s="76"/>
      <c r="N250" s="76"/>
      <c r="P250" s="76"/>
      <c r="Q250" s="76"/>
    </row>
    <row r="251" spans="2:17" ht="15">
      <c r="B251" s="65" t="s">
        <v>343</v>
      </c>
      <c r="H251" s="76"/>
      <c r="I251" s="76">
        <v>1131</v>
      </c>
      <c r="J251" s="76">
        <v>1131</v>
      </c>
      <c r="L251" s="76"/>
      <c r="M251" s="76"/>
      <c r="N251" s="76"/>
      <c r="P251" s="76"/>
      <c r="Q251" s="76"/>
    </row>
    <row r="252" spans="2:17" ht="15">
      <c r="B252" s="65" t="s">
        <v>349</v>
      </c>
      <c r="H252" s="76"/>
      <c r="I252" s="76">
        <v>197</v>
      </c>
      <c r="J252" s="76">
        <v>197</v>
      </c>
      <c r="L252" s="76"/>
      <c r="M252" s="76"/>
      <c r="N252" s="76"/>
      <c r="P252" s="76"/>
      <c r="Q252" s="76"/>
    </row>
    <row r="253" spans="2:17" ht="15">
      <c r="B253" s="63" t="s">
        <v>332</v>
      </c>
      <c r="H253" s="76"/>
      <c r="I253" s="76">
        <v>-364</v>
      </c>
      <c r="J253" s="76">
        <v>-364</v>
      </c>
      <c r="L253" s="76"/>
      <c r="M253" s="76"/>
      <c r="N253" s="76"/>
      <c r="P253" s="76"/>
      <c r="Q253" s="76"/>
    </row>
    <row r="254" spans="2:17" ht="15">
      <c r="B254" s="63" t="s">
        <v>333</v>
      </c>
      <c r="H254" s="76"/>
      <c r="I254" s="76">
        <v>-175</v>
      </c>
      <c r="J254" s="76">
        <v>-175</v>
      </c>
      <c r="L254" s="76"/>
      <c r="M254" s="76"/>
      <c r="N254" s="76"/>
      <c r="P254" s="76"/>
      <c r="Q254" s="76"/>
    </row>
    <row r="255" spans="2:17" ht="15">
      <c r="B255" s="63" t="s">
        <v>344</v>
      </c>
      <c r="H255" s="76"/>
      <c r="I255" s="76"/>
      <c r="J255" s="76"/>
      <c r="L255" s="76"/>
      <c r="M255" s="76"/>
      <c r="N255" s="76"/>
      <c r="P255" s="76"/>
      <c r="Q255" s="76"/>
    </row>
    <row r="256" spans="2:17" ht="15">
      <c r="B256" s="63" t="s">
        <v>345</v>
      </c>
      <c r="H256" s="76"/>
      <c r="I256" s="76">
        <v>-6</v>
      </c>
      <c r="J256" s="76">
        <v>-6</v>
      </c>
      <c r="L256" s="76"/>
      <c r="M256" s="76"/>
      <c r="N256" s="76"/>
      <c r="P256" s="76"/>
      <c r="Q256" s="76"/>
    </row>
    <row r="257" spans="2:17" ht="15">
      <c r="B257" s="63" t="s">
        <v>301</v>
      </c>
      <c r="H257" s="76"/>
      <c r="I257" s="76">
        <v>-329</v>
      </c>
      <c r="J257" s="76">
        <v>-2113</v>
      </c>
      <c r="L257" s="76"/>
      <c r="M257" s="76"/>
      <c r="N257" s="76"/>
      <c r="P257" s="76"/>
      <c r="Q257" s="76"/>
    </row>
    <row r="258" spans="2:17" ht="15">
      <c r="B258" s="63" t="s">
        <v>346</v>
      </c>
      <c r="H258" s="76"/>
      <c r="I258" s="76">
        <v>-329</v>
      </c>
      <c r="J258" s="76">
        <v>-329</v>
      </c>
      <c r="L258" s="76"/>
      <c r="M258" s="76"/>
      <c r="N258" s="76"/>
      <c r="P258" s="76"/>
      <c r="Q258" s="76"/>
    </row>
    <row r="259" spans="2:17" ht="15">
      <c r="B259" s="63" t="s">
        <v>367</v>
      </c>
      <c r="H259" s="76"/>
      <c r="I259" s="76">
        <v>312</v>
      </c>
      <c r="J259" s="76">
        <v>600</v>
      </c>
      <c r="L259" s="76"/>
      <c r="M259" s="76"/>
      <c r="N259" s="76"/>
      <c r="P259" s="76"/>
      <c r="Q259" s="76"/>
    </row>
    <row r="260" spans="2:10" ht="15">
      <c r="B260" s="63" t="s">
        <v>331</v>
      </c>
      <c r="H260" s="76"/>
      <c r="I260" s="78">
        <f>SUM(I244:I259)</f>
        <v>691</v>
      </c>
      <c r="J260" s="78">
        <f>SUM(J244:J259)</f>
        <v>3546</v>
      </c>
    </row>
    <row r="261" spans="8:10" ht="15">
      <c r="H261" s="76"/>
      <c r="I261" s="76"/>
      <c r="J261" s="76"/>
    </row>
    <row r="262" spans="8:10" ht="15">
      <c r="H262" s="76"/>
      <c r="I262" s="76"/>
      <c r="J262" s="76"/>
    </row>
    <row r="263" spans="1:2" ht="15">
      <c r="A263" s="65" t="s">
        <v>247</v>
      </c>
      <c r="B263" s="64" t="s">
        <v>183</v>
      </c>
    </row>
    <row r="264" spans="1:2" ht="15">
      <c r="A264" s="65"/>
      <c r="B264" s="64"/>
    </row>
    <row r="265" ht="15">
      <c r="B265" s="63" t="s">
        <v>302</v>
      </c>
    </row>
    <row r="266" spans="2:8" ht="15">
      <c r="B266" s="63" t="s">
        <v>162</v>
      </c>
      <c r="H266" s="79"/>
    </row>
    <row r="267" ht="15">
      <c r="H267" s="79"/>
    </row>
    <row r="268" ht="15">
      <c r="H268" s="68"/>
    </row>
    <row r="269" spans="1:2" ht="15">
      <c r="A269" s="65" t="s">
        <v>248</v>
      </c>
      <c r="B269" s="64" t="s">
        <v>184</v>
      </c>
    </row>
    <row r="270" spans="1:8" ht="15">
      <c r="A270" s="65"/>
      <c r="B270" s="64"/>
      <c r="H270" s="79" t="s">
        <v>185</v>
      </c>
    </row>
    <row r="271" spans="1:8" ht="15">
      <c r="A271" s="65"/>
      <c r="B271" s="63" t="s">
        <v>153</v>
      </c>
      <c r="C271" s="65" t="s">
        <v>186</v>
      </c>
      <c r="D271" s="63" t="s">
        <v>187</v>
      </c>
      <c r="H271" s="80">
        <v>0</v>
      </c>
    </row>
    <row r="272" spans="1:10" ht="15">
      <c r="A272" s="65"/>
      <c r="C272" s="65" t="s">
        <v>188</v>
      </c>
      <c r="D272" s="63" t="s">
        <v>189</v>
      </c>
      <c r="H272" s="81">
        <v>761</v>
      </c>
      <c r="J272" s="65"/>
    </row>
    <row r="273" spans="1:8" ht="15">
      <c r="A273" s="65"/>
      <c r="C273" s="65" t="s">
        <v>190</v>
      </c>
      <c r="D273" s="63" t="s">
        <v>191</v>
      </c>
      <c r="H273" s="80">
        <v>500</v>
      </c>
    </row>
    <row r="274" spans="1:8" ht="15">
      <c r="A274" s="65"/>
      <c r="H274" s="82"/>
    </row>
    <row r="275" spans="1:8" ht="15">
      <c r="A275" s="65"/>
      <c r="B275" s="63" t="s">
        <v>160</v>
      </c>
      <c r="C275" s="63" t="s">
        <v>3</v>
      </c>
      <c r="H275" s="82"/>
    </row>
    <row r="276" spans="1:8" ht="15">
      <c r="A276" s="65"/>
      <c r="H276" s="82"/>
    </row>
    <row r="277" spans="1:8" ht="15">
      <c r="A277" s="65"/>
      <c r="H277" s="83" t="s">
        <v>192</v>
      </c>
    </row>
    <row r="278" spans="3:8" ht="17.25">
      <c r="C278" s="63" t="s">
        <v>186</v>
      </c>
      <c r="D278" s="63" t="s">
        <v>193</v>
      </c>
      <c r="H278" s="84">
        <v>17389</v>
      </c>
    </row>
    <row r="279" spans="3:8" ht="17.25">
      <c r="C279" s="63" t="s">
        <v>188</v>
      </c>
      <c r="D279" s="63" t="s">
        <v>194</v>
      </c>
      <c r="H279" s="84">
        <v>1551</v>
      </c>
    </row>
    <row r="280" spans="3:8" ht="17.25">
      <c r="C280" s="63" t="s">
        <v>190</v>
      </c>
      <c r="D280" s="63" t="s">
        <v>195</v>
      </c>
      <c r="H280" s="84">
        <v>1551</v>
      </c>
    </row>
    <row r="281" ht="17.25">
      <c r="H281" s="85"/>
    </row>
    <row r="282" spans="7:8" ht="17.25">
      <c r="G282" s="76"/>
      <c r="H282" s="85"/>
    </row>
    <row r="283" spans="7:8" ht="17.25">
      <c r="G283" s="76"/>
      <c r="H283" s="85"/>
    </row>
    <row r="284" spans="1:7" ht="17.25">
      <c r="A284" s="65" t="s">
        <v>249</v>
      </c>
      <c r="B284" s="64" t="s">
        <v>196</v>
      </c>
      <c r="G284" s="85"/>
    </row>
    <row r="285" spans="2:7" ht="17.25">
      <c r="B285" s="64"/>
      <c r="G285" s="85"/>
    </row>
    <row r="286" spans="2:7" ht="17.25">
      <c r="B286" s="63" t="s">
        <v>197</v>
      </c>
      <c r="G286" s="85"/>
    </row>
    <row r="287" ht="17.25">
      <c r="G287" s="85"/>
    </row>
    <row r="288" spans="1:2" ht="15">
      <c r="A288" s="65" t="s">
        <v>250</v>
      </c>
      <c r="B288" s="64" t="s">
        <v>198</v>
      </c>
    </row>
    <row r="289" spans="1:2" ht="15">
      <c r="A289" s="65"/>
      <c r="B289" s="64"/>
    </row>
    <row r="290" spans="1:2" ht="15">
      <c r="A290" s="65"/>
      <c r="B290" s="63" t="s">
        <v>325</v>
      </c>
    </row>
    <row r="291" ht="15">
      <c r="A291" s="65"/>
    </row>
    <row r="292" spans="1:11" ht="15">
      <c r="A292" s="65"/>
      <c r="H292" s="86"/>
      <c r="I292" s="86" t="s">
        <v>192</v>
      </c>
      <c r="J292" s="69" t="s">
        <v>185</v>
      </c>
      <c r="K292" s="69"/>
    </row>
    <row r="293" spans="1:11" ht="12" customHeight="1">
      <c r="A293" s="65"/>
      <c r="H293" s="87"/>
      <c r="I293" s="88"/>
      <c r="J293" s="89"/>
      <c r="K293" s="68"/>
    </row>
    <row r="294" spans="1:11" ht="15">
      <c r="A294" s="65"/>
      <c r="B294" s="63" t="s">
        <v>153</v>
      </c>
      <c r="C294" s="64" t="s">
        <v>65</v>
      </c>
      <c r="H294" s="82"/>
      <c r="I294" s="82"/>
      <c r="J294" s="68"/>
      <c r="K294" s="68"/>
    </row>
    <row r="295" spans="1:11" ht="15">
      <c r="A295" s="65"/>
      <c r="C295" s="65" t="s">
        <v>199</v>
      </c>
      <c r="H295" s="71"/>
      <c r="I295" s="71"/>
      <c r="J295" s="76"/>
      <c r="K295" s="76"/>
    </row>
    <row r="296" spans="1:11" ht="15">
      <c r="A296" s="65"/>
      <c r="D296" s="63" t="s">
        <v>200</v>
      </c>
      <c r="H296" s="72"/>
      <c r="I296" s="72"/>
      <c r="J296" s="76">
        <v>1667</v>
      </c>
      <c r="K296" s="76"/>
    </row>
    <row r="297" spans="1:11" ht="15">
      <c r="A297" s="65"/>
      <c r="D297" s="63" t="s">
        <v>334</v>
      </c>
      <c r="H297" s="72"/>
      <c r="I297" s="72"/>
      <c r="J297" s="76">
        <v>4717</v>
      </c>
      <c r="K297" s="76"/>
    </row>
    <row r="298" spans="1:11" ht="15">
      <c r="A298" s="65"/>
      <c r="D298" s="63" t="s">
        <v>335</v>
      </c>
      <c r="H298" s="72"/>
      <c r="I298" s="72"/>
      <c r="J298" s="77">
        <v>600</v>
      </c>
      <c r="K298" s="76"/>
    </row>
    <row r="299" spans="1:11" ht="15">
      <c r="A299" s="65"/>
      <c r="H299" s="87"/>
      <c r="I299" s="87"/>
      <c r="J299" s="76">
        <f>SUM(J296:J298)</f>
        <v>6984</v>
      </c>
      <c r="K299" s="76"/>
    </row>
    <row r="300" spans="1:11" ht="15">
      <c r="A300" s="65"/>
      <c r="C300" s="65" t="s">
        <v>203</v>
      </c>
      <c r="H300" s="72"/>
      <c r="I300" s="72"/>
      <c r="K300" s="76"/>
    </row>
    <row r="301" spans="1:11" ht="15">
      <c r="A301" s="65"/>
      <c r="D301" s="63" t="s">
        <v>334</v>
      </c>
      <c r="H301" s="72"/>
      <c r="I301" s="72"/>
      <c r="J301" s="76">
        <v>12945</v>
      </c>
      <c r="K301" s="76"/>
    </row>
    <row r="302" spans="1:11" ht="15.75" thickBot="1">
      <c r="A302" s="65"/>
      <c r="H302" s="72"/>
      <c r="I302" s="72"/>
      <c r="J302" s="90">
        <f>SUM(J299:J301)</f>
        <v>19929</v>
      </c>
      <c r="K302" s="76"/>
    </row>
    <row r="303" spans="1:11" ht="12.75" customHeight="1" thickTop="1">
      <c r="A303" s="65"/>
      <c r="H303" s="72"/>
      <c r="I303" s="72"/>
      <c r="J303" s="76"/>
      <c r="K303" s="76"/>
    </row>
    <row r="304" spans="1:11" ht="15">
      <c r="A304" s="65"/>
      <c r="B304" s="63" t="s">
        <v>160</v>
      </c>
      <c r="C304" s="64" t="s">
        <v>204</v>
      </c>
      <c r="H304" s="72"/>
      <c r="I304" s="72"/>
      <c r="J304" s="76"/>
      <c r="K304" s="76"/>
    </row>
    <row r="305" spans="1:11" ht="15">
      <c r="A305" s="65"/>
      <c r="C305" s="65" t="s">
        <v>199</v>
      </c>
      <c r="H305" s="72"/>
      <c r="I305" s="72"/>
      <c r="J305" s="76"/>
      <c r="K305" s="76"/>
    </row>
    <row r="306" spans="1:11" ht="15">
      <c r="A306" s="65"/>
      <c r="D306" s="63" t="s">
        <v>205</v>
      </c>
      <c r="H306" s="72"/>
      <c r="I306" s="72">
        <v>650</v>
      </c>
      <c r="J306" s="76"/>
      <c r="K306" s="76"/>
    </row>
    <row r="307" spans="1:11" ht="15">
      <c r="A307" s="65"/>
      <c r="D307" s="63" t="s">
        <v>201</v>
      </c>
      <c r="H307" s="72"/>
      <c r="I307" s="72"/>
      <c r="J307" s="76"/>
      <c r="K307" s="76"/>
    </row>
    <row r="308" spans="1:11" ht="15">
      <c r="A308" s="65"/>
      <c r="D308" s="65" t="s">
        <v>202</v>
      </c>
      <c r="H308" s="72"/>
      <c r="I308" s="73">
        <v>-600</v>
      </c>
      <c r="J308" s="76">
        <f>+I306+I308</f>
        <v>50</v>
      </c>
      <c r="K308" s="76"/>
    </row>
    <row r="309" spans="1:11" ht="15.75" thickBot="1">
      <c r="A309" s="65"/>
      <c r="H309" s="72"/>
      <c r="I309" s="72"/>
      <c r="J309" s="90">
        <f>SUM(J308:J308)</f>
        <v>50</v>
      </c>
      <c r="K309" s="76"/>
    </row>
    <row r="310" spans="1:11" ht="15.75" thickTop="1">
      <c r="A310" s="65"/>
      <c r="H310" s="72"/>
      <c r="I310" s="72"/>
      <c r="J310" s="76"/>
      <c r="K310" s="76"/>
    </row>
    <row r="311" spans="1:11" ht="15.75" thickBot="1">
      <c r="A311" s="65"/>
      <c r="B311" s="65" t="s">
        <v>206</v>
      </c>
      <c r="C311" s="63" t="s">
        <v>207</v>
      </c>
      <c r="H311" s="72"/>
      <c r="I311" s="72"/>
      <c r="J311" s="91">
        <f>+J302+J309</f>
        <v>19979</v>
      </c>
      <c r="K311" s="76"/>
    </row>
    <row r="312" spans="1:11" ht="15.75" thickTop="1">
      <c r="A312" s="65"/>
      <c r="H312" s="68"/>
      <c r="I312" s="68"/>
      <c r="J312" s="68"/>
      <c r="K312" s="68"/>
    </row>
    <row r="313" spans="1:11" ht="15">
      <c r="A313" s="65"/>
      <c r="B313" s="65" t="s">
        <v>208</v>
      </c>
      <c r="C313" s="63" t="s">
        <v>209</v>
      </c>
      <c r="K313" s="68"/>
    </row>
    <row r="314" spans="1:11" ht="15.75" thickBot="1">
      <c r="A314" s="65"/>
      <c r="B314" s="65"/>
      <c r="C314" s="63" t="s">
        <v>210</v>
      </c>
      <c r="H314" s="92"/>
      <c r="I314" s="92" t="s">
        <v>211</v>
      </c>
      <c r="J314" s="91">
        <v>30200</v>
      </c>
      <c r="K314" s="68"/>
    </row>
    <row r="315" spans="1:11" ht="15.75" thickTop="1">
      <c r="A315" s="65"/>
      <c r="B315" s="65"/>
      <c r="H315" s="92"/>
      <c r="I315" s="92"/>
      <c r="J315" s="76"/>
      <c r="K315" s="68"/>
    </row>
    <row r="316" spans="1:11" ht="15.75" thickBot="1">
      <c r="A316" s="65"/>
      <c r="B316" s="65"/>
      <c r="H316" s="92"/>
      <c r="I316" s="92" t="s">
        <v>212</v>
      </c>
      <c r="J316" s="91">
        <v>1000</v>
      </c>
      <c r="K316" s="68"/>
    </row>
    <row r="317" spans="1:11" ht="15.75" thickTop="1">
      <c r="A317" s="65"/>
      <c r="B317" s="65"/>
      <c r="H317" s="92"/>
      <c r="I317" s="92"/>
      <c r="J317" s="76"/>
      <c r="K317" s="68"/>
    </row>
    <row r="318" spans="1:11" ht="15">
      <c r="A318" s="65"/>
      <c r="B318" s="63" t="s">
        <v>303</v>
      </c>
      <c r="I318" s="68"/>
      <c r="K318" s="68"/>
    </row>
    <row r="319" spans="1:11" ht="15">
      <c r="A319" s="65"/>
      <c r="B319" s="63" t="s">
        <v>348</v>
      </c>
      <c r="I319" s="68"/>
      <c r="K319" s="68"/>
    </row>
    <row r="320" spans="1:11" ht="15">
      <c r="A320" s="65"/>
      <c r="I320" s="68"/>
      <c r="K320" s="68"/>
    </row>
    <row r="321" spans="1:11" ht="15">
      <c r="A321" s="65"/>
      <c r="I321" s="68"/>
      <c r="K321" s="68"/>
    </row>
    <row r="322" spans="1:11" ht="17.25">
      <c r="A322" s="65" t="s">
        <v>251</v>
      </c>
      <c r="B322" s="64" t="s">
        <v>213</v>
      </c>
      <c r="G322" s="85"/>
      <c r="I322" s="68"/>
      <c r="K322" s="68"/>
    </row>
    <row r="323" spans="2:11" ht="17.25">
      <c r="B323" s="64"/>
      <c r="G323" s="85"/>
      <c r="I323" s="68"/>
      <c r="K323" s="68"/>
    </row>
    <row r="324" spans="2:11" ht="17.25">
      <c r="B324" s="63" t="s">
        <v>214</v>
      </c>
      <c r="G324" s="85"/>
      <c r="I324" s="68"/>
      <c r="K324" s="68"/>
    </row>
    <row r="325" spans="7:11" ht="16.5" customHeight="1">
      <c r="G325" s="85"/>
      <c r="I325" s="68"/>
      <c r="K325" s="68"/>
    </row>
    <row r="326" spans="7:11" ht="12" customHeight="1">
      <c r="G326" s="85"/>
      <c r="I326" s="68"/>
      <c r="K326" s="68"/>
    </row>
    <row r="327" spans="1:11" ht="17.25">
      <c r="A327" s="65" t="s">
        <v>252</v>
      </c>
      <c r="B327" s="64" t="s">
        <v>215</v>
      </c>
      <c r="H327" s="85"/>
      <c r="I327" s="68"/>
      <c r="K327" s="68"/>
    </row>
    <row r="328" spans="1:11" ht="17.25">
      <c r="A328" s="65"/>
      <c r="B328" s="64"/>
      <c r="H328" s="85"/>
      <c r="I328" s="68" t="s">
        <v>258</v>
      </c>
      <c r="K328" s="68"/>
    </row>
    <row r="329" spans="2:11" ht="17.25">
      <c r="B329" s="63" t="s">
        <v>216</v>
      </c>
      <c r="H329" s="85"/>
      <c r="I329" s="68"/>
      <c r="K329" s="68"/>
    </row>
    <row r="330" spans="8:11" ht="14.25" customHeight="1">
      <c r="H330" s="85"/>
      <c r="I330" s="68"/>
      <c r="K330" s="68"/>
    </row>
    <row r="331" spans="8:11" ht="12" customHeight="1">
      <c r="H331" s="85"/>
      <c r="I331" s="68"/>
      <c r="K331" s="68"/>
    </row>
    <row r="332" spans="1:11" ht="17.25">
      <c r="A332" s="65" t="s">
        <v>253</v>
      </c>
      <c r="B332" s="64" t="s">
        <v>217</v>
      </c>
      <c r="H332" s="85"/>
      <c r="I332" s="68"/>
      <c r="K332" s="68"/>
    </row>
    <row r="333" spans="8:11" ht="17.25">
      <c r="H333" s="85"/>
      <c r="I333" s="68"/>
      <c r="K333" s="68"/>
    </row>
    <row r="334" spans="2:11" ht="17.25">
      <c r="B334" s="63" t="s">
        <v>283</v>
      </c>
      <c r="H334" s="85"/>
      <c r="I334" s="68"/>
      <c r="K334" s="68"/>
    </row>
    <row r="335" spans="2:11" ht="17.25">
      <c r="B335" s="63" t="s">
        <v>284</v>
      </c>
      <c r="H335" s="85"/>
      <c r="I335" s="68"/>
      <c r="K335" s="68"/>
    </row>
    <row r="336" spans="2:11" ht="17.25">
      <c r="B336" s="63" t="s">
        <v>285</v>
      </c>
      <c r="H336" s="85"/>
      <c r="I336" s="68"/>
      <c r="K336" s="68"/>
    </row>
    <row r="337" spans="2:11" ht="17.25">
      <c r="B337" s="63" t="s">
        <v>286</v>
      </c>
      <c r="H337" s="85"/>
      <c r="I337" s="68"/>
      <c r="K337" s="68"/>
    </row>
    <row r="338" spans="1:11" ht="15">
      <c r="A338" s="65"/>
      <c r="I338" s="68"/>
      <c r="K338" s="68"/>
    </row>
    <row r="339" spans="1:11" ht="15">
      <c r="A339" s="65"/>
      <c r="B339" s="63" t="s">
        <v>358</v>
      </c>
      <c r="I339" s="68"/>
      <c r="K339" s="68"/>
    </row>
    <row r="340" spans="1:11" ht="15">
      <c r="A340" s="65"/>
      <c r="B340" s="63" t="s">
        <v>357</v>
      </c>
      <c r="I340" s="68"/>
      <c r="K340" s="68"/>
    </row>
    <row r="341" spans="1:11" ht="15">
      <c r="A341" s="65"/>
      <c r="B341" s="63" t="s">
        <v>359</v>
      </c>
      <c r="I341" s="68"/>
      <c r="K341" s="68"/>
    </row>
    <row r="342" spans="1:11" ht="15">
      <c r="A342" s="65"/>
      <c r="I342" s="68"/>
      <c r="K342" s="68"/>
    </row>
    <row r="343" spans="1:11" ht="15">
      <c r="A343" s="65"/>
      <c r="I343" s="68"/>
      <c r="K343" s="68"/>
    </row>
    <row r="344" spans="1:11" ht="17.25">
      <c r="A344" s="65" t="s">
        <v>347</v>
      </c>
      <c r="B344" s="64" t="s">
        <v>218</v>
      </c>
      <c r="H344" s="85"/>
      <c r="K344" s="68"/>
    </row>
    <row r="345" spans="8:11" ht="17.25">
      <c r="H345" s="85"/>
      <c r="I345" s="66" t="s">
        <v>177</v>
      </c>
      <c r="J345" s="66" t="s">
        <v>177</v>
      </c>
      <c r="K345" s="68"/>
    </row>
    <row r="346" spans="1:11" ht="15">
      <c r="A346" s="65"/>
      <c r="B346" s="64"/>
      <c r="I346" s="66" t="s">
        <v>179</v>
      </c>
      <c r="J346" s="66" t="s">
        <v>179</v>
      </c>
      <c r="K346" s="68"/>
    </row>
    <row r="347" spans="1:11" ht="15">
      <c r="A347" s="65"/>
      <c r="I347" s="66" t="s">
        <v>155</v>
      </c>
      <c r="J347" s="66" t="s">
        <v>180</v>
      </c>
      <c r="K347" s="68"/>
    </row>
    <row r="348" spans="1:11" ht="15">
      <c r="A348" s="65"/>
      <c r="I348" s="74" t="s">
        <v>360</v>
      </c>
      <c r="J348" s="74" t="s">
        <v>360</v>
      </c>
      <c r="K348" s="68"/>
    </row>
    <row r="349" spans="1:11" ht="15">
      <c r="A349" s="65"/>
      <c r="K349" s="68"/>
    </row>
    <row r="350" spans="1:12" ht="16.5" thickBot="1">
      <c r="A350" s="65"/>
      <c r="B350" s="63" t="s">
        <v>219</v>
      </c>
      <c r="I350" s="91">
        <v>1035</v>
      </c>
      <c r="J350" s="91">
        <v>3854</v>
      </c>
      <c r="K350" s="68"/>
      <c r="L350" s="62"/>
    </row>
    <row r="351" spans="1:11" ht="15.75" thickTop="1">
      <c r="A351" s="65"/>
      <c r="B351" s="64"/>
      <c r="K351" s="68"/>
    </row>
    <row r="352" spans="2:11" ht="15.75" thickBot="1">
      <c r="B352" s="63" t="s">
        <v>220</v>
      </c>
      <c r="I352" s="142">
        <v>250702</v>
      </c>
      <c r="J352" s="142">
        <v>250702</v>
      </c>
      <c r="K352" s="68"/>
    </row>
    <row r="353" ht="15.75" thickTop="1">
      <c r="K353" s="68"/>
    </row>
    <row r="354" spans="2:11" ht="15.75" thickBot="1">
      <c r="B354" s="63" t="s">
        <v>221</v>
      </c>
      <c r="I354" s="132">
        <v>0.41</v>
      </c>
      <c r="J354" s="132">
        <v>1.54</v>
      </c>
      <c r="K354" s="68"/>
    </row>
    <row r="355" spans="9:11" ht="15.75" thickTop="1">
      <c r="I355" s="97"/>
      <c r="J355" s="97"/>
      <c r="K355" s="68"/>
    </row>
    <row r="356" spans="1:11" ht="15">
      <c r="A356" s="65"/>
      <c r="I356" s="68"/>
      <c r="K356" s="68"/>
    </row>
    <row r="357" spans="1:11" ht="15">
      <c r="A357" s="65"/>
      <c r="I357" s="68"/>
      <c r="K357" s="68"/>
    </row>
    <row r="358" spans="1:11" ht="15">
      <c r="A358" s="65"/>
      <c r="I358" s="68"/>
      <c r="K358" s="68"/>
    </row>
    <row r="359" spans="1:11" ht="15">
      <c r="A359" s="65"/>
      <c r="I359" s="68"/>
      <c r="K359" s="68"/>
    </row>
    <row r="360" spans="1:11" ht="15">
      <c r="A360" s="65"/>
      <c r="I360" s="68"/>
      <c r="K360" s="68"/>
    </row>
    <row r="361" spans="1:11" ht="15">
      <c r="A361" s="65"/>
      <c r="I361" s="68"/>
      <c r="K361" s="68"/>
    </row>
    <row r="362" spans="1:11" ht="15">
      <c r="A362" s="65"/>
      <c r="I362" s="68"/>
      <c r="K362" s="68"/>
    </row>
    <row r="363" spans="1:11" ht="15">
      <c r="A363" s="65"/>
      <c r="I363" s="68"/>
      <c r="K363" s="68"/>
    </row>
    <row r="364" spans="1:11" ht="15">
      <c r="A364" s="65"/>
      <c r="I364" s="68"/>
      <c r="K364" s="68"/>
    </row>
    <row r="365" spans="1:11" ht="15">
      <c r="A365" s="65"/>
      <c r="I365" s="68"/>
      <c r="K365" s="68"/>
    </row>
    <row r="366" spans="1:8" ht="15">
      <c r="A366" s="65"/>
      <c r="G366" s="190"/>
      <c r="H366" s="190"/>
    </row>
    <row r="367" spans="1:7" ht="17.25">
      <c r="A367" s="65"/>
      <c r="G367" s="85"/>
    </row>
    <row r="368" ht="17.25">
      <c r="H368" s="85"/>
    </row>
    <row r="369" spans="1:8" s="68" customFormat="1" ht="17.25">
      <c r="A369" s="93"/>
      <c r="B369" s="67"/>
      <c r="H369" s="94"/>
    </row>
    <row r="370" s="68" customFormat="1" ht="17.25">
      <c r="H370" s="94"/>
    </row>
    <row r="371" spans="8:10" s="68" customFormat="1" ht="17.25">
      <c r="H371" s="94"/>
      <c r="I371" s="69"/>
      <c r="J371" s="69"/>
    </row>
    <row r="372" spans="1:10" s="68" customFormat="1" ht="15">
      <c r="A372" s="93"/>
      <c r="B372" s="67"/>
      <c r="I372" s="69"/>
      <c r="J372" s="69"/>
    </row>
    <row r="373" spans="1:10" s="68" customFormat="1" ht="15">
      <c r="A373" s="93"/>
      <c r="I373" s="69"/>
      <c r="J373" s="69"/>
    </row>
    <row r="374" spans="1:10" s="68" customFormat="1" ht="15">
      <c r="A374" s="93"/>
      <c r="I374" s="95"/>
      <c r="J374" s="95"/>
    </row>
    <row r="375" s="68" customFormat="1" ht="15">
      <c r="A375" s="93"/>
    </row>
    <row r="376" spans="1:10" s="68" customFormat="1" ht="15">
      <c r="A376" s="93"/>
      <c r="I376" s="76"/>
      <c r="J376" s="76"/>
    </row>
    <row r="377" spans="1:2" s="68" customFormat="1" ht="15">
      <c r="A377" s="93"/>
      <c r="B377" s="67"/>
    </row>
    <row r="378" spans="9:10" s="68" customFormat="1" ht="15">
      <c r="I378" s="96"/>
      <c r="J378" s="96"/>
    </row>
    <row r="379" s="68" customFormat="1" ht="15"/>
    <row r="380" spans="9:10" s="68" customFormat="1" ht="15">
      <c r="I380" s="97"/>
      <c r="J380" s="97"/>
    </row>
    <row r="381" spans="1:2" s="68" customFormat="1" ht="15">
      <c r="A381" s="93"/>
      <c r="B381" s="67"/>
    </row>
    <row r="382" spans="1:2" s="68" customFormat="1" ht="15">
      <c r="A382" s="93"/>
      <c r="B382" s="67"/>
    </row>
    <row r="383" spans="1:2" s="68" customFormat="1" ht="15">
      <c r="A383" s="93"/>
      <c r="B383" s="67"/>
    </row>
    <row r="384" spans="1:2" s="68" customFormat="1" ht="15">
      <c r="A384" s="93"/>
      <c r="B384" s="67"/>
    </row>
    <row r="385" spans="1:2" s="68" customFormat="1" ht="15">
      <c r="A385" s="93"/>
      <c r="B385" s="67"/>
    </row>
    <row r="386" spans="1:2" s="68" customFormat="1" ht="15">
      <c r="A386" s="93"/>
      <c r="B386" s="67"/>
    </row>
    <row r="387" spans="1:2" s="68" customFormat="1" ht="15">
      <c r="A387" s="93"/>
      <c r="B387" s="67"/>
    </row>
    <row r="388" spans="1:2" s="68" customFormat="1" ht="15">
      <c r="A388" s="93"/>
      <c r="B388" s="67"/>
    </row>
    <row r="389" spans="1:2" s="68" customFormat="1" ht="15">
      <c r="A389" s="93"/>
      <c r="B389" s="67"/>
    </row>
    <row r="390" spans="1:2" s="68" customFormat="1" ht="15">
      <c r="A390" s="93"/>
      <c r="B390" s="67"/>
    </row>
    <row r="391" spans="1:2" s="68" customFormat="1" ht="15">
      <c r="A391" s="93"/>
      <c r="B391" s="67"/>
    </row>
    <row r="392" spans="1:2" s="68" customFormat="1" ht="15">
      <c r="A392" s="93"/>
      <c r="B392" s="67"/>
    </row>
    <row r="393" spans="1:2" s="68" customFormat="1" ht="15">
      <c r="A393" s="93"/>
      <c r="B393" s="67"/>
    </row>
    <row r="394" spans="1:2" s="68" customFormat="1" ht="15">
      <c r="A394" s="93"/>
      <c r="B394" s="67"/>
    </row>
    <row r="395" spans="1:2" s="68" customFormat="1" ht="15">
      <c r="A395" s="93"/>
      <c r="B395" s="67"/>
    </row>
    <row r="396" spans="1:2" s="68" customFormat="1" ht="15">
      <c r="A396" s="93"/>
      <c r="B396" s="67"/>
    </row>
    <row r="397" spans="1:2" s="68" customFormat="1" ht="15">
      <c r="A397" s="93"/>
      <c r="B397" s="67"/>
    </row>
    <row r="398" spans="1:2" s="68" customFormat="1" ht="15">
      <c r="A398" s="93"/>
      <c r="B398" s="67"/>
    </row>
    <row r="399" spans="1:2" s="68" customFormat="1" ht="15">
      <c r="A399" s="93"/>
      <c r="B399" s="67"/>
    </row>
    <row r="400" spans="1:2" s="68" customFormat="1" ht="15">
      <c r="A400" s="93"/>
      <c r="B400" s="67"/>
    </row>
    <row r="401" spans="1:2" s="68" customFormat="1" ht="15">
      <c r="A401" s="93"/>
      <c r="B401" s="67"/>
    </row>
    <row r="402" spans="1:2" s="68" customFormat="1" ht="15">
      <c r="A402" s="93"/>
      <c r="B402" s="67"/>
    </row>
    <row r="403" spans="1:2" s="68" customFormat="1" ht="15">
      <c r="A403" s="93"/>
      <c r="B403" s="67"/>
    </row>
    <row r="404" spans="1:2" s="68" customFormat="1" ht="15">
      <c r="A404" s="93"/>
      <c r="B404" s="67"/>
    </row>
    <row r="405" spans="1:2" s="68" customFormat="1" ht="15">
      <c r="A405" s="93"/>
      <c r="B405" s="67"/>
    </row>
    <row r="406" spans="1:2" s="68" customFormat="1" ht="15">
      <c r="A406" s="93"/>
      <c r="B406" s="67"/>
    </row>
    <row r="407" spans="1:2" s="68" customFormat="1" ht="15">
      <c r="A407" s="93"/>
      <c r="B407" s="67"/>
    </row>
    <row r="408" spans="1:2" s="68" customFormat="1" ht="15">
      <c r="A408" s="93"/>
      <c r="B408" s="67"/>
    </row>
    <row r="409" spans="1:2" s="68" customFormat="1" ht="15">
      <c r="A409" s="93"/>
      <c r="B409" s="67"/>
    </row>
    <row r="410" spans="1:2" s="68" customFormat="1" ht="15">
      <c r="A410" s="93"/>
      <c r="B410" s="67"/>
    </row>
    <row r="411" spans="1:2" s="68" customFormat="1" ht="15">
      <c r="A411" s="93"/>
      <c r="B411" s="67"/>
    </row>
    <row r="412" spans="1:2" s="68" customFormat="1" ht="15">
      <c r="A412" s="93"/>
      <c r="B412" s="67"/>
    </row>
    <row r="413" spans="1:2" s="68" customFormat="1" ht="15">
      <c r="A413" s="93"/>
      <c r="B413" s="67"/>
    </row>
    <row r="414" spans="1:2" s="68" customFormat="1" ht="15">
      <c r="A414" s="93"/>
      <c r="B414" s="67"/>
    </row>
    <row r="415" spans="1:2" s="68" customFormat="1" ht="15">
      <c r="A415" s="93"/>
      <c r="B415" s="67"/>
    </row>
    <row r="416" spans="1:2" s="68" customFormat="1" ht="15">
      <c r="A416" s="93"/>
      <c r="B416" s="67"/>
    </row>
    <row r="417" spans="1:2" s="68" customFormat="1" ht="15">
      <c r="A417" s="93"/>
      <c r="B417" s="67"/>
    </row>
    <row r="418" spans="1:2" s="68" customFormat="1" ht="15">
      <c r="A418" s="93"/>
      <c r="B418" s="67"/>
    </row>
    <row r="419" spans="1:2" s="68" customFormat="1" ht="15">
      <c r="A419" s="93"/>
      <c r="B419" s="67"/>
    </row>
    <row r="420" spans="1:2" s="68" customFormat="1" ht="15">
      <c r="A420" s="93"/>
      <c r="B420" s="67"/>
    </row>
    <row r="421" spans="1:2" s="68" customFormat="1" ht="15">
      <c r="A421" s="93"/>
      <c r="B421" s="67"/>
    </row>
    <row r="422" spans="1:2" s="68" customFormat="1" ht="15">
      <c r="A422" s="93"/>
      <c r="B422" s="67"/>
    </row>
    <row r="423" spans="1:2" s="68" customFormat="1" ht="15">
      <c r="A423" s="93"/>
      <c r="B423" s="67"/>
    </row>
    <row r="424" spans="1:2" s="68" customFormat="1" ht="15">
      <c r="A424" s="93"/>
      <c r="B424" s="67"/>
    </row>
    <row r="425" spans="1:2" s="68" customFormat="1" ht="15">
      <c r="A425" s="93"/>
      <c r="B425" s="67"/>
    </row>
    <row r="426" spans="1:2" s="68" customFormat="1" ht="15">
      <c r="A426" s="93"/>
      <c r="B426" s="67"/>
    </row>
    <row r="427" spans="1:2" s="68" customFormat="1" ht="15">
      <c r="A427" s="93"/>
      <c r="B427" s="67"/>
    </row>
    <row r="428" spans="1:2" s="68" customFormat="1" ht="15">
      <c r="A428" s="93"/>
      <c r="B428" s="67"/>
    </row>
    <row r="429" spans="1:2" s="68" customFormat="1" ht="15">
      <c r="A429" s="93"/>
      <c r="B429" s="67"/>
    </row>
    <row r="430" spans="1:2" s="68" customFormat="1" ht="15">
      <c r="A430" s="93"/>
      <c r="B430" s="67"/>
    </row>
    <row r="431" spans="1:2" s="68" customFormat="1" ht="15">
      <c r="A431" s="93"/>
      <c r="B431" s="67"/>
    </row>
    <row r="432" spans="1:2" s="68" customFormat="1" ht="15">
      <c r="A432" s="93"/>
      <c r="B432" s="67"/>
    </row>
    <row r="433" spans="1:2" s="68" customFormat="1" ht="15">
      <c r="A433" s="93"/>
      <c r="B433" s="67"/>
    </row>
    <row r="434" spans="1:2" s="68" customFormat="1" ht="15">
      <c r="A434" s="93"/>
      <c r="B434" s="67"/>
    </row>
    <row r="435" spans="1:2" s="68" customFormat="1" ht="15">
      <c r="A435" s="93"/>
      <c r="B435" s="67"/>
    </row>
    <row r="436" spans="1:2" s="68" customFormat="1" ht="15">
      <c r="A436" s="93"/>
      <c r="B436" s="67"/>
    </row>
    <row r="437" spans="1:2" s="68" customFormat="1" ht="15">
      <c r="A437" s="93"/>
      <c r="B437" s="67"/>
    </row>
    <row r="438" spans="1:2" s="68" customFormat="1" ht="15">
      <c r="A438" s="93"/>
      <c r="B438" s="67"/>
    </row>
    <row r="439" spans="1:2" s="68" customFormat="1" ht="15">
      <c r="A439" s="93"/>
      <c r="B439" s="67"/>
    </row>
    <row r="440" spans="1:2" s="68" customFormat="1" ht="15">
      <c r="A440" s="93"/>
      <c r="B440" s="67"/>
    </row>
    <row r="441" spans="1:2" s="68" customFormat="1" ht="15">
      <c r="A441" s="93"/>
      <c r="B441" s="67"/>
    </row>
    <row r="442" spans="1:2" s="68" customFormat="1" ht="15">
      <c r="A442" s="93"/>
      <c r="B442" s="67"/>
    </row>
    <row r="443" spans="1:2" s="68" customFormat="1" ht="15">
      <c r="A443" s="93"/>
      <c r="B443" s="67"/>
    </row>
    <row r="444" spans="1:2" s="68" customFormat="1" ht="15">
      <c r="A444" s="93"/>
      <c r="B444" s="67"/>
    </row>
    <row r="445" spans="1:2" s="68" customFormat="1" ht="15">
      <c r="A445" s="93"/>
      <c r="B445" s="67"/>
    </row>
    <row r="446" spans="1:2" s="68" customFormat="1" ht="15">
      <c r="A446" s="93"/>
      <c r="B446" s="67"/>
    </row>
    <row r="447" spans="1:2" s="68" customFormat="1" ht="15">
      <c r="A447" s="93"/>
      <c r="B447" s="67"/>
    </row>
    <row r="448" spans="1:2" s="68" customFormat="1" ht="15">
      <c r="A448" s="93"/>
      <c r="B448" s="67"/>
    </row>
    <row r="449" spans="1:2" s="68" customFormat="1" ht="15">
      <c r="A449" s="93"/>
      <c r="B449" s="67"/>
    </row>
    <row r="450" s="68" customFormat="1" ht="15"/>
    <row r="451" s="68" customFormat="1" ht="15"/>
    <row r="452" s="68" customFormat="1" ht="15"/>
    <row r="453" s="68" customFormat="1" ht="15"/>
    <row r="454" spans="1:2" s="68" customFormat="1" ht="15">
      <c r="A454" s="98"/>
      <c r="B454" s="67"/>
    </row>
    <row r="455" s="68" customFormat="1" ht="15"/>
    <row r="456" s="68" customFormat="1" ht="15"/>
    <row r="457" spans="8:10" s="68" customFormat="1" ht="15">
      <c r="H457" s="86"/>
      <c r="I457" s="69"/>
      <c r="J457" s="69"/>
    </row>
    <row r="458" spans="8:9" s="68" customFormat="1" ht="15">
      <c r="H458" s="87"/>
      <c r="I458" s="69"/>
    </row>
    <row r="459" spans="3:8" s="68" customFormat="1" ht="15">
      <c r="C459" s="67"/>
      <c r="H459" s="87"/>
    </row>
    <row r="460" spans="3:10" s="68" customFormat="1" ht="15">
      <c r="C460" s="93"/>
      <c r="H460" s="72"/>
      <c r="I460" s="76"/>
      <c r="J460" s="76"/>
    </row>
    <row r="461" spans="8:10" s="68" customFormat="1" ht="15">
      <c r="H461" s="72"/>
      <c r="I461" s="76"/>
      <c r="J461" s="76"/>
    </row>
    <row r="462" spans="8:10" s="68" customFormat="1" ht="15">
      <c r="H462" s="72"/>
      <c r="I462" s="76"/>
      <c r="J462" s="76"/>
    </row>
    <row r="463" spans="8:10" s="68" customFormat="1" ht="15">
      <c r="H463" s="72"/>
      <c r="I463" s="76"/>
      <c r="J463" s="76"/>
    </row>
    <row r="464" spans="8:10" s="68" customFormat="1" ht="15">
      <c r="H464" s="87"/>
      <c r="I464" s="76"/>
      <c r="J464" s="76"/>
    </row>
    <row r="465" spans="3:10" s="68" customFormat="1" ht="15">
      <c r="C465" s="93"/>
      <c r="H465" s="72"/>
      <c r="J465" s="76"/>
    </row>
    <row r="466" spans="8:10" s="68" customFormat="1" ht="15">
      <c r="H466" s="72"/>
      <c r="I466" s="76"/>
      <c r="J466" s="76"/>
    </row>
    <row r="467" spans="4:10" s="68" customFormat="1" ht="15">
      <c r="D467" s="93"/>
      <c r="H467" s="72"/>
      <c r="I467" s="76"/>
      <c r="J467" s="76"/>
    </row>
    <row r="468" spans="8:10" s="68" customFormat="1" ht="15">
      <c r="H468" s="72"/>
      <c r="I468" s="76"/>
      <c r="J468" s="76"/>
    </row>
    <row r="469" spans="8:10" s="68" customFormat="1" ht="15">
      <c r="H469" s="72"/>
      <c r="I469" s="76"/>
      <c r="J469" s="76"/>
    </row>
    <row r="470" spans="3:10" s="68" customFormat="1" ht="15">
      <c r="C470" s="67"/>
      <c r="H470" s="72"/>
      <c r="I470" s="76"/>
      <c r="J470" s="76"/>
    </row>
    <row r="471" spans="3:10" s="68" customFormat="1" ht="15">
      <c r="C471" s="93"/>
      <c r="H471" s="72"/>
      <c r="I471" s="76"/>
      <c r="J471" s="76"/>
    </row>
    <row r="472" spans="8:10" s="68" customFormat="1" ht="15">
      <c r="H472" s="72"/>
      <c r="I472" s="76"/>
      <c r="J472" s="76"/>
    </row>
    <row r="473" spans="8:10" s="68" customFormat="1" ht="15">
      <c r="H473" s="72"/>
      <c r="I473" s="76"/>
      <c r="J473" s="76"/>
    </row>
    <row r="474" spans="4:10" s="68" customFormat="1" ht="15">
      <c r="D474" s="93"/>
      <c r="H474" s="72"/>
      <c r="I474" s="76"/>
      <c r="J474" s="76"/>
    </row>
    <row r="475" spans="8:10" s="68" customFormat="1" ht="15">
      <c r="H475" s="72"/>
      <c r="I475" s="76"/>
      <c r="J475" s="76"/>
    </row>
    <row r="476" spans="8:10" s="68" customFormat="1" ht="15">
      <c r="H476" s="72"/>
      <c r="I476" s="76"/>
      <c r="J476" s="76"/>
    </row>
    <row r="477" spans="2:10" s="68" customFormat="1" ht="15">
      <c r="B477" s="93"/>
      <c r="H477" s="72"/>
      <c r="I477" s="76"/>
      <c r="J477" s="76"/>
    </row>
    <row r="478" s="68" customFormat="1" ht="15"/>
    <row r="479" s="68" customFormat="1" ht="15">
      <c r="B479" s="93"/>
    </row>
    <row r="480" spans="2:9" s="68" customFormat="1" ht="15">
      <c r="B480" s="93"/>
      <c r="H480" s="92"/>
      <c r="I480" s="76"/>
    </row>
    <row r="481" s="68" customFormat="1" ht="15"/>
    <row r="482" s="68" customFormat="1" ht="15"/>
    <row r="483" s="68" customFormat="1" ht="15"/>
    <row r="484" s="68" customFormat="1" ht="15"/>
    <row r="485" spans="1:2" s="68" customFormat="1" ht="15">
      <c r="A485" s="93"/>
      <c r="B485" s="67"/>
    </row>
    <row r="486" spans="1:2" s="68" customFormat="1" ht="15">
      <c r="A486" s="93"/>
      <c r="B486" s="67"/>
    </row>
    <row r="487" spans="9:10" s="68" customFormat="1" ht="15">
      <c r="I487" s="87"/>
      <c r="J487" s="87"/>
    </row>
    <row r="488" s="68" customFormat="1" ht="15"/>
    <row r="489" s="68" customFormat="1" ht="15"/>
    <row r="490" spans="1:2" s="68" customFormat="1" ht="15">
      <c r="A490" s="93"/>
      <c r="B490" s="67"/>
    </row>
    <row r="491" spans="1:2" s="68" customFormat="1" ht="15">
      <c r="A491" s="93"/>
      <c r="B491" s="67"/>
    </row>
    <row r="492" s="68" customFormat="1" ht="15"/>
    <row r="493" s="68" customFormat="1" ht="15"/>
    <row r="494" s="68" customFormat="1" ht="15"/>
    <row r="495" spans="1:2" s="68" customFormat="1" ht="15">
      <c r="A495" s="93"/>
      <c r="B495" s="67"/>
    </row>
    <row r="496" s="68" customFormat="1" ht="15"/>
    <row r="497" s="68" customFormat="1" ht="15"/>
    <row r="498" spans="1:2" s="68" customFormat="1" ht="15">
      <c r="A498" s="93"/>
      <c r="B498" s="67"/>
    </row>
    <row r="499" spans="1:2" s="68" customFormat="1" ht="15">
      <c r="A499" s="93"/>
      <c r="B499" s="67"/>
    </row>
    <row r="500" s="68" customFormat="1" ht="15">
      <c r="A500" s="93"/>
    </row>
    <row r="501" s="68" customFormat="1" ht="15">
      <c r="A501" s="93"/>
    </row>
    <row r="502" spans="1:9" s="68" customFormat="1" ht="15">
      <c r="A502" s="93"/>
      <c r="C502" s="67"/>
      <c r="G502" s="69"/>
      <c r="H502" s="69"/>
      <c r="I502" s="69"/>
    </row>
    <row r="503" spans="1:9" s="68" customFormat="1" ht="15">
      <c r="A503" s="93"/>
      <c r="G503" s="69"/>
      <c r="H503" s="69"/>
      <c r="I503" s="69"/>
    </row>
    <row r="504" spans="7:9" s="68" customFormat="1" ht="15">
      <c r="G504" s="69"/>
      <c r="H504" s="69"/>
      <c r="I504" s="69"/>
    </row>
    <row r="505" spans="7:9" s="68" customFormat="1" ht="15">
      <c r="G505" s="69"/>
      <c r="H505" s="69"/>
      <c r="I505" s="69"/>
    </row>
    <row r="506" s="68" customFormat="1" ht="15"/>
    <row r="507" spans="7:9" s="68" customFormat="1" ht="15">
      <c r="G507" s="72"/>
      <c r="H507" s="72"/>
      <c r="I507" s="72"/>
    </row>
    <row r="508" spans="7:9" s="68" customFormat="1" ht="15">
      <c r="G508" s="72"/>
      <c r="H508" s="72"/>
      <c r="I508" s="72"/>
    </row>
    <row r="509" spans="7:9" s="68" customFormat="1" ht="15">
      <c r="G509" s="72"/>
      <c r="H509" s="72"/>
      <c r="I509" s="72"/>
    </row>
    <row r="510" spans="7:9" s="68" customFormat="1" ht="15">
      <c r="G510" s="72"/>
      <c r="H510" s="72"/>
      <c r="I510" s="72"/>
    </row>
    <row r="511" spans="7:9" s="68" customFormat="1" ht="15">
      <c r="G511" s="72"/>
      <c r="H511" s="72"/>
      <c r="I511" s="72"/>
    </row>
    <row r="512" spans="7:9" s="68" customFormat="1" ht="15">
      <c r="G512" s="72"/>
      <c r="H512" s="72"/>
      <c r="I512" s="72"/>
    </row>
    <row r="513" spans="7:9" s="68" customFormat="1" ht="15">
      <c r="G513" s="72"/>
      <c r="H513" s="72"/>
      <c r="I513" s="72"/>
    </row>
    <row r="514" spans="7:9" s="68" customFormat="1" ht="15">
      <c r="G514" s="72"/>
      <c r="H514" s="72"/>
      <c r="I514" s="72"/>
    </row>
    <row r="515" spans="7:10" s="68" customFormat="1" ht="15">
      <c r="G515" s="87"/>
      <c r="H515" s="72"/>
      <c r="I515" s="72"/>
      <c r="J515" s="76"/>
    </row>
    <row r="516" spans="3:10" s="68" customFormat="1" ht="15">
      <c r="C516" s="67"/>
      <c r="G516" s="87"/>
      <c r="H516" s="72"/>
      <c r="I516" s="72"/>
      <c r="J516" s="76"/>
    </row>
    <row r="517" spans="7:9" s="68" customFormat="1" ht="15">
      <c r="G517" s="72"/>
      <c r="H517" s="72"/>
      <c r="I517" s="72"/>
    </row>
    <row r="518" spans="7:9" s="68" customFormat="1" ht="15">
      <c r="G518" s="72"/>
      <c r="H518" s="72"/>
      <c r="I518" s="72"/>
    </row>
    <row r="519" spans="7:9" s="68" customFormat="1" ht="15">
      <c r="G519" s="72"/>
      <c r="H519" s="72"/>
      <c r="I519" s="72"/>
    </row>
    <row r="520" spans="7:9" s="68" customFormat="1" ht="15">
      <c r="G520" s="72"/>
      <c r="H520" s="72"/>
      <c r="I520" s="72"/>
    </row>
    <row r="521" spans="7:9" s="68" customFormat="1" ht="15">
      <c r="G521" s="72"/>
      <c r="H521" s="72"/>
      <c r="I521" s="72"/>
    </row>
    <row r="522" spans="7:10" s="68" customFormat="1" ht="15">
      <c r="G522" s="99"/>
      <c r="H522" s="99"/>
      <c r="I522" s="99"/>
      <c r="J522" s="99"/>
    </row>
    <row r="523" spans="1:2" s="68" customFormat="1" ht="15">
      <c r="A523" s="93"/>
      <c r="B523" s="67"/>
    </row>
    <row r="524" spans="1:10" s="68" customFormat="1" ht="15">
      <c r="A524" s="93"/>
      <c r="I524" s="188"/>
      <c r="J524" s="188"/>
    </row>
    <row r="525" spans="1:10" s="68" customFormat="1" ht="15">
      <c r="A525" s="93"/>
      <c r="I525" s="69"/>
      <c r="J525" s="69"/>
    </row>
    <row r="526" spans="1:10" s="68" customFormat="1" ht="15">
      <c r="A526" s="93"/>
      <c r="I526" s="69"/>
      <c r="J526" s="69"/>
    </row>
    <row r="527" spans="1:10" s="68" customFormat="1" ht="15">
      <c r="A527" s="93"/>
      <c r="I527" s="95"/>
      <c r="J527" s="95"/>
    </row>
    <row r="528" spans="1:10" s="68" customFormat="1" ht="15">
      <c r="A528" s="93"/>
      <c r="I528" s="69"/>
      <c r="J528" s="69"/>
    </row>
    <row r="529" spans="1:10" s="68" customFormat="1" ht="15">
      <c r="A529" s="93"/>
      <c r="I529" s="69"/>
      <c r="J529" s="69"/>
    </row>
    <row r="530" spans="1:10" s="68" customFormat="1" ht="15">
      <c r="A530" s="93"/>
      <c r="I530" s="100"/>
      <c r="J530" s="100"/>
    </row>
    <row r="531" spans="1:10" s="68" customFormat="1" ht="15">
      <c r="A531" s="93"/>
      <c r="I531" s="100"/>
      <c r="J531" s="100"/>
    </row>
    <row r="532" spans="1:10" s="68" customFormat="1" ht="15">
      <c r="A532" s="93"/>
      <c r="I532" s="69"/>
      <c r="J532" s="69"/>
    </row>
    <row r="533" s="68" customFormat="1" ht="15">
      <c r="A533" s="93"/>
    </row>
    <row r="534" s="68" customFormat="1" ht="15">
      <c r="A534" s="93"/>
    </row>
    <row r="535" s="68" customFormat="1" ht="15">
      <c r="A535" s="93"/>
    </row>
    <row r="536" s="68" customFormat="1" ht="15">
      <c r="A536" s="93"/>
    </row>
    <row r="537" s="68" customFormat="1" ht="15">
      <c r="A537" s="93"/>
    </row>
    <row r="538" s="68" customFormat="1" ht="15">
      <c r="A538" s="93"/>
    </row>
    <row r="539" spans="1:2" s="68" customFormat="1" ht="15">
      <c r="A539" s="98"/>
      <c r="B539" s="67"/>
    </row>
    <row r="540" spans="1:2" s="68" customFormat="1" ht="15">
      <c r="A540" s="93"/>
      <c r="B540" s="67"/>
    </row>
    <row r="541" s="68" customFormat="1" ht="15">
      <c r="A541" s="93"/>
    </row>
    <row r="542" s="68" customFormat="1" ht="15">
      <c r="A542" s="93"/>
    </row>
    <row r="543" s="68" customFormat="1" ht="15">
      <c r="A543" s="93"/>
    </row>
    <row r="544" s="68" customFormat="1" ht="15">
      <c r="A544" s="93"/>
    </row>
    <row r="545" s="68" customFormat="1" ht="15">
      <c r="A545" s="93"/>
    </row>
    <row r="546" s="68" customFormat="1" ht="15">
      <c r="A546" s="93"/>
    </row>
    <row r="547" s="68" customFormat="1" ht="15">
      <c r="A547" s="93"/>
    </row>
    <row r="548" s="68" customFormat="1" ht="15">
      <c r="A548" s="93"/>
    </row>
    <row r="549" spans="1:2" s="68" customFormat="1" ht="15">
      <c r="A549" s="93"/>
      <c r="B549" s="67"/>
    </row>
    <row r="550" spans="1:2" s="68" customFormat="1" ht="15">
      <c r="A550" s="93"/>
      <c r="B550" s="67"/>
    </row>
    <row r="551" s="68" customFormat="1" ht="15">
      <c r="A551" s="93"/>
    </row>
    <row r="552" s="68" customFormat="1" ht="15">
      <c r="A552" s="93"/>
    </row>
    <row r="553" s="68" customFormat="1" ht="15">
      <c r="A553" s="93"/>
    </row>
    <row r="554" s="68" customFormat="1" ht="15">
      <c r="A554" s="93"/>
    </row>
    <row r="555" s="68" customFormat="1" ht="15">
      <c r="A555" s="93"/>
    </row>
    <row r="556" spans="1:2" s="68" customFormat="1" ht="15">
      <c r="A556" s="93"/>
      <c r="B556" s="67"/>
    </row>
    <row r="557" spans="1:2" s="68" customFormat="1" ht="15">
      <c r="A557" s="93"/>
      <c r="B557" s="67"/>
    </row>
    <row r="558" s="68" customFormat="1" ht="15"/>
    <row r="559" s="68" customFormat="1" ht="15"/>
    <row r="560" s="68" customFormat="1" ht="15">
      <c r="A560" s="93"/>
    </row>
    <row r="561" spans="1:2" s="68" customFormat="1" ht="15">
      <c r="A561" s="98"/>
      <c r="B561" s="67"/>
    </row>
    <row r="562" s="68" customFormat="1" ht="15">
      <c r="A562" s="93"/>
    </row>
    <row r="563" s="68" customFormat="1" ht="15">
      <c r="A563" s="93"/>
    </row>
    <row r="564" s="68" customFormat="1" ht="15">
      <c r="A564" s="93"/>
    </row>
    <row r="565" s="68" customFormat="1" ht="15">
      <c r="A565" s="93"/>
    </row>
    <row r="566" spans="1:2" s="68" customFormat="1" ht="15">
      <c r="A566" s="93"/>
      <c r="B566" s="67"/>
    </row>
    <row r="567" spans="1:2" s="68" customFormat="1" ht="15">
      <c r="A567" s="93"/>
      <c r="B567" s="67"/>
    </row>
    <row r="568" s="68" customFormat="1" ht="15"/>
    <row r="569" s="68" customFormat="1" ht="15"/>
    <row r="570" spans="1:2" s="68" customFormat="1" ht="15">
      <c r="A570" s="93"/>
      <c r="B570" s="67"/>
    </row>
    <row r="571" s="68" customFormat="1" ht="15"/>
    <row r="572" s="68" customFormat="1" ht="15"/>
    <row r="573" s="68" customFormat="1" ht="15"/>
    <row r="574" s="68" customFormat="1" ht="15"/>
    <row r="575" s="68" customFormat="1" ht="15"/>
    <row r="576" s="68" customFormat="1" ht="15"/>
    <row r="577" s="68" customFormat="1" ht="15"/>
    <row r="578" s="68" customFormat="1" ht="15"/>
    <row r="579" s="68" customFormat="1" ht="15"/>
    <row r="580" s="68" customFormat="1" ht="15"/>
    <row r="581" s="68" customFormat="1" ht="15"/>
    <row r="582" s="68" customFormat="1" ht="15"/>
    <row r="583" s="68" customFormat="1" ht="15"/>
    <row r="584" s="68" customFormat="1" ht="15"/>
    <row r="585" s="68" customFormat="1" ht="15"/>
    <row r="586" s="68" customFormat="1" ht="15"/>
    <row r="587" s="68" customFormat="1" ht="15"/>
    <row r="588" s="68" customFormat="1" ht="15"/>
    <row r="589" s="68" customFormat="1" ht="15"/>
    <row r="590" s="68" customFormat="1" ht="15"/>
    <row r="591" s="68" customFormat="1" ht="15"/>
    <row r="592" s="68" customFormat="1" ht="15"/>
    <row r="593" s="68" customFormat="1" ht="15"/>
    <row r="594" s="68" customFormat="1" ht="15"/>
    <row r="595" s="68" customFormat="1" ht="15"/>
    <row r="596" s="68" customFormat="1" ht="15"/>
    <row r="597" s="68" customFormat="1" ht="15"/>
    <row r="598" s="68" customFormat="1" ht="15"/>
    <row r="599" s="68" customFormat="1" ht="15"/>
    <row r="600" s="68" customFormat="1" ht="15"/>
    <row r="601" spans="1:10" s="68" customFormat="1" ht="15">
      <c r="A601" s="188"/>
      <c r="B601" s="188"/>
      <c r="C601" s="188"/>
      <c r="D601" s="188"/>
      <c r="E601" s="188"/>
      <c r="F601" s="188"/>
      <c r="G601" s="188"/>
      <c r="H601" s="188"/>
      <c r="I601" s="188"/>
      <c r="J601" s="188"/>
    </row>
    <row r="602" s="68" customFormat="1" ht="15"/>
    <row r="603" spans="1:10" s="68" customFormat="1" ht="15">
      <c r="A603" s="188"/>
      <c r="B603" s="188"/>
      <c r="C603" s="188"/>
      <c r="D603" s="188"/>
      <c r="E603" s="188"/>
      <c r="F603" s="188"/>
      <c r="G603" s="188"/>
      <c r="H603" s="188"/>
      <c r="I603" s="188"/>
      <c r="J603" s="188"/>
    </row>
    <row r="604" s="68" customFormat="1" ht="15"/>
    <row r="605" s="68" customFormat="1" ht="15"/>
    <row r="606" s="68" customFormat="1" ht="15"/>
    <row r="607" s="68" customFormat="1" ht="15"/>
    <row r="608" s="68" customFormat="1" ht="15"/>
    <row r="609" s="68" customFormat="1" ht="15"/>
    <row r="610" s="68" customFormat="1" ht="15"/>
    <row r="611" s="68" customFormat="1" ht="15"/>
    <row r="612" s="68" customFormat="1" ht="15"/>
    <row r="613" s="68" customFormat="1" ht="15"/>
    <row r="614" s="68" customFormat="1" ht="15"/>
    <row r="615" s="68" customFormat="1" ht="15"/>
    <row r="616" s="68" customFormat="1" ht="15"/>
    <row r="617" s="68" customFormat="1" ht="15"/>
    <row r="618" s="68" customFormat="1" ht="15"/>
    <row r="619" s="68" customFormat="1" ht="15"/>
    <row r="620" s="68" customFormat="1" ht="15"/>
    <row r="621" s="68" customFormat="1" ht="15"/>
    <row r="622" s="68" customFormat="1" ht="15"/>
    <row r="623" s="68" customFormat="1" ht="15"/>
    <row r="624" s="68" customFormat="1" ht="15"/>
    <row r="625" s="68" customFormat="1" ht="15"/>
    <row r="626" s="68" customFormat="1" ht="15"/>
    <row r="627" s="68" customFormat="1" ht="15"/>
    <row r="628" s="68" customFormat="1" ht="15"/>
    <row r="629" s="68" customFormat="1" ht="15"/>
    <row r="630" s="68" customFormat="1" ht="15"/>
    <row r="631" s="68" customFormat="1" ht="15"/>
    <row r="632" s="68" customFormat="1" ht="15"/>
    <row r="633" s="68" customFormat="1" ht="15"/>
    <row r="634" s="68" customFormat="1" ht="15"/>
    <row r="635" s="68" customFormat="1" ht="15"/>
  </sheetData>
  <mergeCells count="8">
    <mergeCell ref="A603:J603"/>
    <mergeCell ref="A601:J601"/>
    <mergeCell ref="H42:I42"/>
    <mergeCell ref="I524:J524"/>
    <mergeCell ref="J183:K183"/>
    <mergeCell ref="G217:H217"/>
    <mergeCell ref="I217:J217"/>
    <mergeCell ref="G366:H366"/>
  </mergeCells>
  <printOptions/>
  <pageMargins left="0.88" right="0.72" top="0.46" bottom="0.22" header="0.69" footer="0.17"/>
  <pageSetup horizontalDpi="600" verticalDpi="600" orientation="portrait" scale="66" r:id="rId1"/>
  <rowBreaks count="8" manualBreakCount="8">
    <brk id="71" max="10" man="1"/>
    <brk id="143" max="10" man="1"/>
    <brk id="213" max="10" man="1"/>
    <brk id="282" max="10" man="1"/>
    <brk id="342" max="10" man="1"/>
    <brk id="366" min="3" max="11" man="1"/>
    <brk id="494" max="255" man="1"/>
    <brk id="55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Circuit Industry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GCI</dc:creator>
  <cp:keywords/>
  <dc:description/>
  <cp:lastModifiedBy>Yeow</cp:lastModifiedBy>
  <cp:lastPrinted>2004-02-24T09:39:15Z</cp:lastPrinted>
  <dcterms:created xsi:type="dcterms:W3CDTF">2002-11-01T06:22:45Z</dcterms:created>
  <dcterms:modified xsi:type="dcterms:W3CDTF">2004-02-24T09:45:32Z</dcterms:modified>
  <cp:category/>
  <cp:version/>
  <cp:contentType/>
  <cp:contentStatus/>
</cp:coreProperties>
</file>