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4"/>
  </bookViews>
  <sheets>
    <sheet name="P+L" sheetId="1" r:id="rId1"/>
    <sheet name="BS" sheetId="2" r:id="rId2"/>
    <sheet name="Stat.of.Equity" sheetId="3" r:id="rId3"/>
    <sheet name="CashFlow" sheetId="4" r:id="rId4"/>
    <sheet name="Notes" sheetId="5" r:id="rId5"/>
  </sheets>
  <definedNames>
    <definedName name="CONSO">#REF!</definedName>
    <definedName name="_xlnm.Print_Area" localSheetId="1">'BS'!$A$1:$G$70</definedName>
    <definedName name="_xlnm.Print_Area" localSheetId="4">'Notes'!$A$1:$J$274</definedName>
    <definedName name="_xlnm.Print_Area" localSheetId="0">'P+L'!$A$1:$J$57</definedName>
    <definedName name="_xlnm.Print_Area" localSheetId="2">'Stat.of.Equity'!$A$1:$I$61</definedName>
    <definedName name="Print_Area_MI">#REF!</definedName>
    <definedName name="_xlnm.Print_Titles" localSheetId="4">'Notes'!$1:$4</definedName>
    <definedName name="Schedule_1">#REF!</definedName>
    <definedName name="Schedule_2">#REF!</definedName>
    <definedName name="Schedule_3">#REF!</definedName>
  </definedNames>
  <calcPr fullCalcOnLoad="1"/>
</workbook>
</file>

<file path=xl/sharedStrings.xml><?xml version="1.0" encoding="utf-8"?>
<sst xmlns="http://schemas.openxmlformats.org/spreadsheetml/2006/main" count="426" uniqueCount="314">
  <si>
    <t>QUARTERLY REPORT ON CONSOLIDATED RESULTS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</si>
  <si>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</si>
  <si>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</si>
  <si>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</si>
  <si>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</si>
  <si>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</si>
  <si>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</si>
  <si>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</si>
  <si>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</si>
  <si>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</si>
  <si>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</si>
  <si>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(RM '000)</t>
  </si>
  <si>
    <t>Revenue</t>
  </si>
  <si>
    <r>
      <t>GRAND UNITED HOLDINGS BERHAD</t>
    </r>
    <r>
      <rPr>
        <sz val="11"/>
        <rFont val="Arial"/>
        <family val="2"/>
      </rPr>
      <t xml:space="preserve"> (Company No. 4104-W)</t>
    </r>
  </si>
  <si>
    <t>Operating expenses</t>
  </si>
  <si>
    <t>Other operating income</t>
  </si>
  <si>
    <t>Profit from operations</t>
  </si>
  <si>
    <t>Finance costs</t>
  </si>
  <si>
    <t>Share of profits of an associated company</t>
  </si>
  <si>
    <t>Profit before tax</t>
  </si>
  <si>
    <t>Taxation</t>
  </si>
  <si>
    <t>Profit after taxation</t>
  </si>
  <si>
    <t>Minority interest</t>
  </si>
  <si>
    <t>Net profit for the period</t>
  </si>
  <si>
    <t>Earnings per share (sen) :</t>
  </si>
  <si>
    <t xml:space="preserve">(a) </t>
  </si>
  <si>
    <t>Basic</t>
  </si>
  <si>
    <t xml:space="preserve">(b) </t>
  </si>
  <si>
    <t>Diluted *</t>
  </si>
  <si>
    <t>N/A</t>
  </si>
  <si>
    <t>(The Condensed Consolidated Income Statements should be read in conjunction with the Audited Financial Statements</t>
  </si>
  <si>
    <t xml:space="preserve"> for the year ended 31 December 2001)</t>
  </si>
  <si>
    <t xml:space="preserve">Exchange </t>
  </si>
  <si>
    <t>Total</t>
  </si>
  <si>
    <t xml:space="preserve">Share </t>
  </si>
  <si>
    <t xml:space="preserve">Capital </t>
  </si>
  <si>
    <t>Fluctuation</t>
  </si>
  <si>
    <t xml:space="preserve">Retained </t>
  </si>
  <si>
    <t>Shareholders'</t>
  </si>
  <si>
    <t>Reserve</t>
  </si>
  <si>
    <t>Profits</t>
  </si>
  <si>
    <t>Equity</t>
  </si>
  <si>
    <t>RM'000</t>
  </si>
  <si>
    <t>Current Year To Date Ended</t>
  </si>
  <si>
    <t>Balance at 01/01/2002</t>
  </si>
  <si>
    <t>the income statements:</t>
  </si>
  <si>
    <t xml:space="preserve">  Currency translation differences</t>
  </si>
  <si>
    <t xml:space="preserve">Dividends </t>
  </si>
  <si>
    <t xml:space="preserve">Note: There are no comparative figures as this is the first interim financial report prepared in accordance with </t>
  </si>
  <si>
    <t xml:space="preserve">         MASB 26 Interim Financial Reporting.</t>
  </si>
  <si>
    <t>YEAR TO DATE</t>
  </si>
  <si>
    <t>Operating Activities</t>
  </si>
  <si>
    <t>Adjustments for :-</t>
  </si>
  <si>
    <t>Depreciation and amortisation</t>
  </si>
  <si>
    <t>Interest expense</t>
  </si>
  <si>
    <t>Interest income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</si>
  <si>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</si>
  <si>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</si>
  <si>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</si>
  <si>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</si>
  <si>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</si>
  <si>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</si>
  <si>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Tax paid</t>
  </si>
  <si>
    <t>Net Cash Flows From Operating Activities</t>
  </si>
  <si>
    <t>Investing Activities</t>
  </si>
  <si>
    <t>Dividends paid</t>
  </si>
  <si>
    <t>Investment in quoted shares</t>
  </si>
  <si>
    <t>Other investments</t>
  </si>
  <si>
    <t>Interest received</t>
  </si>
  <si>
    <t>Net Cash Flows Used In Investing Activities</t>
  </si>
  <si>
    <t>Financing Activities</t>
  </si>
  <si>
    <t>Net Cash Flows Used In Financing Activities</t>
  </si>
  <si>
    <t>Net Change in Cash And Cash Equivalents</t>
  </si>
  <si>
    <t>Cash And Cash Equivalents At Beginning Of Year</t>
  </si>
  <si>
    <t>NOTES</t>
  </si>
  <si>
    <t>1.</t>
  </si>
  <si>
    <t>Accounting Policies and Methods of Computations</t>
  </si>
  <si>
    <t>The interim financial report has been prepared in accordance with MASB 26 "Interim Financial Reporting"</t>
  </si>
  <si>
    <t>and Appendix 9B of the Kuala Lumpur Stock Exchange Listing Requirements. The same accounting</t>
  </si>
  <si>
    <t>policies and methods of computation are followed in the quarterly financial statements as compared</t>
  </si>
  <si>
    <t>with the annual financial statements for the year ended 31 December 2001.</t>
  </si>
  <si>
    <t>2.</t>
  </si>
  <si>
    <t>Declaration of Audit Qualification</t>
  </si>
  <si>
    <t>The preceding annual financial statements of the Group were reported on without any qualification.</t>
  </si>
  <si>
    <t>3.</t>
  </si>
  <si>
    <t>Seasonal or Cyclical Factors</t>
  </si>
  <si>
    <t>The business operations of the Group are not materially affected by any seasonal or cyclical factors.</t>
  </si>
  <si>
    <t>4.</t>
  </si>
  <si>
    <t>Nature and Amount of Items Affecting Assets, Liabilities, Equity, Net Income, or Cash Flows</t>
  </si>
  <si>
    <t>That Are Unusual Because of Their Nature, Size, or Incidence</t>
  </si>
  <si>
    <t>There were no items affecting assets, liabilities, equity, net income, or cash flows that are unusual</t>
  </si>
  <si>
    <t>because of their nature, size, or incidence.</t>
  </si>
  <si>
    <t>5.</t>
  </si>
  <si>
    <t>Change in Estimates of Amounts</t>
  </si>
  <si>
    <t>There were no changes in the estimates of amounts reported in prior interim periods of the current</t>
  </si>
  <si>
    <t>financial year, which have a material effect in the current interim period.</t>
  </si>
  <si>
    <t>6.</t>
  </si>
  <si>
    <t>Issuances, Cancellations, Repurchases, Resale and Repayments of Debt and Equity Securities</t>
  </si>
  <si>
    <t xml:space="preserve">There were no issuances, cancellations, repurchases, resale and repayments of debt and equity </t>
  </si>
  <si>
    <t>securities for the current financial year to date.</t>
  </si>
  <si>
    <t>7.</t>
  </si>
  <si>
    <t>Dividends Paid</t>
  </si>
  <si>
    <t>On 25 May 2002, the Company declared a first interim tax exempt dividend of 1.5 sen per share for</t>
  </si>
  <si>
    <t xml:space="preserve">The dividend was paid on 8 July 2002 to the holders of ordinary shares of the capital registered in </t>
  </si>
  <si>
    <t>the Records of Depositors at the close of business on 20 June 2002.</t>
  </si>
  <si>
    <t>8.</t>
  </si>
  <si>
    <t>Segment Revenue and Segment Result</t>
  </si>
  <si>
    <t>(RM ' 000)</t>
  </si>
  <si>
    <t>Property Development</t>
  </si>
  <si>
    <t xml:space="preserve">Trading </t>
  </si>
  <si>
    <t>Investment Holding</t>
  </si>
  <si>
    <t>Associated Company</t>
  </si>
  <si>
    <t>9.</t>
  </si>
  <si>
    <t>Valuations of Property, Plant and Equipment</t>
  </si>
  <si>
    <t>The valuations of property, plant and equipment have been brought forward without any amendment</t>
  </si>
  <si>
    <t>from the previous annual financial statements.</t>
  </si>
  <si>
    <t>10.</t>
  </si>
  <si>
    <t>Financial Statements</t>
  </si>
  <si>
    <t>There were no material events subsequent to the end of the interim period that have not been reflected</t>
  </si>
  <si>
    <t>in the financial statements for the interim period.</t>
  </si>
  <si>
    <t>11.</t>
  </si>
  <si>
    <t>Changes in the Composition of the Group</t>
  </si>
  <si>
    <t>There were no changes in the composition of the Group during the interim period under review.</t>
  </si>
  <si>
    <t>12.</t>
  </si>
  <si>
    <t>Changes in Contingent Liabilities or Contingent Assets</t>
  </si>
  <si>
    <t>(a)</t>
  </si>
  <si>
    <t>Contingent Liabilities</t>
  </si>
  <si>
    <t>Quarter</t>
  </si>
  <si>
    <t>Financial Year</t>
  </si>
  <si>
    <t>Ended</t>
  </si>
  <si>
    <t xml:space="preserve">Guarantees given to bankers in respect of </t>
  </si>
  <si>
    <t>facilities granted to subsidiary companies</t>
  </si>
  <si>
    <t>(b)</t>
  </si>
  <si>
    <t>Contingent Assets</t>
  </si>
  <si>
    <t xml:space="preserve">There were no contingent assets as at the end of the current quarter or last annual balance sheet </t>
  </si>
  <si>
    <t>date.</t>
  </si>
  <si>
    <t>Review of the Performance</t>
  </si>
  <si>
    <t>14.</t>
  </si>
  <si>
    <t>Material Changes in the Quarterly Results Compared to the Results of the Preceding Quarter</t>
  </si>
  <si>
    <t xml:space="preserve">Current </t>
  </si>
  <si>
    <t>Preceding</t>
  </si>
  <si>
    <t>Consolidated Profit Before Tax</t>
  </si>
  <si>
    <t>15.</t>
  </si>
  <si>
    <t>Prospects for the Current Financial Year</t>
  </si>
  <si>
    <t>Variance from Profit Forecast and Profit Guarantee</t>
  </si>
  <si>
    <t>The Group neither made any profit forecast nor issued any profit guarantee.</t>
  </si>
  <si>
    <t>17.</t>
  </si>
  <si>
    <t>Taxation comprises :-</t>
  </si>
  <si>
    <t>Individual Quarter</t>
  </si>
  <si>
    <t>Cumulative Quarter</t>
  </si>
  <si>
    <t>Current</t>
  </si>
  <si>
    <t xml:space="preserve">Preceding </t>
  </si>
  <si>
    <t>Year</t>
  </si>
  <si>
    <t>To Date</t>
  </si>
  <si>
    <t>Deferred Taxation</t>
  </si>
  <si>
    <t>Current Taxation</t>
  </si>
  <si>
    <t>(Under)/over provision in prior years</t>
  </si>
  <si>
    <t>The Group's effective tax rates are lower than the statutory tax rate mainly because:</t>
  </si>
  <si>
    <t xml:space="preserve">(i) </t>
  </si>
  <si>
    <t xml:space="preserve">    </t>
  </si>
  <si>
    <t xml:space="preserve">(ii) </t>
  </si>
  <si>
    <t>18.</t>
  </si>
  <si>
    <t>Sale of Unquoted Investments and / or Properties</t>
  </si>
  <si>
    <t>There were no sale of unquoted investments and / or properties for the current quarter and financial</t>
  </si>
  <si>
    <t>year to date.</t>
  </si>
  <si>
    <t>Purchase and Disposal of Quoted Securities</t>
  </si>
  <si>
    <t>RM '000</t>
  </si>
  <si>
    <t>(i)</t>
  </si>
  <si>
    <t>Total purchases</t>
  </si>
  <si>
    <t>(ii)</t>
  </si>
  <si>
    <t>Total disposals (net book value)</t>
  </si>
  <si>
    <t>(iii)</t>
  </si>
  <si>
    <t>Total profit/(loss) on disposal</t>
  </si>
  <si>
    <t>RM ' 000</t>
  </si>
  <si>
    <t>Cost</t>
  </si>
  <si>
    <t>Net Book Value</t>
  </si>
  <si>
    <t>Market Value</t>
  </si>
  <si>
    <t>Status of Corporate Proposals</t>
  </si>
  <si>
    <t>There were no corporate proposals announced but not completed as at the date of this annoucement.</t>
  </si>
  <si>
    <t>Group Borrowings and Debt Securities</t>
  </si>
  <si>
    <t>Short Term Borrowings</t>
  </si>
  <si>
    <t>-Unsecured</t>
  </si>
  <si>
    <t>Bank overdrafts</t>
  </si>
  <si>
    <t>Portion of long term loans payable within</t>
  </si>
  <si>
    <t>12 months</t>
  </si>
  <si>
    <t>-Secured</t>
  </si>
  <si>
    <t>Portion of term loans payable within</t>
  </si>
  <si>
    <t>Long Term Borrowings</t>
  </si>
  <si>
    <t>Long term loans</t>
  </si>
  <si>
    <t>(c)</t>
  </si>
  <si>
    <t>Total Borrowings</t>
  </si>
  <si>
    <t>(d)</t>
  </si>
  <si>
    <t xml:space="preserve">Debt/Borrowings in foreign currency (included in (a) </t>
  </si>
  <si>
    <t>above)</t>
  </si>
  <si>
    <t>RMB '000</t>
  </si>
  <si>
    <t>USD '000</t>
  </si>
  <si>
    <t>Off Balance Sheet Financial Instruments</t>
  </si>
  <si>
    <t>The Group does not have any financial instruments with off balance sheet risk as at to date.</t>
  </si>
  <si>
    <t>Changes in Material Litigation</t>
  </si>
  <si>
    <t>The Group is not engaged in any material litigation as at to date.</t>
  </si>
  <si>
    <t>Dividend</t>
  </si>
  <si>
    <t>Earnings Per Share</t>
  </si>
  <si>
    <t>Net profit attributable to shareholders for the period (RM '000)</t>
  </si>
  <si>
    <t>Number of ordinary shares in issue ( '000)</t>
  </si>
  <si>
    <t>Basic earnings per share (sen)</t>
  </si>
  <si>
    <r>
      <t>GRAND UNITED HOLDINGS BERHAD</t>
    </r>
    <r>
      <rPr>
        <sz val="12"/>
        <rFont val="Arial"/>
        <family val="2"/>
      </rPr>
      <t xml:space="preserve"> (Company No. 4104-W)</t>
    </r>
  </si>
  <si>
    <t>(UNAUDITED)</t>
  </si>
  <si>
    <t>(AUDITED)</t>
  </si>
  <si>
    <t>AS AT</t>
  </si>
  <si>
    <t>END OF</t>
  </si>
  <si>
    <t>PRECEDING</t>
  </si>
  <si>
    <t>FINANCIAL</t>
  </si>
  <si>
    <t>YEAR END</t>
  </si>
  <si>
    <t>31/12/2001</t>
  </si>
  <si>
    <t>Property, Plant &amp; Equipment</t>
  </si>
  <si>
    <t>Investment in Associated Company</t>
  </si>
  <si>
    <t>Other Investments</t>
  </si>
  <si>
    <t>Intangible Asset</t>
  </si>
  <si>
    <t>Property Development - Non Current</t>
  </si>
  <si>
    <t>Current Assets</t>
  </si>
  <si>
    <t>Inventories</t>
  </si>
  <si>
    <t>Property Development - Current Portion</t>
  </si>
  <si>
    <t>Trade and Other Receivables</t>
  </si>
  <si>
    <t>Deposits</t>
  </si>
  <si>
    <t>Cash and Bank Balances</t>
  </si>
  <si>
    <t>Current Liabilities</t>
  </si>
  <si>
    <t>Trade and Other Payables</t>
  </si>
  <si>
    <t>Provision for Taxation</t>
  </si>
  <si>
    <t xml:space="preserve">Net Current Assets </t>
  </si>
  <si>
    <t>Share Capital</t>
  </si>
  <si>
    <t>Reserves</t>
  </si>
  <si>
    <t>Shareholders' Funds</t>
  </si>
  <si>
    <t>Minority Interests</t>
  </si>
  <si>
    <t>Long Term And Deferred Liabilities</t>
  </si>
  <si>
    <t>Borrowings</t>
  </si>
  <si>
    <t xml:space="preserve">(The Condensed Consolidated Balance Sheets should be read in conjunction with the Audited Financial Statements </t>
  </si>
  <si>
    <t>Net Tangible Assets Per Share (sen)</t>
  </si>
  <si>
    <t>FOR THE FOURTH FINANCIAL QUARTER ENDED 31 DECEMBER 2002</t>
  </si>
  <si>
    <t>Preceding Year To Date Ended</t>
  </si>
  <si>
    <t>Balance at 01/01/2001</t>
  </si>
  <si>
    <t xml:space="preserve">  Deferred tax on land held for development</t>
  </si>
  <si>
    <t xml:space="preserve">  Realisation of revaluation reserve</t>
  </si>
  <si>
    <t>Net profit for the twelve months period</t>
  </si>
  <si>
    <t>Balance at 31/12/2001</t>
  </si>
  <si>
    <t>Balance at 31/12/2002</t>
  </si>
  <si>
    <t>ENDED</t>
  </si>
  <si>
    <t>Effects of Exchange Rate Changes on Cash</t>
  </si>
  <si>
    <t>and Cash Equivalents</t>
  </si>
  <si>
    <t>Cash And Cash Equivalents At End Of Year</t>
  </si>
  <si>
    <t xml:space="preserve">Group segmental reporting for the financial year ended 31 December 2002 was as follows :- </t>
  </si>
  <si>
    <t>Results</t>
  </si>
  <si>
    <t>Manufacturing of Electrical Appliances</t>
  </si>
  <si>
    <t>Intersegment Sales</t>
  </si>
  <si>
    <t>Unallocated Income</t>
  </si>
  <si>
    <t>Unallocated Costs</t>
  </si>
  <si>
    <t>Finance Costs</t>
  </si>
  <si>
    <t>Profit Before Taxation</t>
  </si>
  <si>
    <t>Profit After Taxation</t>
  </si>
  <si>
    <t>Capital Commitment</t>
  </si>
  <si>
    <t>Commitment for the purchase of property, plant and equipment</t>
  </si>
  <si>
    <t>- approved and contracted for</t>
  </si>
  <si>
    <t>For the current quarter under review, revenue fell by 22.63% to RM 49.7 million as compared to</t>
  </si>
  <si>
    <t>RM 64.2 million registered in the preceding quarter.</t>
  </si>
  <si>
    <t>Even though the future is fraught with uncertainties,  the Group is confident of delivering positive results</t>
  </si>
  <si>
    <t>for Year 2003 by remaining focus on its core businesses.</t>
  </si>
  <si>
    <t>RPGT in respect of prior year</t>
  </si>
  <si>
    <t>Investment in quoted securities as at 31 December 2002 were as follows :-</t>
  </si>
  <si>
    <t>Page 9</t>
  </si>
  <si>
    <t xml:space="preserve">CONDENSED CONSOLIDATED INCOME STATEMENTS </t>
  </si>
  <si>
    <t>Tax Recoverable</t>
  </si>
  <si>
    <t xml:space="preserve">CONDENSED CONSOLIDATED BALANCE SHEETS </t>
  </si>
  <si>
    <t>CONDENSED CONSOLIDATED CASH FLOW STATEMENTS</t>
  </si>
  <si>
    <t>Net Profit After Tax</t>
  </si>
  <si>
    <t>Manufacturing of Printed Circuit Boards</t>
  </si>
  <si>
    <t>For the financial year ended 31 December 2002, the Group turned in a profit before tax of RM 16.5 million</t>
  </si>
  <si>
    <t xml:space="preserve">as compared with RM 18.8 million a year ago with a 2.58% slide in revenue from RM 228.9 million to </t>
  </si>
  <si>
    <t>RM 223.0 million.</t>
  </si>
  <si>
    <t>Material Events Subsequent to the End of the Interim Period That Have Not Been Reflected in The</t>
  </si>
  <si>
    <t>Gain and losses not recognised in</t>
  </si>
  <si>
    <t>Net proceeds/(repayments) of bank borrowings</t>
  </si>
  <si>
    <t xml:space="preserve">  for the year ended 31 December 2001)</t>
  </si>
  <si>
    <t xml:space="preserve">CONDENSED CONSOLIDATED STATEMENT OF CHANGES IN EQUITY </t>
  </si>
  <si>
    <t xml:space="preserve">  Financial Statements for the year ended 31st December 2001)</t>
  </si>
  <si>
    <t xml:space="preserve">(The Condensed Consolidated Statement of Changes In Equity should be read in conjunction with the Audited </t>
  </si>
  <si>
    <r>
      <t>GRAND UNITED HOLDINGS BERHAD</t>
    </r>
    <r>
      <rPr>
        <sz val="16"/>
        <rFont val="Arial"/>
        <family val="2"/>
      </rPr>
      <t xml:space="preserve"> (Company No. 4104-W)</t>
    </r>
  </si>
  <si>
    <t>13.</t>
  </si>
  <si>
    <t>16.</t>
  </si>
  <si>
    <t>19.</t>
  </si>
  <si>
    <t>20.</t>
  </si>
  <si>
    <t>21.</t>
  </si>
  <si>
    <t>22.</t>
  </si>
  <si>
    <t>23.</t>
  </si>
  <si>
    <t xml:space="preserve">The unsecured bank loans for the subsidiaries are guaranteed by the corporate guarantee issued by </t>
  </si>
  <si>
    <t>the company.</t>
  </si>
  <si>
    <t>24.</t>
  </si>
  <si>
    <t>25.</t>
  </si>
  <si>
    <t>26.</t>
  </si>
  <si>
    <t>utilisation of capital allowances in respect of property, plant and equipment acquired during the period</t>
  </si>
  <si>
    <t>business loss of certain subsidiaries were being disallowed to set-off against the Group's income</t>
  </si>
  <si>
    <t>in the absence of group relief.</t>
  </si>
  <si>
    <t>the associated company is exempted from tax under the foreign country's regulations;</t>
  </si>
  <si>
    <t>The Group attributed the marginal drop in profit before tax mainly due to slight erosion of margin and</t>
  </si>
  <si>
    <t>The Group registered a profit before tax of RM 0.7 million due to the write downs mentioned in Note 14.</t>
  </si>
  <si>
    <t>The Group's borrowings and debt securities as at 31 December 2002 were as follows :-</t>
  </si>
  <si>
    <t>Note : * Fully diluted earnings per share are not presented as there is an anti-dilution effect.</t>
  </si>
  <si>
    <t>The Board of Directors has proposed an interim tax exempt dividend of 2.0 sen per share for the financial year</t>
  </si>
  <si>
    <t>in the Records of Depositors at the close of business on 19 March 2003.</t>
  </si>
  <si>
    <t>the financial year ended 31 December 2002.</t>
  </si>
  <si>
    <t>31/12/2002</t>
  </si>
  <si>
    <t>30/09/2002</t>
  </si>
  <si>
    <t>(The Condensed Consolidated Cash Flow Statements should be read in conjunction with the Audited Financial Statements</t>
  </si>
  <si>
    <t>ending 31 December 2003 be payable on 18 April 2003 to the holders of ordinary shares of the capital registered</t>
  </si>
  <si>
    <t>write down of inventory and bad debt amounting to RM 1.57 million made by its sub-subsidiary in Philippines.</t>
  </si>
  <si>
    <t>in which one of the sub-subsidiary companies was granted pioneer status;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</si>
</sst>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"/>
    <numFmt numFmtId="181" formatCode="0.0000"/>
    <numFmt numFmtId="182" formatCode="0.000"/>
    <numFmt numFmtId="183" formatCode="m/d/yy"/>
    <numFmt numFmtId="184" formatCode="mm/dd/yy"/>
    <numFmt numFmtId="185" formatCode="_(* #,##0.0_);_(* \(#,##0.0\);_(* &quot;-&quot;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&quot;RM&quot;#,##0;\-&quot;RM&quot;#,##0"/>
    <numFmt numFmtId="190" formatCode="&quot;RM&quot;#,##0;[Red]\-&quot;RM&quot;#,##0"/>
    <numFmt numFmtId="191" formatCode="&quot;RM&quot;#,##0.00;\-&quot;RM&quot;#,##0.00"/>
    <numFmt numFmtId="192" formatCode="&quot;RM&quot;#,##0.00;[Red]\-&quot;RM&quot;#,##0.00"/>
    <numFmt numFmtId="193" formatCode="_-&quot;RM&quot;* #,##0_-;\-&quot;RM&quot;* #,##0_-;_-&quot;RM&quot;* &quot;-&quot;_-;_-@_-"/>
    <numFmt numFmtId="194" formatCode="_-* #,##0_-;\-* #,##0_-;_-* &quot;-&quot;_-;_-@_-"/>
    <numFmt numFmtId="195" formatCode="_-&quot;RM&quot;* #,##0.00_-;\-&quot;RM&quot;* #,##0.00_-;_-&quot;RM&quot;* &quot;-&quot;??_-;_-@_-"/>
    <numFmt numFmtId="196" formatCode="_-* #,##0.00_-;\-* #,##0.00_-;_-* &quot;-&quot;??_-;_-@_-"/>
    <numFmt numFmtId="197" formatCode="m/d"/>
    <numFmt numFmtId="198" formatCode="mmmmm"/>
    <numFmt numFmtId="199" formatCode="#,##0.0"/>
    <numFmt numFmtId="200" formatCode="#,##0.0_);\(#,##0.0\)"/>
    <numFmt numFmtId="201" formatCode="#,##0.000_);\(#,##0.000\)"/>
    <numFmt numFmtId="202" formatCode="#,##0.0000_);\(#,##0.0000\)"/>
    <numFmt numFmtId="203" formatCode="#,##0.00000_);\(#,##0.00000\)"/>
    <numFmt numFmtId="204" formatCode="#,##0.000000_);\(#,##0.000000\)"/>
    <numFmt numFmtId="205" formatCode="#,##0.0000000_);\(#,##0.0000000\)"/>
    <numFmt numFmtId="206" formatCode="#,##0.00000000_);\(#,##0.00000000\)"/>
    <numFmt numFmtId="207" formatCode="0.00_);\(0.00\)"/>
    <numFmt numFmtId="208" formatCode="0.0_);\(0.0\)"/>
    <numFmt numFmtId="209" formatCode="0_);\(0\)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_);_(* \(#,##0.000\);_(* &quot;-&quot;?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0"/>
      <color indexed="48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Fill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ill="1" applyBorder="1" applyAlignment="1">
      <alignment/>
    </xf>
    <xf numFmtId="165" fontId="0" fillId="0" borderId="0" xfId="15" applyNumberFormat="1" applyFont="1" applyBorder="1" applyAlignment="1">
      <alignment horizontal="center"/>
    </xf>
    <xf numFmtId="43" fontId="0" fillId="0" borderId="0" xfId="15" applyFill="1" applyBorder="1" applyAlignment="1">
      <alignment/>
    </xf>
    <xf numFmtId="43" fontId="0" fillId="0" borderId="0" xfId="15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1" xfId="15" applyNumberFormat="1" applyFill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1" xfId="15" applyNumberForma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0" fillId="0" borderId="0" xfId="0" applyAlignment="1" quotePrefix="1">
      <alignment/>
    </xf>
    <xf numFmtId="165" fontId="0" fillId="0" borderId="2" xfId="15" applyNumberFormat="1" applyBorder="1" applyAlignment="1">
      <alignment/>
    </xf>
    <xf numFmtId="165" fontId="0" fillId="0" borderId="2" xfId="15" applyNumberFormat="1" applyFill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2" xfId="15" applyNumberFormat="1" applyFill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Fill="1" applyBorder="1" applyAlignment="1">
      <alignment horizontal="center"/>
    </xf>
    <xf numFmtId="43" fontId="0" fillId="0" borderId="0" xfId="15" applyNumberFormat="1" applyBorder="1" applyAlignment="1">
      <alignment horizontal="center"/>
    </xf>
    <xf numFmtId="43" fontId="0" fillId="0" borderId="0" xfId="15" applyNumberFormat="1" applyFill="1" applyBorder="1" applyAlignment="1">
      <alignment/>
    </xf>
    <xf numFmtId="165" fontId="0" fillId="0" borderId="0" xfId="15" applyNumberFormat="1" applyFont="1" applyFill="1" applyBorder="1" applyAlignment="1">
      <alignment horizontal="right"/>
    </xf>
    <xf numFmtId="165" fontId="8" fillId="0" borderId="0" xfId="15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3" fontId="0" fillId="0" borderId="0" xfId="15" applyFill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15" applyFont="1" applyFill="1" applyBorder="1" applyAlignment="1">
      <alignment horizontal="right"/>
    </xf>
    <xf numFmtId="43" fontId="0" fillId="0" borderId="0" xfId="15" applyFont="1" applyFill="1" applyBorder="1" applyAlignment="1">
      <alignment/>
    </xf>
    <xf numFmtId="165" fontId="6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165" fontId="3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5" applyNumberFormat="1" applyFont="1" applyFill="1" applyAlignment="1">
      <alignment horizontal="center"/>
    </xf>
    <xf numFmtId="14" fontId="3" fillId="0" borderId="0" xfId="15" applyNumberFormat="1" applyFont="1" applyFill="1" applyAlignment="1">
      <alignment horizontal="center"/>
    </xf>
    <xf numFmtId="165" fontId="3" fillId="0" borderId="0" xfId="15" applyNumberFormat="1" applyFont="1" applyFill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165" fontId="3" fillId="0" borderId="0" xfId="15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 horizontal="center"/>
    </xf>
    <xf numFmtId="165" fontId="3" fillId="0" borderId="3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3" xfId="15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>
      <alignment/>
    </xf>
    <xf numFmtId="43" fontId="3" fillId="0" borderId="0" xfId="15" applyFont="1" applyFill="1" applyBorder="1" applyAlignment="1">
      <alignment horizontal="center"/>
    </xf>
    <xf numFmtId="43" fontId="3" fillId="0" borderId="0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3" fillId="0" borderId="0" xfId="15" applyFont="1" applyFill="1" applyBorder="1" applyAlignment="1">
      <alignment horizontal="right"/>
    </xf>
    <xf numFmtId="165" fontId="3" fillId="0" borderId="0" xfId="15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5" fontId="13" fillId="0" borderId="0" xfId="15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65" fontId="14" fillId="0" borderId="0" xfId="15" applyNumberFormat="1" applyFont="1" applyAlignment="1">
      <alignment/>
    </xf>
    <xf numFmtId="165" fontId="14" fillId="0" borderId="0" xfId="15" applyNumberFormat="1" applyFont="1" applyFill="1" applyAlignment="1">
      <alignment/>
    </xf>
    <xf numFmtId="165" fontId="14" fillId="0" borderId="0" xfId="15" applyNumberFormat="1" applyFont="1" applyFill="1" applyBorder="1" applyAlignment="1">
      <alignment/>
    </xf>
    <xf numFmtId="165" fontId="14" fillId="0" borderId="1" xfId="15" applyNumberFormat="1" applyFont="1" applyFill="1" applyBorder="1" applyAlignment="1">
      <alignment/>
    </xf>
    <xf numFmtId="14" fontId="14" fillId="0" borderId="0" xfId="0" applyNumberFormat="1" applyFont="1" applyAlignment="1">
      <alignment horizontal="center"/>
    </xf>
    <xf numFmtId="165" fontId="14" fillId="0" borderId="2" xfId="15" applyNumberFormat="1" applyFont="1" applyBorder="1" applyAlignment="1" quotePrefix="1">
      <alignment horizontal="center"/>
    </xf>
    <xf numFmtId="165" fontId="14" fillId="0" borderId="0" xfId="15" applyNumberFormat="1" applyFont="1" applyBorder="1" applyAlignment="1">
      <alignment/>
    </xf>
    <xf numFmtId="165" fontId="14" fillId="0" borderId="1" xfId="15" applyNumberFormat="1" applyFont="1" applyBorder="1" applyAlignment="1">
      <alignment/>
    </xf>
    <xf numFmtId="165" fontId="14" fillId="0" borderId="4" xfId="15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165" fontId="14" fillId="0" borderId="1" xfId="15" applyNumberFormat="1" applyFont="1" applyFill="1" applyBorder="1" applyAlignment="1">
      <alignment/>
    </xf>
    <xf numFmtId="165" fontId="14" fillId="0" borderId="4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65" fontId="17" fillId="0" borderId="0" xfId="15" applyNumberFormat="1" applyFont="1" applyFill="1" applyAlignment="1">
      <alignment horizontal="center"/>
    </xf>
    <xf numFmtId="165" fontId="17" fillId="0" borderId="0" xfId="15" applyNumberFormat="1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 horizontal="center"/>
    </xf>
    <xf numFmtId="165" fontId="14" fillId="0" borderId="5" xfId="15" applyNumberFormat="1" applyFont="1" applyBorder="1" applyAlignment="1">
      <alignment/>
    </xf>
    <xf numFmtId="165" fontId="14" fillId="0" borderId="2" xfId="15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3" fontId="14" fillId="0" borderId="2" xfId="0" applyNumberFormat="1" applyFont="1" applyBorder="1" applyAlignment="1">
      <alignment/>
    </xf>
    <xf numFmtId="43" fontId="14" fillId="0" borderId="2" xfId="0" applyNumberFormat="1" applyFont="1" applyBorder="1" applyAlignment="1">
      <alignment/>
    </xf>
    <xf numFmtId="0" fontId="14" fillId="0" borderId="0" xfId="0" applyFont="1" applyBorder="1" applyAlignment="1" quotePrefix="1">
      <alignment/>
    </xf>
    <xf numFmtId="165" fontId="17" fillId="0" borderId="0" xfId="15" applyNumberFormat="1" applyFont="1" applyFill="1" applyBorder="1" applyAlignment="1">
      <alignment/>
    </xf>
    <xf numFmtId="14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0" fontId="14" fillId="2" borderId="0" xfId="0" applyFont="1" applyFill="1" applyBorder="1" applyAlignment="1" quotePrefix="1">
      <alignment/>
    </xf>
    <xf numFmtId="165" fontId="14" fillId="0" borderId="0" xfId="0" applyNumberFormat="1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/>
    </xf>
    <xf numFmtId="165" fontId="14" fillId="0" borderId="5" xfId="15" applyNumberFormat="1" applyFont="1" applyFill="1" applyBorder="1" applyAlignment="1">
      <alignment/>
    </xf>
    <xf numFmtId="165" fontId="14" fillId="0" borderId="0" xfId="15" applyNumberFormat="1" applyFont="1" applyBorder="1" applyAlignment="1" quotePrefix="1">
      <alignment horizontal="center"/>
    </xf>
    <xf numFmtId="0" fontId="14" fillId="0" borderId="0" xfId="0" applyFont="1" applyAlignment="1">
      <alignment/>
    </xf>
    <xf numFmtId="0" fontId="14" fillId="3" borderId="0" xfId="0" applyFont="1" applyFill="1" applyAlignment="1" quotePrefix="1">
      <alignment/>
    </xf>
    <xf numFmtId="14" fontId="3" fillId="0" borderId="0" xfId="0" applyNumberFormat="1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right"/>
    </xf>
    <xf numFmtId="0" fontId="19" fillId="0" borderId="0" xfId="0" applyFont="1" applyAlignment="1">
      <alignment/>
    </xf>
    <xf numFmtId="165" fontId="3" fillId="0" borderId="6" xfId="15" applyNumberFormat="1" applyFont="1" applyBorder="1" applyAlignment="1">
      <alignment/>
    </xf>
    <xf numFmtId="165" fontId="3" fillId="0" borderId="7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8" xfId="15" applyNumberFormat="1" applyFont="1" applyFill="1" applyBorder="1" applyAlignment="1">
      <alignment/>
    </xf>
    <xf numFmtId="165" fontId="3" fillId="0" borderId="10" xfId="15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12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0" fontId="20" fillId="0" borderId="0" xfId="0" applyFont="1" applyAlignment="1">
      <alignment/>
    </xf>
    <xf numFmtId="14" fontId="3" fillId="0" borderId="0" xfId="0" applyNumberFormat="1" applyFont="1" applyFill="1" applyAlignment="1">
      <alignment horizontal="center"/>
    </xf>
    <xf numFmtId="14" fontId="1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3" xfId="15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22" fillId="0" borderId="0" xfId="0" applyFont="1" applyAlignment="1">
      <alignment/>
    </xf>
    <xf numFmtId="14" fontId="14" fillId="0" borderId="0" xfId="0" applyNumberFormat="1" applyFont="1" applyAlignment="1" quotePrefix="1">
      <alignment horizontal="center"/>
    </xf>
    <xf numFmtId="14" fontId="0" fillId="0" borderId="0" xfId="0" applyNumberFormat="1" applyFont="1" applyFill="1" applyAlignment="1" quotePrefix="1">
      <alignment horizontal="center"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showGridLines="0" workbookViewId="0" topLeftCell="B1">
      <selection activeCell="E8" sqref="E8"/>
    </sheetView>
  </sheetViews>
  <sheetFormatPr defaultColWidth="9.140625" defaultRowHeight="12.75"/>
  <cols>
    <col min="1" max="4" width="3.7109375" style="0" customWidth="1"/>
    <col min="5" max="5" width="21.7109375" style="0" customWidth="1"/>
    <col min="6" max="6" width="18.7109375" style="27" customWidth="1"/>
    <col min="7" max="7" width="16.7109375" style="2" customWidth="1"/>
    <col min="8" max="8" width="2.00390625" style="2" customWidth="1"/>
    <col min="9" max="9" width="17.421875" style="0" customWidth="1"/>
    <col min="10" max="10" width="16.8515625" style="2" customWidth="1"/>
    <col min="11" max="11" width="17.421875" style="0" customWidth="1"/>
  </cols>
  <sheetData>
    <row r="1" spans="1:6" ht="20.25">
      <c r="A1" s="1" t="s">
        <v>13</v>
      </c>
      <c r="B1" s="22"/>
      <c r="C1" s="22"/>
      <c r="D1" s="22"/>
      <c r="E1" s="22"/>
      <c r="F1" s="23"/>
    </row>
    <row r="2" spans="1:10" s="3" customFormat="1" ht="14.25">
      <c r="A2" s="59" t="s">
        <v>0</v>
      </c>
      <c r="F2" s="24"/>
      <c r="G2" s="25"/>
      <c r="H2" s="25"/>
      <c r="J2" s="25"/>
    </row>
    <row r="3" spans="1:10" s="3" customFormat="1" ht="14.25">
      <c r="A3" s="59" t="s">
        <v>237</v>
      </c>
      <c r="F3" s="24"/>
      <c r="G3" s="25"/>
      <c r="H3" s="25"/>
      <c r="J3" s="25"/>
    </row>
    <row r="4" spans="1:10" s="3" customFormat="1" ht="14.25">
      <c r="A4" s="59" t="s">
        <v>1</v>
      </c>
      <c r="F4" s="24"/>
      <c r="G4" s="25"/>
      <c r="H4" s="25"/>
      <c r="J4" s="25"/>
    </row>
    <row r="5" spans="1:10" s="3" customFormat="1" ht="15">
      <c r="A5" s="60"/>
      <c r="F5" s="24"/>
      <c r="G5" s="25"/>
      <c r="H5" s="25"/>
      <c r="J5" s="25"/>
    </row>
    <row r="6" spans="1:10" s="3" customFormat="1" ht="8.25" customHeight="1">
      <c r="A6" s="59"/>
      <c r="F6" s="24"/>
      <c r="G6" s="25"/>
      <c r="H6" s="25"/>
      <c r="J6" s="25"/>
    </row>
    <row r="7" spans="1:11" ht="15">
      <c r="A7" s="60" t="s">
        <v>268</v>
      </c>
      <c r="G7" s="4"/>
      <c r="H7" s="4"/>
      <c r="I7" s="5"/>
      <c r="J7" s="4"/>
      <c r="K7" s="5"/>
    </row>
    <row r="8" spans="1:11" ht="12.75">
      <c r="A8" s="3"/>
      <c r="G8" s="4"/>
      <c r="H8" s="4"/>
      <c r="I8" s="5"/>
      <c r="J8" s="4"/>
      <c r="K8" s="5"/>
    </row>
    <row r="9" spans="1:11" ht="12.75">
      <c r="A9" s="3"/>
      <c r="G9" s="4"/>
      <c r="H9" s="4"/>
      <c r="I9" s="5"/>
      <c r="J9" s="4"/>
      <c r="K9" s="5"/>
    </row>
    <row r="10" spans="7:11" ht="12.75">
      <c r="G10" s="165"/>
      <c r="H10" s="165"/>
      <c r="I10" s="165"/>
      <c r="J10" s="165"/>
      <c r="K10" s="165"/>
    </row>
    <row r="11" spans="6:11" ht="12.75">
      <c r="F11" s="165" t="s">
        <v>2</v>
      </c>
      <c r="G11" s="165"/>
      <c r="H11" s="6"/>
      <c r="I11" s="165" t="s">
        <v>3</v>
      </c>
      <c r="J11" s="165"/>
      <c r="K11" s="7"/>
    </row>
    <row r="12" spans="6:11" ht="12.75">
      <c r="F12" s="28" t="s">
        <v>4</v>
      </c>
      <c r="G12" s="6" t="s">
        <v>5</v>
      </c>
      <c r="H12" s="6"/>
      <c r="I12" s="7" t="s">
        <v>4</v>
      </c>
      <c r="J12" s="6" t="s">
        <v>5</v>
      </c>
      <c r="K12" s="6"/>
    </row>
    <row r="13" spans="6:11" ht="12.75">
      <c r="F13" s="28" t="s">
        <v>6</v>
      </c>
      <c r="G13" s="6" t="s">
        <v>7</v>
      </c>
      <c r="H13" s="6"/>
      <c r="I13" s="7" t="s">
        <v>6</v>
      </c>
      <c r="J13" s="6" t="s">
        <v>7</v>
      </c>
      <c r="K13" s="8"/>
    </row>
    <row r="14" spans="6:11" ht="12.75">
      <c r="F14" s="28" t="s">
        <v>8</v>
      </c>
      <c r="G14" s="6" t="s">
        <v>8</v>
      </c>
      <c r="H14" s="6"/>
      <c r="I14" s="7" t="s">
        <v>9</v>
      </c>
      <c r="J14" s="6" t="s">
        <v>10</v>
      </c>
      <c r="K14" s="6"/>
    </row>
    <row r="15" spans="6:11" ht="12.75">
      <c r="F15" s="163" t="s">
        <v>308</v>
      </c>
      <c r="G15" s="164" t="s">
        <v>213</v>
      </c>
      <c r="H15" s="8"/>
      <c r="I15" s="163" t="s">
        <v>308</v>
      </c>
      <c r="J15" s="164" t="s">
        <v>213</v>
      </c>
      <c r="K15" s="5"/>
    </row>
    <row r="16" spans="6:11" ht="12.75">
      <c r="F16" s="28" t="s">
        <v>11</v>
      </c>
      <c r="G16" s="6" t="s">
        <v>11</v>
      </c>
      <c r="H16" s="6"/>
      <c r="I16" s="7" t="s">
        <v>11</v>
      </c>
      <c r="J16" s="6" t="s">
        <v>11</v>
      </c>
      <c r="K16" s="5"/>
    </row>
    <row r="17" spans="7:11" ht="12.75">
      <c r="G17" s="10"/>
      <c r="H17" s="10"/>
      <c r="I17" s="11"/>
      <c r="J17" s="12"/>
      <c r="K17" s="11"/>
    </row>
    <row r="18" spans="7:11" ht="12.75">
      <c r="G18" s="10"/>
      <c r="H18" s="10"/>
      <c r="I18" s="11"/>
      <c r="J18" s="12"/>
      <c r="K18" s="11"/>
    </row>
    <row r="19" spans="1:11" ht="12.75">
      <c r="A19" t="s">
        <v>12</v>
      </c>
      <c r="F19" s="27">
        <v>49701</v>
      </c>
      <c r="G19" s="10">
        <v>51848</v>
      </c>
      <c r="H19" s="10"/>
      <c r="I19" s="11">
        <v>223010</v>
      </c>
      <c r="J19" s="12">
        <v>228902</v>
      </c>
      <c r="K19" s="13"/>
    </row>
    <row r="20" spans="7:11" ht="12.75">
      <c r="G20" s="10"/>
      <c r="H20" s="10"/>
      <c r="I20" s="11"/>
      <c r="J20" s="12"/>
      <c r="K20" s="11"/>
    </row>
    <row r="21" spans="1:11" ht="12.75">
      <c r="A21" t="s">
        <v>14</v>
      </c>
      <c r="F21" s="29">
        <v>-51135</v>
      </c>
      <c r="G21" s="29">
        <v>-50385</v>
      </c>
      <c r="H21" s="29"/>
      <c r="I21" s="29">
        <v>-214028</v>
      </c>
      <c r="J21" s="29">
        <v>-217476</v>
      </c>
      <c r="K21" s="13"/>
    </row>
    <row r="22" spans="7:11" ht="12.75">
      <c r="G22" s="10"/>
      <c r="H22" s="10"/>
      <c r="I22" s="11"/>
      <c r="J22" s="12"/>
      <c r="K22" s="11"/>
    </row>
    <row r="23" spans="1:11" ht="12.75">
      <c r="A23" t="s">
        <v>15</v>
      </c>
      <c r="B23" s="3"/>
      <c r="F23" s="27">
        <v>601</v>
      </c>
      <c r="G23" s="10">
        <v>445</v>
      </c>
      <c r="H23" s="10"/>
      <c r="I23" s="11">
        <v>1923</v>
      </c>
      <c r="J23" s="12">
        <v>1582</v>
      </c>
      <c r="K23" s="11"/>
    </row>
    <row r="24" spans="6:11" ht="12.75">
      <c r="F24" s="30"/>
      <c r="G24" s="31"/>
      <c r="H24" s="10"/>
      <c r="I24" s="32"/>
      <c r="J24" s="33"/>
      <c r="K24" s="11"/>
    </row>
    <row r="25" spans="7:11" ht="12.75">
      <c r="G25" s="10"/>
      <c r="H25" s="10"/>
      <c r="I25" s="11"/>
      <c r="J25" s="12"/>
      <c r="K25" s="11"/>
    </row>
    <row r="26" spans="1:11" ht="12.75">
      <c r="A26" t="s">
        <v>16</v>
      </c>
      <c r="F26" s="10">
        <f>SUM(F19:F23)</f>
        <v>-833</v>
      </c>
      <c r="G26" s="10">
        <f>SUM(G19:G23)</f>
        <v>1908</v>
      </c>
      <c r="H26" s="10"/>
      <c r="I26" s="10">
        <f>SUM(I19:I23)</f>
        <v>10905</v>
      </c>
      <c r="J26" s="10">
        <f>SUM(J19:J23)</f>
        <v>13008</v>
      </c>
      <c r="K26" s="13"/>
    </row>
    <row r="27" spans="7:11" ht="12.75">
      <c r="G27" s="10"/>
      <c r="H27" s="10"/>
      <c r="I27" s="11"/>
      <c r="J27" s="12"/>
      <c r="K27" s="13"/>
    </row>
    <row r="28" spans="1:11" ht="12.75">
      <c r="A28" t="s">
        <v>17</v>
      </c>
      <c r="F28" s="27">
        <v>-282</v>
      </c>
      <c r="G28" s="10">
        <v>-101</v>
      </c>
      <c r="H28" s="10"/>
      <c r="I28" s="11">
        <v>-1106</v>
      </c>
      <c r="J28" s="12">
        <v>-1047</v>
      </c>
      <c r="K28" s="11"/>
    </row>
    <row r="29" spans="2:11" ht="12.75">
      <c r="B29" s="3"/>
      <c r="G29" s="10"/>
      <c r="H29" s="10"/>
      <c r="I29" s="11"/>
      <c r="J29" s="12"/>
      <c r="K29" s="13"/>
    </row>
    <row r="30" spans="1:11" ht="12.75">
      <c r="A30" t="s">
        <v>18</v>
      </c>
      <c r="F30" s="27">
        <v>1846</v>
      </c>
      <c r="G30" s="10">
        <v>1469</v>
      </c>
      <c r="H30" s="10"/>
      <c r="I30" s="11">
        <v>6675</v>
      </c>
      <c r="J30" s="12">
        <v>6794</v>
      </c>
      <c r="K30" s="11"/>
    </row>
    <row r="31" spans="6:11" ht="12.75">
      <c r="F31" s="30"/>
      <c r="G31" s="31"/>
      <c r="H31" s="10"/>
      <c r="I31" s="32"/>
      <c r="J31" s="33"/>
      <c r="K31" s="13"/>
    </row>
    <row r="32" spans="7:11" ht="12.75">
      <c r="G32" s="10"/>
      <c r="H32" s="10"/>
      <c r="I32" s="11"/>
      <c r="J32" s="12"/>
      <c r="K32" s="11"/>
    </row>
    <row r="33" spans="1:11" ht="12.75">
      <c r="A33" t="s">
        <v>19</v>
      </c>
      <c r="F33" s="10">
        <f>SUM(F26:F30)</f>
        <v>731</v>
      </c>
      <c r="G33" s="10">
        <f>SUM(G26:G30)</f>
        <v>3276</v>
      </c>
      <c r="H33" s="10"/>
      <c r="I33" s="10">
        <f>SUM(I26:I30)</f>
        <v>16474</v>
      </c>
      <c r="J33" s="10">
        <f>SUM(J26:J30)</f>
        <v>18755</v>
      </c>
      <c r="K33" s="11"/>
    </row>
    <row r="34" spans="7:11" ht="12.75">
      <c r="G34" s="10"/>
      <c r="H34" s="10"/>
      <c r="I34" s="10"/>
      <c r="J34" s="10"/>
      <c r="K34" s="10"/>
    </row>
    <row r="35" spans="1:11" ht="12.75">
      <c r="A35" t="s">
        <v>20</v>
      </c>
      <c r="F35" s="27">
        <v>-132</v>
      </c>
      <c r="G35" s="10">
        <v>1489</v>
      </c>
      <c r="H35" s="10"/>
      <c r="I35" s="11">
        <v>-3998</v>
      </c>
      <c r="J35" s="12">
        <v>107</v>
      </c>
      <c r="K35" s="11"/>
    </row>
    <row r="36" spans="2:11" ht="12.75">
      <c r="B36" s="3"/>
      <c r="F36" s="30"/>
      <c r="G36" s="31"/>
      <c r="H36" s="10"/>
      <c r="I36" s="32"/>
      <c r="J36" s="33"/>
      <c r="K36" s="11"/>
    </row>
    <row r="37" spans="7:11" ht="12.75">
      <c r="G37" s="10"/>
      <c r="H37" s="10"/>
      <c r="I37" s="11"/>
      <c r="J37" s="12"/>
      <c r="K37" s="13"/>
    </row>
    <row r="38" spans="1:11" ht="12.75">
      <c r="A38" t="s">
        <v>21</v>
      </c>
      <c r="F38" s="10">
        <f>SUM(F33:F37)</f>
        <v>599</v>
      </c>
      <c r="G38" s="10">
        <f>SUM(G33:G37)</f>
        <v>4765</v>
      </c>
      <c r="H38" s="10"/>
      <c r="I38" s="10">
        <f>SUM(I33:I37)</f>
        <v>12476</v>
      </c>
      <c r="J38" s="10">
        <f>SUM(J33:J37)</f>
        <v>18862</v>
      </c>
      <c r="K38" s="11"/>
    </row>
    <row r="39" spans="7:11" ht="12.75">
      <c r="G39" s="10"/>
      <c r="H39" s="10"/>
      <c r="I39" s="11"/>
      <c r="J39" s="12"/>
      <c r="K39" s="11"/>
    </row>
    <row r="40" spans="1:11" ht="12.75">
      <c r="A40" t="s">
        <v>22</v>
      </c>
      <c r="F40" s="27">
        <v>0</v>
      </c>
      <c r="G40" s="10">
        <v>0</v>
      </c>
      <c r="H40" s="10"/>
      <c r="I40" s="10">
        <v>0</v>
      </c>
      <c r="J40" s="12">
        <v>0</v>
      </c>
      <c r="K40" s="34"/>
    </row>
    <row r="41" spans="6:11" ht="12.75">
      <c r="F41" s="30"/>
      <c r="G41" s="31"/>
      <c r="H41" s="10"/>
      <c r="I41" s="32"/>
      <c r="J41" s="33"/>
      <c r="K41" s="11"/>
    </row>
    <row r="42" spans="6:11" s="3" customFormat="1" ht="12.75">
      <c r="F42" s="24"/>
      <c r="G42" s="35"/>
      <c r="H42" s="35"/>
      <c r="I42" s="36"/>
      <c r="J42" s="37"/>
      <c r="K42" s="36"/>
    </row>
    <row r="43" spans="1:11" ht="12.75">
      <c r="A43" t="s">
        <v>23</v>
      </c>
      <c r="F43" s="10">
        <f>SUM(F38:F42)</f>
        <v>599</v>
      </c>
      <c r="G43" s="10">
        <f>SUM(G38:G42)</f>
        <v>4765</v>
      </c>
      <c r="H43" s="10"/>
      <c r="I43" s="10">
        <f>SUM(I38:I42)</f>
        <v>12476</v>
      </c>
      <c r="J43" s="10">
        <f>SUM(J38:J42)</f>
        <v>18862</v>
      </c>
      <c r="K43" s="11"/>
    </row>
    <row r="44" spans="2:11" ht="13.5" thickBot="1">
      <c r="B44" s="38"/>
      <c r="F44" s="39"/>
      <c r="G44" s="40"/>
      <c r="H44" s="10"/>
      <c r="I44" s="41"/>
      <c r="J44" s="42"/>
      <c r="K44" s="11"/>
    </row>
    <row r="45" spans="7:11" ht="13.5" thickTop="1">
      <c r="G45" s="10"/>
      <c r="H45" s="10"/>
      <c r="I45" s="10"/>
      <c r="J45" s="12"/>
      <c r="K45" s="34"/>
    </row>
    <row r="46" spans="1:11" ht="12.75">
      <c r="A46" t="s">
        <v>24</v>
      </c>
      <c r="G46" s="10"/>
      <c r="H46" s="10"/>
      <c r="I46" s="11"/>
      <c r="J46" s="12"/>
      <c r="K46" s="11"/>
    </row>
    <row r="47" spans="7:11" ht="12.75">
      <c r="G47" s="10"/>
      <c r="H47" s="10"/>
      <c r="I47" s="11"/>
      <c r="J47" s="12"/>
      <c r="K47" s="13"/>
    </row>
    <row r="48" spans="1:11" ht="12.75">
      <c r="A48" t="s">
        <v>25</v>
      </c>
      <c r="B48" t="s">
        <v>26</v>
      </c>
      <c r="F48" s="43">
        <v>0.24</v>
      </c>
      <c r="G48" s="44">
        <v>1.9</v>
      </c>
      <c r="H48" s="44"/>
      <c r="I48" s="45">
        <v>4.98</v>
      </c>
      <c r="J48" s="46">
        <v>7.52</v>
      </c>
      <c r="K48" s="13"/>
    </row>
    <row r="49" spans="7:11" ht="12.75">
      <c r="G49" s="10"/>
      <c r="H49" s="10"/>
      <c r="I49" s="11"/>
      <c r="J49" s="12"/>
      <c r="K49" s="13"/>
    </row>
    <row r="50" spans="1:11" ht="12.75">
      <c r="A50" t="s">
        <v>27</v>
      </c>
      <c r="B50" t="s">
        <v>28</v>
      </c>
      <c r="F50" s="47" t="s">
        <v>29</v>
      </c>
      <c r="G50" s="47" t="s">
        <v>29</v>
      </c>
      <c r="H50" s="47"/>
      <c r="I50" s="47" t="s">
        <v>29</v>
      </c>
      <c r="J50" s="47" t="s">
        <v>29</v>
      </c>
      <c r="K50" s="13"/>
    </row>
    <row r="51" spans="6:11" ht="12.75">
      <c r="F51" s="47"/>
      <c r="G51" s="47"/>
      <c r="H51" s="47"/>
      <c r="I51" s="47"/>
      <c r="J51" s="47"/>
      <c r="K51" s="13"/>
    </row>
    <row r="52" spans="6:11" ht="12.75">
      <c r="F52" s="47"/>
      <c r="G52" s="47"/>
      <c r="H52" s="47"/>
      <c r="I52" s="47"/>
      <c r="J52" s="47"/>
      <c r="K52" s="13"/>
    </row>
    <row r="53" spans="1:11" ht="12.75">
      <c r="A53" t="s">
        <v>304</v>
      </c>
      <c r="G53" s="10"/>
      <c r="H53" s="10"/>
      <c r="I53" s="11"/>
      <c r="J53" s="12"/>
      <c r="K53" s="11"/>
    </row>
    <row r="54" spans="7:11" ht="12.75">
      <c r="G54" s="10"/>
      <c r="H54" s="10"/>
      <c r="I54" s="11"/>
      <c r="J54" s="12"/>
      <c r="K54" s="11"/>
    </row>
    <row r="55" spans="7:11" ht="12.75">
      <c r="G55" s="10"/>
      <c r="H55" s="10"/>
      <c r="I55" s="11"/>
      <c r="J55" s="12"/>
      <c r="K55" s="11"/>
    </row>
    <row r="56" spans="1:11" ht="12.75">
      <c r="A56" s="26" t="s">
        <v>30</v>
      </c>
      <c r="B56" s="26"/>
      <c r="C56" s="26"/>
      <c r="D56" s="26"/>
      <c r="E56" s="26"/>
      <c r="F56" s="48"/>
      <c r="G56" s="10"/>
      <c r="H56" s="10"/>
      <c r="I56" s="10"/>
      <c r="J56" s="10"/>
      <c r="K56" s="10"/>
    </row>
    <row r="57" spans="1:11" ht="12.75">
      <c r="A57" s="26" t="s">
        <v>31</v>
      </c>
      <c r="B57" s="26"/>
      <c r="C57" s="26"/>
      <c r="D57" s="26"/>
      <c r="E57" s="26"/>
      <c r="F57" s="48"/>
      <c r="G57" s="49"/>
      <c r="H57" s="49"/>
      <c r="I57" s="50"/>
      <c r="J57" s="18"/>
      <c r="K57" s="50"/>
    </row>
    <row r="58" spans="7:11" ht="12.75">
      <c r="G58" s="18"/>
      <c r="H58" s="18"/>
      <c r="I58" s="17"/>
      <c r="J58" s="18"/>
      <c r="K58" s="17"/>
    </row>
    <row r="59" spans="7:11" ht="12.75">
      <c r="G59" s="166"/>
      <c r="H59" s="166"/>
      <c r="I59" s="166"/>
      <c r="J59" s="166"/>
      <c r="K59" s="166"/>
    </row>
    <row r="60" spans="7:11" ht="12.75">
      <c r="G60" s="49"/>
      <c r="H60" s="49"/>
      <c r="I60" s="50"/>
      <c r="J60" s="49"/>
      <c r="K60" s="50"/>
    </row>
    <row r="61" spans="7:11" ht="12.75">
      <c r="G61" s="49"/>
      <c r="H61" s="49"/>
      <c r="I61" s="50"/>
      <c r="J61" s="49"/>
      <c r="K61" s="50"/>
    </row>
    <row r="62" spans="7:11" ht="12.75">
      <c r="G62" s="49"/>
      <c r="H62" s="49"/>
      <c r="I62" s="50"/>
      <c r="J62" s="49"/>
      <c r="K62" s="50"/>
    </row>
    <row r="63" spans="7:11" ht="12.75">
      <c r="G63" s="51"/>
      <c r="H63" s="51"/>
      <c r="I63" s="52"/>
      <c r="J63" s="51"/>
      <c r="K63" s="52"/>
    </row>
    <row r="64" spans="7:11" ht="12.75">
      <c r="G64" s="49"/>
      <c r="H64" s="49"/>
      <c r="I64" s="50"/>
      <c r="J64" s="49"/>
      <c r="K64" s="50"/>
    </row>
    <row r="65" spans="7:11" ht="12.75">
      <c r="G65" s="18"/>
      <c r="H65" s="18"/>
      <c r="I65" s="17"/>
      <c r="J65" s="18"/>
      <c r="K65" s="17"/>
    </row>
    <row r="66" spans="7:11" ht="12.75">
      <c r="G66" s="18"/>
      <c r="H66" s="18"/>
      <c r="I66" s="17"/>
      <c r="J66" s="18"/>
      <c r="K66" s="17"/>
    </row>
    <row r="67" spans="7:11" ht="12.75">
      <c r="G67" s="10"/>
      <c r="H67" s="10"/>
      <c r="I67" s="11"/>
      <c r="J67" s="12"/>
      <c r="K67" s="13"/>
    </row>
    <row r="68" spans="7:11" ht="12.75">
      <c r="G68" s="10"/>
      <c r="H68" s="10"/>
      <c r="I68" s="11"/>
      <c r="J68" s="12"/>
      <c r="K68" s="11"/>
    </row>
    <row r="69" spans="7:11" ht="12.75">
      <c r="G69" s="10"/>
      <c r="H69" s="10"/>
      <c r="I69" s="11"/>
      <c r="J69" s="12"/>
      <c r="K69" s="13"/>
    </row>
    <row r="70" spans="7:11" ht="12.75">
      <c r="G70" s="10"/>
      <c r="H70" s="10"/>
      <c r="I70" s="11"/>
      <c r="J70" s="12"/>
      <c r="K70" s="11"/>
    </row>
    <row r="71" spans="7:11" ht="12.75">
      <c r="G71" s="10"/>
      <c r="H71" s="10"/>
      <c r="I71" s="11"/>
      <c r="J71" s="12"/>
      <c r="K71" s="11"/>
    </row>
    <row r="72" spans="7:11" ht="12.75">
      <c r="G72" s="10"/>
      <c r="H72" s="10"/>
      <c r="I72" s="11"/>
      <c r="J72" s="12"/>
      <c r="K72" s="13"/>
    </row>
    <row r="73" spans="7:11" ht="12.75">
      <c r="G73" s="10"/>
      <c r="H73" s="10"/>
      <c r="I73" s="11"/>
      <c r="J73" s="12"/>
      <c r="K73" s="11"/>
    </row>
    <row r="74" spans="7:11" ht="12.75">
      <c r="G74" s="10"/>
      <c r="H74" s="10"/>
      <c r="I74" s="11"/>
      <c r="J74" s="12"/>
      <c r="K74" s="11"/>
    </row>
    <row r="75" spans="7:11" ht="12.75">
      <c r="G75" s="10"/>
      <c r="H75" s="10"/>
      <c r="I75" s="10"/>
      <c r="J75" s="12"/>
      <c r="K75" s="11"/>
    </row>
    <row r="76" spans="7:11" ht="12.75">
      <c r="G76" s="18"/>
      <c r="H76" s="18"/>
      <c r="I76" s="50"/>
      <c r="J76" s="18"/>
      <c r="K76" s="50"/>
    </row>
    <row r="77" spans="7:11" ht="12.75">
      <c r="G77" s="18"/>
      <c r="H77" s="18"/>
      <c r="I77" s="50"/>
      <c r="J77" s="18"/>
      <c r="K77" s="50"/>
    </row>
    <row r="78" spans="7:11" ht="12.75">
      <c r="G78" s="18"/>
      <c r="H78" s="18"/>
      <c r="I78" s="50"/>
      <c r="J78" s="18"/>
      <c r="K78" s="50"/>
    </row>
    <row r="79" spans="7:11" ht="12.75">
      <c r="G79" s="18"/>
      <c r="H79" s="18"/>
      <c r="I79" s="50"/>
      <c r="J79" s="18"/>
      <c r="K79" s="50"/>
    </row>
    <row r="80" spans="7:11" ht="12.75">
      <c r="G80" s="18"/>
      <c r="H80" s="18"/>
      <c r="I80" s="50"/>
      <c r="J80" s="18"/>
      <c r="K80" s="50"/>
    </row>
    <row r="81" spans="6:11" ht="12.75">
      <c r="F81" s="9"/>
      <c r="G81" s="18"/>
      <c r="H81" s="18"/>
      <c r="I81" s="49"/>
      <c r="J81" s="18"/>
      <c r="K81" s="50"/>
    </row>
    <row r="82" spans="6:11" ht="12.75">
      <c r="F82" s="9"/>
      <c r="G82" s="18"/>
      <c r="H82" s="18"/>
      <c r="I82" s="49"/>
      <c r="J82" s="18"/>
      <c r="K82" s="50"/>
    </row>
    <row r="83" spans="7:11" ht="12.75">
      <c r="G83" s="14"/>
      <c r="H83" s="14"/>
      <c r="I83" s="53"/>
      <c r="J83" s="46"/>
      <c r="K83" s="54"/>
    </row>
    <row r="84" spans="7:11" ht="12.75">
      <c r="G84" s="14"/>
      <c r="H84" s="14"/>
      <c r="I84" s="55"/>
      <c r="J84" s="14"/>
      <c r="K84" s="55"/>
    </row>
    <row r="85" spans="6:11" ht="12.75">
      <c r="F85" s="9"/>
      <c r="G85" s="56"/>
      <c r="H85" s="56"/>
      <c r="I85" s="56"/>
      <c r="J85" s="56"/>
      <c r="K85" s="56"/>
    </row>
    <row r="86" spans="7:11" ht="12.75">
      <c r="G86" s="18"/>
      <c r="H86" s="18"/>
      <c r="I86" s="17"/>
      <c r="J86" s="18"/>
      <c r="K86" s="17"/>
    </row>
    <row r="87" spans="6:11" ht="12.75">
      <c r="F87" s="9"/>
      <c r="G87" s="18"/>
      <c r="H87" s="18"/>
      <c r="I87" s="17"/>
      <c r="J87" s="18"/>
      <c r="K87" s="17"/>
    </row>
    <row r="88" spans="6:11" ht="12.75">
      <c r="F88" s="9"/>
      <c r="G88" s="14"/>
      <c r="H88" s="14"/>
      <c r="I88" s="14"/>
      <c r="J88" s="57"/>
      <c r="K88" s="14"/>
    </row>
    <row r="89" spans="6:11" ht="12.75">
      <c r="F89" s="9"/>
      <c r="G89" s="18"/>
      <c r="H89" s="18"/>
      <c r="I89" s="17"/>
      <c r="J89" s="18"/>
      <c r="K89" s="17"/>
    </row>
    <row r="90" spans="6:11" ht="12.75">
      <c r="F90" s="9"/>
      <c r="G90" s="18"/>
      <c r="H90" s="18"/>
      <c r="I90" s="17"/>
      <c r="J90" s="18"/>
      <c r="K90" s="17"/>
    </row>
    <row r="91" spans="6:11" ht="12.75">
      <c r="F91" s="9"/>
      <c r="G91" s="18"/>
      <c r="H91" s="18"/>
      <c r="I91" s="17"/>
      <c r="J91" s="18"/>
      <c r="K91" s="17"/>
    </row>
    <row r="92" spans="6:11" ht="12.75">
      <c r="F92" s="9"/>
      <c r="G92" s="18"/>
      <c r="H92" s="18"/>
      <c r="I92" s="17"/>
      <c r="J92" s="18"/>
      <c r="K92" s="17"/>
    </row>
    <row r="93" spans="6:11" ht="12.75">
      <c r="F93" s="9"/>
      <c r="G93" s="18"/>
      <c r="H93" s="18"/>
      <c r="I93" s="17"/>
      <c r="J93" s="18"/>
      <c r="K93" s="17"/>
    </row>
    <row r="94" spans="6:11" ht="12.75">
      <c r="F94" s="9"/>
      <c r="G94" s="18"/>
      <c r="H94" s="18"/>
      <c r="I94" s="17"/>
      <c r="J94" s="18"/>
      <c r="K94" s="17"/>
    </row>
    <row r="95" spans="6:11" ht="12.75">
      <c r="F95" s="9"/>
      <c r="G95" s="18"/>
      <c r="H95" s="18"/>
      <c r="I95" s="17"/>
      <c r="J95" s="18"/>
      <c r="K95" s="17"/>
    </row>
    <row r="96" spans="6:11" ht="12.75">
      <c r="F96" s="9"/>
      <c r="G96" s="18"/>
      <c r="H96" s="18"/>
      <c r="I96" s="17"/>
      <c r="J96" s="18"/>
      <c r="K96" s="17"/>
    </row>
    <row r="97" spans="2:11" ht="12.75">
      <c r="B97" s="3"/>
      <c r="F97" s="9"/>
      <c r="G97" s="14"/>
      <c r="H97" s="14"/>
      <c r="I97" s="15"/>
      <c r="J97" s="14"/>
      <c r="K97" s="15"/>
    </row>
    <row r="98" spans="6:11" ht="12.75">
      <c r="F98" s="9"/>
      <c r="G98" s="14"/>
      <c r="H98" s="14"/>
      <c r="I98" s="15"/>
      <c r="J98" s="14"/>
      <c r="K98" s="15"/>
    </row>
    <row r="99" spans="6:11" ht="12.75">
      <c r="F99" s="9"/>
      <c r="G99" s="14"/>
      <c r="H99" s="14"/>
      <c r="I99" s="15"/>
      <c r="J99" s="14"/>
      <c r="K99" s="15"/>
    </row>
    <row r="100" spans="6:11" ht="12.75">
      <c r="F100" s="9"/>
      <c r="G100" s="14"/>
      <c r="H100" s="14"/>
      <c r="I100" s="15"/>
      <c r="J100" s="14"/>
      <c r="K100" s="15"/>
    </row>
    <row r="101" spans="6:11" ht="12.75">
      <c r="F101" s="9"/>
      <c r="G101" s="14"/>
      <c r="H101" s="14"/>
      <c r="I101" s="15"/>
      <c r="J101" s="14"/>
      <c r="K101" s="15"/>
    </row>
    <row r="102" spans="6:11" ht="12.75">
      <c r="F102" s="9"/>
      <c r="G102" s="14"/>
      <c r="H102" s="14"/>
      <c r="I102" s="15"/>
      <c r="J102" s="14"/>
      <c r="K102" s="15"/>
    </row>
    <row r="103" spans="6:11" ht="12.75">
      <c r="F103" s="9"/>
      <c r="G103" s="14"/>
      <c r="H103" s="14"/>
      <c r="I103" s="15"/>
      <c r="J103" s="14"/>
      <c r="K103" s="15"/>
    </row>
    <row r="104" spans="6:11" ht="12.75">
      <c r="F104" s="9"/>
      <c r="G104" s="18"/>
      <c r="H104" s="18"/>
      <c r="I104" s="17"/>
      <c r="J104" s="18"/>
      <c r="K104" s="17"/>
    </row>
    <row r="105" spans="2:11" ht="12.75">
      <c r="B105" s="16"/>
      <c r="C105" s="17"/>
      <c r="D105" s="17"/>
      <c r="E105" s="17"/>
      <c r="F105" s="12"/>
      <c r="G105" s="18"/>
      <c r="H105" s="18"/>
      <c r="I105" s="17"/>
      <c r="J105" s="18"/>
      <c r="K105" s="17"/>
    </row>
    <row r="106" spans="2:11" ht="12.75">
      <c r="B106" s="17"/>
      <c r="C106" s="17"/>
      <c r="D106" s="17"/>
      <c r="E106" s="17"/>
      <c r="F106" s="12"/>
      <c r="G106" s="18"/>
      <c r="H106" s="18"/>
      <c r="I106" s="17"/>
      <c r="J106" s="18"/>
      <c r="K106" s="17"/>
    </row>
    <row r="107" spans="2:11" ht="12.75">
      <c r="B107" s="19"/>
      <c r="C107" s="19"/>
      <c r="D107" s="19"/>
      <c r="E107" s="19"/>
      <c r="F107" s="58"/>
      <c r="G107" s="20"/>
      <c r="H107" s="20"/>
      <c r="I107" s="17"/>
      <c r="J107" s="18"/>
      <c r="K107" s="17"/>
    </row>
    <row r="108" spans="2:11" ht="12.75">
      <c r="B108" s="19"/>
      <c r="C108" s="19"/>
      <c r="D108" s="19"/>
      <c r="E108" s="19"/>
      <c r="F108" s="58"/>
      <c r="G108" s="20"/>
      <c r="H108" s="20"/>
      <c r="I108" s="17"/>
      <c r="J108" s="18"/>
      <c r="K108" s="17"/>
    </row>
    <row r="109" spans="2:11" ht="12.75">
      <c r="B109" s="19"/>
      <c r="C109" s="19"/>
      <c r="D109" s="19"/>
      <c r="E109" s="19"/>
      <c r="F109" s="58"/>
      <c r="G109" s="20"/>
      <c r="H109" s="20"/>
      <c r="I109" s="17"/>
      <c r="J109" s="18"/>
      <c r="K109" s="17"/>
    </row>
    <row r="110" spans="2:11" ht="12.75">
      <c r="B110" s="19"/>
      <c r="C110" s="19"/>
      <c r="D110" s="19"/>
      <c r="E110" s="19"/>
      <c r="F110" s="58"/>
      <c r="G110" s="20"/>
      <c r="H110" s="20"/>
      <c r="I110" s="17"/>
      <c r="J110" s="18"/>
      <c r="K110" s="17"/>
    </row>
    <row r="111" spans="2:11" ht="12.75">
      <c r="B111" s="19"/>
      <c r="C111" s="19"/>
      <c r="D111" s="19"/>
      <c r="E111" s="19"/>
      <c r="F111" s="58"/>
      <c r="G111" s="20"/>
      <c r="H111" s="20"/>
      <c r="I111" s="17"/>
      <c r="J111" s="18"/>
      <c r="K111" s="17"/>
    </row>
    <row r="112" spans="2:11" ht="12.75">
      <c r="B112" s="19"/>
      <c r="C112" s="19"/>
      <c r="D112" s="19"/>
      <c r="E112" s="19"/>
      <c r="F112" s="58"/>
      <c r="G112" s="21"/>
      <c r="H112" s="21"/>
      <c r="I112" s="17"/>
      <c r="J112" s="18"/>
      <c r="K112" s="17"/>
    </row>
    <row r="113" spans="7:11" ht="12.75">
      <c r="G113" s="18"/>
      <c r="H113" s="18"/>
      <c r="I113" s="17"/>
      <c r="J113" s="18"/>
      <c r="K113" s="17"/>
    </row>
    <row r="114" spans="7:11" ht="12.75">
      <c r="G114" s="18"/>
      <c r="H114" s="18"/>
      <c r="I114" s="17"/>
      <c r="J114" s="18"/>
      <c r="K114" s="17"/>
    </row>
    <row r="115" spans="7:11" ht="12.75">
      <c r="G115" s="18"/>
      <c r="H115" s="18"/>
      <c r="I115" s="17"/>
      <c r="J115" s="18"/>
      <c r="K115" s="17"/>
    </row>
    <row r="116" spans="7:11" ht="12.75">
      <c r="G116" s="18"/>
      <c r="H116" s="18"/>
      <c r="I116" s="17"/>
      <c r="J116" s="18"/>
      <c r="K116" s="17"/>
    </row>
    <row r="117" spans="7:11" ht="12.75">
      <c r="G117" s="18"/>
      <c r="H117" s="18"/>
      <c r="I117" s="17"/>
      <c r="J117" s="18"/>
      <c r="K117" s="17"/>
    </row>
  </sheetData>
  <mergeCells count="6">
    <mergeCell ref="G10:I10"/>
    <mergeCell ref="J10:K10"/>
    <mergeCell ref="G59:I59"/>
    <mergeCell ref="J59:K59"/>
    <mergeCell ref="F11:G11"/>
    <mergeCell ref="I11:J11"/>
  </mergeCells>
  <printOptions/>
  <pageMargins left="0.56" right="0.24" top="0.72" bottom="0.63" header="0.5" footer="0.5"/>
  <pageSetup fitToHeight="1" fitToWidth="1" horizontalDpi="600" verticalDpi="600" orientation="portrait" paperSize="9" scale="8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 topLeftCell="A63">
      <selection activeCell="C63" sqref="C63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1" spans="1:2" ht="20.25">
      <c r="A1" s="1" t="s">
        <v>13</v>
      </c>
      <c r="B1" s="22"/>
    </row>
    <row r="2" s="3" customFormat="1" ht="12.75">
      <c r="A2" s="3" t="s">
        <v>0</v>
      </c>
    </row>
    <row r="3" s="3" customFormat="1" ht="12.75">
      <c r="A3" s="3" t="s">
        <v>237</v>
      </c>
    </row>
    <row r="4" s="3" customFormat="1" ht="12.75"/>
    <row r="5" spans="1:2" ht="12.75" customHeight="1">
      <c r="A5" s="1"/>
      <c r="B5" s="22"/>
    </row>
    <row r="6" ht="12.75">
      <c r="A6" s="26" t="s">
        <v>270</v>
      </c>
    </row>
    <row r="7" ht="12.75">
      <c r="A7" s="3"/>
    </row>
    <row r="8" s="59" customFormat="1" ht="14.25"/>
    <row r="9" spans="5:6" s="59" customFormat="1" ht="14.25">
      <c r="E9" s="64" t="s">
        <v>206</v>
      </c>
      <c r="F9" s="64" t="s">
        <v>207</v>
      </c>
    </row>
    <row r="10" spans="5:6" s="59" customFormat="1" ht="14.25">
      <c r="E10" s="64" t="s">
        <v>208</v>
      </c>
      <c r="F10" s="64" t="s">
        <v>208</v>
      </c>
    </row>
    <row r="11" spans="5:6" s="59" customFormat="1" ht="14.25">
      <c r="E11" s="64" t="s">
        <v>209</v>
      </c>
      <c r="F11" s="64" t="s">
        <v>210</v>
      </c>
    </row>
    <row r="12" spans="5:6" s="59" customFormat="1" ht="14.25">
      <c r="E12" s="64" t="s">
        <v>4</v>
      </c>
      <c r="F12" s="64" t="s">
        <v>211</v>
      </c>
    </row>
    <row r="13" spans="5:6" s="59" customFormat="1" ht="14.25">
      <c r="E13" s="64" t="s">
        <v>8</v>
      </c>
      <c r="F13" s="64" t="s">
        <v>212</v>
      </c>
    </row>
    <row r="14" spans="5:6" s="59" customFormat="1" ht="14.25">
      <c r="E14" s="141">
        <v>37621</v>
      </c>
      <c r="F14" s="64" t="s">
        <v>213</v>
      </c>
    </row>
    <row r="15" spans="5:6" s="59" customFormat="1" ht="14.25">
      <c r="E15" s="64" t="s">
        <v>11</v>
      </c>
      <c r="F15" s="64" t="s">
        <v>11</v>
      </c>
    </row>
    <row r="16" s="59" customFormat="1" ht="14.25"/>
    <row r="17" spans="1:6" s="59" customFormat="1" ht="14.25">
      <c r="A17" s="59" t="s">
        <v>214</v>
      </c>
      <c r="E17" s="142">
        <v>123405</v>
      </c>
      <c r="F17" s="142">
        <v>127782</v>
      </c>
    </row>
    <row r="18" spans="5:6" s="59" customFormat="1" ht="14.25">
      <c r="E18" s="142"/>
      <c r="F18" s="142"/>
    </row>
    <row r="19" spans="1:6" s="59" customFormat="1" ht="14.25">
      <c r="A19" s="59" t="s">
        <v>215</v>
      </c>
      <c r="E19" s="142">
        <v>26325</v>
      </c>
      <c r="F19" s="143">
        <v>19650</v>
      </c>
    </row>
    <row r="20" spans="5:6" s="59" customFormat="1" ht="14.25">
      <c r="E20" s="142"/>
      <c r="F20" s="142"/>
    </row>
    <row r="21" spans="1:6" s="59" customFormat="1" ht="14.25">
      <c r="A21" s="59" t="s">
        <v>216</v>
      </c>
      <c r="E21" s="142">
        <v>16370</v>
      </c>
      <c r="F21" s="142">
        <v>16341</v>
      </c>
    </row>
    <row r="22" spans="5:6" s="59" customFormat="1" ht="14.25">
      <c r="E22" s="142"/>
      <c r="F22" s="142"/>
    </row>
    <row r="23" spans="1:6" s="59" customFormat="1" ht="14.25">
      <c r="A23" s="59" t="s">
        <v>217</v>
      </c>
      <c r="E23" s="142">
        <v>30302</v>
      </c>
      <c r="F23" s="142">
        <v>32158</v>
      </c>
    </row>
    <row r="24" spans="5:6" s="59" customFormat="1" ht="14.25">
      <c r="E24" s="142"/>
      <c r="F24" s="142"/>
    </row>
    <row r="25" spans="1:6" s="59" customFormat="1" ht="14.25">
      <c r="A25" s="59" t="s">
        <v>218</v>
      </c>
      <c r="E25" s="142">
        <v>69602</v>
      </c>
      <c r="F25" s="142">
        <v>72156</v>
      </c>
    </row>
    <row r="26" spans="5:6" s="59" customFormat="1" ht="14.25">
      <c r="E26" s="142"/>
      <c r="F26" s="142"/>
    </row>
    <row r="27" spans="1:6" s="59" customFormat="1" ht="14.25">
      <c r="A27" s="59" t="s">
        <v>219</v>
      </c>
      <c r="E27" s="142"/>
      <c r="F27" s="142"/>
    </row>
    <row r="28" spans="5:6" s="59" customFormat="1" ht="15" thickBot="1">
      <c r="E28" s="142"/>
      <c r="F28" s="142"/>
    </row>
    <row r="29" spans="2:6" s="59" customFormat="1" ht="14.25">
      <c r="B29" s="144" t="s">
        <v>220</v>
      </c>
      <c r="D29" s="144"/>
      <c r="E29" s="145">
        <v>37516</v>
      </c>
      <c r="F29" s="146">
        <v>36134</v>
      </c>
    </row>
    <row r="30" spans="2:6" s="59" customFormat="1" ht="14.25">
      <c r="B30" s="144" t="s">
        <v>221</v>
      </c>
      <c r="D30" s="144"/>
      <c r="E30" s="147">
        <v>17771</v>
      </c>
      <c r="F30" s="148">
        <v>15587</v>
      </c>
    </row>
    <row r="31" spans="2:6" s="59" customFormat="1" ht="14.25">
      <c r="B31" s="144" t="s">
        <v>222</v>
      </c>
      <c r="D31" s="144"/>
      <c r="E31" s="149">
        <v>54523</v>
      </c>
      <c r="F31" s="148">
        <v>58731</v>
      </c>
    </row>
    <row r="32" spans="2:6" s="59" customFormat="1" ht="14.25">
      <c r="B32" s="144" t="s">
        <v>269</v>
      </c>
      <c r="D32" s="144"/>
      <c r="E32" s="149">
        <v>2789</v>
      </c>
      <c r="F32" s="148">
        <v>1835</v>
      </c>
    </row>
    <row r="33" spans="2:6" s="59" customFormat="1" ht="14.25">
      <c r="B33" s="144" t="s">
        <v>223</v>
      </c>
      <c r="D33" s="144"/>
      <c r="E33" s="147">
        <v>43689</v>
      </c>
      <c r="F33" s="148">
        <v>33194</v>
      </c>
    </row>
    <row r="34" spans="2:6" s="59" customFormat="1" ht="15" thickBot="1">
      <c r="B34" s="144" t="s">
        <v>224</v>
      </c>
      <c r="D34" s="144"/>
      <c r="E34" s="150">
        <v>9606</v>
      </c>
      <c r="F34" s="151">
        <v>7441</v>
      </c>
    </row>
    <row r="35" spans="2:6" s="59" customFormat="1" ht="14.25">
      <c r="B35" s="144"/>
      <c r="D35" s="144"/>
      <c r="E35" s="72"/>
      <c r="F35" s="72"/>
    </row>
    <row r="36" spans="2:6" s="59" customFormat="1" ht="15" thickBot="1">
      <c r="B36" s="144"/>
      <c r="D36" s="144"/>
      <c r="E36" s="152">
        <f>SUM(E29:E35)</f>
        <v>165894</v>
      </c>
      <c r="F36" s="152">
        <f>SUM(F29:F35)</f>
        <v>152922</v>
      </c>
    </row>
    <row r="37" spans="5:6" s="59" customFormat="1" ht="14.25">
      <c r="E37" s="142"/>
      <c r="F37" s="142"/>
    </row>
    <row r="38" spans="1:6" s="59" customFormat="1" ht="14.25">
      <c r="A38" s="59" t="s">
        <v>225</v>
      </c>
      <c r="E38" s="142"/>
      <c r="F38" s="142"/>
    </row>
    <row r="39" spans="5:6" s="59" customFormat="1" ht="15" thickBot="1">
      <c r="E39" s="142"/>
      <c r="F39" s="142"/>
    </row>
    <row r="40" spans="2:6" s="59" customFormat="1" ht="14.25">
      <c r="B40" s="144" t="s">
        <v>180</v>
      </c>
      <c r="D40" s="144"/>
      <c r="E40" s="145">
        <v>19163</v>
      </c>
      <c r="F40" s="146">
        <v>18615</v>
      </c>
    </row>
    <row r="41" spans="2:6" s="59" customFormat="1" ht="15">
      <c r="B41" s="144" t="s">
        <v>226</v>
      </c>
      <c r="C41" s="60"/>
      <c r="D41" s="144"/>
      <c r="E41" s="149">
        <v>36471</v>
      </c>
      <c r="F41" s="148">
        <v>35084</v>
      </c>
    </row>
    <row r="42" spans="2:6" s="59" customFormat="1" ht="14.25">
      <c r="B42" s="144" t="s">
        <v>227</v>
      </c>
      <c r="D42" s="144"/>
      <c r="E42" s="147">
        <v>989</v>
      </c>
      <c r="F42" s="148">
        <v>1172</v>
      </c>
    </row>
    <row r="43" spans="2:6" s="59" customFormat="1" ht="15" thickBot="1">
      <c r="B43" s="144" t="s">
        <v>154</v>
      </c>
      <c r="D43" s="144"/>
      <c r="E43" s="147">
        <v>387</v>
      </c>
      <c r="F43" s="148">
        <v>342</v>
      </c>
    </row>
    <row r="44" spans="2:6" s="59" customFormat="1" ht="14.25">
      <c r="B44" s="144"/>
      <c r="D44" s="144"/>
      <c r="E44" s="153"/>
      <c r="F44" s="153"/>
    </row>
    <row r="45" spans="2:6" s="59" customFormat="1" ht="15" thickBot="1">
      <c r="B45" s="144"/>
      <c r="D45" s="144"/>
      <c r="E45" s="152">
        <f>SUM(E40:E44)</f>
        <v>57010</v>
      </c>
      <c r="F45" s="152">
        <f>SUM(F40:F44)</f>
        <v>55213</v>
      </c>
    </row>
    <row r="46" spans="5:6" s="59" customFormat="1" ht="14.25">
      <c r="E46" s="142"/>
      <c r="F46" s="142"/>
    </row>
    <row r="47" spans="1:6" s="59" customFormat="1" ht="15" thickBot="1">
      <c r="A47" s="59" t="s">
        <v>228</v>
      </c>
      <c r="E47" s="152">
        <f>+E36-E45</f>
        <v>108884</v>
      </c>
      <c r="F47" s="152">
        <f>+F36-F45</f>
        <v>97709</v>
      </c>
    </row>
    <row r="48" spans="5:6" s="59" customFormat="1" ht="14.25">
      <c r="E48" s="72"/>
      <c r="F48" s="72"/>
    </row>
    <row r="49" spans="5:6" s="59" customFormat="1" ht="15" thickBot="1">
      <c r="E49" s="154">
        <f>SUM(E17:E25)+E47</f>
        <v>374888</v>
      </c>
      <c r="F49" s="154">
        <f>SUM(F17:F25)+F47</f>
        <v>365796</v>
      </c>
    </row>
    <row r="50" spans="5:6" s="59" customFormat="1" ht="15" thickTop="1">
      <c r="E50" s="142"/>
      <c r="F50" s="142"/>
    </row>
    <row r="51" spans="1:6" s="59" customFormat="1" ht="14.25">
      <c r="A51" s="59" t="s">
        <v>229</v>
      </c>
      <c r="E51" s="142">
        <v>250702</v>
      </c>
      <c r="F51" s="142">
        <v>250702</v>
      </c>
    </row>
    <row r="52" spans="1:6" s="59" customFormat="1" ht="15" thickBot="1">
      <c r="A52" s="59" t="s">
        <v>230</v>
      </c>
      <c r="E52" s="152">
        <v>122254</v>
      </c>
      <c r="F52" s="152">
        <f>38217+73849+1626</f>
        <v>113692</v>
      </c>
    </row>
    <row r="53" spans="5:6" s="59" customFormat="1" ht="14.25">
      <c r="E53" s="72"/>
      <c r="F53" s="72"/>
    </row>
    <row r="54" spans="1:6" s="59" customFormat="1" ht="14.25">
      <c r="A54" s="59" t="s">
        <v>231</v>
      </c>
      <c r="E54" s="72">
        <f>+E51+E52</f>
        <v>372956</v>
      </c>
      <c r="F54" s="72">
        <f>+F51+F52</f>
        <v>364394</v>
      </c>
    </row>
    <row r="55" spans="5:6" s="59" customFormat="1" ht="14.25">
      <c r="E55" s="72"/>
      <c r="F55" s="72"/>
    </row>
    <row r="56" spans="1:6" s="59" customFormat="1" ht="14.25">
      <c r="A56" s="59" t="s">
        <v>232</v>
      </c>
      <c r="E56" s="142">
        <v>0</v>
      </c>
      <c r="F56" s="142">
        <v>0</v>
      </c>
    </row>
    <row r="57" spans="5:6" s="59" customFormat="1" ht="14.25">
      <c r="E57" s="142"/>
      <c r="F57" s="142"/>
    </row>
    <row r="58" spans="1:6" s="59" customFormat="1" ht="14.25">
      <c r="A58" s="59" t="s">
        <v>233</v>
      </c>
      <c r="E58" s="142"/>
      <c r="F58" s="142"/>
    </row>
    <row r="59" spans="5:6" s="59" customFormat="1" ht="15" thickBot="1">
      <c r="E59" s="142"/>
      <c r="F59" s="142"/>
    </row>
    <row r="60" spans="1:6" s="59" customFormat="1" ht="14.25">
      <c r="A60" s="59" t="s">
        <v>234</v>
      </c>
      <c r="E60" s="145">
        <v>650</v>
      </c>
      <c r="F60" s="146">
        <v>1250</v>
      </c>
    </row>
    <row r="61" spans="1:6" s="59" customFormat="1" ht="15" thickBot="1">
      <c r="A61" s="59" t="s">
        <v>154</v>
      </c>
      <c r="E61" s="150">
        <v>1282</v>
      </c>
      <c r="F61" s="151">
        <v>152</v>
      </c>
    </row>
    <row r="62" spans="5:6" s="59" customFormat="1" ht="14.25">
      <c r="E62" s="72"/>
      <c r="F62" s="72"/>
    </row>
    <row r="63" spans="5:6" s="59" customFormat="1" ht="15" thickBot="1">
      <c r="E63" s="152">
        <f>SUM(E60:E61)</f>
        <v>1932</v>
      </c>
      <c r="F63" s="152">
        <f>SUM(F60:F61)</f>
        <v>1402</v>
      </c>
    </row>
    <row r="64" spans="5:6" s="59" customFormat="1" ht="14.25">
      <c r="E64" s="142"/>
      <c r="F64" s="142"/>
    </row>
    <row r="65" spans="5:6" s="59" customFormat="1" ht="15" thickBot="1">
      <c r="E65" s="154">
        <f>E54+E56+E63</f>
        <v>374888</v>
      </c>
      <c r="F65" s="154">
        <f>F54+F56+F63</f>
        <v>365796</v>
      </c>
    </row>
    <row r="66" s="59" customFormat="1" ht="15" thickTop="1">
      <c r="F66" s="142"/>
    </row>
    <row r="67" spans="1:6" s="59" customFormat="1" ht="15" thickBot="1">
      <c r="A67" s="59" t="s">
        <v>236</v>
      </c>
      <c r="E67" s="152">
        <v>137</v>
      </c>
      <c r="F67" s="152">
        <v>133</v>
      </c>
    </row>
    <row r="68" spans="5:6" s="59" customFormat="1" ht="14.25">
      <c r="E68" s="72"/>
      <c r="F68" s="72"/>
    </row>
    <row r="69" spans="1:6" s="59" customFormat="1" ht="15">
      <c r="A69" s="60" t="s">
        <v>235</v>
      </c>
      <c r="E69" s="72"/>
      <c r="F69" s="72"/>
    </row>
    <row r="70" spans="1:6" s="59" customFormat="1" ht="15">
      <c r="A70" s="60" t="s">
        <v>280</v>
      </c>
      <c r="F70" s="142"/>
    </row>
    <row r="71" spans="1:6" s="59" customFormat="1" ht="14.25">
      <c r="A71" s="155"/>
      <c r="F71" s="142"/>
    </row>
    <row r="72" spans="1:4" s="59" customFormat="1" ht="15">
      <c r="A72" s="60"/>
      <c r="B72" s="60"/>
      <c r="C72" s="60"/>
      <c r="D72" s="60"/>
    </row>
    <row r="73" spans="1:4" s="59" customFormat="1" ht="15">
      <c r="A73" s="60"/>
      <c r="B73" s="60"/>
      <c r="C73" s="60"/>
      <c r="D73" s="60"/>
    </row>
  </sheetData>
  <printOptions/>
  <pageMargins left="0.75" right="0.75" top="0.3" bottom="0.3" header="0.25" footer="0.2"/>
  <pageSetup fitToHeight="1" fitToWidth="1" horizontalDpi="600" verticalDpi="600" orientation="portrait" paperSize="9" scale="77" r:id="rId1"/>
  <rowBreaks count="1" manualBreakCount="1">
    <brk id="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showGridLines="0" workbookViewId="0" topLeftCell="A18">
      <selection activeCell="F25" sqref="F25"/>
    </sheetView>
  </sheetViews>
  <sheetFormatPr defaultColWidth="9.140625" defaultRowHeight="12.75"/>
  <cols>
    <col min="1" max="1" width="11.421875" style="0" customWidth="1"/>
    <col min="2" max="3" width="3.7109375" style="0" customWidth="1"/>
    <col min="4" max="4" width="21.140625" style="0" customWidth="1"/>
    <col min="5" max="5" width="14.7109375" style="2" customWidth="1"/>
    <col min="6" max="7" width="12.8515625" style="0" customWidth="1"/>
    <col min="8" max="8" width="15.00390625" style="0" customWidth="1"/>
    <col min="9" max="9" width="12.7109375" style="0" customWidth="1"/>
  </cols>
  <sheetData>
    <row r="1" spans="1:4" ht="20.25">
      <c r="A1" s="1" t="s">
        <v>13</v>
      </c>
      <c r="B1" s="22"/>
      <c r="C1" s="22"/>
      <c r="D1" s="22"/>
    </row>
    <row r="2" spans="1:5" s="3" customFormat="1" ht="12.75">
      <c r="A2" s="3" t="s">
        <v>0</v>
      </c>
      <c r="E2" s="25"/>
    </row>
    <row r="3" spans="1:5" s="3" customFormat="1" ht="12.75">
      <c r="A3" s="3" t="s">
        <v>237</v>
      </c>
      <c r="E3" s="25"/>
    </row>
    <row r="4" spans="1:5" s="3" customFormat="1" ht="12.75">
      <c r="A4" s="3" t="s">
        <v>1</v>
      </c>
      <c r="E4" s="25"/>
    </row>
    <row r="5" s="3" customFormat="1" ht="12.75">
      <c r="E5" s="25"/>
    </row>
    <row r="6" spans="1:8" s="133" customFormat="1" ht="12.75">
      <c r="A6" s="3" t="s">
        <v>281</v>
      </c>
      <c r="E6" s="134"/>
      <c r="F6" s="135"/>
      <c r="G6" s="135"/>
      <c r="H6" s="135"/>
    </row>
    <row r="7" spans="1:8" ht="12.75">
      <c r="A7" s="3"/>
      <c r="E7" s="4"/>
      <c r="F7" s="5"/>
      <c r="G7" s="5"/>
      <c r="H7" s="5"/>
    </row>
    <row r="8" spans="5:8" ht="12.75">
      <c r="E8" s="7"/>
      <c r="F8" s="6"/>
      <c r="G8" s="6"/>
      <c r="H8" s="7"/>
    </row>
    <row r="9" spans="1:9" ht="14.25">
      <c r="A9" s="59"/>
      <c r="B9" s="59"/>
      <c r="C9" s="59"/>
      <c r="D9" s="59"/>
      <c r="E9" s="63"/>
      <c r="F9" s="141"/>
      <c r="G9" s="141" t="s">
        <v>32</v>
      </c>
      <c r="H9" s="64"/>
      <c r="I9" s="64" t="s">
        <v>33</v>
      </c>
    </row>
    <row r="10" spans="1:9" ht="14.25">
      <c r="A10" s="59"/>
      <c r="B10" s="59"/>
      <c r="C10" s="59"/>
      <c r="D10" s="59"/>
      <c r="E10" s="156" t="s">
        <v>34</v>
      </c>
      <c r="F10" s="64" t="s">
        <v>35</v>
      </c>
      <c r="G10" s="64" t="s">
        <v>36</v>
      </c>
      <c r="H10" s="141" t="s">
        <v>37</v>
      </c>
      <c r="I10" s="64" t="s">
        <v>38</v>
      </c>
    </row>
    <row r="11" spans="1:9" ht="14.25">
      <c r="A11" s="59"/>
      <c r="B11" s="59"/>
      <c r="C11" s="59"/>
      <c r="D11" s="59"/>
      <c r="E11" s="63" t="s">
        <v>35</v>
      </c>
      <c r="F11" s="64" t="s">
        <v>39</v>
      </c>
      <c r="G11" s="64" t="s">
        <v>39</v>
      </c>
      <c r="H11" s="64" t="s">
        <v>40</v>
      </c>
      <c r="I11" s="64" t="s">
        <v>41</v>
      </c>
    </row>
    <row r="12" spans="1:9" ht="14.25">
      <c r="A12" s="59"/>
      <c r="B12" s="59"/>
      <c r="C12" s="59"/>
      <c r="D12" s="59"/>
      <c r="E12" s="63" t="s">
        <v>42</v>
      </c>
      <c r="F12" s="63" t="s">
        <v>42</v>
      </c>
      <c r="G12" s="63" t="s">
        <v>42</v>
      </c>
      <c r="H12" s="63" t="s">
        <v>42</v>
      </c>
      <c r="I12" s="63" t="s">
        <v>42</v>
      </c>
    </row>
    <row r="13" spans="1:9" ht="14.25">
      <c r="A13" s="59"/>
      <c r="B13" s="59"/>
      <c r="C13" s="59"/>
      <c r="D13" s="59"/>
      <c r="E13" s="67"/>
      <c r="F13" s="68"/>
      <c r="G13" s="68"/>
      <c r="H13" s="68"/>
      <c r="I13" s="59"/>
    </row>
    <row r="14" spans="1:9" ht="15">
      <c r="A14" s="60" t="s">
        <v>43</v>
      </c>
      <c r="B14" s="59"/>
      <c r="C14" s="59"/>
      <c r="D14" s="59"/>
      <c r="E14" s="67"/>
      <c r="F14" s="68"/>
      <c r="G14" s="68"/>
      <c r="H14" s="68"/>
      <c r="I14" s="59"/>
    </row>
    <row r="15" spans="1:9" ht="15">
      <c r="A15" s="157">
        <v>37621</v>
      </c>
      <c r="B15" s="59"/>
      <c r="C15" s="59"/>
      <c r="D15" s="59"/>
      <c r="E15" s="67"/>
      <c r="F15" s="68"/>
      <c r="G15" s="68"/>
      <c r="H15" s="68"/>
      <c r="I15" s="59"/>
    </row>
    <row r="16" spans="1:9" ht="14.25">
      <c r="A16" s="59"/>
      <c r="B16" s="59"/>
      <c r="C16" s="59"/>
      <c r="D16" s="59"/>
      <c r="E16" s="61"/>
      <c r="F16" s="59"/>
      <c r="G16" s="59"/>
      <c r="H16" s="59"/>
      <c r="I16" s="59"/>
    </row>
    <row r="17" spans="1:9" ht="14.25">
      <c r="A17" s="61" t="s">
        <v>44</v>
      </c>
      <c r="B17" s="59"/>
      <c r="C17" s="59"/>
      <c r="D17" s="59"/>
      <c r="E17" s="67">
        <v>250702</v>
      </c>
      <c r="F17" s="68">
        <v>38217</v>
      </c>
      <c r="G17" s="68">
        <v>1626</v>
      </c>
      <c r="H17" s="68">
        <v>73849</v>
      </c>
      <c r="I17" s="158">
        <f>SUM(E17:H17)</f>
        <v>364394</v>
      </c>
    </row>
    <row r="18" spans="1:9" ht="14.25">
      <c r="A18" s="59"/>
      <c r="B18" s="59"/>
      <c r="C18" s="59"/>
      <c r="D18" s="59"/>
      <c r="E18" s="67"/>
      <c r="F18" s="68"/>
      <c r="G18" s="68"/>
      <c r="H18" s="68"/>
      <c r="I18" s="59"/>
    </row>
    <row r="19" spans="1:9" ht="14.25">
      <c r="A19" s="59" t="s">
        <v>278</v>
      </c>
      <c r="B19" s="59"/>
      <c r="C19" s="59"/>
      <c r="D19" s="59"/>
      <c r="E19" s="67"/>
      <c r="F19" s="68"/>
      <c r="G19" s="68"/>
      <c r="H19" s="68"/>
      <c r="I19" s="59"/>
    </row>
    <row r="20" spans="1:9" ht="14.25">
      <c r="A20" s="59" t="s">
        <v>45</v>
      </c>
      <c r="B20" s="59"/>
      <c r="C20" s="59"/>
      <c r="D20" s="59"/>
      <c r="E20" s="67"/>
      <c r="F20" s="68"/>
      <c r="G20" s="68"/>
      <c r="H20" s="68"/>
      <c r="I20" s="59"/>
    </row>
    <row r="21" spans="1:9" ht="14.25">
      <c r="A21" s="59" t="s">
        <v>46</v>
      </c>
      <c r="B21" s="59"/>
      <c r="C21" s="59"/>
      <c r="D21" s="59"/>
      <c r="E21" s="67">
        <v>0</v>
      </c>
      <c r="F21" s="68">
        <v>0</v>
      </c>
      <c r="G21" s="68">
        <v>-108</v>
      </c>
      <c r="H21" s="68">
        <v>0</v>
      </c>
      <c r="I21" s="158">
        <f>SUM(E21:H21)</f>
        <v>-108</v>
      </c>
    </row>
    <row r="22" spans="1:9" ht="14.25">
      <c r="A22" s="59" t="s">
        <v>240</v>
      </c>
      <c r="B22" s="59"/>
      <c r="C22" s="59"/>
      <c r="D22" s="59"/>
      <c r="E22" s="67">
        <v>0</v>
      </c>
      <c r="F22" s="68">
        <v>-45</v>
      </c>
      <c r="G22" s="68">
        <v>0</v>
      </c>
      <c r="H22" s="68">
        <v>0</v>
      </c>
      <c r="I22" s="158">
        <f>SUM(E22:H22)</f>
        <v>-45</v>
      </c>
    </row>
    <row r="23" spans="1:9" ht="14.25">
      <c r="A23" s="59" t="s">
        <v>241</v>
      </c>
      <c r="B23" s="59"/>
      <c r="C23" s="59"/>
      <c r="D23" s="59"/>
      <c r="E23" s="67">
        <v>0</v>
      </c>
      <c r="F23" s="68">
        <v>-848</v>
      </c>
      <c r="G23" s="68">
        <v>0</v>
      </c>
      <c r="H23" s="68">
        <v>848</v>
      </c>
      <c r="I23" s="158">
        <f>SUM(E23:H23)</f>
        <v>0</v>
      </c>
    </row>
    <row r="24" spans="1:9" ht="14.25">
      <c r="A24" s="59"/>
      <c r="B24" s="59"/>
      <c r="C24" s="59"/>
      <c r="D24" s="59"/>
      <c r="E24" s="67"/>
      <c r="F24" s="68"/>
      <c r="G24" s="68"/>
      <c r="H24" s="68"/>
      <c r="I24" s="59"/>
    </row>
    <row r="25" spans="1:9" ht="14.25">
      <c r="A25" s="59" t="s">
        <v>242</v>
      </c>
      <c r="B25" s="59"/>
      <c r="C25" s="59"/>
      <c r="D25" s="59"/>
      <c r="E25" s="67">
        <v>0</v>
      </c>
      <c r="F25" s="68">
        <v>0</v>
      </c>
      <c r="G25" s="68">
        <v>0</v>
      </c>
      <c r="H25" s="68">
        <v>12476</v>
      </c>
      <c r="I25" s="158">
        <f>SUM(E25:H25)</f>
        <v>12476</v>
      </c>
    </row>
    <row r="26" spans="1:9" ht="14.25">
      <c r="A26" s="59"/>
      <c r="B26" s="59"/>
      <c r="C26" s="59"/>
      <c r="D26" s="59"/>
      <c r="E26" s="67"/>
      <c r="F26" s="68"/>
      <c r="G26" s="68"/>
      <c r="H26" s="68"/>
      <c r="I26" s="59"/>
    </row>
    <row r="27" spans="1:9" ht="14.25">
      <c r="A27" s="59" t="s">
        <v>47</v>
      </c>
      <c r="B27" s="59"/>
      <c r="C27" s="59"/>
      <c r="D27" s="59"/>
      <c r="E27" s="67">
        <v>0</v>
      </c>
      <c r="F27" s="68">
        <v>0</v>
      </c>
      <c r="G27" s="68">
        <v>0</v>
      </c>
      <c r="H27" s="68">
        <v>-3761</v>
      </c>
      <c r="I27" s="158">
        <f>SUM(E27:H27)</f>
        <v>-3761</v>
      </c>
    </row>
    <row r="28" spans="1:9" ht="15" thickBot="1">
      <c r="A28" s="59"/>
      <c r="B28" s="59"/>
      <c r="C28" s="59"/>
      <c r="D28" s="59"/>
      <c r="E28" s="79"/>
      <c r="F28" s="159"/>
      <c r="G28" s="159"/>
      <c r="H28" s="159"/>
      <c r="I28" s="160"/>
    </row>
    <row r="29" spans="1:9" ht="14.25">
      <c r="A29" s="59"/>
      <c r="B29" s="59"/>
      <c r="C29" s="59"/>
      <c r="D29" s="59"/>
      <c r="E29" s="67"/>
      <c r="F29" s="68"/>
      <c r="G29" s="68"/>
      <c r="H29" s="68"/>
      <c r="I29" s="59"/>
    </row>
    <row r="30" spans="1:9" ht="14.25">
      <c r="A30" s="59" t="s">
        <v>244</v>
      </c>
      <c r="B30" s="59"/>
      <c r="C30" s="59"/>
      <c r="D30" s="59"/>
      <c r="E30" s="67">
        <f>SUM(E17:E29)</f>
        <v>250702</v>
      </c>
      <c r="F30" s="67">
        <f>SUM(F17:F29)</f>
        <v>37324</v>
      </c>
      <c r="G30" s="67">
        <f>SUM(G17:G29)</f>
        <v>1518</v>
      </c>
      <c r="H30" s="67">
        <f>SUM(H17:H29)</f>
        <v>83412</v>
      </c>
      <c r="I30" s="67">
        <f>SUM(I17:I29)</f>
        <v>372956</v>
      </c>
    </row>
    <row r="31" spans="1:9" ht="15" thickBot="1">
      <c r="A31" s="59"/>
      <c r="B31" s="59"/>
      <c r="C31" s="59"/>
      <c r="D31" s="59"/>
      <c r="E31" s="79"/>
      <c r="F31" s="159"/>
      <c r="G31" s="159"/>
      <c r="H31" s="159"/>
      <c r="I31" s="160"/>
    </row>
    <row r="32" spans="1:9" ht="14.25">
      <c r="A32" s="59"/>
      <c r="B32" s="59"/>
      <c r="C32" s="59"/>
      <c r="D32" s="59"/>
      <c r="E32" s="67"/>
      <c r="F32" s="68"/>
      <c r="G32" s="68"/>
      <c r="H32" s="68"/>
      <c r="I32" s="59"/>
    </row>
    <row r="33" spans="1:9" ht="14.25">
      <c r="A33" s="59"/>
      <c r="B33" s="59"/>
      <c r="C33" s="59"/>
      <c r="D33" s="59"/>
      <c r="E33" s="67"/>
      <c r="F33" s="68"/>
      <c r="G33" s="68"/>
      <c r="H33" s="68"/>
      <c r="I33" s="59"/>
    </row>
    <row r="34" spans="1:9" ht="14.25">
      <c r="A34" s="59"/>
      <c r="B34" s="59"/>
      <c r="C34" s="59"/>
      <c r="D34" s="59"/>
      <c r="E34" s="67"/>
      <c r="F34" s="68"/>
      <c r="G34" s="68"/>
      <c r="H34" s="68"/>
      <c r="I34" s="59"/>
    </row>
    <row r="35" spans="1:9" ht="15">
      <c r="A35" s="60" t="s">
        <v>238</v>
      </c>
      <c r="B35" s="59"/>
      <c r="C35" s="59"/>
      <c r="D35" s="59"/>
      <c r="E35" s="67"/>
      <c r="F35" s="68"/>
      <c r="G35" s="68"/>
      <c r="H35" s="68"/>
      <c r="I35" s="59"/>
    </row>
    <row r="36" spans="1:9" ht="15">
      <c r="A36" s="157">
        <v>37256</v>
      </c>
      <c r="B36" s="59"/>
      <c r="C36" s="59"/>
      <c r="D36" s="59"/>
      <c r="E36" s="67"/>
      <c r="F36" s="68"/>
      <c r="G36" s="68"/>
      <c r="H36" s="68"/>
      <c r="I36" s="59"/>
    </row>
    <row r="37" spans="1:9" ht="14.25">
      <c r="A37" s="59"/>
      <c r="B37" s="59"/>
      <c r="C37" s="59"/>
      <c r="D37" s="59"/>
      <c r="E37" s="61"/>
      <c r="F37" s="59"/>
      <c r="G37" s="59"/>
      <c r="H37" s="59"/>
      <c r="I37" s="59"/>
    </row>
    <row r="38" spans="1:9" ht="14.25">
      <c r="A38" s="61" t="s">
        <v>239</v>
      </c>
      <c r="B38" s="59"/>
      <c r="C38" s="59"/>
      <c r="D38" s="59"/>
      <c r="E38" s="67">
        <v>250702</v>
      </c>
      <c r="F38" s="68">
        <v>39975</v>
      </c>
      <c r="G38" s="68">
        <v>-1434</v>
      </c>
      <c r="H38" s="68">
        <v>57332</v>
      </c>
      <c r="I38" s="158">
        <f>SUM(E38:H38)</f>
        <v>346575</v>
      </c>
    </row>
    <row r="39" spans="1:9" ht="14.25">
      <c r="A39" s="59"/>
      <c r="B39" s="59"/>
      <c r="C39" s="59"/>
      <c r="D39" s="59"/>
      <c r="E39" s="67"/>
      <c r="F39" s="68"/>
      <c r="G39" s="68"/>
      <c r="H39" s="68"/>
      <c r="I39" s="59"/>
    </row>
    <row r="40" spans="1:9" ht="14.25">
      <c r="A40" s="59" t="s">
        <v>278</v>
      </c>
      <c r="B40" s="59"/>
      <c r="C40" s="59"/>
      <c r="D40" s="59"/>
      <c r="E40" s="67"/>
      <c r="F40" s="68"/>
      <c r="G40" s="68"/>
      <c r="H40" s="68"/>
      <c r="I40" s="59"/>
    </row>
    <row r="41" spans="1:9" ht="14.25">
      <c r="A41" s="59" t="s">
        <v>45</v>
      </c>
      <c r="B41" s="59"/>
      <c r="C41" s="59"/>
      <c r="D41" s="59"/>
      <c r="E41" s="67"/>
      <c r="F41" s="68"/>
      <c r="G41" s="68"/>
      <c r="H41" s="68"/>
      <c r="I41" s="59"/>
    </row>
    <row r="42" spans="1:9" ht="14.25">
      <c r="A42" s="59" t="s">
        <v>46</v>
      </c>
      <c r="B42" s="59"/>
      <c r="C42" s="59"/>
      <c r="D42" s="59"/>
      <c r="E42" s="67">
        <v>0</v>
      </c>
      <c r="F42" s="68">
        <v>0</v>
      </c>
      <c r="G42" s="68">
        <v>3060</v>
      </c>
      <c r="H42" s="68">
        <v>0</v>
      </c>
      <c r="I42" s="158">
        <f>SUM(E42:H42)</f>
        <v>3060</v>
      </c>
    </row>
    <row r="43" spans="1:9" ht="14.25">
      <c r="A43" s="59" t="s">
        <v>240</v>
      </c>
      <c r="B43" s="59"/>
      <c r="C43" s="59"/>
      <c r="D43" s="59"/>
      <c r="E43" s="67">
        <v>0</v>
      </c>
      <c r="F43" s="68">
        <v>-342</v>
      </c>
      <c r="G43" s="68">
        <v>0</v>
      </c>
      <c r="H43" s="68">
        <v>0</v>
      </c>
      <c r="I43" s="158">
        <f>SUM(E43:H43)</f>
        <v>-342</v>
      </c>
    </row>
    <row r="44" spans="1:9" ht="14.25">
      <c r="A44" s="59" t="s">
        <v>241</v>
      </c>
      <c r="B44" s="59"/>
      <c r="C44" s="59"/>
      <c r="D44" s="59"/>
      <c r="E44" s="67">
        <v>0</v>
      </c>
      <c r="F44" s="68">
        <v>-1416</v>
      </c>
      <c r="G44" s="68">
        <v>0</v>
      </c>
      <c r="H44" s="68">
        <v>1416</v>
      </c>
      <c r="I44" s="158">
        <f>SUM(E44:H44)</f>
        <v>0</v>
      </c>
    </row>
    <row r="45" spans="1:9" ht="14.25">
      <c r="A45" s="59"/>
      <c r="B45" s="59"/>
      <c r="C45" s="59"/>
      <c r="D45" s="59"/>
      <c r="E45" s="67"/>
      <c r="F45" s="68"/>
      <c r="G45" s="68"/>
      <c r="H45" s="68"/>
      <c r="I45" s="59"/>
    </row>
    <row r="46" spans="1:9" ht="14.25">
      <c r="A46" s="59" t="s">
        <v>242</v>
      </c>
      <c r="B46" s="59"/>
      <c r="C46" s="59"/>
      <c r="D46" s="59"/>
      <c r="E46" s="67">
        <v>0</v>
      </c>
      <c r="F46" s="68">
        <v>0</v>
      </c>
      <c r="G46" s="68">
        <v>0</v>
      </c>
      <c r="H46" s="68">
        <v>18862</v>
      </c>
      <c r="I46" s="158">
        <f>SUM(E46:H46)</f>
        <v>18862</v>
      </c>
    </row>
    <row r="47" spans="1:9" ht="14.25">
      <c r="A47" s="59"/>
      <c r="B47" s="59"/>
      <c r="C47" s="59"/>
      <c r="D47" s="59"/>
      <c r="E47" s="67"/>
      <c r="F47" s="68"/>
      <c r="G47" s="68"/>
      <c r="H47" s="68"/>
      <c r="I47" s="59"/>
    </row>
    <row r="48" spans="1:9" ht="14.25">
      <c r="A48" s="59" t="s">
        <v>47</v>
      </c>
      <c r="B48" s="59"/>
      <c r="C48" s="59"/>
      <c r="D48" s="59"/>
      <c r="E48" s="67">
        <v>0</v>
      </c>
      <c r="F48" s="68">
        <v>0</v>
      </c>
      <c r="G48" s="68">
        <v>0</v>
      </c>
      <c r="H48" s="68">
        <v>-3761</v>
      </c>
      <c r="I48" s="158">
        <f>SUM(E48:H48)</f>
        <v>-3761</v>
      </c>
    </row>
    <row r="49" spans="1:9" ht="15" thickBot="1">
      <c r="A49" s="59"/>
      <c r="B49" s="59"/>
      <c r="C49" s="59"/>
      <c r="D49" s="59"/>
      <c r="E49" s="79"/>
      <c r="F49" s="159"/>
      <c r="G49" s="159"/>
      <c r="H49" s="159"/>
      <c r="I49" s="160"/>
    </row>
    <row r="50" spans="1:9" ht="14.25">
      <c r="A50" s="59"/>
      <c r="B50" s="59"/>
      <c r="C50" s="59"/>
      <c r="D50" s="59"/>
      <c r="E50" s="67"/>
      <c r="F50" s="68"/>
      <c r="G50" s="68"/>
      <c r="H50" s="68"/>
      <c r="I50" s="59"/>
    </row>
    <row r="51" spans="1:9" ht="14.25">
      <c r="A51" s="59" t="s">
        <v>243</v>
      </c>
      <c r="B51" s="59"/>
      <c r="C51" s="59"/>
      <c r="D51" s="59"/>
      <c r="E51" s="67">
        <f>SUM(E38:E50)</f>
        <v>250702</v>
      </c>
      <c r="F51" s="67">
        <f>SUM(F38:F50)</f>
        <v>38217</v>
      </c>
      <c r="G51" s="67">
        <f>SUM(G38:G50)</f>
        <v>1626</v>
      </c>
      <c r="H51" s="67">
        <f>SUM(H38:H50)</f>
        <v>73849</v>
      </c>
      <c r="I51" s="67">
        <f>SUM(I38:I50)</f>
        <v>364394</v>
      </c>
    </row>
    <row r="52" spans="1:9" ht="15" thickBot="1">
      <c r="A52" s="59"/>
      <c r="B52" s="59"/>
      <c r="C52" s="59"/>
      <c r="D52" s="59"/>
      <c r="E52" s="79"/>
      <c r="F52" s="159"/>
      <c r="G52" s="159"/>
      <c r="H52" s="159"/>
      <c r="I52" s="160"/>
    </row>
    <row r="53" spans="1:9" ht="14.25">
      <c r="A53" s="59"/>
      <c r="B53" s="59"/>
      <c r="C53" s="59"/>
      <c r="D53" s="59"/>
      <c r="E53" s="67"/>
      <c r="F53" s="68"/>
      <c r="G53" s="68"/>
      <c r="H53" s="68"/>
      <c r="I53" s="59"/>
    </row>
    <row r="54" spans="1:9" ht="14.25">
      <c r="A54" s="59"/>
      <c r="B54" s="59"/>
      <c r="C54" s="59"/>
      <c r="D54" s="59"/>
      <c r="E54" s="67"/>
      <c r="F54" s="68"/>
      <c r="G54" s="68"/>
      <c r="H54" s="68"/>
      <c r="I54" s="59"/>
    </row>
    <row r="55" spans="1:9" ht="14.25">
      <c r="A55" s="59"/>
      <c r="B55" s="59"/>
      <c r="C55" s="59"/>
      <c r="D55" s="59"/>
      <c r="E55" s="67"/>
      <c r="F55" s="68"/>
      <c r="G55" s="68"/>
      <c r="H55" s="68"/>
      <c r="I55" s="59"/>
    </row>
    <row r="56" spans="1:9" ht="14.25" hidden="1">
      <c r="A56" s="59" t="s">
        <v>48</v>
      </c>
      <c r="B56" s="59"/>
      <c r="C56" s="59"/>
      <c r="D56" s="59"/>
      <c r="E56" s="67"/>
      <c r="F56" s="68"/>
      <c r="G56" s="68"/>
      <c r="H56" s="68"/>
      <c r="I56" s="59"/>
    </row>
    <row r="57" spans="1:9" ht="14.25" hidden="1">
      <c r="A57" s="59" t="s">
        <v>49</v>
      </c>
      <c r="B57" s="59"/>
      <c r="C57" s="59"/>
      <c r="D57" s="59"/>
      <c r="E57" s="67"/>
      <c r="F57" s="68"/>
      <c r="G57" s="68"/>
      <c r="H57" s="68"/>
      <c r="I57" s="59"/>
    </row>
    <row r="58" spans="1:9" ht="14.25">
      <c r="A58" s="59"/>
      <c r="B58" s="59"/>
      <c r="C58" s="59"/>
      <c r="D58" s="59"/>
      <c r="E58" s="67"/>
      <c r="F58" s="68"/>
      <c r="G58" s="68"/>
      <c r="H58" s="68"/>
      <c r="I58" s="59"/>
    </row>
    <row r="59" spans="1:9" ht="15">
      <c r="A59" s="60" t="s">
        <v>283</v>
      </c>
      <c r="B59" s="59"/>
      <c r="C59" s="59"/>
      <c r="D59" s="59"/>
      <c r="E59" s="67"/>
      <c r="F59" s="67"/>
      <c r="G59" s="67"/>
      <c r="H59" s="67"/>
      <c r="I59" s="59"/>
    </row>
    <row r="60" spans="1:9" ht="15">
      <c r="A60" s="60" t="s">
        <v>282</v>
      </c>
      <c r="B60" s="59"/>
      <c r="C60" s="59"/>
      <c r="D60" s="59"/>
      <c r="E60" s="67"/>
      <c r="F60" s="68"/>
      <c r="G60" s="68"/>
      <c r="H60" s="68"/>
      <c r="I60" s="59"/>
    </row>
    <row r="61" spans="1:9" ht="15">
      <c r="A61" s="60"/>
      <c r="B61" s="59"/>
      <c r="C61" s="59"/>
      <c r="D61" s="59"/>
      <c r="E61" s="67"/>
      <c r="F61" s="68"/>
      <c r="G61" s="68"/>
      <c r="H61" s="68"/>
      <c r="I61" s="59"/>
    </row>
    <row r="62" spans="5:8" ht="12.75">
      <c r="E62" s="10"/>
      <c r="F62" s="11"/>
      <c r="G62" s="11"/>
      <c r="H62" s="13"/>
    </row>
    <row r="63" spans="5:8" ht="12.75">
      <c r="E63" s="10"/>
      <c r="F63" s="11"/>
      <c r="G63" s="11"/>
      <c r="H63" s="11"/>
    </row>
    <row r="64" spans="5:8" ht="12.75">
      <c r="E64" s="10"/>
      <c r="F64" s="11"/>
      <c r="G64" s="11"/>
      <c r="H64" s="11"/>
    </row>
    <row r="65" spans="5:8" ht="12.75">
      <c r="E65" s="10"/>
      <c r="F65" s="10"/>
      <c r="G65" s="10"/>
      <c r="H65" s="34"/>
    </row>
    <row r="66" spans="5:8" ht="12.75">
      <c r="E66" s="10"/>
      <c r="F66" s="11"/>
      <c r="G66" s="11"/>
      <c r="H66" s="11"/>
    </row>
    <row r="67" spans="5:8" s="3" customFormat="1" ht="12.75">
      <c r="E67" s="35"/>
      <c r="F67" s="36"/>
      <c r="G67" s="36"/>
      <c r="H67" s="36"/>
    </row>
    <row r="68" spans="5:8" ht="12.75">
      <c r="E68" s="10"/>
      <c r="F68" s="11"/>
      <c r="G68" s="11"/>
      <c r="H68" s="11"/>
    </row>
    <row r="69" spans="1:8" ht="12.75">
      <c r="A69" s="26"/>
      <c r="B69" s="38"/>
      <c r="E69" s="10"/>
      <c r="F69" s="11"/>
      <c r="G69" s="11"/>
      <c r="H69" s="11"/>
    </row>
    <row r="70" spans="5:8" ht="12.75">
      <c r="E70" s="10"/>
      <c r="F70" s="10"/>
      <c r="G70" s="10"/>
      <c r="H70" s="34"/>
    </row>
    <row r="71" spans="5:8" ht="12.75">
      <c r="E71" s="10"/>
      <c r="F71" s="11"/>
      <c r="G71" s="11"/>
      <c r="H71" s="11"/>
    </row>
    <row r="72" spans="5:8" ht="12.75">
      <c r="E72" s="10"/>
      <c r="F72" s="11"/>
      <c r="G72" s="11"/>
      <c r="H72" s="13"/>
    </row>
    <row r="73" spans="5:8" ht="12.75">
      <c r="E73" s="10"/>
      <c r="F73" s="11"/>
      <c r="G73" s="11"/>
      <c r="H73" s="13"/>
    </row>
    <row r="74" spans="5:8" ht="12.75">
      <c r="E74" s="10"/>
      <c r="F74" s="11"/>
      <c r="G74" s="11"/>
      <c r="H74" s="13"/>
    </row>
    <row r="75" spans="5:8" ht="12.75">
      <c r="E75" s="10"/>
      <c r="F75" s="11"/>
      <c r="G75" s="11"/>
      <c r="H75" s="13"/>
    </row>
    <row r="76" spans="5:8" ht="12.75">
      <c r="E76" s="10"/>
      <c r="F76" s="11"/>
      <c r="G76" s="11"/>
      <c r="H76" s="11"/>
    </row>
    <row r="77" spans="1:8" ht="12.75">
      <c r="A77" s="3"/>
      <c r="B77" s="3"/>
      <c r="C77" s="3"/>
      <c r="D77" s="3"/>
      <c r="E77" s="10"/>
      <c r="F77" s="10"/>
      <c r="G77" s="10"/>
      <c r="H77" s="10"/>
    </row>
    <row r="78" spans="1:8" ht="12.75">
      <c r="A78" s="3"/>
      <c r="B78" s="3"/>
      <c r="C78" s="3"/>
      <c r="D78" s="3"/>
      <c r="E78" s="49"/>
      <c r="F78" s="50"/>
      <c r="G78" s="50"/>
      <c r="H78" s="50"/>
    </row>
    <row r="79" spans="1:8" ht="12.75">
      <c r="A79" s="3"/>
      <c r="B79" s="3"/>
      <c r="C79" s="3"/>
      <c r="D79" s="3"/>
      <c r="E79" s="18"/>
      <c r="F79" s="17"/>
      <c r="G79" s="17"/>
      <c r="H79" s="17"/>
    </row>
    <row r="80" spans="1:8" ht="12.75">
      <c r="A80" s="3"/>
      <c r="B80" s="3"/>
      <c r="C80" s="3"/>
      <c r="D80" s="3"/>
      <c r="E80" s="166"/>
      <c r="F80" s="166"/>
      <c r="G80" s="50"/>
      <c r="H80" s="50"/>
    </row>
    <row r="81" spans="1:8" ht="12.75">
      <c r="A81" s="3"/>
      <c r="B81" s="3"/>
      <c r="C81" s="3"/>
      <c r="D81" s="3"/>
      <c r="E81" s="49"/>
      <c r="F81" s="50"/>
      <c r="G81" s="50"/>
      <c r="H81" s="50"/>
    </row>
    <row r="82" spans="1:8" ht="12.75">
      <c r="A82" s="3"/>
      <c r="B82" s="3"/>
      <c r="C82" s="3"/>
      <c r="D82" s="3"/>
      <c r="E82" s="49"/>
      <c r="F82" s="50"/>
      <c r="G82" s="50"/>
      <c r="H82" s="50"/>
    </row>
    <row r="83" spans="5:8" ht="12.75">
      <c r="E83" s="49"/>
      <c r="F83" s="50"/>
      <c r="G83" s="50"/>
      <c r="H83" s="50"/>
    </row>
    <row r="84" spans="5:8" ht="12.75">
      <c r="E84" s="51"/>
      <c r="F84" s="52"/>
      <c r="G84" s="52"/>
      <c r="H84" s="52"/>
    </row>
    <row r="85" spans="5:8" ht="12.75">
      <c r="E85" s="49"/>
      <c r="F85" s="50"/>
      <c r="G85" s="50"/>
      <c r="H85" s="50"/>
    </row>
    <row r="86" spans="5:8" ht="12.75">
      <c r="E86" s="18"/>
      <c r="F86" s="17"/>
      <c r="G86" s="17"/>
      <c r="H86" s="17"/>
    </row>
    <row r="87" spans="1:8" ht="12.75">
      <c r="A87" s="26"/>
      <c r="E87" s="18"/>
      <c r="F87" s="17"/>
      <c r="G87" s="17"/>
      <c r="H87" s="17"/>
    </row>
    <row r="88" spans="1:8" ht="12.75">
      <c r="A88" s="26"/>
      <c r="E88" s="10"/>
      <c r="F88" s="11"/>
      <c r="G88" s="11"/>
      <c r="H88" s="13"/>
    </row>
    <row r="89" spans="5:8" ht="12.75">
      <c r="E89" s="10"/>
      <c r="F89" s="11"/>
      <c r="G89" s="11"/>
      <c r="H89" s="11"/>
    </row>
    <row r="90" spans="5:8" ht="12.75">
      <c r="E90" s="10"/>
      <c r="F90" s="11"/>
      <c r="G90" s="11"/>
      <c r="H90" s="13"/>
    </row>
    <row r="91" spans="5:8" ht="12.75">
      <c r="E91" s="10"/>
      <c r="F91" s="11"/>
      <c r="G91" s="11"/>
      <c r="H91" s="11"/>
    </row>
    <row r="92" spans="5:8" ht="12.75">
      <c r="E92" s="10"/>
      <c r="F92" s="11"/>
      <c r="G92" s="11"/>
      <c r="H92" s="11"/>
    </row>
    <row r="93" spans="5:8" ht="12.75">
      <c r="E93" s="10"/>
      <c r="F93" s="11"/>
      <c r="G93" s="11"/>
      <c r="H93" s="13"/>
    </row>
    <row r="94" spans="5:8" ht="12.75">
      <c r="E94" s="10"/>
      <c r="F94" s="11"/>
      <c r="G94" s="11"/>
      <c r="H94" s="11"/>
    </row>
    <row r="95" spans="5:8" ht="12.75">
      <c r="E95" s="10"/>
      <c r="F95" s="11"/>
      <c r="G95" s="11"/>
      <c r="H95" s="11"/>
    </row>
    <row r="96" spans="5:8" ht="12.75">
      <c r="E96" s="10"/>
      <c r="F96" s="10"/>
      <c r="G96" s="10"/>
      <c r="H96" s="11"/>
    </row>
    <row r="97" spans="5:8" ht="12.75">
      <c r="E97" s="18"/>
      <c r="F97" s="50"/>
      <c r="G97" s="50"/>
      <c r="H97" s="50"/>
    </row>
    <row r="98" spans="5:8" ht="12.75">
      <c r="E98" s="18"/>
      <c r="F98" s="50"/>
      <c r="G98" s="50"/>
      <c r="H98" s="50"/>
    </row>
    <row r="99" spans="5:8" ht="12.75">
      <c r="E99" s="18"/>
      <c r="F99" s="50"/>
      <c r="G99" s="50"/>
      <c r="H99" s="50"/>
    </row>
    <row r="100" spans="5:8" ht="12.75">
      <c r="E100" s="18"/>
      <c r="F100" s="50"/>
      <c r="G100" s="50"/>
      <c r="H100" s="50"/>
    </row>
    <row r="101" spans="5:8" ht="12.75">
      <c r="E101" s="18"/>
      <c r="F101" s="50"/>
      <c r="G101" s="50"/>
      <c r="H101" s="50"/>
    </row>
    <row r="102" spans="4:8" ht="12.75">
      <c r="D102" s="2"/>
      <c r="E102" s="18"/>
      <c r="F102" s="49"/>
      <c r="G102" s="49"/>
      <c r="H102" s="50"/>
    </row>
    <row r="103" spans="4:8" ht="12.75">
      <c r="D103" s="2"/>
      <c r="E103" s="18"/>
      <c r="F103" s="49"/>
      <c r="G103" s="49"/>
      <c r="H103" s="50"/>
    </row>
    <row r="104" spans="5:8" ht="12.75">
      <c r="E104" s="14"/>
      <c r="F104" s="53"/>
      <c r="G104" s="53"/>
      <c r="H104" s="54"/>
    </row>
    <row r="105" spans="5:8" ht="12.75">
      <c r="E105" s="14"/>
      <c r="F105" s="55"/>
      <c r="G105" s="55"/>
      <c r="H105" s="55"/>
    </row>
    <row r="106" spans="4:8" ht="12.75">
      <c r="D106" s="2"/>
      <c r="E106" s="56"/>
      <c r="F106" s="56"/>
      <c r="G106" s="56"/>
      <c r="H106" s="56"/>
    </row>
    <row r="107" spans="5:8" ht="12.75">
      <c r="E107" s="18"/>
      <c r="F107" s="17"/>
      <c r="G107" s="17"/>
      <c r="H107" s="17"/>
    </row>
    <row r="108" spans="4:8" ht="12.75">
      <c r="D108" s="2"/>
      <c r="E108" s="18"/>
      <c r="F108" s="17"/>
      <c r="G108" s="17"/>
      <c r="H108" s="17"/>
    </row>
    <row r="109" spans="4:8" ht="12.75">
      <c r="D109" s="2"/>
      <c r="E109" s="14"/>
      <c r="F109" s="14"/>
      <c r="G109" s="14"/>
      <c r="H109" s="14"/>
    </row>
    <row r="110" spans="4:8" ht="12.75">
      <c r="D110" s="2"/>
      <c r="E110" s="18"/>
      <c r="F110" s="17"/>
      <c r="G110" s="17"/>
      <c r="H110" s="17"/>
    </row>
    <row r="111" spans="4:8" ht="12.75">
      <c r="D111" s="2"/>
      <c r="E111" s="18"/>
      <c r="F111" s="17"/>
      <c r="G111" s="17"/>
      <c r="H111" s="17"/>
    </row>
    <row r="112" spans="4:8" ht="12.75">
      <c r="D112" s="2"/>
      <c r="E112" s="18"/>
      <c r="F112" s="17"/>
      <c r="G112" s="17"/>
      <c r="H112" s="17"/>
    </row>
    <row r="113" spans="4:8" ht="12.75">
      <c r="D113" s="2"/>
      <c r="E113" s="18"/>
      <c r="F113" s="17"/>
      <c r="G113" s="17"/>
      <c r="H113" s="17"/>
    </row>
    <row r="114" spans="4:8" ht="12.75">
      <c r="D114" s="2"/>
      <c r="E114" s="18"/>
      <c r="F114" s="17"/>
      <c r="G114" s="17"/>
      <c r="H114" s="17"/>
    </row>
    <row r="115" spans="4:8" ht="12.75">
      <c r="D115" s="2"/>
      <c r="E115" s="18"/>
      <c r="F115" s="17"/>
      <c r="G115" s="17"/>
      <c r="H115" s="17"/>
    </row>
    <row r="116" spans="4:8" ht="12.75">
      <c r="D116" s="2"/>
      <c r="E116" s="18"/>
      <c r="F116" s="17"/>
      <c r="G116" s="17"/>
      <c r="H116" s="17"/>
    </row>
    <row r="117" spans="4:8" ht="12.75">
      <c r="D117" s="2"/>
      <c r="E117" s="18"/>
      <c r="F117" s="17"/>
      <c r="G117" s="17"/>
      <c r="H117" s="17"/>
    </row>
    <row r="118" spans="2:8" ht="12.75">
      <c r="B118" s="3"/>
      <c r="D118" s="2"/>
      <c r="E118" s="14"/>
      <c r="F118" s="15"/>
      <c r="G118" s="15"/>
      <c r="H118" s="15"/>
    </row>
    <row r="119" spans="4:8" ht="12.75">
      <c r="D119" s="2"/>
      <c r="E119" s="14"/>
      <c r="F119" s="15"/>
      <c r="G119" s="15"/>
      <c r="H119" s="15"/>
    </row>
    <row r="120" spans="4:8" ht="12.75">
      <c r="D120" s="2"/>
      <c r="E120" s="14"/>
      <c r="F120" s="15"/>
      <c r="G120" s="15"/>
      <c r="H120" s="15"/>
    </row>
    <row r="121" spans="4:8" ht="12.75">
      <c r="D121" s="2"/>
      <c r="E121" s="14"/>
      <c r="F121" s="15"/>
      <c r="G121" s="15"/>
      <c r="H121" s="15"/>
    </row>
    <row r="122" spans="4:8" ht="12.75">
      <c r="D122" s="2"/>
      <c r="E122" s="14"/>
      <c r="F122" s="15"/>
      <c r="G122" s="15"/>
      <c r="H122" s="15"/>
    </row>
    <row r="123" spans="4:8" ht="12.75">
      <c r="D123" s="2"/>
      <c r="E123" s="14"/>
      <c r="F123" s="15"/>
      <c r="G123" s="15"/>
      <c r="H123" s="15"/>
    </row>
    <row r="124" spans="4:8" ht="12.75">
      <c r="D124" s="2"/>
      <c r="E124" s="14"/>
      <c r="F124" s="15"/>
      <c r="G124" s="15"/>
      <c r="H124" s="15"/>
    </row>
    <row r="125" spans="4:8" ht="12.75">
      <c r="D125" s="2"/>
      <c r="E125" s="18"/>
      <c r="F125" s="17"/>
      <c r="G125" s="17"/>
      <c r="H125" s="17"/>
    </row>
    <row r="126" spans="2:8" ht="12.75">
      <c r="B126" s="16"/>
      <c r="C126" s="17"/>
      <c r="D126" s="18"/>
      <c r="E126" s="18"/>
      <c r="F126" s="17"/>
      <c r="G126" s="17"/>
      <c r="H126" s="17"/>
    </row>
    <row r="127" spans="2:8" ht="12.75">
      <c r="B127" s="17"/>
      <c r="C127" s="17"/>
      <c r="D127" s="18"/>
      <c r="E127" s="18"/>
      <c r="F127" s="17"/>
      <c r="G127" s="17"/>
      <c r="H127" s="17"/>
    </row>
    <row r="128" spans="2:8" ht="12.75">
      <c r="B128" s="19"/>
      <c r="C128" s="19"/>
      <c r="D128" s="19"/>
      <c r="E128" s="20"/>
      <c r="F128" s="17"/>
      <c r="G128" s="17"/>
      <c r="H128" s="17"/>
    </row>
    <row r="129" spans="2:8" ht="12.75">
      <c r="B129" s="19"/>
      <c r="C129" s="19"/>
      <c r="D129" s="19"/>
      <c r="E129" s="20"/>
      <c r="F129" s="17"/>
      <c r="G129" s="17"/>
      <c r="H129" s="17"/>
    </row>
    <row r="130" spans="2:8" ht="12.75">
      <c r="B130" s="19"/>
      <c r="C130" s="19"/>
      <c r="D130" s="19"/>
      <c r="E130" s="20"/>
      <c r="F130" s="17"/>
      <c r="G130" s="17"/>
      <c r="H130" s="17"/>
    </row>
    <row r="131" spans="2:8" ht="12.75">
      <c r="B131" s="19"/>
      <c r="C131" s="19"/>
      <c r="D131" s="19"/>
      <c r="E131" s="20"/>
      <c r="F131" s="17"/>
      <c r="G131" s="17"/>
      <c r="H131" s="17"/>
    </row>
    <row r="132" spans="2:8" ht="12.75">
      <c r="B132" s="19"/>
      <c r="C132" s="19"/>
      <c r="D132" s="19"/>
      <c r="E132" s="20"/>
      <c r="F132" s="17"/>
      <c r="G132" s="17"/>
      <c r="H132" s="17"/>
    </row>
    <row r="133" spans="2:8" ht="12.75">
      <c r="B133" s="19"/>
      <c r="C133" s="19"/>
      <c r="D133" s="19"/>
      <c r="E133" s="21"/>
      <c r="F133" s="17"/>
      <c r="G133" s="17"/>
      <c r="H133" s="17"/>
    </row>
    <row r="134" spans="5:8" ht="12.75">
      <c r="E134" s="18"/>
      <c r="F134" s="17"/>
      <c r="G134" s="17"/>
      <c r="H134" s="17"/>
    </row>
    <row r="135" spans="5:8" ht="12.75">
      <c r="E135" s="18"/>
      <c r="F135" s="17"/>
      <c r="G135" s="17"/>
      <c r="H135" s="17"/>
    </row>
    <row r="136" spans="5:8" ht="12.75">
      <c r="E136" s="18"/>
      <c r="F136" s="17"/>
      <c r="G136" s="17"/>
      <c r="H136" s="17"/>
    </row>
    <row r="137" spans="5:8" ht="12.75">
      <c r="E137" s="18"/>
      <c r="F137" s="17"/>
      <c r="G137" s="17"/>
      <c r="H137" s="17"/>
    </row>
    <row r="138" spans="5:8" ht="12.75">
      <c r="E138" s="18"/>
      <c r="F138" s="17"/>
      <c r="G138" s="17"/>
      <c r="H138" s="17"/>
    </row>
  </sheetData>
  <mergeCells count="1">
    <mergeCell ref="E80:F80"/>
  </mergeCells>
  <printOptions/>
  <pageMargins left="0.53" right="0.24" top="0.74" bottom="0.63" header="0.5" footer="0.5"/>
  <pageSetup fitToHeight="1" fitToWidth="1" horizontalDpi="600" verticalDpi="600" orientation="portrait" paperSize="9" scale="86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showGridLines="0" workbookViewId="0" topLeftCell="A67">
      <selection activeCell="B69" sqref="B69"/>
    </sheetView>
  </sheetViews>
  <sheetFormatPr defaultColWidth="9.140625" defaultRowHeight="12.75"/>
  <cols>
    <col min="1" max="1" width="9.140625" style="59" customWidth="1"/>
    <col min="2" max="4" width="3.7109375" style="59" customWidth="1"/>
    <col min="5" max="5" width="34.140625" style="59" customWidth="1"/>
    <col min="6" max="6" width="14.7109375" style="61" customWidth="1"/>
    <col min="7" max="7" width="17.421875" style="59" customWidth="1"/>
    <col min="8" max="8" width="14.7109375" style="62" customWidth="1"/>
    <col min="9" max="9" width="7.00390625" style="59" customWidth="1"/>
    <col min="10" max="10" width="14.7109375" style="62" customWidth="1"/>
    <col min="11" max="16384" width="9.140625" style="59" customWidth="1"/>
  </cols>
  <sheetData>
    <row r="1" ht="15.75">
      <c r="B1" s="92" t="s">
        <v>205</v>
      </c>
    </row>
    <row r="2" ht="14.25">
      <c r="B2" s="59" t="s">
        <v>0</v>
      </c>
    </row>
    <row r="3" ht="14.25">
      <c r="B3" s="59" t="s">
        <v>237</v>
      </c>
    </row>
    <row r="4" ht="14.25">
      <c r="B4" s="59" t="s">
        <v>1</v>
      </c>
    </row>
    <row r="6" spans="2:10" ht="15">
      <c r="B6" s="60" t="s">
        <v>271</v>
      </c>
      <c r="F6" s="63"/>
      <c r="G6" s="64"/>
      <c r="H6" s="65"/>
      <c r="I6" s="64"/>
      <c r="J6" s="65"/>
    </row>
    <row r="7" spans="6:10" ht="14.25">
      <c r="F7" s="63"/>
      <c r="G7" s="64"/>
      <c r="H7" s="65"/>
      <c r="I7" s="64"/>
      <c r="J7" s="65"/>
    </row>
    <row r="8" spans="6:10" ht="14.25">
      <c r="F8" s="63"/>
      <c r="G8" s="64"/>
      <c r="H8" s="65" t="s">
        <v>4</v>
      </c>
      <c r="I8" s="63"/>
      <c r="J8" s="65" t="s">
        <v>210</v>
      </c>
    </row>
    <row r="9" spans="6:10" ht="14.25">
      <c r="F9" s="63"/>
      <c r="G9" s="64"/>
      <c r="H9" s="65" t="s">
        <v>50</v>
      </c>
      <c r="I9" s="64"/>
      <c r="J9" s="65" t="s">
        <v>50</v>
      </c>
    </row>
    <row r="10" spans="6:10" ht="14.25">
      <c r="F10" s="63"/>
      <c r="G10" s="64"/>
      <c r="H10" s="65" t="s">
        <v>245</v>
      </c>
      <c r="I10" s="64"/>
      <c r="J10" s="65" t="s">
        <v>245</v>
      </c>
    </row>
    <row r="11" spans="6:10" ht="14.25">
      <c r="F11" s="63"/>
      <c r="G11" s="64"/>
      <c r="H11" s="66">
        <v>37621</v>
      </c>
      <c r="I11" s="64"/>
      <c r="J11" s="66">
        <v>37256</v>
      </c>
    </row>
    <row r="12" spans="6:10" ht="14.25">
      <c r="F12" s="63"/>
      <c r="G12" s="64"/>
      <c r="H12" s="65" t="s">
        <v>11</v>
      </c>
      <c r="I12" s="64"/>
      <c r="J12" s="65" t="s">
        <v>11</v>
      </c>
    </row>
    <row r="13" spans="2:10" ht="15">
      <c r="B13" s="60" t="s">
        <v>51</v>
      </c>
      <c r="F13" s="67"/>
      <c r="G13" s="68"/>
      <c r="H13" s="69"/>
      <c r="I13" s="68"/>
      <c r="J13" s="69"/>
    </row>
    <row r="14" spans="6:10" ht="14.25">
      <c r="F14" s="67"/>
      <c r="G14" s="68"/>
      <c r="H14" s="69"/>
      <c r="I14" s="68"/>
      <c r="J14" s="69"/>
    </row>
    <row r="15" spans="2:10" ht="14.25">
      <c r="B15" s="59" t="s">
        <v>272</v>
      </c>
      <c r="F15" s="70"/>
      <c r="G15" s="68"/>
      <c r="H15" s="69">
        <v>12476</v>
      </c>
      <c r="I15" s="68"/>
      <c r="J15" s="69">
        <v>18862</v>
      </c>
    </row>
    <row r="16" spans="2:10" ht="14.25">
      <c r="B16" s="59" t="s">
        <v>52</v>
      </c>
      <c r="F16" s="67"/>
      <c r="G16" s="68"/>
      <c r="H16" s="69"/>
      <c r="I16" s="68"/>
      <c r="J16" s="69"/>
    </row>
    <row r="17" spans="3:10" ht="14.25">
      <c r="C17" s="59" t="s">
        <v>53</v>
      </c>
      <c r="F17" s="67"/>
      <c r="G17" s="68"/>
      <c r="H17" s="69">
        <v>12606</v>
      </c>
      <c r="I17" s="68"/>
      <c r="J17" s="69">
        <v>12042</v>
      </c>
    </row>
    <row r="18" spans="3:10" ht="14.25">
      <c r="C18" s="59" t="s">
        <v>54</v>
      </c>
      <c r="F18" s="67"/>
      <c r="G18" s="68"/>
      <c r="H18" s="69">
        <v>1106</v>
      </c>
      <c r="I18" s="68"/>
      <c r="J18" s="69">
        <v>1047</v>
      </c>
    </row>
    <row r="19" spans="3:10" ht="14.25">
      <c r="C19" s="59" t="s">
        <v>55</v>
      </c>
      <c r="F19" s="67"/>
      <c r="G19" s="68"/>
      <c r="H19" s="69">
        <v>-1162</v>
      </c>
      <c r="I19" s="68"/>
      <c r="J19" s="69">
        <v>-950</v>
      </c>
    </row>
    <row r="20" spans="3:10" ht="14.25">
      <c r="C20" s="59" t="s">
        <v>18</v>
      </c>
      <c r="F20" s="67"/>
      <c r="G20" s="68"/>
      <c r="H20" s="69">
        <v>-6675</v>
      </c>
      <c r="I20" s="68"/>
      <c r="J20" s="69">
        <v>-6794</v>
      </c>
    </row>
    <row r="21" spans="3:10" ht="14.25">
      <c r="C21" s="59" t="s">
        <v>20</v>
      </c>
      <c r="F21" s="67"/>
      <c r="G21" s="68"/>
      <c r="H21" s="69">
        <v>3998</v>
      </c>
      <c r="I21" s="68"/>
      <c r="J21" s="69">
        <v>-107</v>
      </c>
    </row>
    <row r="22" spans="3:10" ht="14.25">
      <c r="C22" s="59" t="s">
        <v>56</v>
      </c>
      <c r="F22" s="67"/>
      <c r="G22" s="68"/>
      <c r="H22" s="69">
        <v>986</v>
      </c>
      <c r="I22" s="68"/>
      <c r="J22" s="69">
        <v>1736</v>
      </c>
    </row>
    <row r="23" spans="6:10" ht="15" thickBot="1">
      <c r="F23" s="67"/>
      <c r="G23" s="68"/>
      <c r="H23" s="71"/>
      <c r="I23" s="68"/>
      <c r="J23" s="71"/>
    </row>
    <row r="24" spans="6:10" ht="14.25">
      <c r="F24" s="67"/>
      <c r="G24" s="68"/>
      <c r="H24" s="69"/>
      <c r="I24" s="68"/>
      <c r="J24" s="69"/>
    </row>
    <row r="25" spans="2:10" ht="14.25">
      <c r="B25" s="59" t="s">
        <v>57</v>
      </c>
      <c r="F25" s="67"/>
      <c r="G25" s="68"/>
      <c r="H25" s="69">
        <f>SUM(H15:H23)</f>
        <v>23335</v>
      </c>
      <c r="I25" s="68"/>
      <c r="J25" s="69">
        <f>SUM(J15:J23)</f>
        <v>25836</v>
      </c>
    </row>
    <row r="26" spans="6:10" ht="14.25">
      <c r="F26" s="67"/>
      <c r="G26" s="68"/>
      <c r="H26" s="69"/>
      <c r="I26" s="68"/>
      <c r="J26" s="69"/>
    </row>
    <row r="27" spans="2:10" ht="14.25">
      <c r="B27" s="59" t="s">
        <v>58</v>
      </c>
      <c r="F27" s="67"/>
      <c r="G27" s="68"/>
      <c r="H27" s="69"/>
      <c r="I27" s="68"/>
      <c r="J27" s="69"/>
    </row>
    <row r="28" spans="3:10" ht="14.25">
      <c r="C28" s="59" t="s">
        <v>59</v>
      </c>
      <c r="F28" s="67"/>
      <c r="G28" s="68"/>
      <c r="H28" s="69">
        <v>2137</v>
      </c>
      <c r="I28" s="68"/>
      <c r="J28" s="69">
        <v>9949</v>
      </c>
    </row>
    <row r="29" spans="3:10" ht="14.25">
      <c r="C29" s="59" t="s">
        <v>60</v>
      </c>
      <c r="F29" s="67"/>
      <c r="G29" s="68"/>
      <c r="H29" s="69">
        <v>1409</v>
      </c>
      <c r="I29" s="68"/>
      <c r="J29" s="69">
        <v>-6858</v>
      </c>
    </row>
    <row r="30" spans="3:10" ht="14.25">
      <c r="C30" s="59" t="s">
        <v>61</v>
      </c>
      <c r="F30" s="67"/>
      <c r="G30" s="68"/>
      <c r="H30" s="69">
        <v>-1106</v>
      </c>
      <c r="I30" s="68"/>
      <c r="J30" s="69">
        <v>-1047</v>
      </c>
    </row>
    <row r="31" spans="3:10" ht="14.25">
      <c r="C31" s="59" t="s">
        <v>62</v>
      </c>
      <c r="F31" s="67"/>
      <c r="G31" s="68"/>
      <c r="H31" s="69">
        <v>-3872</v>
      </c>
      <c r="I31" s="68"/>
      <c r="J31" s="69">
        <v>-2435</v>
      </c>
    </row>
    <row r="32" spans="6:10" ht="15" thickBot="1">
      <c r="F32" s="67"/>
      <c r="G32" s="68"/>
      <c r="H32" s="71"/>
      <c r="I32" s="68"/>
      <c r="J32" s="71"/>
    </row>
    <row r="33" spans="6:10" ht="14.25">
      <c r="F33" s="67"/>
      <c r="G33" s="68"/>
      <c r="H33" s="69"/>
      <c r="I33" s="68"/>
      <c r="J33" s="69"/>
    </row>
    <row r="34" spans="2:10" ht="14.25">
      <c r="B34" s="59" t="s">
        <v>63</v>
      </c>
      <c r="F34" s="67"/>
      <c r="G34" s="67"/>
      <c r="H34" s="67">
        <f>SUM(H25:H32)</f>
        <v>21903</v>
      </c>
      <c r="I34" s="67"/>
      <c r="J34" s="67">
        <f>SUM(J25:J32)</f>
        <v>25445</v>
      </c>
    </row>
    <row r="35" spans="6:10" ht="15" thickBot="1">
      <c r="F35" s="67"/>
      <c r="G35" s="68"/>
      <c r="H35" s="71"/>
      <c r="I35" s="68"/>
      <c r="J35" s="71"/>
    </row>
    <row r="36" spans="6:10" ht="14.25">
      <c r="F36" s="67"/>
      <c r="G36" s="68"/>
      <c r="H36" s="69"/>
      <c r="I36" s="68"/>
      <c r="J36" s="69"/>
    </row>
    <row r="37" spans="2:10" ht="15">
      <c r="B37" s="60" t="s">
        <v>64</v>
      </c>
      <c r="F37" s="67"/>
      <c r="G37" s="68"/>
      <c r="H37" s="69"/>
      <c r="I37" s="68"/>
      <c r="J37" s="69"/>
    </row>
    <row r="38" spans="6:10" ht="14.25">
      <c r="F38" s="67"/>
      <c r="G38" s="68"/>
      <c r="H38" s="69"/>
      <c r="I38" s="68"/>
      <c r="J38" s="69"/>
    </row>
    <row r="40" spans="2:10" ht="14.25">
      <c r="B40" s="59" t="s">
        <v>66</v>
      </c>
      <c r="F40" s="67"/>
      <c r="G40" s="68"/>
      <c r="H40" s="69">
        <v>-3</v>
      </c>
      <c r="I40" s="72"/>
      <c r="J40" s="69">
        <v>-6</v>
      </c>
    </row>
    <row r="41" spans="2:10" ht="14.25">
      <c r="B41" s="59" t="s">
        <v>67</v>
      </c>
      <c r="F41" s="67"/>
      <c r="G41" s="67"/>
      <c r="H41" s="69">
        <v>-6535</v>
      </c>
      <c r="I41" s="72"/>
      <c r="J41" s="69">
        <v>-12888</v>
      </c>
    </row>
    <row r="42" spans="2:10" ht="14.25">
      <c r="B42" s="59" t="s">
        <v>68</v>
      </c>
      <c r="F42" s="67"/>
      <c r="G42" s="67"/>
      <c r="H42" s="69">
        <v>1151</v>
      </c>
      <c r="I42" s="72"/>
      <c r="J42" s="69">
        <v>921</v>
      </c>
    </row>
    <row r="43" spans="6:10" ht="15" thickBot="1">
      <c r="F43" s="67"/>
      <c r="G43" s="67"/>
      <c r="H43" s="71"/>
      <c r="I43" s="68"/>
      <c r="J43" s="71"/>
    </row>
    <row r="44" spans="6:10" ht="14.25">
      <c r="F44" s="67"/>
      <c r="G44" s="68"/>
      <c r="H44" s="69"/>
      <c r="I44" s="68"/>
      <c r="J44" s="69"/>
    </row>
    <row r="45" spans="2:10" ht="14.25">
      <c r="B45" s="59" t="s">
        <v>69</v>
      </c>
      <c r="F45" s="67"/>
      <c r="G45" s="68"/>
      <c r="H45" s="69">
        <f>SUM(H40:H42)</f>
        <v>-5387</v>
      </c>
      <c r="I45" s="68"/>
      <c r="J45" s="69">
        <f>SUM(J40:J42)</f>
        <v>-11973</v>
      </c>
    </row>
    <row r="46" spans="6:10" ht="15" thickBot="1">
      <c r="F46" s="67"/>
      <c r="G46" s="68"/>
      <c r="H46" s="71"/>
      <c r="I46" s="68"/>
      <c r="J46" s="71"/>
    </row>
    <row r="47" spans="2:10" ht="15">
      <c r="B47" s="60" t="s">
        <v>70</v>
      </c>
      <c r="C47" s="73"/>
      <c r="F47" s="67"/>
      <c r="G47" s="68"/>
      <c r="H47" s="69"/>
      <c r="I47" s="68"/>
      <c r="J47" s="69"/>
    </row>
    <row r="48" spans="2:14" ht="15">
      <c r="B48" s="60"/>
      <c r="C48" s="73"/>
      <c r="F48" s="67"/>
      <c r="G48" s="68"/>
      <c r="H48" s="69"/>
      <c r="I48" s="68"/>
      <c r="J48" s="69"/>
      <c r="M48" s="136"/>
      <c r="N48" s="136"/>
    </row>
    <row r="49" spans="2:10" ht="14.25">
      <c r="B49" s="59" t="s">
        <v>65</v>
      </c>
      <c r="F49" s="67"/>
      <c r="G49" s="68"/>
      <c r="H49" s="69">
        <v>-3761</v>
      </c>
      <c r="I49" s="68"/>
      <c r="J49" s="69">
        <v>-3761</v>
      </c>
    </row>
    <row r="50" spans="2:10" ht="14.25">
      <c r="B50" s="59" t="s">
        <v>279</v>
      </c>
      <c r="F50" s="67"/>
      <c r="G50" s="68"/>
      <c r="H50" s="69">
        <v>216</v>
      </c>
      <c r="I50" s="68"/>
      <c r="J50" s="69">
        <v>-1656</v>
      </c>
    </row>
    <row r="51" spans="6:10" ht="15" thickBot="1">
      <c r="F51" s="67"/>
      <c r="G51" s="68"/>
      <c r="H51" s="71"/>
      <c r="I51" s="68"/>
      <c r="J51" s="71"/>
    </row>
    <row r="52" spans="6:10" ht="14.25">
      <c r="F52" s="67"/>
      <c r="G52" s="68"/>
      <c r="H52" s="69"/>
      <c r="I52" s="68"/>
      <c r="J52" s="69"/>
    </row>
    <row r="53" spans="2:10" ht="14.25">
      <c r="B53" s="59" t="s">
        <v>71</v>
      </c>
      <c r="F53" s="67"/>
      <c r="G53" s="68"/>
      <c r="H53" s="69">
        <f>SUM(H49:H50)</f>
        <v>-3545</v>
      </c>
      <c r="I53" s="68"/>
      <c r="J53" s="69">
        <f>SUM(J49:J50)</f>
        <v>-5417</v>
      </c>
    </row>
    <row r="54" spans="6:10" ht="15" thickBot="1">
      <c r="F54" s="67"/>
      <c r="G54" s="68"/>
      <c r="H54" s="71"/>
      <c r="I54" s="68"/>
      <c r="J54" s="71"/>
    </row>
    <row r="55" spans="6:10" ht="14.25">
      <c r="F55" s="67"/>
      <c r="G55" s="68"/>
      <c r="H55" s="69"/>
      <c r="I55" s="68"/>
      <c r="J55" s="69"/>
    </row>
    <row r="56" spans="2:10" ht="14.25">
      <c r="B56" s="59" t="s">
        <v>246</v>
      </c>
      <c r="F56" s="67"/>
      <c r="G56" s="68"/>
      <c r="H56" s="69"/>
      <c r="I56" s="68"/>
      <c r="J56" s="69"/>
    </row>
    <row r="57" spans="2:10" ht="14.25">
      <c r="B57" s="59" t="s">
        <v>247</v>
      </c>
      <c r="F57" s="67"/>
      <c r="G57" s="68"/>
      <c r="H57" s="69">
        <v>-39</v>
      </c>
      <c r="I57" s="68"/>
      <c r="J57" s="69">
        <v>-15</v>
      </c>
    </row>
    <row r="58" spans="6:10" ht="15" thickBot="1">
      <c r="F58" s="67"/>
      <c r="G58" s="68"/>
      <c r="H58" s="71"/>
      <c r="I58" s="68"/>
      <c r="J58" s="71"/>
    </row>
    <row r="59" spans="6:10" ht="14.25">
      <c r="F59" s="67"/>
      <c r="G59" s="68"/>
      <c r="H59" s="69"/>
      <c r="I59" s="68"/>
      <c r="J59" s="69"/>
    </row>
    <row r="60" spans="2:10" ht="14.25">
      <c r="B60" s="59" t="s">
        <v>72</v>
      </c>
      <c r="F60" s="67"/>
      <c r="G60" s="67"/>
      <c r="H60" s="67">
        <f>H34+H45+H53+H57</f>
        <v>12932</v>
      </c>
      <c r="I60" s="67"/>
      <c r="J60" s="67">
        <f>J34+J45+J53+J57</f>
        <v>8040</v>
      </c>
    </row>
    <row r="61" spans="6:10" ht="14.25">
      <c r="F61" s="74"/>
      <c r="G61" s="75"/>
      <c r="H61" s="69"/>
      <c r="I61" s="75"/>
      <c r="J61" s="69"/>
    </row>
    <row r="62" spans="2:10" ht="14.25">
      <c r="B62" s="59" t="s">
        <v>73</v>
      </c>
      <c r="F62" s="76"/>
      <c r="G62" s="77"/>
      <c r="H62" s="69">
        <v>39743</v>
      </c>
      <c r="I62" s="77"/>
      <c r="J62" s="69">
        <v>31703</v>
      </c>
    </row>
    <row r="63" spans="6:10" ht="15" thickBot="1">
      <c r="F63" s="76"/>
      <c r="G63" s="77"/>
      <c r="H63" s="71"/>
      <c r="I63" s="77"/>
      <c r="J63" s="71"/>
    </row>
    <row r="64" ht="14.25">
      <c r="I64" s="75"/>
    </row>
    <row r="65" spans="2:10" ht="14.25">
      <c r="B65" s="59" t="s">
        <v>248</v>
      </c>
      <c r="F65" s="74"/>
      <c r="G65" s="78"/>
      <c r="H65" s="67">
        <f>SUM(H60:H62)</f>
        <v>52675</v>
      </c>
      <c r="I65" s="75"/>
      <c r="J65" s="67">
        <f>SUM(J60:J62)</f>
        <v>39743</v>
      </c>
    </row>
    <row r="66" spans="6:10" ht="15" thickBot="1">
      <c r="F66" s="74"/>
      <c r="G66" s="75"/>
      <c r="H66" s="79"/>
      <c r="I66" s="75"/>
      <c r="J66" s="79"/>
    </row>
    <row r="67" spans="6:10" ht="14.25">
      <c r="F67" s="74"/>
      <c r="G67" s="75"/>
      <c r="H67" s="67"/>
      <c r="I67" s="75"/>
      <c r="J67" s="67"/>
    </row>
    <row r="68" spans="2:10" ht="15">
      <c r="B68" s="60" t="s">
        <v>310</v>
      </c>
      <c r="F68" s="80"/>
      <c r="G68" s="81"/>
      <c r="H68" s="67"/>
      <c r="I68" s="81"/>
      <c r="J68" s="67"/>
    </row>
    <row r="69" spans="2:10" ht="15">
      <c r="B69" s="60" t="s">
        <v>280</v>
      </c>
      <c r="F69" s="74"/>
      <c r="G69" s="75"/>
      <c r="H69" s="67"/>
      <c r="I69" s="75"/>
      <c r="J69" s="67"/>
    </row>
    <row r="70" spans="6:10" ht="14.25">
      <c r="F70" s="76"/>
      <c r="G70" s="77"/>
      <c r="H70" s="69"/>
      <c r="I70" s="77"/>
      <c r="J70" s="69"/>
    </row>
    <row r="71" spans="6:10" ht="14.25">
      <c r="F71" s="76"/>
      <c r="G71" s="77"/>
      <c r="H71" s="69"/>
      <c r="I71" s="77"/>
      <c r="J71" s="69"/>
    </row>
    <row r="72" spans="6:10" ht="14.25">
      <c r="F72" s="67"/>
      <c r="G72" s="68"/>
      <c r="H72" s="69"/>
      <c r="I72" s="68"/>
      <c r="J72" s="69"/>
    </row>
    <row r="73" spans="6:10" ht="14.25">
      <c r="F73" s="67"/>
      <c r="G73" s="68"/>
      <c r="H73" s="69"/>
      <c r="I73" s="68"/>
      <c r="J73" s="69"/>
    </row>
    <row r="74" spans="6:10" ht="14.25">
      <c r="F74" s="67"/>
      <c r="G74" s="68"/>
      <c r="H74" s="69"/>
      <c r="I74" s="68"/>
      <c r="J74" s="69"/>
    </row>
    <row r="75" spans="6:10" ht="14.25">
      <c r="F75" s="67"/>
      <c r="G75" s="68"/>
      <c r="H75" s="69"/>
      <c r="I75" s="68"/>
      <c r="J75" s="69"/>
    </row>
    <row r="76" spans="6:10" ht="14.25">
      <c r="F76" s="67"/>
      <c r="G76" s="68"/>
      <c r="H76" s="69"/>
      <c r="I76" s="68"/>
      <c r="J76" s="69"/>
    </row>
    <row r="77" spans="6:10" ht="14.25">
      <c r="F77" s="67"/>
      <c r="G77" s="68"/>
      <c r="H77" s="69"/>
      <c r="I77" s="68"/>
      <c r="J77" s="69"/>
    </row>
    <row r="78" spans="6:10" ht="14.25">
      <c r="F78" s="67"/>
      <c r="G78" s="68"/>
      <c r="H78" s="69"/>
      <c r="I78" s="68"/>
      <c r="J78" s="69"/>
    </row>
    <row r="79" spans="6:10" ht="14.25">
      <c r="F79" s="67"/>
      <c r="G79" s="68"/>
      <c r="H79" s="69"/>
      <c r="I79" s="68"/>
      <c r="J79" s="69"/>
    </row>
    <row r="80" spans="6:10" ht="14.25">
      <c r="F80" s="67"/>
      <c r="G80" s="67"/>
      <c r="H80" s="69"/>
      <c r="I80" s="68"/>
      <c r="J80" s="69"/>
    </row>
    <row r="81" spans="6:10" ht="14.25">
      <c r="F81" s="76"/>
      <c r="G81" s="75"/>
      <c r="H81" s="69"/>
      <c r="I81" s="75"/>
      <c r="J81" s="69"/>
    </row>
    <row r="82" spans="6:10" ht="14.25">
      <c r="F82" s="76"/>
      <c r="G82" s="75"/>
      <c r="H82" s="69"/>
      <c r="I82" s="75"/>
      <c r="J82" s="69"/>
    </row>
    <row r="83" spans="6:10" ht="14.25">
      <c r="F83" s="76"/>
      <c r="G83" s="75"/>
      <c r="H83" s="69"/>
      <c r="I83" s="75"/>
      <c r="J83" s="69"/>
    </row>
    <row r="84" spans="6:10" ht="14.25">
      <c r="F84" s="76"/>
      <c r="G84" s="75"/>
      <c r="H84" s="69"/>
      <c r="I84" s="75"/>
      <c r="J84" s="69"/>
    </row>
    <row r="85" spans="6:10" ht="14.25">
      <c r="F85" s="76"/>
      <c r="G85" s="75"/>
      <c r="H85" s="69"/>
      <c r="I85" s="75"/>
      <c r="J85" s="69"/>
    </row>
    <row r="86" spans="5:10" ht="14.25">
      <c r="E86" s="61"/>
      <c r="F86" s="76"/>
      <c r="G86" s="74"/>
      <c r="H86" s="69"/>
      <c r="I86" s="75"/>
      <c r="J86" s="69"/>
    </row>
    <row r="87" spans="5:10" ht="14.25">
      <c r="E87" s="61"/>
      <c r="F87" s="76"/>
      <c r="G87" s="74"/>
      <c r="H87" s="69"/>
      <c r="I87" s="75"/>
      <c r="J87" s="69"/>
    </row>
    <row r="88" spans="6:10" ht="14.25">
      <c r="F88" s="82"/>
      <c r="G88" s="83"/>
      <c r="H88" s="69"/>
      <c r="I88" s="84"/>
      <c r="J88" s="69"/>
    </row>
    <row r="89" spans="6:10" ht="14.25">
      <c r="F89" s="82"/>
      <c r="G89" s="85"/>
      <c r="H89" s="69"/>
      <c r="I89" s="85"/>
      <c r="J89" s="69"/>
    </row>
    <row r="90" spans="5:10" ht="14.25">
      <c r="E90" s="61"/>
      <c r="F90" s="86"/>
      <c r="G90" s="86"/>
      <c r="H90" s="87"/>
      <c r="I90" s="86"/>
      <c r="J90" s="87"/>
    </row>
    <row r="91" spans="6:10" ht="14.25">
      <c r="F91" s="76"/>
      <c r="G91" s="77"/>
      <c r="H91" s="69"/>
      <c r="I91" s="77"/>
      <c r="J91" s="69"/>
    </row>
    <row r="92" spans="5:10" ht="14.25">
      <c r="E92" s="61"/>
      <c r="F92" s="76"/>
      <c r="G92" s="77"/>
      <c r="H92" s="69"/>
      <c r="I92" s="77"/>
      <c r="J92" s="69"/>
    </row>
    <row r="93" spans="5:10" ht="14.25">
      <c r="E93" s="61"/>
      <c r="F93" s="82"/>
      <c r="G93" s="82"/>
      <c r="H93" s="69"/>
      <c r="I93" s="82"/>
      <c r="J93" s="69"/>
    </row>
    <row r="94" spans="5:10" ht="14.25">
      <c r="E94" s="61"/>
      <c r="F94" s="76"/>
      <c r="G94" s="77"/>
      <c r="H94" s="69"/>
      <c r="I94" s="77"/>
      <c r="J94" s="69"/>
    </row>
    <row r="95" spans="5:10" ht="14.25">
      <c r="E95" s="61"/>
      <c r="F95" s="76"/>
      <c r="G95" s="77"/>
      <c r="H95" s="69"/>
      <c r="I95" s="77"/>
      <c r="J95" s="69"/>
    </row>
    <row r="96" spans="5:10" ht="14.25">
      <c r="E96" s="61"/>
      <c r="F96" s="76"/>
      <c r="G96" s="77"/>
      <c r="H96" s="69"/>
      <c r="I96" s="77"/>
      <c r="J96" s="69"/>
    </row>
    <row r="97" spans="5:10" ht="14.25">
      <c r="E97" s="61"/>
      <c r="F97" s="76"/>
      <c r="G97" s="77"/>
      <c r="H97" s="69"/>
      <c r="I97" s="77"/>
      <c r="J97" s="69"/>
    </row>
    <row r="98" spans="5:10" ht="14.25">
      <c r="E98" s="61"/>
      <c r="F98" s="76"/>
      <c r="G98" s="77"/>
      <c r="H98" s="69"/>
      <c r="I98" s="77"/>
      <c r="J98" s="69"/>
    </row>
    <row r="99" spans="5:10" ht="14.25">
      <c r="E99" s="61"/>
      <c r="F99" s="76"/>
      <c r="G99" s="77"/>
      <c r="H99" s="69"/>
      <c r="I99" s="77"/>
      <c r="J99" s="69"/>
    </row>
    <row r="100" spans="5:10" ht="14.25">
      <c r="E100" s="61"/>
      <c r="F100" s="76"/>
      <c r="G100" s="77"/>
      <c r="H100" s="69"/>
      <c r="I100" s="77"/>
      <c r="J100" s="69"/>
    </row>
    <row r="101" spans="5:10" ht="14.25">
      <c r="E101" s="61"/>
      <c r="F101" s="76"/>
      <c r="G101" s="77"/>
      <c r="H101" s="69"/>
      <c r="I101" s="77"/>
      <c r="J101" s="69"/>
    </row>
    <row r="102" spans="5:10" ht="14.25">
      <c r="E102" s="61"/>
      <c r="F102" s="82"/>
      <c r="G102" s="85"/>
      <c r="H102" s="69"/>
      <c r="I102" s="85"/>
      <c r="J102" s="69"/>
    </row>
    <row r="103" spans="5:10" ht="14.25">
      <c r="E103" s="61"/>
      <c r="F103" s="82"/>
      <c r="G103" s="85"/>
      <c r="H103" s="69"/>
      <c r="I103" s="85"/>
      <c r="J103" s="69"/>
    </row>
    <row r="104" spans="5:10" ht="14.25">
      <c r="E104" s="61"/>
      <c r="F104" s="82"/>
      <c r="G104" s="85"/>
      <c r="H104" s="69"/>
      <c r="I104" s="85"/>
      <c r="J104" s="69"/>
    </row>
    <row r="105" spans="5:10" ht="14.25">
      <c r="E105" s="61"/>
      <c r="F105" s="82"/>
      <c r="G105" s="85"/>
      <c r="H105" s="69"/>
      <c r="I105" s="85"/>
      <c r="J105" s="69"/>
    </row>
    <row r="106" spans="5:10" ht="14.25">
      <c r="E106" s="61"/>
      <c r="F106" s="82"/>
      <c r="G106" s="85"/>
      <c r="H106" s="69"/>
      <c r="I106" s="85"/>
      <c r="J106" s="69"/>
    </row>
    <row r="107" spans="5:10" ht="14.25">
      <c r="E107" s="61"/>
      <c r="F107" s="82"/>
      <c r="G107" s="85"/>
      <c r="H107" s="69"/>
      <c r="I107" s="85"/>
      <c r="J107" s="69"/>
    </row>
    <row r="108" spans="5:10" ht="14.25">
      <c r="E108" s="61"/>
      <c r="F108" s="82"/>
      <c r="G108" s="85"/>
      <c r="H108" s="69"/>
      <c r="I108" s="85"/>
      <c r="J108" s="69"/>
    </row>
    <row r="109" spans="5:10" ht="14.25">
      <c r="E109" s="61"/>
      <c r="F109" s="76"/>
      <c r="G109" s="77"/>
      <c r="H109" s="69"/>
      <c r="I109" s="77"/>
      <c r="J109" s="69"/>
    </row>
    <row r="110" spans="3:10" ht="14.25">
      <c r="C110" s="88"/>
      <c r="D110" s="77"/>
      <c r="E110" s="76"/>
      <c r="F110" s="76"/>
      <c r="G110" s="77"/>
      <c r="H110" s="69"/>
      <c r="I110" s="77"/>
      <c r="J110" s="69"/>
    </row>
    <row r="111" spans="3:10" ht="14.25">
      <c r="C111" s="77"/>
      <c r="D111" s="77"/>
      <c r="E111" s="76"/>
      <c r="F111" s="76"/>
      <c r="G111" s="77"/>
      <c r="H111" s="69"/>
      <c r="I111" s="77"/>
      <c r="J111" s="69"/>
    </row>
    <row r="112" spans="3:10" ht="14.25">
      <c r="C112" s="89"/>
      <c r="D112" s="89"/>
      <c r="E112" s="89"/>
      <c r="F112" s="90"/>
      <c r="G112" s="77"/>
      <c r="H112" s="69"/>
      <c r="I112" s="77"/>
      <c r="J112" s="69"/>
    </row>
    <row r="113" spans="3:10" ht="14.25">
      <c r="C113" s="89"/>
      <c r="D113" s="89"/>
      <c r="E113" s="89"/>
      <c r="F113" s="90"/>
      <c r="G113" s="77"/>
      <c r="H113" s="69"/>
      <c r="I113" s="77"/>
      <c r="J113" s="69"/>
    </row>
    <row r="114" spans="3:10" ht="14.25">
      <c r="C114" s="89"/>
      <c r="D114" s="89"/>
      <c r="E114" s="89"/>
      <c r="F114" s="90"/>
      <c r="G114" s="77"/>
      <c r="H114" s="69"/>
      <c r="I114" s="77"/>
      <c r="J114" s="69"/>
    </row>
    <row r="115" spans="3:10" ht="14.25">
      <c r="C115" s="89"/>
      <c r="D115" s="89"/>
      <c r="E115" s="89"/>
      <c r="F115" s="90"/>
      <c r="G115" s="77"/>
      <c r="H115" s="69"/>
      <c r="I115" s="77"/>
      <c r="J115" s="69"/>
    </row>
    <row r="116" spans="3:10" ht="14.25">
      <c r="C116" s="89"/>
      <c r="D116" s="89"/>
      <c r="E116" s="89"/>
      <c r="F116" s="90"/>
      <c r="G116" s="77"/>
      <c r="H116" s="69"/>
      <c r="I116" s="77"/>
      <c r="J116" s="69"/>
    </row>
    <row r="117" spans="3:10" ht="14.25">
      <c r="C117" s="89"/>
      <c r="D117" s="89"/>
      <c r="E117" s="89"/>
      <c r="F117" s="91"/>
      <c r="G117" s="77"/>
      <c r="H117" s="69"/>
      <c r="I117" s="77"/>
      <c r="J117" s="69"/>
    </row>
    <row r="118" spans="6:10" ht="14.25">
      <c r="F118" s="76"/>
      <c r="G118" s="77"/>
      <c r="H118" s="69"/>
      <c r="I118" s="77"/>
      <c r="J118" s="69"/>
    </row>
    <row r="119" spans="6:10" ht="14.25">
      <c r="F119" s="76"/>
      <c r="G119" s="77"/>
      <c r="H119" s="69"/>
      <c r="I119" s="77"/>
      <c r="J119" s="69"/>
    </row>
    <row r="120" spans="6:10" ht="14.25">
      <c r="F120" s="76"/>
      <c r="G120" s="77"/>
      <c r="H120" s="69"/>
      <c r="I120" s="77"/>
      <c r="J120" s="69"/>
    </row>
    <row r="121" spans="6:10" ht="14.25">
      <c r="F121" s="76"/>
      <c r="G121" s="77"/>
      <c r="H121" s="69"/>
      <c r="I121" s="77"/>
      <c r="J121" s="69"/>
    </row>
    <row r="122" spans="6:10" ht="14.25">
      <c r="F122" s="76"/>
      <c r="G122" s="77"/>
      <c r="H122" s="69"/>
      <c r="I122" s="77"/>
      <c r="J122" s="69"/>
    </row>
  </sheetData>
  <printOptions/>
  <pageMargins left="0.88" right="0.24" top="0.4" bottom="0.4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0"/>
  <sheetViews>
    <sheetView showGridLines="0" tabSelected="1" zoomScale="75" zoomScaleNormal="75" workbookViewId="0" topLeftCell="A165">
      <selection activeCell="H181" sqref="H181"/>
    </sheetView>
  </sheetViews>
  <sheetFormatPr defaultColWidth="9.140625" defaultRowHeight="12.75"/>
  <cols>
    <col min="1" max="2" width="4.57421875" style="93" customWidth="1"/>
    <col min="3" max="3" width="5.28125" style="93" customWidth="1"/>
    <col min="4" max="5" width="9.140625" style="93" customWidth="1"/>
    <col min="6" max="6" width="18.7109375" style="93" customWidth="1"/>
    <col min="7" max="7" width="14.28125" style="93" customWidth="1"/>
    <col min="8" max="8" width="16.421875" style="93" customWidth="1"/>
    <col min="9" max="9" width="15.57421875" style="93" customWidth="1"/>
    <col min="10" max="10" width="25.28125" style="93" customWidth="1"/>
    <col min="11" max="11" width="13.28125" style="93" customWidth="1"/>
    <col min="12" max="16384" width="9.140625" style="93" customWidth="1"/>
  </cols>
  <sheetData>
    <row r="1" ht="20.25">
      <c r="A1" s="1" t="s">
        <v>284</v>
      </c>
    </row>
    <row r="2" spans="1:10" ht="18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">
      <c r="A3" s="22" t="s">
        <v>237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8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8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8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8">
      <c r="A7" s="161"/>
      <c r="B7" s="22"/>
      <c r="C7" s="22"/>
      <c r="D7" s="22"/>
      <c r="E7" s="22"/>
      <c r="F7" s="22"/>
      <c r="G7" s="22"/>
      <c r="H7" s="22"/>
      <c r="I7" s="22"/>
      <c r="J7" s="22"/>
    </row>
    <row r="8" ht="15">
      <c r="A8" s="94" t="s">
        <v>74</v>
      </c>
    </row>
    <row r="9" ht="15">
      <c r="A9" s="94"/>
    </row>
    <row r="11" spans="1:2" ht="15">
      <c r="A11" s="95" t="s">
        <v>75</v>
      </c>
      <c r="B11" s="94" t="s">
        <v>76</v>
      </c>
    </row>
    <row r="12" spans="1:2" ht="15">
      <c r="A12" s="95"/>
      <c r="B12" s="94"/>
    </row>
    <row r="13" ht="15">
      <c r="B13" s="93" t="s">
        <v>77</v>
      </c>
    </row>
    <row r="14" ht="15">
      <c r="B14" s="93" t="s">
        <v>78</v>
      </c>
    </row>
    <row r="15" ht="15">
      <c r="B15" s="93" t="s">
        <v>79</v>
      </c>
    </row>
    <row r="16" ht="15">
      <c r="B16" s="93" t="s">
        <v>80</v>
      </c>
    </row>
    <row r="19" spans="1:9" ht="15">
      <c r="A19" s="95" t="s">
        <v>81</v>
      </c>
      <c r="B19" s="94" t="s">
        <v>82</v>
      </c>
      <c r="H19" s="168"/>
      <c r="I19" s="168"/>
    </row>
    <row r="20" spans="1:9" ht="15">
      <c r="A20" s="95"/>
      <c r="H20" s="96"/>
      <c r="I20" s="96"/>
    </row>
    <row r="21" spans="1:9" ht="15">
      <c r="A21" s="95"/>
      <c r="B21" s="93" t="s">
        <v>83</v>
      </c>
      <c r="H21" s="96"/>
      <c r="I21" s="96"/>
    </row>
    <row r="22" spans="1:9" ht="15">
      <c r="A22" s="95"/>
      <c r="H22" s="96"/>
      <c r="I22" s="96"/>
    </row>
    <row r="23" spans="1:9" ht="15">
      <c r="A23" s="95"/>
      <c r="H23" s="96"/>
      <c r="I23" s="96"/>
    </row>
    <row r="24" spans="1:9" ht="15">
      <c r="A24" s="95" t="s">
        <v>84</v>
      </c>
      <c r="B24" s="94" t="s">
        <v>85</v>
      </c>
      <c r="H24" s="96"/>
      <c r="I24" s="96"/>
    </row>
    <row r="25" spans="1:9" ht="15">
      <c r="A25" s="95"/>
      <c r="B25" s="94"/>
      <c r="H25" s="96"/>
      <c r="I25" s="96"/>
    </row>
    <row r="26" spans="1:9" ht="15">
      <c r="A26" s="95"/>
      <c r="B26" s="93" t="s">
        <v>86</v>
      </c>
      <c r="H26" s="96"/>
      <c r="I26" s="96"/>
    </row>
    <row r="27" spans="1:9" ht="15">
      <c r="A27" s="95"/>
      <c r="H27" s="96"/>
      <c r="I27" s="96"/>
    </row>
    <row r="28" spans="1:9" ht="15">
      <c r="A28" s="95"/>
      <c r="H28" s="96"/>
      <c r="I28" s="96"/>
    </row>
    <row r="29" spans="1:9" ht="15">
      <c r="A29" s="95" t="s">
        <v>87</v>
      </c>
      <c r="B29" s="94" t="s">
        <v>88</v>
      </c>
      <c r="H29" s="96"/>
      <c r="I29" s="96"/>
    </row>
    <row r="30" spans="1:10" ht="15">
      <c r="A30" s="95"/>
      <c r="B30" s="97" t="s">
        <v>89</v>
      </c>
      <c r="C30" s="98"/>
      <c r="D30" s="98"/>
      <c r="E30" s="98"/>
      <c r="F30" s="98"/>
      <c r="G30" s="98"/>
      <c r="H30" s="99"/>
      <c r="I30" s="99"/>
      <c r="J30" s="98"/>
    </row>
    <row r="31" spans="1:9" ht="15">
      <c r="A31" s="95"/>
      <c r="H31" s="96"/>
      <c r="I31" s="96"/>
    </row>
    <row r="32" spans="1:9" ht="15">
      <c r="A32" s="95"/>
      <c r="B32" s="93" t="s">
        <v>90</v>
      </c>
      <c r="H32" s="96"/>
      <c r="I32" s="96"/>
    </row>
    <row r="33" spans="1:9" ht="15">
      <c r="A33" s="95"/>
      <c r="B33" s="93" t="s">
        <v>91</v>
      </c>
      <c r="H33" s="96"/>
      <c r="I33" s="96"/>
    </row>
    <row r="34" spans="1:9" ht="15">
      <c r="A34" s="95"/>
      <c r="H34" s="96"/>
      <c r="I34" s="96"/>
    </row>
    <row r="35" spans="1:9" ht="15">
      <c r="A35" s="95"/>
      <c r="H35" s="96"/>
      <c r="I35" s="96"/>
    </row>
    <row r="36" spans="1:9" ht="15">
      <c r="A36" s="95" t="s">
        <v>92</v>
      </c>
      <c r="B36" s="94" t="s">
        <v>93</v>
      </c>
      <c r="H36" s="96"/>
      <c r="I36" s="96"/>
    </row>
    <row r="37" spans="1:9" ht="15">
      <c r="A37" s="95"/>
      <c r="H37" s="96"/>
      <c r="I37" s="96"/>
    </row>
    <row r="38" spans="1:9" ht="15">
      <c r="A38" s="95"/>
      <c r="B38" s="93" t="s">
        <v>94</v>
      </c>
      <c r="H38" s="96"/>
      <c r="I38" s="96"/>
    </row>
    <row r="39" spans="1:9" ht="15">
      <c r="A39" s="95"/>
      <c r="B39" s="93" t="s">
        <v>95</v>
      </c>
      <c r="H39" s="96"/>
      <c r="I39" s="96"/>
    </row>
    <row r="40" spans="1:9" ht="15">
      <c r="A40" s="95"/>
      <c r="H40" s="96"/>
      <c r="I40" s="96"/>
    </row>
    <row r="41" spans="1:9" ht="15">
      <c r="A41" s="95"/>
      <c r="B41" s="94"/>
      <c r="G41" s="96"/>
      <c r="H41" s="96"/>
      <c r="I41" s="96"/>
    </row>
    <row r="42" spans="1:9" ht="15">
      <c r="A42" s="95" t="s">
        <v>96</v>
      </c>
      <c r="B42" s="94" t="s">
        <v>97</v>
      </c>
      <c r="G42" s="100"/>
      <c r="H42" s="100"/>
      <c r="I42" s="100"/>
    </row>
    <row r="43" spans="1:9" ht="15">
      <c r="A43" s="95"/>
      <c r="B43" s="94"/>
      <c r="G43" s="100"/>
      <c r="H43" s="100"/>
      <c r="I43" s="100"/>
    </row>
    <row r="44" spans="1:9" ht="15">
      <c r="A44" s="95"/>
      <c r="B44" s="93" t="s">
        <v>98</v>
      </c>
      <c r="G44" s="100"/>
      <c r="H44" s="100"/>
      <c r="I44" s="100"/>
    </row>
    <row r="45" spans="1:9" ht="15">
      <c r="A45" s="95"/>
      <c r="B45" s="93" t="s">
        <v>99</v>
      </c>
      <c r="G45" s="100"/>
      <c r="H45" s="100"/>
      <c r="I45" s="100"/>
    </row>
    <row r="46" spans="1:9" ht="15">
      <c r="A46" s="95"/>
      <c r="G46" s="100"/>
      <c r="H46" s="100"/>
      <c r="I46" s="100"/>
    </row>
    <row r="47" spans="1:9" ht="15">
      <c r="A47" s="95"/>
      <c r="B47" s="94"/>
      <c r="G47" s="100"/>
      <c r="H47" s="100"/>
      <c r="I47" s="100"/>
    </row>
    <row r="48" spans="1:9" ht="15">
      <c r="A48" s="95" t="s">
        <v>100</v>
      </c>
      <c r="B48" s="94" t="s">
        <v>101</v>
      </c>
      <c r="G48" s="100"/>
      <c r="H48" s="100"/>
      <c r="I48" s="100"/>
    </row>
    <row r="49" spans="1:9" ht="15">
      <c r="A49" s="95"/>
      <c r="B49" s="94"/>
      <c r="G49" s="100"/>
      <c r="H49" s="100"/>
      <c r="I49" s="100"/>
    </row>
    <row r="50" spans="1:9" ht="15">
      <c r="A50" s="95"/>
      <c r="B50" s="93" t="s">
        <v>102</v>
      </c>
      <c r="G50" s="100"/>
      <c r="H50" s="100"/>
      <c r="I50" s="100"/>
    </row>
    <row r="51" spans="1:9" ht="15">
      <c r="A51" s="95"/>
      <c r="B51" s="93" t="s">
        <v>307</v>
      </c>
      <c r="G51" s="100"/>
      <c r="H51" s="100"/>
      <c r="I51" s="100"/>
    </row>
    <row r="52" spans="1:9" ht="15">
      <c r="A52" s="95"/>
      <c r="G52" s="100"/>
      <c r="H52" s="100"/>
      <c r="I52" s="100"/>
    </row>
    <row r="53" spans="1:9" ht="15">
      <c r="A53" s="95"/>
      <c r="B53" s="93" t="s">
        <v>103</v>
      </c>
      <c r="G53" s="100"/>
      <c r="H53" s="100"/>
      <c r="I53" s="100"/>
    </row>
    <row r="54" spans="1:9" ht="15">
      <c r="A54" s="95"/>
      <c r="B54" s="93" t="s">
        <v>104</v>
      </c>
      <c r="G54" s="100"/>
      <c r="H54" s="100"/>
      <c r="I54" s="100"/>
    </row>
    <row r="55" spans="1:9" ht="15">
      <c r="A55" s="95"/>
      <c r="G55" s="100"/>
      <c r="H55" s="100"/>
      <c r="I55" s="100"/>
    </row>
    <row r="56" spans="1:2" ht="15">
      <c r="A56" s="95" t="s">
        <v>105</v>
      </c>
      <c r="B56" s="94" t="s">
        <v>106</v>
      </c>
    </row>
    <row r="57" ht="15">
      <c r="B57" s="94"/>
    </row>
    <row r="58" ht="15">
      <c r="B58" s="93" t="s">
        <v>249</v>
      </c>
    </row>
    <row r="60" spans="7:9" ht="15">
      <c r="G60" s="96" t="s">
        <v>12</v>
      </c>
      <c r="H60" s="96" t="s">
        <v>250</v>
      </c>
      <c r="I60" s="96"/>
    </row>
    <row r="61" spans="7:9" ht="15">
      <c r="G61" s="96" t="s">
        <v>107</v>
      </c>
      <c r="H61" s="96" t="s">
        <v>107</v>
      </c>
      <c r="I61" s="96"/>
    </row>
    <row r="63" spans="3:9" ht="15">
      <c r="C63" s="93" t="s">
        <v>273</v>
      </c>
      <c r="G63" s="101">
        <v>173003</v>
      </c>
      <c r="H63" s="101">
        <f>10681-1258+5184+859</f>
        <v>15466</v>
      </c>
      <c r="I63" s="102"/>
    </row>
    <row r="64" spans="3:9" ht="15">
      <c r="C64" s="93" t="s">
        <v>251</v>
      </c>
      <c r="G64" s="101">
        <v>22523</v>
      </c>
      <c r="H64" s="101">
        <f>-412-379+977+244+1</f>
        <v>431</v>
      </c>
      <c r="I64" s="102"/>
    </row>
    <row r="65" spans="3:9" ht="15">
      <c r="C65" s="93" t="s">
        <v>108</v>
      </c>
      <c r="G65" s="101">
        <v>12650</v>
      </c>
      <c r="H65" s="101">
        <f>3574-323+328</f>
        <v>3579</v>
      </c>
      <c r="I65" s="102"/>
    </row>
    <row r="66" spans="3:9" ht="15">
      <c r="C66" s="93" t="s">
        <v>109</v>
      </c>
      <c r="G66" s="101">
        <v>24140</v>
      </c>
      <c r="H66" s="101">
        <f>402-139+709+2</f>
        <v>974</v>
      </c>
      <c r="I66" s="102"/>
    </row>
    <row r="67" spans="3:9" ht="15">
      <c r="C67" s="93" t="s">
        <v>110</v>
      </c>
      <c r="G67" s="101">
        <v>255</v>
      </c>
      <c r="H67" s="101">
        <f>-4443-325+2150</f>
        <v>-2618</v>
      </c>
      <c r="I67" s="102"/>
    </row>
    <row r="68" spans="3:9" ht="15">
      <c r="C68" s="93" t="s">
        <v>111</v>
      </c>
      <c r="G68" s="103">
        <v>0</v>
      </c>
      <c r="H68" s="103">
        <v>6675</v>
      </c>
      <c r="I68" s="102"/>
    </row>
    <row r="69" spans="7:9" ht="15">
      <c r="G69" s="102">
        <f>SUM(G63:G68)</f>
        <v>232571</v>
      </c>
      <c r="H69" s="102">
        <f>SUM(H63:H68)</f>
        <v>24507</v>
      </c>
      <c r="I69" s="102"/>
    </row>
    <row r="70" spans="3:9" ht="15">
      <c r="C70" s="93" t="s">
        <v>252</v>
      </c>
      <c r="G70" s="102">
        <v>-9561</v>
      </c>
      <c r="H70" s="102"/>
      <c r="I70" s="102"/>
    </row>
    <row r="71" spans="7:9" ht="15.75" thickBot="1">
      <c r="G71" s="137">
        <f>SUM(G69:G70)</f>
        <v>223010</v>
      </c>
      <c r="H71" s="102"/>
      <c r="I71" s="102"/>
    </row>
    <row r="72" spans="7:9" ht="15.75" thickTop="1">
      <c r="G72" s="102"/>
      <c r="H72" s="102"/>
      <c r="I72" s="102"/>
    </row>
    <row r="73" spans="3:9" ht="15">
      <c r="C73" s="93" t="s">
        <v>253</v>
      </c>
      <c r="G73" s="102"/>
      <c r="H73" s="102">
        <f>2654-230</f>
        <v>2424</v>
      </c>
      <c r="I73" s="102"/>
    </row>
    <row r="74" spans="3:9" ht="15">
      <c r="C74" s="93" t="s">
        <v>254</v>
      </c>
      <c r="G74" s="102"/>
      <c r="H74" s="102">
        <f>-(9580-59-166-4)</f>
        <v>-9351</v>
      </c>
      <c r="I74" s="102"/>
    </row>
    <row r="75" spans="3:9" ht="15">
      <c r="C75" s="93" t="s">
        <v>255</v>
      </c>
      <c r="G75" s="102"/>
      <c r="H75" s="103">
        <v>-1106</v>
      </c>
      <c r="I75" s="102"/>
    </row>
    <row r="76" spans="3:9" ht="15">
      <c r="C76" s="93" t="s">
        <v>256</v>
      </c>
      <c r="G76" s="102"/>
      <c r="H76" s="102">
        <f>SUM(H69:H75)</f>
        <v>16474</v>
      </c>
      <c r="I76" s="102"/>
    </row>
    <row r="77" spans="3:9" ht="15">
      <c r="C77" s="93" t="s">
        <v>20</v>
      </c>
      <c r="G77" s="102"/>
      <c r="H77" s="102">
        <v>-3998</v>
      </c>
      <c r="I77" s="102"/>
    </row>
    <row r="78" spans="3:9" ht="15.75" thickBot="1">
      <c r="C78" s="93" t="s">
        <v>257</v>
      </c>
      <c r="G78" s="102"/>
      <c r="H78" s="137">
        <f>SUM(H76:H77)</f>
        <v>12476</v>
      </c>
      <c r="I78" s="102"/>
    </row>
    <row r="79" spans="7:9" ht="15.75" thickTop="1">
      <c r="G79" s="102"/>
      <c r="H79" s="102"/>
      <c r="I79" s="102"/>
    </row>
    <row r="80" spans="7:9" ht="15">
      <c r="G80" s="102"/>
      <c r="H80" s="102"/>
      <c r="I80" s="102"/>
    </row>
    <row r="81" spans="1:9" ht="15">
      <c r="A81" s="95" t="s">
        <v>112</v>
      </c>
      <c r="B81" s="94" t="s">
        <v>113</v>
      </c>
      <c r="G81" s="102"/>
      <c r="H81" s="102"/>
      <c r="I81" s="102"/>
    </row>
    <row r="82" spans="7:9" ht="15">
      <c r="G82" s="102"/>
      <c r="H82" s="102"/>
      <c r="I82" s="102"/>
    </row>
    <row r="83" spans="2:9" ht="15">
      <c r="B83" s="93" t="s">
        <v>114</v>
      </c>
      <c r="G83" s="102"/>
      <c r="H83" s="102"/>
      <c r="I83" s="102"/>
    </row>
    <row r="84" spans="2:9" ht="15">
      <c r="B84" s="93" t="s">
        <v>115</v>
      </c>
      <c r="G84" s="102"/>
      <c r="H84" s="102"/>
      <c r="I84" s="102"/>
    </row>
    <row r="85" spans="7:9" ht="15">
      <c r="G85" s="102"/>
      <c r="H85" s="102"/>
      <c r="I85" s="102"/>
    </row>
    <row r="86" spans="7:9" ht="15">
      <c r="G86" s="102"/>
      <c r="H86" s="102"/>
      <c r="I86" s="102"/>
    </row>
    <row r="87" spans="1:9" ht="15">
      <c r="A87" s="95" t="s">
        <v>116</v>
      </c>
      <c r="B87" s="94" t="s">
        <v>277</v>
      </c>
      <c r="G87" s="102"/>
      <c r="H87" s="102"/>
      <c r="I87" s="102"/>
    </row>
    <row r="88" spans="2:9" ht="15">
      <c r="B88" s="94" t="s">
        <v>117</v>
      </c>
      <c r="G88" s="102"/>
      <c r="H88" s="102"/>
      <c r="I88" s="102"/>
    </row>
    <row r="89" spans="7:9" ht="15">
      <c r="G89" s="102"/>
      <c r="H89" s="102"/>
      <c r="I89" s="102"/>
    </row>
    <row r="90" spans="2:9" ht="15">
      <c r="B90" s="93" t="s">
        <v>118</v>
      </c>
      <c r="G90" s="102"/>
      <c r="H90" s="102"/>
      <c r="I90" s="102"/>
    </row>
    <row r="91" spans="2:9" ht="15">
      <c r="B91" s="93" t="s">
        <v>119</v>
      </c>
      <c r="G91" s="102"/>
      <c r="H91" s="102"/>
      <c r="I91" s="102"/>
    </row>
    <row r="92" spans="7:9" ht="15">
      <c r="G92" s="102"/>
      <c r="H92" s="102"/>
      <c r="I92" s="102"/>
    </row>
    <row r="93" spans="7:9" ht="15">
      <c r="G93" s="102"/>
      <c r="H93" s="102"/>
      <c r="I93" s="102"/>
    </row>
    <row r="94" spans="1:9" ht="15">
      <c r="A94" s="95" t="s">
        <v>120</v>
      </c>
      <c r="B94" s="94" t="s">
        <v>121</v>
      </c>
      <c r="G94" s="102"/>
      <c r="H94" s="102"/>
      <c r="I94" s="102"/>
    </row>
    <row r="95" spans="1:9" ht="15">
      <c r="A95" s="95"/>
      <c r="B95" s="94"/>
      <c r="G95" s="102"/>
      <c r="H95" s="102"/>
      <c r="I95" s="102"/>
    </row>
    <row r="96" spans="2:9" ht="15">
      <c r="B96" s="93" t="s">
        <v>122</v>
      </c>
      <c r="G96" s="102"/>
      <c r="H96" s="102"/>
      <c r="I96" s="102"/>
    </row>
    <row r="97" spans="7:9" ht="15">
      <c r="G97" s="102"/>
      <c r="H97" s="102"/>
      <c r="I97" s="102"/>
    </row>
    <row r="98" spans="7:9" ht="15">
      <c r="G98" s="102"/>
      <c r="H98" s="102"/>
      <c r="I98" s="102"/>
    </row>
    <row r="99" spans="1:2" ht="15">
      <c r="A99" s="95" t="s">
        <v>123</v>
      </c>
      <c r="B99" s="94" t="s">
        <v>124</v>
      </c>
    </row>
    <row r="100" ht="15">
      <c r="B100" s="94"/>
    </row>
    <row r="101" spans="2:5" ht="15">
      <c r="B101" s="93" t="s">
        <v>125</v>
      </c>
      <c r="C101" s="94" t="s">
        <v>126</v>
      </c>
      <c r="D101" s="94"/>
      <c r="E101" s="94"/>
    </row>
    <row r="102" spans="2:10" ht="15">
      <c r="B102" s="94"/>
      <c r="I102" s="96" t="s">
        <v>127</v>
      </c>
      <c r="J102" s="96" t="s">
        <v>128</v>
      </c>
    </row>
    <row r="103" spans="2:10" ht="15">
      <c r="B103" s="94"/>
      <c r="I103" s="96" t="s">
        <v>129</v>
      </c>
      <c r="J103" s="96" t="s">
        <v>129</v>
      </c>
    </row>
    <row r="104" spans="2:10" ht="15">
      <c r="B104" s="94"/>
      <c r="I104" s="162" t="s">
        <v>308</v>
      </c>
      <c r="J104" s="162" t="s">
        <v>213</v>
      </c>
    </row>
    <row r="105" spans="2:10" ht="15">
      <c r="B105" s="94"/>
      <c r="I105" s="96" t="s">
        <v>11</v>
      </c>
      <c r="J105" s="96" t="s">
        <v>11</v>
      </c>
    </row>
    <row r="106" ht="15">
      <c r="B106" s="94"/>
    </row>
    <row r="107" ht="15">
      <c r="B107" s="93" t="s">
        <v>130</v>
      </c>
    </row>
    <row r="108" spans="2:10" ht="15.75" thickBot="1">
      <c r="B108" s="93" t="s">
        <v>131</v>
      </c>
      <c r="I108" s="105">
        <v>108835</v>
      </c>
      <c r="J108" s="105">
        <v>108516</v>
      </c>
    </row>
    <row r="109" ht="15.75" thickTop="1"/>
    <row r="110" spans="2:4" ht="15">
      <c r="B110" s="93" t="s">
        <v>132</v>
      </c>
      <c r="C110" s="94" t="s">
        <v>133</v>
      </c>
      <c r="D110" s="94"/>
    </row>
    <row r="112" ht="15">
      <c r="C112" s="93" t="s">
        <v>134</v>
      </c>
    </row>
    <row r="113" ht="15">
      <c r="C113" s="93" t="s">
        <v>135</v>
      </c>
    </row>
    <row r="116" spans="1:10" ht="15">
      <c r="A116" s="95" t="s">
        <v>285</v>
      </c>
      <c r="B116" s="94" t="s">
        <v>258</v>
      </c>
      <c r="I116" s="96" t="s">
        <v>127</v>
      </c>
      <c r="J116" s="96" t="s">
        <v>128</v>
      </c>
    </row>
    <row r="117" spans="9:10" ht="15">
      <c r="I117" s="96" t="s">
        <v>129</v>
      </c>
      <c r="J117" s="96" t="s">
        <v>129</v>
      </c>
    </row>
    <row r="118" spans="9:10" ht="15">
      <c r="I118" s="162" t="s">
        <v>308</v>
      </c>
      <c r="J118" s="162" t="s">
        <v>213</v>
      </c>
    </row>
    <row r="119" spans="9:10" ht="15">
      <c r="I119" s="96" t="s">
        <v>11</v>
      </c>
      <c r="J119" s="96" t="s">
        <v>11</v>
      </c>
    </row>
    <row r="120" ht="15">
      <c r="B120" s="93" t="s">
        <v>259</v>
      </c>
    </row>
    <row r="121" spans="2:10" ht="15.75" thickBot="1">
      <c r="B121" s="95" t="s">
        <v>260</v>
      </c>
      <c r="I121" s="105">
        <v>275</v>
      </c>
      <c r="J121" s="105">
        <v>228</v>
      </c>
    </row>
    <row r="122" spans="2:10" ht="15.75" thickTop="1">
      <c r="B122" s="95"/>
      <c r="I122" s="138"/>
      <c r="J122" s="138"/>
    </row>
    <row r="123" spans="2:10" ht="15">
      <c r="B123" s="95"/>
      <c r="I123" s="138"/>
      <c r="J123" s="138"/>
    </row>
    <row r="124" spans="1:2" ht="15">
      <c r="A124" s="95" t="s">
        <v>137</v>
      </c>
      <c r="B124" s="94" t="s">
        <v>136</v>
      </c>
    </row>
    <row r="125" ht="15">
      <c r="B125" s="94"/>
    </row>
    <row r="126" ht="15">
      <c r="B126" s="93" t="s">
        <v>274</v>
      </c>
    </row>
    <row r="127" ht="15">
      <c r="B127" s="93" t="s">
        <v>275</v>
      </c>
    </row>
    <row r="128" ht="15">
      <c r="B128" s="93" t="s">
        <v>276</v>
      </c>
    </row>
    <row r="130" ht="15">
      <c r="B130" s="93" t="s">
        <v>301</v>
      </c>
    </row>
    <row r="131" ht="15">
      <c r="B131" s="93" t="s">
        <v>312</v>
      </c>
    </row>
    <row r="134" spans="1:2" ht="15">
      <c r="A134" s="95" t="s">
        <v>142</v>
      </c>
      <c r="B134" s="94" t="s">
        <v>138</v>
      </c>
    </row>
    <row r="135" ht="15">
      <c r="J135" s="96"/>
    </row>
    <row r="136" spans="9:10" ht="15">
      <c r="I136" s="96" t="s">
        <v>139</v>
      </c>
      <c r="J136" s="96" t="s">
        <v>140</v>
      </c>
    </row>
    <row r="137" spans="9:10" ht="15">
      <c r="I137" s="96" t="s">
        <v>127</v>
      </c>
      <c r="J137" s="96" t="s">
        <v>127</v>
      </c>
    </row>
    <row r="138" spans="9:10" ht="15">
      <c r="I138" s="162" t="s">
        <v>308</v>
      </c>
      <c r="J138" s="162" t="s">
        <v>309</v>
      </c>
    </row>
    <row r="139" spans="9:10" ht="15">
      <c r="I139" s="96" t="s">
        <v>11</v>
      </c>
      <c r="J139" s="96" t="s">
        <v>11</v>
      </c>
    </row>
    <row r="140" spans="9:10" ht="15">
      <c r="I140" s="96"/>
      <c r="J140" s="96"/>
    </row>
    <row r="141" spans="2:10" ht="15.75" thickBot="1">
      <c r="B141" s="93" t="s">
        <v>12</v>
      </c>
      <c r="I141" s="105">
        <v>49701</v>
      </c>
      <c r="J141" s="105">
        <v>64237</v>
      </c>
    </row>
    <row r="142" spans="2:10" ht="16.5" thickBot="1" thickTop="1">
      <c r="B142" s="93" t="s">
        <v>141</v>
      </c>
      <c r="I142" s="105">
        <v>731</v>
      </c>
      <c r="J142" s="105">
        <v>5543</v>
      </c>
    </row>
    <row r="143" ht="15.75" thickTop="1">
      <c r="J143" s="96"/>
    </row>
    <row r="144" ht="15">
      <c r="B144" s="93" t="s">
        <v>261</v>
      </c>
    </row>
    <row r="145" ht="15">
      <c r="B145" s="93" t="s">
        <v>262</v>
      </c>
    </row>
    <row r="147" ht="15">
      <c r="B147" s="93" t="s">
        <v>302</v>
      </c>
    </row>
    <row r="149" spans="1:2" ht="15">
      <c r="A149" s="95" t="s">
        <v>286</v>
      </c>
      <c r="B149" s="94" t="s">
        <v>143</v>
      </c>
    </row>
    <row r="151" ht="15">
      <c r="B151" s="93" t="s">
        <v>263</v>
      </c>
    </row>
    <row r="152" ht="15">
      <c r="B152" s="93" t="s">
        <v>264</v>
      </c>
    </row>
    <row r="155" spans="1:2" ht="15">
      <c r="A155" s="95" t="s">
        <v>146</v>
      </c>
      <c r="B155" s="94" t="s">
        <v>144</v>
      </c>
    </row>
    <row r="156" ht="15">
      <c r="B156" s="94"/>
    </row>
    <row r="157" ht="15">
      <c r="B157" s="93" t="s">
        <v>145</v>
      </c>
    </row>
    <row r="160" spans="1:2" ht="15">
      <c r="A160" s="95" t="s">
        <v>161</v>
      </c>
      <c r="B160" s="94" t="s">
        <v>20</v>
      </c>
    </row>
    <row r="161" spans="1:2" ht="15">
      <c r="A161" s="95"/>
      <c r="B161" s="94"/>
    </row>
    <row r="162" spans="1:10" ht="15">
      <c r="A162" s="95"/>
      <c r="B162" s="93" t="s">
        <v>147</v>
      </c>
      <c r="G162" s="168" t="s">
        <v>148</v>
      </c>
      <c r="H162" s="168"/>
      <c r="I162" s="168" t="s">
        <v>149</v>
      </c>
      <c r="J162" s="168"/>
    </row>
    <row r="163" spans="1:10" ht="15">
      <c r="A163" s="95"/>
      <c r="B163" s="94"/>
      <c r="G163" s="96" t="s">
        <v>150</v>
      </c>
      <c r="H163" s="96" t="s">
        <v>151</v>
      </c>
      <c r="I163" s="96" t="s">
        <v>150</v>
      </c>
      <c r="J163" s="96" t="s">
        <v>151</v>
      </c>
    </row>
    <row r="164" spans="1:10" ht="15">
      <c r="A164" s="95"/>
      <c r="B164" s="94"/>
      <c r="G164" s="96" t="s">
        <v>152</v>
      </c>
      <c r="H164" s="96" t="s">
        <v>152</v>
      </c>
      <c r="I164" s="96" t="s">
        <v>152</v>
      </c>
      <c r="J164" s="96" t="s">
        <v>152</v>
      </c>
    </row>
    <row r="165" spans="1:10" ht="15">
      <c r="A165" s="95"/>
      <c r="B165" s="94"/>
      <c r="G165" s="96" t="s">
        <v>127</v>
      </c>
      <c r="H165" s="96" t="s">
        <v>127</v>
      </c>
      <c r="I165" s="96" t="s">
        <v>153</v>
      </c>
      <c r="J165" s="96" t="s">
        <v>153</v>
      </c>
    </row>
    <row r="166" spans="1:10" ht="15">
      <c r="A166" s="95"/>
      <c r="B166" s="94"/>
      <c r="G166" s="104">
        <v>37621</v>
      </c>
      <c r="H166" s="104">
        <v>37256</v>
      </c>
      <c r="I166" s="104">
        <v>37621</v>
      </c>
      <c r="J166" s="104">
        <v>37256</v>
      </c>
    </row>
    <row r="167" spans="1:10" ht="15">
      <c r="A167" s="95"/>
      <c r="B167" s="94"/>
      <c r="G167" s="96" t="s">
        <v>11</v>
      </c>
      <c r="H167" s="96" t="s">
        <v>11</v>
      </c>
      <c r="I167" s="96" t="s">
        <v>11</v>
      </c>
      <c r="J167" s="96" t="s">
        <v>11</v>
      </c>
    </row>
    <row r="168" ht="15">
      <c r="A168" s="95"/>
    </row>
    <row r="169" spans="1:10" ht="15">
      <c r="A169" s="95"/>
      <c r="B169" s="93" t="s">
        <v>154</v>
      </c>
      <c r="G169" s="100">
        <v>355</v>
      </c>
      <c r="H169" s="100">
        <v>1737</v>
      </c>
      <c r="I169" s="100">
        <v>-1130</v>
      </c>
      <c r="J169" s="100">
        <v>1732</v>
      </c>
    </row>
    <row r="170" spans="1:10" ht="15">
      <c r="A170" s="95"/>
      <c r="B170" s="93" t="s">
        <v>155</v>
      </c>
      <c r="G170" s="100">
        <f>-342</f>
        <v>-342</v>
      </c>
      <c r="H170" s="100">
        <v>-401</v>
      </c>
      <c r="I170" s="106">
        <v>-2711</v>
      </c>
      <c r="J170" s="100">
        <v>-1510</v>
      </c>
    </row>
    <row r="171" spans="1:10" ht="15">
      <c r="A171" s="95"/>
      <c r="B171" s="93" t="s">
        <v>265</v>
      </c>
      <c r="G171" s="100">
        <v>-133</v>
      </c>
      <c r="H171" s="100">
        <v>0</v>
      </c>
      <c r="I171" s="106">
        <v>-133</v>
      </c>
      <c r="J171" s="100">
        <v>0</v>
      </c>
    </row>
    <row r="172" spans="1:10" ht="15">
      <c r="A172" s="95"/>
      <c r="B172" s="93" t="s">
        <v>156</v>
      </c>
      <c r="G172" s="107">
        <v>-12</v>
      </c>
      <c r="H172" s="107">
        <v>153</v>
      </c>
      <c r="I172" s="106">
        <v>-24</v>
      </c>
      <c r="J172" s="107">
        <v>-115</v>
      </c>
    </row>
    <row r="173" spans="7:10" ht="15">
      <c r="G173" s="108">
        <f>SUM(G169:G172)</f>
        <v>-132</v>
      </c>
      <c r="H173" s="108">
        <f>SUM(H169:H172)</f>
        <v>1489</v>
      </c>
      <c r="I173" s="108">
        <f>SUM(I169:I172)</f>
        <v>-3998</v>
      </c>
      <c r="J173" s="108">
        <f>SUM(J169:J172)</f>
        <v>107</v>
      </c>
    </row>
    <row r="174" spans="7:10" ht="15">
      <c r="G174" s="106"/>
      <c r="H174" s="106"/>
      <c r="I174" s="106"/>
      <c r="J174" s="106"/>
    </row>
    <row r="175" spans="2:10" ht="15">
      <c r="B175" s="93" t="s">
        <v>157</v>
      </c>
      <c r="G175" s="106"/>
      <c r="H175" s="106"/>
      <c r="I175" s="106"/>
      <c r="J175" s="106"/>
    </row>
    <row r="176" spans="2:10" ht="15">
      <c r="B176" s="95" t="s">
        <v>158</v>
      </c>
      <c r="C176" s="93" t="s">
        <v>297</v>
      </c>
      <c r="G176" s="106"/>
      <c r="H176" s="106"/>
      <c r="I176" s="106"/>
      <c r="J176" s="106"/>
    </row>
    <row r="177" spans="2:10" ht="15">
      <c r="B177" s="93" t="s">
        <v>159</v>
      </c>
      <c r="C177" s="93" t="s">
        <v>313</v>
      </c>
      <c r="G177" s="106"/>
      <c r="H177" s="106"/>
      <c r="I177" s="106"/>
      <c r="J177" s="106"/>
    </row>
    <row r="178" spans="2:10" ht="15">
      <c r="B178" s="95" t="s">
        <v>160</v>
      </c>
      <c r="C178" s="93" t="s">
        <v>300</v>
      </c>
      <c r="G178" s="106"/>
      <c r="H178" s="106"/>
      <c r="I178" s="106"/>
      <c r="J178" s="106"/>
    </row>
    <row r="179" spans="2:10" ht="15">
      <c r="B179" s="93" t="s">
        <v>171</v>
      </c>
      <c r="C179" s="93" t="s">
        <v>298</v>
      </c>
      <c r="G179" s="106"/>
      <c r="H179" s="106"/>
      <c r="I179" s="106"/>
      <c r="J179" s="106"/>
    </row>
    <row r="180" spans="2:10" ht="15">
      <c r="B180" s="95"/>
      <c r="C180" s="93" t="s">
        <v>299</v>
      </c>
      <c r="G180" s="106"/>
      <c r="H180" s="106"/>
      <c r="I180" s="106"/>
      <c r="J180" s="106"/>
    </row>
    <row r="181" spans="2:10" ht="15">
      <c r="B181" s="95"/>
      <c r="G181" s="106"/>
      <c r="H181" s="106"/>
      <c r="I181" s="106"/>
      <c r="J181" s="106"/>
    </row>
    <row r="182" spans="2:10" ht="15">
      <c r="B182" s="95"/>
      <c r="G182" s="106"/>
      <c r="H182" s="106"/>
      <c r="I182" s="106"/>
      <c r="J182" s="106"/>
    </row>
    <row r="183" spans="1:2" ht="15">
      <c r="A183" s="95" t="s">
        <v>287</v>
      </c>
      <c r="B183" s="94" t="s">
        <v>162</v>
      </c>
    </row>
    <row r="184" spans="1:2" ht="15">
      <c r="A184" s="95"/>
      <c r="B184" s="94"/>
    </row>
    <row r="185" ht="15">
      <c r="B185" s="93" t="s">
        <v>163</v>
      </c>
    </row>
    <row r="186" spans="2:8" ht="15">
      <c r="B186" s="93" t="s">
        <v>164</v>
      </c>
      <c r="H186" s="109"/>
    </row>
    <row r="187" ht="15">
      <c r="H187" s="109"/>
    </row>
    <row r="188" ht="15">
      <c r="H188" s="98"/>
    </row>
    <row r="189" spans="1:2" ht="15">
      <c r="A189" s="95" t="s">
        <v>288</v>
      </c>
      <c r="B189" s="94" t="s">
        <v>165</v>
      </c>
    </row>
    <row r="190" spans="1:8" ht="15">
      <c r="A190" s="95"/>
      <c r="B190" s="94"/>
      <c r="H190" s="109" t="s">
        <v>166</v>
      </c>
    </row>
    <row r="191" spans="1:8" ht="15">
      <c r="A191" s="95"/>
      <c r="B191" s="93" t="s">
        <v>125</v>
      </c>
      <c r="C191" s="95" t="s">
        <v>167</v>
      </c>
      <c r="D191" s="93" t="s">
        <v>168</v>
      </c>
      <c r="H191" s="110">
        <v>3</v>
      </c>
    </row>
    <row r="192" spans="1:8" ht="15">
      <c r="A192" s="95"/>
      <c r="C192" s="95" t="s">
        <v>169</v>
      </c>
      <c r="D192" s="93" t="s">
        <v>170</v>
      </c>
      <c r="H192" s="111">
        <v>0</v>
      </c>
    </row>
    <row r="193" spans="1:8" ht="15">
      <c r="A193" s="95"/>
      <c r="C193" s="95" t="s">
        <v>171</v>
      </c>
      <c r="D193" s="93" t="s">
        <v>172</v>
      </c>
      <c r="H193" s="110">
        <v>0</v>
      </c>
    </row>
    <row r="194" spans="1:8" ht="15">
      <c r="A194" s="95"/>
      <c r="H194" s="112"/>
    </row>
    <row r="195" spans="1:8" ht="15">
      <c r="A195" s="95"/>
      <c r="B195" s="93" t="s">
        <v>132</v>
      </c>
      <c r="C195" s="93" t="s">
        <v>266</v>
      </c>
      <c r="H195" s="112"/>
    </row>
    <row r="196" spans="1:8" ht="15">
      <c r="A196" s="95"/>
      <c r="H196" s="112"/>
    </row>
    <row r="197" spans="1:8" ht="15">
      <c r="A197" s="95"/>
      <c r="H197" s="113" t="s">
        <v>173</v>
      </c>
    </row>
    <row r="198" spans="3:8" ht="17.25">
      <c r="C198" s="93" t="s">
        <v>167</v>
      </c>
      <c r="D198" s="93" t="s">
        <v>174</v>
      </c>
      <c r="H198" s="114">
        <v>19092</v>
      </c>
    </row>
    <row r="199" spans="3:8" ht="17.25">
      <c r="C199" s="93" t="s">
        <v>169</v>
      </c>
      <c r="D199" s="93" t="s">
        <v>175</v>
      </c>
      <c r="H199" s="114">
        <v>1959</v>
      </c>
    </row>
    <row r="200" spans="3:8" ht="17.25">
      <c r="C200" s="93" t="s">
        <v>171</v>
      </c>
      <c r="D200" s="93" t="s">
        <v>176</v>
      </c>
      <c r="H200" s="114">
        <v>1959</v>
      </c>
    </row>
    <row r="201" ht="17.25">
      <c r="H201" s="115"/>
    </row>
    <row r="202" ht="17.25">
      <c r="H202" s="115"/>
    </row>
    <row r="203" spans="1:7" ht="17.25">
      <c r="A203" s="95" t="s">
        <v>289</v>
      </c>
      <c r="B203" s="94" t="s">
        <v>177</v>
      </c>
      <c r="G203" s="115"/>
    </row>
    <row r="204" spans="2:7" ht="17.25">
      <c r="B204" s="94"/>
      <c r="G204" s="115"/>
    </row>
    <row r="205" spans="2:7" ht="17.25">
      <c r="B205" s="93" t="s">
        <v>178</v>
      </c>
      <c r="G205" s="115"/>
    </row>
    <row r="206" ht="17.25">
      <c r="G206" s="115"/>
    </row>
    <row r="207" ht="17.25">
      <c r="G207" s="115"/>
    </row>
    <row r="208" spans="1:2" ht="15">
      <c r="A208" s="95" t="s">
        <v>290</v>
      </c>
      <c r="B208" s="94" t="s">
        <v>179</v>
      </c>
    </row>
    <row r="209" spans="1:2" ht="15">
      <c r="A209" s="95"/>
      <c r="B209" s="94"/>
    </row>
    <row r="210" spans="1:2" ht="15">
      <c r="A210" s="95"/>
      <c r="B210" s="93" t="s">
        <v>303</v>
      </c>
    </row>
    <row r="211" ht="15">
      <c r="A211" s="95"/>
    </row>
    <row r="212" spans="1:10" ht="15">
      <c r="A212" s="95"/>
      <c r="H212" s="116"/>
      <c r="I212" s="116" t="s">
        <v>173</v>
      </c>
      <c r="J212" s="99" t="s">
        <v>166</v>
      </c>
    </row>
    <row r="213" spans="1:10" ht="15">
      <c r="A213" s="95"/>
      <c r="H213" s="117"/>
      <c r="I213" s="118"/>
      <c r="J213" s="119"/>
    </row>
    <row r="214" spans="1:10" ht="15">
      <c r="A214" s="95"/>
      <c r="B214" s="93" t="s">
        <v>125</v>
      </c>
      <c r="C214" s="94" t="s">
        <v>180</v>
      </c>
      <c r="H214" s="112"/>
      <c r="I214" s="112"/>
      <c r="J214" s="98"/>
    </row>
    <row r="215" spans="1:10" ht="15">
      <c r="A215" s="95"/>
      <c r="C215" s="95" t="s">
        <v>181</v>
      </c>
      <c r="H215" s="101"/>
      <c r="I215" s="101"/>
      <c r="J215" s="106"/>
    </row>
    <row r="216" spans="1:10" ht="15">
      <c r="A216" s="95"/>
      <c r="D216" s="93" t="s">
        <v>182</v>
      </c>
      <c r="H216" s="102"/>
      <c r="I216" s="102"/>
      <c r="J216" s="106">
        <v>620</v>
      </c>
    </row>
    <row r="217" spans="1:10" ht="15">
      <c r="A217" s="95"/>
      <c r="D217" s="93" t="s">
        <v>183</v>
      </c>
      <c r="H217" s="102"/>
      <c r="I217" s="102"/>
      <c r="J217" s="106"/>
    </row>
    <row r="218" spans="1:10" ht="15">
      <c r="A218" s="95"/>
      <c r="D218" s="93" t="s">
        <v>184</v>
      </c>
      <c r="H218" s="102"/>
      <c r="I218" s="102"/>
      <c r="J218" s="107">
        <v>600</v>
      </c>
    </row>
    <row r="219" spans="1:10" ht="15">
      <c r="A219" s="95"/>
      <c r="H219" s="117"/>
      <c r="I219" s="117"/>
      <c r="J219" s="106">
        <f>SUM(J216:J218)</f>
        <v>1220</v>
      </c>
    </row>
    <row r="220" spans="1:9" ht="15">
      <c r="A220" s="95"/>
      <c r="C220" s="95" t="s">
        <v>185</v>
      </c>
      <c r="H220" s="102"/>
      <c r="I220" s="102"/>
    </row>
    <row r="221" spans="1:10" ht="15">
      <c r="A221" s="95"/>
      <c r="D221" s="93" t="s">
        <v>186</v>
      </c>
      <c r="H221" s="102"/>
      <c r="I221" s="102"/>
      <c r="J221" s="106"/>
    </row>
    <row r="222" spans="1:10" ht="15">
      <c r="A222" s="95"/>
      <c r="D222" s="95" t="s">
        <v>184</v>
      </c>
      <c r="H222" s="102"/>
      <c r="I222" s="102"/>
      <c r="J222" s="106">
        <v>17943</v>
      </c>
    </row>
    <row r="223" spans="1:10" ht="15.75" thickBot="1">
      <c r="A223" s="95"/>
      <c r="H223" s="102"/>
      <c r="I223" s="102"/>
      <c r="J223" s="120">
        <f>SUM(J219:J222)</f>
        <v>19163</v>
      </c>
    </row>
    <row r="224" spans="1:10" ht="15.75" thickTop="1">
      <c r="A224" s="95"/>
      <c r="H224" s="102"/>
      <c r="I224" s="102"/>
      <c r="J224" s="106"/>
    </row>
    <row r="225" spans="1:10" ht="15">
      <c r="A225" s="95"/>
      <c r="B225" s="93" t="s">
        <v>132</v>
      </c>
      <c r="C225" s="94" t="s">
        <v>187</v>
      </c>
      <c r="H225" s="102"/>
      <c r="I225" s="102"/>
      <c r="J225" s="106"/>
    </row>
    <row r="226" spans="1:10" ht="15">
      <c r="A226" s="95"/>
      <c r="C226" s="95" t="s">
        <v>181</v>
      </c>
      <c r="H226" s="102"/>
      <c r="I226" s="102"/>
      <c r="J226" s="106"/>
    </row>
    <row r="227" spans="1:10" ht="15">
      <c r="A227" s="95"/>
      <c r="D227" s="93" t="s">
        <v>188</v>
      </c>
      <c r="H227" s="102"/>
      <c r="I227" s="102">
        <v>1250</v>
      </c>
      <c r="J227" s="106"/>
    </row>
    <row r="228" spans="1:10" ht="15">
      <c r="A228" s="95"/>
      <c r="D228" s="93" t="s">
        <v>183</v>
      </c>
      <c r="H228" s="102"/>
      <c r="I228" s="102"/>
      <c r="J228" s="106"/>
    </row>
    <row r="229" spans="1:10" ht="15">
      <c r="A229" s="95"/>
      <c r="D229" s="95" t="s">
        <v>184</v>
      </c>
      <c r="H229" s="102"/>
      <c r="I229" s="103">
        <v>-600</v>
      </c>
      <c r="J229" s="106">
        <f>+I227+I229</f>
        <v>650</v>
      </c>
    </row>
    <row r="230" spans="1:10" ht="15.75" thickBot="1">
      <c r="A230" s="95"/>
      <c r="H230" s="102"/>
      <c r="I230" s="102"/>
      <c r="J230" s="120">
        <f>SUM(J229:J229)</f>
        <v>650</v>
      </c>
    </row>
    <row r="231" spans="1:10" ht="15.75" thickTop="1">
      <c r="A231" s="95"/>
      <c r="H231" s="102"/>
      <c r="I231" s="102"/>
      <c r="J231" s="106"/>
    </row>
    <row r="232" spans="1:10" ht="15.75" thickBot="1">
      <c r="A232" s="95"/>
      <c r="B232" s="95" t="s">
        <v>189</v>
      </c>
      <c r="C232" s="93" t="s">
        <v>190</v>
      </c>
      <c r="H232" s="102"/>
      <c r="I232" s="102"/>
      <c r="J232" s="121">
        <f>+J223+J230</f>
        <v>19813</v>
      </c>
    </row>
    <row r="233" spans="1:10" ht="15.75" thickTop="1">
      <c r="A233" s="95"/>
      <c r="H233" s="98"/>
      <c r="I233" s="98"/>
      <c r="J233" s="98"/>
    </row>
    <row r="234" spans="1:3" ht="15">
      <c r="A234" s="95"/>
      <c r="B234" s="95" t="s">
        <v>191</v>
      </c>
      <c r="C234" s="93" t="s">
        <v>192</v>
      </c>
    </row>
    <row r="235" spans="1:10" ht="15.75" thickBot="1">
      <c r="A235" s="95"/>
      <c r="B235" s="95"/>
      <c r="C235" s="93" t="s">
        <v>193</v>
      </c>
      <c r="H235" s="122"/>
      <c r="I235" s="122" t="s">
        <v>194</v>
      </c>
      <c r="J235" s="121">
        <v>30800</v>
      </c>
    </row>
    <row r="236" spans="1:10" ht="15.75" thickTop="1">
      <c r="A236" s="95"/>
      <c r="B236" s="95"/>
      <c r="H236" s="122"/>
      <c r="I236" s="122"/>
      <c r="J236" s="106"/>
    </row>
    <row r="237" spans="1:10" ht="15.75" thickBot="1">
      <c r="A237" s="95"/>
      <c r="B237" s="95"/>
      <c r="G237" s="139"/>
      <c r="H237" s="122"/>
      <c r="I237" s="122" t="s">
        <v>195</v>
      </c>
      <c r="J237" s="121">
        <v>1000</v>
      </c>
    </row>
    <row r="238" spans="1:9" ht="15.75" thickTop="1">
      <c r="A238" s="95"/>
      <c r="H238" s="98"/>
      <c r="I238" s="98"/>
    </row>
    <row r="239" spans="1:9" ht="15">
      <c r="A239" s="95"/>
      <c r="B239" s="93" t="s">
        <v>292</v>
      </c>
      <c r="I239" s="98"/>
    </row>
    <row r="240" spans="1:9" ht="15">
      <c r="A240" s="95"/>
      <c r="B240" s="93" t="s">
        <v>293</v>
      </c>
      <c r="I240" s="98"/>
    </row>
    <row r="241" spans="1:9" ht="15">
      <c r="A241" s="95"/>
      <c r="I241" s="98"/>
    </row>
    <row r="242" spans="1:9" ht="15">
      <c r="A242" s="95"/>
      <c r="I242" s="98"/>
    </row>
    <row r="243" spans="1:9" ht="17.25">
      <c r="A243" s="95" t="s">
        <v>291</v>
      </c>
      <c r="B243" s="94" t="s">
        <v>196</v>
      </c>
      <c r="G243" s="115"/>
      <c r="I243" s="98"/>
    </row>
    <row r="244" spans="2:9" ht="17.25">
      <c r="B244" s="94"/>
      <c r="G244" s="115"/>
      <c r="I244" s="98"/>
    </row>
    <row r="245" spans="2:9" ht="17.25">
      <c r="B245" s="93" t="s">
        <v>197</v>
      </c>
      <c r="G245" s="115"/>
      <c r="I245" s="98"/>
    </row>
    <row r="246" spans="8:9" ht="17.25">
      <c r="H246" s="115"/>
      <c r="I246" s="98"/>
    </row>
    <row r="247" spans="8:9" ht="17.25">
      <c r="H247" s="115"/>
      <c r="I247" s="98"/>
    </row>
    <row r="248" spans="1:9" ht="17.25">
      <c r="A248" s="95" t="s">
        <v>294</v>
      </c>
      <c r="B248" s="94" t="s">
        <v>198</v>
      </c>
      <c r="H248" s="115"/>
      <c r="I248" s="98"/>
    </row>
    <row r="249" spans="1:9" ht="17.25">
      <c r="A249" s="95"/>
      <c r="B249" s="94"/>
      <c r="H249" s="115"/>
      <c r="I249" s="98"/>
    </row>
    <row r="250" spans="2:9" ht="17.25">
      <c r="B250" s="93" t="s">
        <v>199</v>
      </c>
      <c r="H250" s="115"/>
      <c r="I250" s="98"/>
    </row>
    <row r="251" spans="8:9" ht="17.25">
      <c r="H251" s="115"/>
      <c r="I251" s="98"/>
    </row>
    <row r="252" spans="8:9" ht="17.25">
      <c r="H252" s="115"/>
      <c r="I252" s="98"/>
    </row>
    <row r="253" spans="1:9" ht="17.25">
      <c r="A253" s="95" t="s">
        <v>295</v>
      </c>
      <c r="B253" s="94" t="s">
        <v>200</v>
      </c>
      <c r="H253" s="115"/>
      <c r="I253" s="98"/>
    </row>
    <row r="254" spans="8:9" ht="17.25">
      <c r="H254" s="115"/>
      <c r="I254" s="98"/>
    </row>
    <row r="255" spans="2:9" ht="17.25">
      <c r="B255" s="93" t="s">
        <v>305</v>
      </c>
      <c r="H255" s="115"/>
      <c r="I255" s="98"/>
    </row>
    <row r="256" spans="2:9" ht="17.25">
      <c r="B256" s="93" t="s">
        <v>311</v>
      </c>
      <c r="H256" s="115"/>
      <c r="I256" s="98"/>
    </row>
    <row r="257" spans="2:9" ht="17.25">
      <c r="B257" s="93" t="s">
        <v>306</v>
      </c>
      <c r="H257" s="115"/>
      <c r="I257" s="98"/>
    </row>
    <row r="258" spans="8:9" ht="17.25">
      <c r="H258" s="115"/>
      <c r="I258" s="98"/>
    </row>
    <row r="259" spans="8:9" ht="17.25">
      <c r="H259" s="115"/>
      <c r="I259" s="98"/>
    </row>
    <row r="260" spans="1:8" ht="17.25">
      <c r="A260" s="95" t="s">
        <v>296</v>
      </c>
      <c r="B260" s="94" t="s">
        <v>201</v>
      </c>
      <c r="H260" s="115"/>
    </row>
    <row r="261" ht="17.25">
      <c r="H261" s="115"/>
    </row>
    <row r="262" spans="8:10" ht="17.25">
      <c r="H262" s="115"/>
      <c r="I262" s="96" t="s">
        <v>150</v>
      </c>
      <c r="J262" s="96" t="s">
        <v>150</v>
      </c>
    </row>
    <row r="263" spans="1:10" ht="15">
      <c r="A263" s="95"/>
      <c r="B263" s="94"/>
      <c r="I263" s="96" t="s">
        <v>152</v>
      </c>
      <c r="J263" s="96" t="s">
        <v>152</v>
      </c>
    </row>
    <row r="264" spans="1:10" ht="15">
      <c r="A264" s="95"/>
      <c r="I264" s="96" t="s">
        <v>127</v>
      </c>
      <c r="J264" s="96" t="s">
        <v>153</v>
      </c>
    </row>
    <row r="265" spans="1:10" ht="15">
      <c r="A265" s="95"/>
      <c r="I265" s="104">
        <v>37621</v>
      </c>
      <c r="J265" s="104">
        <v>37621</v>
      </c>
    </row>
    <row r="266" ht="15">
      <c r="A266" s="95"/>
    </row>
    <row r="267" spans="1:11" ht="16.5" thickBot="1">
      <c r="A267" s="95"/>
      <c r="B267" s="93" t="s">
        <v>202</v>
      </c>
      <c r="I267" s="121">
        <v>599</v>
      </c>
      <c r="J267" s="121">
        <v>12476</v>
      </c>
      <c r="K267" s="92"/>
    </row>
    <row r="268" spans="1:2" ht="15.75" thickTop="1">
      <c r="A268" s="95"/>
      <c r="B268" s="94"/>
    </row>
    <row r="269" spans="2:10" ht="15.75" thickBot="1">
      <c r="B269" s="93" t="s">
        <v>203</v>
      </c>
      <c r="I269" s="123">
        <v>250702</v>
      </c>
      <c r="J269" s="123">
        <v>250702</v>
      </c>
    </row>
    <row r="270" ht="15.75" thickTop="1"/>
    <row r="271" spans="2:10" ht="15.75" thickBot="1">
      <c r="B271" s="93" t="s">
        <v>204</v>
      </c>
      <c r="I271" s="124">
        <v>0.24</v>
      </c>
      <c r="J271" s="124">
        <v>4.98</v>
      </c>
    </row>
    <row r="272" spans="9:10" ht="15.75" thickTop="1">
      <c r="I272" s="129"/>
      <c r="J272" s="129"/>
    </row>
    <row r="273" spans="9:10" ht="15">
      <c r="I273" s="129"/>
      <c r="J273" s="129"/>
    </row>
    <row r="274" spans="1:9" ht="15">
      <c r="A274" s="95"/>
      <c r="I274" s="98"/>
    </row>
    <row r="275" spans="1:9" ht="15">
      <c r="A275" s="95"/>
      <c r="I275" s="98"/>
    </row>
    <row r="276" spans="1:9" ht="15">
      <c r="A276" s="95"/>
      <c r="I276" s="98"/>
    </row>
    <row r="277" spans="1:9" ht="15">
      <c r="A277" s="95"/>
      <c r="I277" s="98"/>
    </row>
    <row r="278" spans="1:9" ht="15">
      <c r="A278" s="95"/>
      <c r="I278" s="98"/>
    </row>
    <row r="279" spans="1:9" ht="15">
      <c r="A279" s="95"/>
      <c r="I279" s="98"/>
    </row>
    <row r="280" spans="1:9" ht="15">
      <c r="A280" s="95"/>
      <c r="I280" s="98"/>
    </row>
    <row r="281" spans="1:9" ht="15">
      <c r="A281" s="95"/>
      <c r="I281" s="98"/>
    </row>
    <row r="282" spans="1:9" ht="15">
      <c r="A282" s="95"/>
      <c r="I282" s="98"/>
    </row>
    <row r="283" spans="1:9" ht="15">
      <c r="A283" s="95"/>
      <c r="I283" s="98"/>
    </row>
    <row r="284" spans="1:9" ht="15">
      <c r="A284" s="95"/>
      <c r="I284" s="98"/>
    </row>
    <row r="285" spans="1:9" ht="15">
      <c r="A285" s="140"/>
      <c r="I285" s="98"/>
    </row>
    <row r="286" spans="1:9" ht="15">
      <c r="A286" s="95"/>
      <c r="I286" s="98"/>
    </row>
    <row r="287" spans="1:9" ht="15">
      <c r="A287" s="95"/>
      <c r="I287" s="98"/>
    </row>
    <row r="288" spans="1:9" ht="15">
      <c r="A288" s="95"/>
      <c r="I288" s="98"/>
    </row>
    <row r="289" spans="1:9" ht="15">
      <c r="A289" s="95"/>
      <c r="I289" s="98"/>
    </row>
    <row r="290" spans="1:9" ht="15">
      <c r="A290" s="95"/>
      <c r="I290" s="98"/>
    </row>
    <row r="291" spans="1:9" ht="15">
      <c r="A291" s="95"/>
      <c r="I291" s="98"/>
    </row>
    <row r="292" spans="1:9" ht="15">
      <c r="A292" s="95"/>
      <c r="I292" s="98"/>
    </row>
    <row r="293" spans="1:9" ht="15">
      <c r="A293" s="95"/>
      <c r="I293" s="98"/>
    </row>
    <row r="294" spans="1:9" ht="15">
      <c r="A294" s="95"/>
      <c r="I294" s="98"/>
    </row>
    <row r="295" spans="1:9" ht="15">
      <c r="A295" s="95"/>
      <c r="I295" s="98"/>
    </row>
    <row r="296" spans="1:9" ht="15">
      <c r="A296" s="95"/>
      <c r="I296" s="98"/>
    </row>
    <row r="297" spans="1:9" ht="15">
      <c r="A297" s="95"/>
      <c r="I297" s="98"/>
    </row>
    <row r="298" spans="1:9" ht="15">
      <c r="A298" s="95"/>
      <c r="I298" s="98"/>
    </row>
    <row r="299" spans="1:9" ht="15">
      <c r="A299" s="95"/>
      <c r="I299" s="98"/>
    </row>
    <row r="300" spans="1:9" ht="15">
      <c r="A300" s="95"/>
      <c r="I300" s="98"/>
    </row>
    <row r="301" spans="1:9" ht="15">
      <c r="A301" s="95"/>
      <c r="I301" s="98"/>
    </row>
    <row r="302" spans="1:9" ht="15">
      <c r="A302" s="95"/>
      <c r="I302" s="98"/>
    </row>
    <row r="303" spans="1:8" ht="15">
      <c r="A303" s="95"/>
      <c r="G303" s="169" t="s">
        <v>267</v>
      </c>
      <c r="H303" s="169"/>
    </row>
    <row r="304" spans="1:7" ht="17.25">
      <c r="A304" s="95"/>
      <c r="G304" s="115"/>
    </row>
    <row r="305" ht="17.25">
      <c r="H305" s="115"/>
    </row>
    <row r="306" spans="1:8" s="98" customFormat="1" ht="17.25">
      <c r="A306" s="125"/>
      <c r="B306" s="97"/>
      <c r="H306" s="126"/>
    </row>
    <row r="307" s="98" customFormat="1" ht="17.25">
      <c r="H307" s="126"/>
    </row>
    <row r="308" spans="8:10" s="98" customFormat="1" ht="17.25">
      <c r="H308" s="126"/>
      <c r="I308" s="99"/>
      <c r="J308" s="99"/>
    </row>
    <row r="309" spans="1:10" s="98" customFormat="1" ht="15">
      <c r="A309" s="125"/>
      <c r="B309" s="97"/>
      <c r="I309" s="99"/>
      <c r="J309" s="99"/>
    </row>
    <row r="310" spans="1:10" s="98" customFormat="1" ht="15">
      <c r="A310" s="125"/>
      <c r="I310" s="99"/>
      <c r="J310" s="99"/>
    </row>
    <row r="311" spans="1:10" s="98" customFormat="1" ht="15">
      <c r="A311" s="125"/>
      <c r="I311" s="127"/>
      <c r="J311" s="127"/>
    </row>
    <row r="312" s="98" customFormat="1" ht="15">
      <c r="A312" s="125"/>
    </row>
    <row r="313" spans="1:10" s="98" customFormat="1" ht="15">
      <c r="A313" s="125"/>
      <c r="I313" s="106"/>
      <c r="J313" s="106"/>
    </row>
    <row r="314" spans="1:2" s="98" customFormat="1" ht="15">
      <c r="A314" s="125"/>
      <c r="B314" s="97"/>
    </row>
    <row r="315" spans="9:10" s="98" customFormat="1" ht="15">
      <c r="I315" s="128"/>
      <c r="J315" s="128"/>
    </row>
    <row r="316" s="98" customFormat="1" ht="15"/>
    <row r="317" spans="9:10" s="98" customFormat="1" ht="15">
      <c r="I317" s="129"/>
      <c r="J317" s="129"/>
    </row>
    <row r="318" spans="1:2" s="98" customFormat="1" ht="15">
      <c r="A318" s="125"/>
      <c r="B318" s="97"/>
    </row>
    <row r="319" spans="1:2" s="98" customFormat="1" ht="15">
      <c r="A319" s="125"/>
      <c r="B319" s="97"/>
    </row>
    <row r="320" spans="1:2" s="98" customFormat="1" ht="15">
      <c r="A320" s="125"/>
      <c r="B320" s="97"/>
    </row>
    <row r="321" spans="1:2" s="98" customFormat="1" ht="15">
      <c r="A321" s="125"/>
      <c r="B321" s="97"/>
    </row>
    <row r="322" spans="1:2" s="98" customFormat="1" ht="15">
      <c r="A322" s="125"/>
      <c r="B322" s="97"/>
    </row>
    <row r="323" spans="1:2" s="98" customFormat="1" ht="15">
      <c r="A323" s="125"/>
      <c r="B323" s="97"/>
    </row>
    <row r="324" spans="1:2" s="98" customFormat="1" ht="15">
      <c r="A324" s="125"/>
      <c r="B324" s="97"/>
    </row>
    <row r="325" spans="1:2" s="98" customFormat="1" ht="15">
      <c r="A325" s="125"/>
      <c r="B325" s="97"/>
    </row>
    <row r="326" spans="1:2" s="98" customFormat="1" ht="15">
      <c r="A326" s="125"/>
      <c r="B326" s="97"/>
    </row>
    <row r="327" spans="1:2" s="98" customFormat="1" ht="15">
      <c r="A327" s="125"/>
      <c r="B327" s="97"/>
    </row>
    <row r="328" spans="1:2" s="98" customFormat="1" ht="15">
      <c r="A328" s="125"/>
      <c r="B328" s="97"/>
    </row>
    <row r="329" spans="1:2" s="98" customFormat="1" ht="15">
      <c r="A329" s="125"/>
      <c r="B329" s="97"/>
    </row>
    <row r="330" spans="1:2" s="98" customFormat="1" ht="15">
      <c r="A330" s="125"/>
      <c r="B330" s="97"/>
    </row>
    <row r="331" spans="1:2" s="98" customFormat="1" ht="15">
      <c r="A331" s="125"/>
      <c r="B331" s="97"/>
    </row>
    <row r="332" spans="1:2" s="98" customFormat="1" ht="15">
      <c r="A332" s="125"/>
      <c r="B332" s="97"/>
    </row>
    <row r="333" spans="1:2" s="98" customFormat="1" ht="15">
      <c r="A333" s="125"/>
      <c r="B333" s="97"/>
    </row>
    <row r="334" spans="1:2" s="98" customFormat="1" ht="15">
      <c r="A334" s="125"/>
      <c r="B334" s="97"/>
    </row>
    <row r="335" spans="1:2" s="98" customFormat="1" ht="15">
      <c r="A335" s="125"/>
      <c r="B335" s="97"/>
    </row>
    <row r="336" spans="1:2" s="98" customFormat="1" ht="15">
      <c r="A336" s="125"/>
      <c r="B336" s="97"/>
    </row>
    <row r="337" spans="1:2" s="98" customFormat="1" ht="15">
      <c r="A337" s="125"/>
      <c r="B337" s="97"/>
    </row>
    <row r="338" spans="1:2" s="98" customFormat="1" ht="15">
      <c r="A338" s="125"/>
      <c r="B338" s="97"/>
    </row>
    <row r="339" spans="1:2" s="98" customFormat="1" ht="15">
      <c r="A339" s="125"/>
      <c r="B339" s="97"/>
    </row>
    <row r="340" spans="1:2" s="98" customFormat="1" ht="15">
      <c r="A340" s="125"/>
      <c r="B340" s="97"/>
    </row>
    <row r="341" spans="1:2" s="98" customFormat="1" ht="15">
      <c r="A341" s="125"/>
      <c r="B341" s="97"/>
    </row>
    <row r="342" spans="1:2" s="98" customFormat="1" ht="15">
      <c r="A342" s="125"/>
      <c r="B342" s="97"/>
    </row>
    <row r="343" spans="1:2" s="98" customFormat="1" ht="15">
      <c r="A343" s="125"/>
      <c r="B343" s="97"/>
    </row>
    <row r="344" spans="1:2" s="98" customFormat="1" ht="15">
      <c r="A344" s="125"/>
      <c r="B344" s="97"/>
    </row>
    <row r="345" spans="1:2" s="98" customFormat="1" ht="15">
      <c r="A345" s="125"/>
      <c r="B345" s="97"/>
    </row>
    <row r="346" spans="1:2" s="98" customFormat="1" ht="15">
      <c r="A346" s="125"/>
      <c r="B346" s="97"/>
    </row>
    <row r="347" spans="1:2" s="98" customFormat="1" ht="15">
      <c r="A347" s="125"/>
      <c r="B347" s="97"/>
    </row>
    <row r="348" spans="1:2" s="98" customFormat="1" ht="15">
      <c r="A348" s="125"/>
      <c r="B348" s="97"/>
    </row>
    <row r="349" spans="1:2" s="98" customFormat="1" ht="15">
      <c r="A349" s="125"/>
      <c r="B349" s="97"/>
    </row>
    <row r="350" spans="1:2" s="98" customFormat="1" ht="15">
      <c r="A350" s="125"/>
      <c r="B350" s="97"/>
    </row>
    <row r="351" spans="1:2" s="98" customFormat="1" ht="15">
      <c r="A351" s="125"/>
      <c r="B351" s="97"/>
    </row>
    <row r="352" spans="1:2" s="98" customFormat="1" ht="15">
      <c r="A352" s="125"/>
      <c r="B352" s="97"/>
    </row>
    <row r="353" spans="1:2" s="98" customFormat="1" ht="15">
      <c r="A353" s="125"/>
      <c r="B353" s="97"/>
    </row>
    <row r="354" spans="1:2" s="98" customFormat="1" ht="15">
      <c r="A354" s="125"/>
      <c r="B354" s="97"/>
    </row>
    <row r="355" spans="1:2" s="98" customFormat="1" ht="15">
      <c r="A355" s="125"/>
      <c r="B355" s="97"/>
    </row>
    <row r="356" spans="1:2" s="98" customFormat="1" ht="15">
      <c r="A356" s="125"/>
      <c r="B356" s="97"/>
    </row>
    <row r="357" spans="1:2" s="98" customFormat="1" ht="15">
      <c r="A357" s="125"/>
      <c r="B357" s="97"/>
    </row>
    <row r="358" spans="1:2" s="98" customFormat="1" ht="15">
      <c r="A358" s="125"/>
      <c r="B358" s="97"/>
    </row>
    <row r="359" spans="1:2" s="98" customFormat="1" ht="15">
      <c r="A359" s="125"/>
      <c r="B359" s="97"/>
    </row>
    <row r="360" spans="1:2" s="98" customFormat="1" ht="15">
      <c r="A360" s="125"/>
      <c r="B360" s="97"/>
    </row>
    <row r="361" spans="1:2" s="98" customFormat="1" ht="15">
      <c r="A361" s="125"/>
      <c r="B361" s="97"/>
    </row>
    <row r="362" spans="1:2" s="98" customFormat="1" ht="15">
      <c r="A362" s="125"/>
      <c r="B362" s="97"/>
    </row>
    <row r="363" spans="1:2" s="98" customFormat="1" ht="15">
      <c r="A363" s="125"/>
      <c r="B363" s="97"/>
    </row>
    <row r="364" spans="1:2" s="98" customFormat="1" ht="15">
      <c r="A364" s="125"/>
      <c r="B364" s="97"/>
    </row>
    <row r="365" spans="1:2" s="98" customFormat="1" ht="15">
      <c r="A365" s="125"/>
      <c r="B365" s="97"/>
    </row>
    <row r="366" spans="1:2" s="98" customFormat="1" ht="15">
      <c r="A366" s="125"/>
      <c r="B366" s="97"/>
    </row>
    <row r="367" spans="1:2" s="98" customFormat="1" ht="15">
      <c r="A367" s="125"/>
      <c r="B367" s="97"/>
    </row>
    <row r="368" spans="1:2" s="98" customFormat="1" ht="15">
      <c r="A368" s="125"/>
      <c r="B368" s="97"/>
    </row>
    <row r="369" spans="1:2" s="98" customFormat="1" ht="15">
      <c r="A369" s="125"/>
      <c r="B369" s="97"/>
    </row>
    <row r="370" spans="1:2" s="98" customFormat="1" ht="15">
      <c r="A370" s="125"/>
      <c r="B370" s="97"/>
    </row>
    <row r="371" spans="1:2" s="98" customFormat="1" ht="15">
      <c r="A371" s="125"/>
      <c r="B371" s="97"/>
    </row>
    <row r="372" spans="1:2" s="98" customFormat="1" ht="15">
      <c r="A372" s="125"/>
      <c r="B372" s="97"/>
    </row>
    <row r="373" spans="1:2" s="98" customFormat="1" ht="15">
      <c r="A373" s="125"/>
      <c r="B373" s="97"/>
    </row>
    <row r="374" spans="1:2" s="98" customFormat="1" ht="15">
      <c r="A374" s="125"/>
      <c r="B374" s="97"/>
    </row>
    <row r="375" spans="1:2" s="98" customFormat="1" ht="15">
      <c r="A375" s="125"/>
      <c r="B375" s="97"/>
    </row>
    <row r="376" spans="1:2" s="98" customFormat="1" ht="15">
      <c r="A376" s="125"/>
      <c r="B376" s="97"/>
    </row>
    <row r="377" spans="1:2" s="98" customFormat="1" ht="15">
      <c r="A377" s="125"/>
      <c r="B377" s="97"/>
    </row>
    <row r="378" spans="1:2" s="98" customFormat="1" ht="15">
      <c r="A378" s="125"/>
      <c r="B378" s="97"/>
    </row>
    <row r="379" spans="1:2" s="98" customFormat="1" ht="15">
      <c r="A379" s="125"/>
      <c r="B379" s="97"/>
    </row>
    <row r="380" spans="1:2" s="98" customFormat="1" ht="15">
      <c r="A380" s="125"/>
      <c r="B380" s="97"/>
    </row>
    <row r="381" spans="1:2" s="98" customFormat="1" ht="15">
      <c r="A381" s="125"/>
      <c r="B381" s="97"/>
    </row>
    <row r="382" spans="1:2" s="98" customFormat="1" ht="15">
      <c r="A382" s="125"/>
      <c r="B382" s="97"/>
    </row>
    <row r="383" spans="1:2" s="98" customFormat="1" ht="15">
      <c r="A383" s="125"/>
      <c r="B383" s="97"/>
    </row>
    <row r="384" spans="1:2" s="98" customFormat="1" ht="15">
      <c r="A384" s="125"/>
      <c r="B384" s="97"/>
    </row>
    <row r="385" spans="1:2" s="98" customFormat="1" ht="15">
      <c r="A385" s="125"/>
      <c r="B385" s="97"/>
    </row>
    <row r="386" spans="1:2" s="98" customFormat="1" ht="15">
      <c r="A386" s="125"/>
      <c r="B386" s="97"/>
    </row>
    <row r="387" s="98" customFormat="1" ht="15"/>
    <row r="388" s="98" customFormat="1" ht="15"/>
    <row r="389" s="98" customFormat="1" ht="15"/>
    <row r="390" s="98" customFormat="1" ht="15"/>
    <row r="391" spans="1:2" s="98" customFormat="1" ht="15">
      <c r="A391" s="130"/>
      <c r="B391" s="97"/>
    </row>
    <row r="392" s="98" customFormat="1" ht="15"/>
    <row r="393" s="98" customFormat="1" ht="15"/>
    <row r="394" spans="8:10" s="98" customFormat="1" ht="15">
      <c r="H394" s="116"/>
      <c r="I394" s="99"/>
      <c r="J394" s="99"/>
    </row>
    <row r="395" spans="8:9" s="98" customFormat="1" ht="15">
      <c r="H395" s="117"/>
      <c r="I395" s="99"/>
    </row>
    <row r="396" spans="3:8" s="98" customFormat="1" ht="15">
      <c r="C396" s="97"/>
      <c r="H396" s="117"/>
    </row>
    <row r="397" spans="3:10" s="98" customFormat="1" ht="15">
      <c r="C397" s="125"/>
      <c r="H397" s="102"/>
      <c r="I397" s="106"/>
      <c r="J397" s="106"/>
    </row>
    <row r="398" spans="8:10" s="98" customFormat="1" ht="15">
      <c r="H398" s="102"/>
      <c r="I398" s="106"/>
      <c r="J398" s="106"/>
    </row>
    <row r="399" spans="8:10" s="98" customFormat="1" ht="15">
      <c r="H399" s="102"/>
      <c r="I399" s="106"/>
      <c r="J399" s="106"/>
    </row>
    <row r="400" spans="8:10" s="98" customFormat="1" ht="15">
      <c r="H400" s="102"/>
      <c r="I400" s="106"/>
      <c r="J400" s="106"/>
    </row>
    <row r="401" spans="8:10" s="98" customFormat="1" ht="15">
      <c r="H401" s="117"/>
      <c r="I401" s="106"/>
      <c r="J401" s="106"/>
    </row>
    <row r="402" spans="3:10" s="98" customFormat="1" ht="15">
      <c r="C402" s="125"/>
      <c r="H402" s="102"/>
      <c r="J402" s="106"/>
    </row>
    <row r="403" spans="8:10" s="98" customFormat="1" ht="15">
      <c r="H403" s="102"/>
      <c r="I403" s="106"/>
      <c r="J403" s="106"/>
    </row>
    <row r="404" spans="4:10" s="98" customFormat="1" ht="15">
      <c r="D404" s="125"/>
      <c r="H404" s="102"/>
      <c r="I404" s="106"/>
      <c r="J404" s="106"/>
    </row>
    <row r="405" spans="8:10" s="98" customFormat="1" ht="15">
      <c r="H405" s="102"/>
      <c r="I405" s="106"/>
      <c r="J405" s="106"/>
    </row>
    <row r="406" spans="8:10" s="98" customFormat="1" ht="15">
      <c r="H406" s="102"/>
      <c r="I406" s="106"/>
      <c r="J406" s="106"/>
    </row>
    <row r="407" spans="3:10" s="98" customFormat="1" ht="15">
      <c r="C407" s="97"/>
      <c r="H407" s="102"/>
      <c r="I407" s="106"/>
      <c r="J407" s="106"/>
    </row>
    <row r="408" spans="3:10" s="98" customFormat="1" ht="15">
      <c r="C408" s="125"/>
      <c r="H408" s="102"/>
      <c r="I408" s="106"/>
      <c r="J408" s="106"/>
    </row>
    <row r="409" spans="8:10" s="98" customFormat="1" ht="15">
      <c r="H409" s="102"/>
      <c r="I409" s="106"/>
      <c r="J409" s="106"/>
    </row>
    <row r="410" spans="8:10" s="98" customFormat="1" ht="15">
      <c r="H410" s="102"/>
      <c r="I410" s="106"/>
      <c r="J410" s="106"/>
    </row>
    <row r="411" spans="4:10" s="98" customFormat="1" ht="15">
      <c r="D411" s="125"/>
      <c r="H411" s="102"/>
      <c r="I411" s="106"/>
      <c r="J411" s="106"/>
    </row>
    <row r="412" spans="8:10" s="98" customFormat="1" ht="15">
      <c r="H412" s="102"/>
      <c r="I412" s="106"/>
      <c r="J412" s="106"/>
    </row>
    <row r="413" spans="8:10" s="98" customFormat="1" ht="15">
      <c r="H413" s="102"/>
      <c r="I413" s="106"/>
      <c r="J413" s="106"/>
    </row>
    <row r="414" spans="2:10" s="98" customFormat="1" ht="15">
      <c r="B414" s="125"/>
      <c r="H414" s="102"/>
      <c r="I414" s="106"/>
      <c r="J414" s="106"/>
    </row>
    <row r="415" s="98" customFormat="1" ht="15"/>
    <row r="416" s="98" customFormat="1" ht="15">
      <c r="B416" s="125"/>
    </row>
    <row r="417" spans="2:9" s="98" customFormat="1" ht="15">
      <c r="B417" s="125"/>
      <c r="H417" s="122"/>
      <c r="I417" s="106"/>
    </row>
    <row r="418" s="98" customFormat="1" ht="15"/>
    <row r="419" s="98" customFormat="1" ht="15"/>
    <row r="420" s="98" customFormat="1" ht="15"/>
    <row r="421" s="98" customFormat="1" ht="15"/>
    <row r="422" spans="1:2" s="98" customFormat="1" ht="15">
      <c r="A422" s="125"/>
      <c r="B422" s="97"/>
    </row>
    <row r="423" spans="1:2" s="98" customFormat="1" ht="15">
      <c r="A423" s="125"/>
      <c r="B423" s="97"/>
    </row>
    <row r="424" spans="9:10" s="98" customFormat="1" ht="15">
      <c r="I424" s="117"/>
      <c r="J424" s="117"/>
    </row>
    <row r="425" s="98" customFormat="1" ht="15"/>
    <row r="426" s="98" customFormat="1" ht="15"/>
    <row r="427" spans="1:2" s="98" customFormat="1" ht="15">
      <c r="A427" s="125"/>
      <c r="B427" s="97"/>
    </row>
    <row r="428" spans="1:2" s="98" customFormat="1" ht="15">
      <c r="A428" s="125"/>
      <c r="B428" s="97"/>
    </row>
    <row r="429" s="98" customFormat="1" ht="15"/>
    <row r="430" s="98" customFormat="1" ht="15"/>
    <row r="431" s="98" customFormat="1" ht="15"/>
    <row r="432" spans="1:2" s="98" customFormat="1" ht="15">
      <c r="A432" s="125"/>
      <c r="B432" s="97"/>
    </row>
    <row r="433" s="98" customFormat="1" ht="15"/>
    <row r="434" s="98" customFormat="1" ht="15"/>
    <row r="435" spans="1:2" s="98" customFormat="1" ht="15">
      <c r="A435" s="125"/>
      <c r="B435" s="97"/>
    </row>
    <row r="436" spans="1:2" s="98" customFormat="1" ht="15">
      <c r="A436" s="125"/>
      <c r="B436" s="97"/>
    </row>
    <row r="437" s="98" customFormat="1" ht="15">
      <c r="A437" s="125"/>
    </row>
    <row r="438" s="98" customFormat="1" ht="15">
      <c r="A438" s="125"/>
    </row>
    <row r="439" spans="1:9" s="98" customFormat="1" ht="15">
      <c r="A439" s="125"/>
      <c r="C439" s="97"/>
      <c r="G439" s="99"/>
      <c r="H439" s="99"/>
      <c r="I439" s="99"/>
    </row>
    <row r="440" spans="1:9" s="98" customFormat="1" ht="15">
      <c r="A440" s="125"/>
      <c r="G440" s="99"/>
      <c r="H440" s="99"/>
      <c r="I440" s="99"/>
    </row>
    <row r="441" spans="7:9" s="98" customFormat="1" ht="15">
      <c r="G441" s="99"/>
      <c r="H441" s="99"/>
      <c r="I441" s="99"/>
    </row>
    <row r="442" spans="7:9" s="98" customFormat="1" ht="15">
      <c r="G442" s="99"/>
      <c r="H442" s="99"/>
      <c r="I442" s="99"/>
    </row>
    <row r="443" s="98" customFormat="1" ht="15"/>
    <row r="444" spans="7:9" s="98" customFormat="1" ht="15">
      <c r="G444" s="102"/>
      <c r="H444" s="102"/>
      <c r="I444" s="102"/>
    </row>
    <row r="445" spans="7:9" s="98" customFormat="1" ht="15">
      <c r="G445" s="102"/>
      <c r="H445" s="102"/>
      <c r="I445" s="102"/>
    </row>
    <row r="446" spans="7:9" s="98" customFormat="1" ht="15">
      <c r="G446" s="102"/>
      <c r="H446" s="102"/>
      <c r="I446" s="102"/>
    </row>
    <row r="447" spans="7:9" s="98" customFormat="1" ht="15">
      <c r="G447" s="102"/>
      <c r="H447" s="102"/>
      <c r="I447" s="102"/>
    </row>
    <row r="448" spans="7:9" s="98" customFormat="1" ht="15">
      <c r="G448" s="102"/>
      <c r="H448" s="102"/>
      <c r="I448" s="102"/>
    </row>
    <row r="449" spans="7:9" s="98" customFormat="1" ht="15">
      <c r="G449" s="102"/>
      <c r="H449" s="102"/>
      <c r="I449" s="102"/>
    </row>
    <row r="450" spans="7:9" s="98" customFormat="1" ht="15">
      <c r="G450" s="102"/>
      <c r="H450" s="102"/>
      <c r="I450" s="102"/>
    </row>
    <row r="451" spans="7:9" s="98" customFormat="1" ht="15">
      <c r="G451" s="102"/>
      <c r="H451" s="102"/>
      <c r="I451" s="102"/>
    </row>
    <row r="452" spans="7:10" s="98" customFormat="1" ht="15">
      <c r="G452" s="117"/>
      <c r="H452" s="102"/>
      <c r="I452" s="102"/>
      <c r="J452" s="106"/>
    </row>
    <row r="453" spans="3:10" s="98" customFormat="1" ht="15">
      <c r="C453" s="97"/>
      <c r="G453" s="117"/>
      <c r="H453" s="102"/>
      <c r="I453" s="102"/>
      <c r="J453" s="106"/>
    </row>
    <row r="454" spans="7:9" s="98" customFormat="1" ht="15">
      <c r="G454" s="102"/>
      <c r="H454" s="102"/>
      <c r="I454" s="102"/>
    </row>
    <row r="455" spans="7:9" s="98" customFormat="1" ht="15">
      <c r="G455" s="102"/>
      <c r="H455" s="102"/>
      <c r="I455" s="102"/>
    </row>
    <row r="456" spans="7:9" s="98" customFormat="1" ht="15">
      <c r="G456" s="102"/>
      <c r="H456" s="102"/>
      <c r="I456" s="102"/>
    </row>
    <row r="457" spans="7:9" s="98" customFormat="1" ht="15">
      <c r="G457" s="102"/>
      <c r="H457" s="102"/>
      <c r="I457" s="102"/>
    </row>
    <row r="458" spans="7:9" s="98" customFormat="1" ht="15">
      <c r="G458" s="102"/>
      <c r="H458" s="102"/>
      <c r="I458" s="102"/>
    </row>
    <row r="459" spans="7:10" s="98" customFormat="1" ht="15">
      <c r="G459" s="131"/>
      <c r="H459" s="131"/>
      <c r="I459" s="131"/>
      <c r="J459" s="131"/>
    </row>
    <row r="460" spans="1:2" s="98" customFormat="1" ht="15">
      <c r="A460" s="125"/>
      <c r="B460" s="97"/>
    </row>
    <row r="461" spans="1:10" s="98" customFormat="1" ht="15">
      <c r="A461" s="125"/>
      <c r="I461" s="167"/>
      <c r="J461" s="167"/>
    </row>
    <row r="462" spans="1:10" s="98" customFormat="1" ht="15">
      <c r="A462" s="125"/>
      <c r="I462" s="99"/>
      <c r="J462" s="99"/>
    </row>
    <row r="463" spans="1:10" s="98" customFormat="1" ht="15">
      <c r="A463" s="125"/>
      <c r="I463" s="99"/>
      <c r="J463" s="99"/>
    </row>
    <row r="464" spans="1:10" s="98" customFormat="1" ht="15">
      <c r="A464" s="125"/>
      <c r="I464" s="127"/>
      <c r="J464" s="127"/>
    </row>
    <row r="465" spans="1:10" s="98" customFormat="1" ht="15">
      <c r="A465" s="125"/>
      <c r="I465" s="99"/>
      <c r="J465" s="99"/>
    </row>
    <row r="466" spans="1:10" s="98" customFormat="1" ht="15">
      <c r="A466" s="125"/>
      <c r="I466" s="99"/>
      <c r="J466" s="99"/>
    </row>
    <row r="467" spans="1:10" s="98" customFormat="1" ht="15">
      <c r="A467" s="125"/>
      <c r="I467" s="132"/>
      <c r="J467" s="132"/>
    </row>
    <row r="468" spans="1:10" s="98" customFormat="1" ht="15">
      <c r="A468" s="125"/>
      <c r="I468" s="132"/>
      <c r="J468" s="132"/>
    </row>
    <row r="469" spans="1:10" s="98" customFormat="1" ht="15">
      <c r="A469" s="125"/>
      <c r="I469" s="99"/>
      <c r="J469" s="99"/>
    </row>
    <row r="470" s="98" customFormat="1" ht="15">
      <c r="A470" s="125"/>
    </row>
    <row r="471" s="98" customFormat="1" ht="15">
      <c r="A471" s="125"/>
    </row>
    <row r="472" s="98" customFormat="1" ht="15">
      <c r="A472" s="125"/>
    </row>
    <row r="473" s="98" customFormat="1" ht="15">
      <c r="A473" s="125"/>
    </row>
    <row r="474" s="98" customFormat="1" ht="15">
      <c r="A474" s="125"/>
    </row>
    <row r="475" s="98" customFormat="1" ht="15">
      <c r="A475" s="125"/>
    </row>
    <row r="476" spans="1:2" s="98" customFormat="1" ht="15">
      <c r="A476" s="130"/>
      <c r="B476" s="97"/>
    </row>
    <row r="477" spans="1:2" s="98" customFormat="1" ht="15">
      <c r="A477" s="125"/>
      <c r="B477" s="97"/>
    </row>
    <row r="478" s="98" customFormat="1" ht="15">
      <c r="A478" s="125"/>
    </row>
    <row r="479" s="98" customFormat="1" ht="15">
      <c r="A479" s="125"/>
    </row>
    <row r="480" s="98" customFormat="1" ht="15">
      <c r="A480" s="125"/>
    </row>
    <row r="481" s="98" customFormat="1" ht="15">
      <c r="A481" s="125"/>
    </row>
    <row r="482" s="98" customFormat="1" ht="15">
      <c r="A482" s="125"/>
    </row>
    <row r="483" s="98" customFormat="1" ht="15">
      <c r="A483" s="125"/>
    </row>
    <row r="484" s="98" customFormat="1" ht="15">
      <c r="A484" s="125"/>
    </row>
    <row r="485" s="98" customFormat="1" ht="15">
      <c r="A485" s="125"/>
    </row>
    <row r="486" spans="1:2" s="98" customFormat="1" ht="15">
      <c r="A486" s="125"/>
      <c r="B486" s="97"/>
    </row>
    <row r="487" spans="1:2" s="98" customFormat="1" ht="15">
      <c r="A487" s="125"/>
      <c r="B487" s="97"/>
    </row>
    <row r="488" s="98" customFormat="1" ht="15">
      <c r="A488" s="125"/>
    </row>
    <row r="489" s="98" customFormat="1" ht="15">
      <c r="A489" s="125"/>
    </row>
    <row r="490" s="98" customFormat="1" ht="15">
      <c r="A490" s="125"/>
    </row>
    <row r="491" s="98" customFormat="1" ht="15">
      <c r="A491" s="125"/>
    </row>
    <row r="492" s="98" customFormat="1" ht="15">
      <c r="A492" s="125"/>
    </row>
    <row r="493" spans="1:2" s="98" customFormat="1" ht="15">
      <c r="A493" s="125"/>
      <c r="B493" s="97"/>
    </row>
    <row r="494" spans="1:2" s="98" customFormat="1" ht="15">
      <c r="A494" s="125"/>
      <c r="B494" s="97"/>
    </row>
    <row r="495" s="98" customFormat="1" ht="15"/>
    <row r="496" s="98" customFormat="1" ht="15"/>
    <row r="497" s="98" customFormat="1" ht="15">
      <c r="A497" s="125"/>
    </row>
    <row r="498" spans="1:2" s="98" customFormat="1" ht="15">
      <c r="A498" s="130"/>
      <c r="B498" s="97"/>
    </row>
    <row r="499" s="98" customFormat="1" ht="15">
      <c r="A499" s="125"/>
    </row>
    <row r="500" s="98" customFormat="1" ht="15">
      <c r="A500" s="125"/>
    </row>
    <row r="501" s="98" customFormat="1" ht="15">
      <c r="A501" s="125"/>
    </row>
    <row r="502" s="98" customFormat="1" ht="15">
      <c r="A502" s="125"/>
    </row>
    <row r="503" spans="1:2" s="98" customFormat="1" ht="15">
      <c r="A503" s="125"/>
      <c r="B503" s="97"/>
    </row>
    <row r="504" spans="1:2" s="98" customFormat="1" ht="15">
      <c r="A504" s="125"/>
      <c r="B504" s="97"/>
    </row>
    <row r="505" s="98" customFormat="1" ht="15"/>
    <row r="506" s="98" customFormat="1" ht="15"/>
    <row r="507" spans="1:2" s="98" customFormat="1" ht="15">
      <c r="A507" s="125"/>
      <c r="B507" s="97"/>
    </row>
    <row r="508" s="98" customFormat="1" ht="15"/>
    <row r="509" s="98" customFormat="1" ht="15"/>
    <row r="510" s="98" customFormat="1" ht="15"/>
    <row r="511" s="98" customFormat="1" ht="15"/>
    <row r="512" s="98" customFormat="1" ht="15"/>
    <row r="513" s="98" customFormat="1" ht="15"/>
    <row r="514" s="98" customFormat="1" ht="15"/>
    <row r="515" s="98" customFormat="1" ht="15"/>
    <row r="516" s="98" customFormat="1" ht="15"/>
    <row r="517" s="98" customFormat="1" ht="15"/>
    <row r="518" s="98" customFormat="1" ht="15"/>
    <row r="519" s="98" customFormat="1" ht="15"/>
    <row r="520" s="98" customFormat="1" ht="15"/>
    <row r="521" s="98" customFormat="1" ht="15"/>
    <row r="522" s="98" customFormat="1" ht="15"/>
    <row r="523" s="98" customFormat="1" ht="15"/>
    <row r="524" s="98" customFormat="1" ht="15"/>
    <row r="525" s="98" customFormat="1" ht="15"/>
    <row r="526" s="98" customFormat="1" ht="15"/>
    <row r="527" s="98" customFormat="1" ht="15"/>
    <row r="528" s="98" customFormat="1" ht="15"/>
    <row r="529" s="98" customFormat="1" ht="15"/>
    <row r="530" s="98" customFormat="1" ht="15"/>
    <row r="531" s="98" customFormat="1" ht="15"/>
    <row r="532" s="98" customFormat="1" ht="15"/>
    <row r="533" s="98" customFormat="1" ht="15"/>
    <row r="534" s="98" customFormat="1" ht="15"/>
    <row r="535" s="98" customFormat="1" ht="15"/>
    <row r="536" s="98" customFormat="1" ht="15"/>
    <row r="537" s="98" customFormat="1" ht="15"/>
    <row r="538" spans="1:10" s="98" customFormat="1" ht="15">
      <c r="A538" s="167"/>
      <c r="B538" s="167"/>
      <c r="C538" s="167"/>
      <c r="D538" s="167"/>
      <c r="E538" s="167"/>
      <c r="F538" s="167"/>
      <c r="G538" s="167"/>
      <c r="H538" s="167"/>
      <c r="I538" s="167"/>
      <c r="J538" s="167"/>
    </row>
    <row r="539" s="98" customFormat="1" ht="15"/>
    <row r="540" spans="1:10" s="98" customFormat="1" ht="15">
      <c r="A540" s="167"/>
      <c r="B540" s="167"/>
      <c r="C540" s="167"/>
      <c r="D540" s="167"/>
      <c r="E540" s="167"/>
      <c r="F540" s="167"/>
      <c r="G540" s="167"/>
      <c r="H540" s="167"/>
      <c r="I540" s="167"/>
      <c r="J540" s="167"/>
    </row>
    <row r="541" s="98" customFormat="1" ht="15"/>
    <row r="542" s="98" customFormat="1" ht="15"/>
    <row r="543" s="98" customFormat="1" ht="15"/>
    <row r="544" s="98" customFormat="1" ht="15"/>
    <row r="545" s="98" customFormat="1" ht="15"/>
    <row r="546" s="98" customFormat="1" ht="15"/>
    <row r="547" s="98" customFormat="1" ht="15"/>
    <row r="548" s="98" customFormat="1" ht="15"/>
    <row r="549" s="98" customFormat="1" ht="15"/>
    <row r="550" s="98" customFormat="1" ht="15"/>
    <row r="551" s="98" customFormat="1" ht="15"/>
    <row r="552" s="98" customFormat="1" ht="15"/>
    <row r="553" s="98" customFormat="1" ht="15"/>
    <row r="554" s="98" customFormat="1" ht="15"/>
    <row r="555" s="98" customFormat="1" ht="15"/>
    <row r="556" s="98" customFormat="1" ht="15"/>
    <row r="557" s="98" customFormat="1" ht="15"/>
    <row r="558" s="98" customFormat="1" ht="15"/>
    <row r="559" s="98" customFormat="1" ht="15"/>
    <row r="560" s="98" customFormat="1" ht="15"/>
    <row r="561" s="98" customFormat="1" ht="15"/>
    <row r="562" s="98" customFormat="1" ht="15"/>
    <row r="563" s="98" customFormat="1" ht="15"/>
    <row r="564" s="98" customFormat="1" ht="15"/>
    <row r="565" s="98" customFormat="1" ht="15"/>
    <row r="566" s="98" customFormat="1" ht="15"/>
    <row r="567" s="98" customFormat="1" ht="15"/>
    <row r="568" s="98" customFormat="1" ht="15"/>
    <row r="569" s="98" customFormat="1" ht="15"/>
    <row r="570" s="98" customFormat="1" ht="15"/>
    <row r="571" s="98" customFormat="1" ht="15"/>
    <row r="572" s="98" customFormat="1" ht="15"/>
  </sheetData>
  <mergeCells count="7">
    <mergeCell ref="A540:J540"/>
    <mergeCell ref="A538:J538"/>
    <mergeCell ref="H19:I19"/>
    <mergeCell ref="I461:J461"/>
    <mergeCell ref="G162:H162"/>
    <mergeCell ref="I162:J162"/>
    <mergeCell ref="G303:H303"/>
  </mergeCells>
  <printOptions/>
  <pageMargins left="0.88" right="0.72" top="0.46" bottom="0.22" header="0.69" footer="0.17"/>
  <pageSetup horizontalDpi="600" verticalDpi="600" orientation="portrait" paperSize="9" scale="70" r:id="rId1"/>
  <rowBreaks count="9" manualBreakCount="9">
    <brk id="54" max="9" man="1"/>
    <brk id="113" max="9" man="1"/>
    <brk id="157" max="9" man="1"/>
    <brk id="205" max="9" man="1"/>
    <brk id="257" max="9" man="1"/>
    <brk id="274" max="10" man="1"/>
    <brk id="303" min="3" max="11" man="1"/>
    <brk id="431" max="255" man="1"/>
    <brk id="4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Circuit Industry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Megacorp</cp:lastModifiedBy>
  <cp:lastPrinted>2003-02-25T10:18:07Z</cp:lastPrinted>
  <dcterms:created xsi:type="dcterms:W3CDTF">2002-11-21T05:20:24Z</dcterms:created>
  <dcterms:modified xsi:type="dcterms:W3CDTF">2003-02-25T10:34:30Z</dcterms:modified>
  <cp:category/>
  <cp:version/>
  <cp:contentType/>
  <cp:contentStatus/>
</cp:coreProperties>
</file>