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+L" sheetId="1" r:id="rId1"/>
    <sheet name="B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<sst xmlns="http://schemas.openxmlformats.org/spreadsheetml/2006/main" count="372" uniqueCount="271">
  <si>
    <t>The figures have not been audited.</t>
  </si>
  <si>
    <t>CONSOLIDATED INCOME STATEMENT</t>
  </si>
  <si>
    <t>INDIVIDUAL QUARTER</t>
  </si>
  <si>
    <t>CURRENT</t>
  </si>
  <si>
    <t>YEAR</t>
  </si>
  <si>
    <t>QUARTER</t>
  </si>
  <si>
    <t>PRECEDING YEAR</t>
  </si>
  <si>
    <t>CORRESPONDING</t>
  </si>
  <si>
    <t>CUMULATIVE QUARTER</t>
  </si>
  <si>
    <t>TO DATE</t>
  </si>
  <si>
    <t>PERIOD</t>
  </si>
  <si>
    <t>(a)</t>
  </si>
  <si>
    <t>(b)</t>
  </si>
  <si>
    <t>(c)</t>
  </si>
  <si>
    <t>Turnover</t>
  </si>
  <si>
    <t>Investment income</t>
  </si>
  <si>
    <t>Other income including interest income</t>
  </si>
  <si>
    <t xml:space="preserve">Operating profit/(loss) before 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</si>
  <si>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</si>
  <si>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</si>
  <si>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</si>
  <si>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</si>
  <si>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</si>
  <si>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</si>
  <si>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</si>
  <si>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</si>
  <si>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</si>
  <si>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</si>
  <si>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</si>
  <si>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</si>
  <si>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</si>
  <si>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</si>
  <si>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</si>
  <si>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</si>
  <si>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</si>
  <si>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</si>
  <si>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</si>
  <si>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</si>
  <si>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(ii)</t>
  </si>
  <si>
    <t>(i)</t>
  </si>
  <si>
    <t>Profit/(loss) after taxation</t>
  </si>
  <si>
    <t>before deducting minority interests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</si>
  <si>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</si>
  <si>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</si>
  <si>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</si>
  <si>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</si>
  <si>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</si>
  <si>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</si>
  <si>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</si>
  <si>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</si>
  <si>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</si>
  <si>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</si>
  <si>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</si>
  <si>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</si>
  <si>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</si>
  <si>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</si>
  <si>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 :-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</si>
  <si>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</si>
  <si>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</si>
  <si>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</si>
  <si>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</si>
  <si>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</si>
  <si>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</si>
  <si>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</si>
  <si>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</si>
  <si>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Current Assets</t>
  </si>
  <si>
    <t>Trade Debtors</t>
  </si>
  <si>
    <t>Stocks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</si>
  <si>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</si>
  <si>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</si>
  <si>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</si>
  <si>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</si>
  <si>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</si>
  <si>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</si>
  <si>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</si>
  <si>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</si>
  <si>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</si>
  <si>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</si>
  <si>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</si>
  <si>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</si>
  <si>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</si>
  <si>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</si>
  <si>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</si>
  <si>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</si>
  <si>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</si>
  <si>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</si>
  <si>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Net tangible assets per share (sen)</t>
  </si>
  <si>
    <t>1.</t>
  </si>
  <si>
    <t>Accounting Policies</t>
  </si>
  <si>
    <t>2.</t>
  </si>
  <si>
    <t>Exceptional Items</t>
  </si>
  <si>
    <t>3.</t>
  </si>
  <si>
    <t>Extraordinary Items</t>
  </si>
  <si>
    <t>4.</t>
  </si>
  <si>
    <t>5.</t>
  </si>
  <si>
    <t>Pre-Acquisition Profit</t>
  </si>
  <si>
    <t>6.</t>
  </si>
  <si>
    <t>Profit on Sale of Investments and / or Properties</t>
  </si>
  <si>
    <t>7.</t>
  </si>
  <si>
    <t>8.</t>
  </si>
  <si>
    <t>Changes in the Composition of the Group</t>
  </si>
  <si>
    <t>9.</t>
  </si>
  <si>
    <t>Status of Corporate Proposals</t>
  </si>
  <si>
    <t>10.</t>
  </si>
  <si>
    <t>Seasonal or Cyclical Factors</t>
  </si>
  <si>
    <t>11.</t>
  </si>
  <si>
    <t>Changes in Share Capital</t>
  </si>
  <si>
    <t>12.</t>
  </si>
  <si>
    <t>Group Borrowings and Debt Securities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</si>
  <si>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</si>
  <si>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</si>
  <si>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</si>
  <si>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</si>
  <si>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</si>
  <si>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</si>
  <si>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</si>
  <si>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Segmental Reporting</t>
  </si>
  <si>
    <t>17.</t>
  </si>
  <si>
    <t>Material Changes in the Quarterly Results Compared to the Results of the Preceding Quarter</t>
  </si>
  <si>
    <t>Not Applicable</t>
  </si>
  <si>
    <t>18.</t>
  </si>
  <si>
    <t>19.</t>
  </si>
  <si>
    <t>Prospects for the Current Financial Year</t>
  </si>
  <si>
    <t>20.</t>
  </si>
  <si>
    <t>21.</t>
  </si>
  <si>
    <t>Dividend</t>
  </si>
  <si>
    <t>The quarterly financial statements have been prepared based on the same accounting policies</t>
  </si>
  <si>
    <t>and methods of computation as compared with the most recent annual financial statements.</t>
  </si>
  <si>
    <t>(RM '000)</t>
  </si>
  <si>
    <t>There were no pre-acquisition profit for the financial quarters under review.</t>
  </si>
  <si>
    <t>There were no extraordinary items for the financial quarters under review.</t>
  </si>
  <si>
    <t xml:space="preserve">QUARTERLY REPORT </t>
  </si>
  <si>
    <t>Intangible Assets</t>
  </si>
  <si>
    <t>-</t>
  </si>
  <si>
    <t>Other Investments</t>
  </si>
  <si>
    <t>Property Development - Non Current</t>
  </si>
  <si>
    <t>Other Debtors, Deposits and Prepayments</t>
  </si>
  <si>
    <t>Property Development - Current Portion</t>
  </si>
  <si>
    <t>Deferred Taxation</t>
  </si>
  <si>
    <t>NOTES</t>
  </si>
  <si>
    <t>Quoted Securities</t>
  </si>
  <si>
    <t>Cost</t>
  </si>
  <si>
    <t>Net Book Value</t>
  </si>
  <si>
    <t>Market Value</t>
  </si>
  <si>
    <t>RM ' 000</t>
  </si>
  <si>
    <t xml:space="preserve">The business operations of the Group are not materially affected by any seasonal or cyclical </t>
  </si>
  <si>
    <t>factors.</t>
  </si>
  <si>
    <t>Total</t>
  </si>
  <si>
    <t>The Group is not engaged in any material litigation as at to date.</t>
  </si>
  <si>
    <t>Review of the Performance of the Company and its Principal Subsidiaries</t>
  </si>
  <si>
    <t>Variance of Actual Profit from Forecast Profit</t>
  </si>
  <si>
    <t>By Activity</t>
  </si>
  <si>
    <t>Profit/(Loss)</t>
  </si>
  <si>
    <t>Assets</t>
  </si>
  <si>
    <t>Employed</t>
  </si>
  <si>
    <t xml:space="preserve">Before </t>
  </si>
  <si>
    <t>(RM ' 000)</t>
  </si>
  <si>
    <t>Manufacturing</t>
  </si>
  <si>
    <t>Property Development</t>
  </si>
  <si>
    <t>Trading</t>
  </si>
  <si>
    <t>Investment Holding</t>
  </si>
  <si>
    <t>By Geographical Location</t>
  </si>
  <si>
    <t>Malaysia</t>
  </si>
  <si>
    <t>Overseas</t>
  </si>
  <si>
    <t>The Group does not have any financial instruments with off balance sheet risk as at to date.</t>
  </si>
  <si>
    <t>The unsecured bank loans for the subsidiaries are guaranteed by the corporate guarantee issued</t>
  </si>
  <si>
    <t>by the ultimate holding company.</t>
  </si>
  <si>
    <t>TOTAL</t>
  </si>
  <si>
    <t>The Group had applied to The Securities Commission (SC) for an extension for the implementation</t>
  </si>
  <si>
    <t>31/12/1999</t>
  </si>
  <si>
    <t>Proposed Dividend</t>
  </si>
  <si>
    <t>Current</t>
  </si>
  <si>
    <t>Year</t>
  </si>
  <si>
    <t>Quarter</t>
  </si>
  <si>
    <t>To Date</t>
  </si>
  <si>
    <t>Taxation comprises :-</t>
  </si>
  <si>
    <t>Current Taxation</t>
  </si>
  <si>
    <t>Cumulative</t>
  </si>
  <si>
    <t>There were no significant changes in the composition of the Group during the financial year under</t>
  </si>
  <si>
    <t>review other than :-</t>
  </si>
  <si>
    <t>year under review.</t>
  </si>
  <si>
    <t>(Under)/over provision in prior years</t>
  </si>
  <si>
    <t xml:space="preserve">As announced to the Kuala Lumpur Stock Exchange on 19 January 2000, the Group </t>
  </si>
  <si>
    <t>Basic (based on weighted average number</t>
  </si>
  <si>
    <t>(1999 : 247,906,663 shares) (sen)</t>
  </si>
  <si>
    <t>Dividend per share</t>
  </si>
  <si>
    <t>(sen)</t>
  </si>
  <si>
    <t>Dividend Description</t>
  </si>
  <si>
    <t>Net tangible assets per share (RM)</t>
  </si>
  <si>
    <t xml:space="preserve">RM 1.00, there were no issuances and repayment of debt and equity securities, share-buy-backs, </t>
  </si>
  <si>
    <t>share cancellations, shares held as treasury shares and resale of treasury shares for the financial</t>
  </si>
  <si>
    <t>RM 1,911,600.</t>
  </si>
  <si>
    <t>AS AT END OF</t>
  </si>
  <si>
    <t xml:space="preserve">CURRENT </t>
  </si>
  <si>
    <t>AS AT PRECEDING</t>
  </si>
  <si>
    <t>FINANCIAL YEAR</t>
  </si>
  <si>
    <t>END</t>
  </si>
  <si>
    <t xml:space="preserve">Industry Sdn. Bhd., comprising 1.8 million ordinary shares of RM 1.00 each in exchange </t>
  </si>
  <si>
    <t>for 272,892 shares of TWD 10.00 each in Jentech Precision Industrial Co. Ltd. valued at</t>
  </si>
  <si>
    <t>Sdn. Bhd. for a cash consideration of RM 2,060,000.</t>
  </si>
  <si>
    <t>On 1 November 2000, the Company declared a first interim tax exempt dividend of 2 sen per share</t>
  </si>
  <si>
    <t>registered in the Records of Depositors at the close of business on 28 November 2000.</t>
  </si>
  <si>
    <t>million given to bankers in respect of facilities granted to subsidiary companies.</t>
  </si>
  <si>
    <t xml:space="preserve">As announced to the Kuala Lumpur Stock Exchange on 6 October 2000, the Group </t>
  </si>
  <si>
    <t>Quarterly report on consolidated results for the financial quarter ended 31 December, 2000.</t>
  </si>
  <si>
    <t>31/12/2000</t>
  </si>
  <si>
    <t xml:space="preserve">Other than the issuance of 2,795,000 new ordinary shares of RM 1.00 each at the issue price of </t>
  </si>
  <si>
    <t>The Group's borrowings and debt securities as at 31/12/2000 were as follows :-</t>
  </si>
  <si>
    <r>
      <t xml:space="preserve">Contingent liabilities of the Group as at to date comprise of corporate guarantee of </t>
    </r>
    <r>
      <rPr>
        <sz val="10"/>
        <rFont val="Arial"/>
        <family val="2"/>
      </rPr>
      <t>RM 108.3</t>
    </r>
  </si>
  <si>
    <t xml:space="preserve">Group segmental reporting for the financial year ended 31/12/2000 was as follows :- </t>
  </si>
  <si>
    <t xml:space="preserve">Preceding </t>
  </si>
  <si>
    <t>Total purchases</t>
  </si>
  <si>
    <t>Total disposals (net book value)</t>
  </si>
  <si>
    <t>Total profit/(loss) on disposal</t>
  </si>
  <si>
    <t>RM '000</t>
  </si>
  <si>
    <r>
      <t>of</t>
    </r>
    <r>
      <rPr>
        <sz val="10"/>
        <rFont val="Arial"/>
        <family val="2"/>
      </rPr>
      <t xml:space="preserve"> 249,942,305 </t>
    </r>
    <r>
      <rPr>
        <sz val="10"/>
        <rFont val="Arial"/>
        <family val="0"/>
      </rPr>
      <t xml:space="preserve">ordinary shares) </t>
    </r>
  </si>
  <si>
    <t xml:space="preserve">The Board has declared a First Interim Tax Exempt Dividend of 2% on </t>
  </si>
  <si>
    <t>1 November 2000 which was paid on 15 December 2000.</t>
  </si>
  <si>
    <t>There were no exceptional items for the financial quarters under review.</t>
  </si>
  <si>
    <t>Investment in quoted securities as at 31 December, 2000 were as follows :-</t>
  </si>
  <si>
    <t xml:space="preserve">of the Proposed Special Bumiputra Issue. The SC had on 15 December 2000 approved the </t>
  </si>
  <si>
    <t xml:space="preserve">deferment for the implementation until 31 March 2001. </t>
  </si>
  <si>
    <t>for the financial year ended 31 December 2000.</t>
  </si>
  <si>
    <t>The dividend was paid on 15 December 2000 to the holders of ordinary shares of the capital</t>
  </si>
  <si>
    <t xml:space="preserve">Fully diluted (assumed the remaining </t>
  </si>
  <si>
    <t xml:space="preserve">unexercised portion under ESOS of </t>
  </si>
  <si>
    <t>-Unsecured</t>
  </si>
  <si>
    <t>Bank overdrafts</t>
  </si>
  <si>
    <t>12 months</t>
  </si>
  <si>
    <t>Secured</t>
  </si>
  <si>
    <t>Portion of long term loans payable within</t>
  </si>
  <si>
    <t>Long term loans</t>
  </si>
  <si>
    <t>-Secured</t>
  </si>
  <si>
    <t>Total Borrowings</t>
  </si>
  <si>
    <t>With the Malaysian economy's growth projection at 7.0% for the year 2001 coupled with the</t>
  </si>
  <si>
    <t>concern over a possible slowdown in the US economy, the Group foresees the year ahead to be</t>
  </si>
  <si>
    <t>very challenging.</t>
  </si>
  <si>
    <t>For the current quarter under review, turnover was RM 56.6 million compared to RM 67.4 million</t>
  </si>
  <si>
    <t>achieved during the previous quarter.</t>
  </si>
  <si>
    <t>The profit before taxation recorded has dropped from RM 6.9 million to RM 2.0 million mainly</t>
  </si>
  <si>
    <t>due to the provision for diminution in value of shares amounted to RM 3.5 million and the</t>
  </si>
  <si>
    <t>MC Industry Group of Companies, which is involved in the manufacturing of printed circuit</t>
  </si>
  <si>
    <t>boards.</t>
  </si>
  <si>
    <t>The Group's 20% equity participation in the power plant project at Cambodia has also generated</t>
  </si>
  <si>
    <t>RM 3.7 million to the Group's total results.</t>
  </si>
  <si>
    <t>The Group has attributed its improvement in pre-tax profit mainly to its wholly owned subsidiary,</t>
  </si>
  <si>
    <t>Nevertheless, with the continuous cost down effort and the move to expand the customer base</t>
  </si>
  <si>
    <t xml:space="preserve">for its manufacturing sector, the Board expects the performance for 2001 to be satisfactory, </t>
  </si>
  <si>
    <t>barring any unforeseen circumstances.</t>
  </si>
  <si>
    <t>For the financial year under review, the Group has made a profit of RM 28,000 from its disposal</t>
  </si>
  <si>
    <t>of investment in unquoted shares as follows :-</t>
  </si>
  <si>
    <t>Cost of investment in unquoted shares</t>
  </si>
  <si>
    <t xml:space="preserve">Less : provision for diminution in value </t>
  </si>
  <si>
    <t>Net value of investment in unquoted shares</t>
  </si>
  <si>
    <t>Selling price of unquoted investment</t>
  </si>
  <si>
    <t>Less : net value of investment in unquoted shares</t>
  </si>
  <si>
    <t>Profit from sale of unquoted shares</t>
  </si>
  <si>
    <t>Exchange Fluctuation Account</t>
  </si>
  <si>
    <t xml:space="preserve">disposed of its entire 60% equity investment in a sub-subsidiary company, Leader Precision </t>
  </si>
  <si>
    <t xml:space="preserve">disposed of its entire investment in a sub-subsidiary company, Leader Electric (KB) </t>
  </si>
  <si>
    <t>n/a</t>
  </si>
  <si>
    <t>8,376,000 are fully exercised)-(sen)</t>
  </si>
  <si>
    <t>write-off of the Group's preliminary and pre-operating expenses previously capitalised</t>
  </si>
  <si>
    <t>of RM 1.1 million in accordance to the new accounting standard as required under MASB 1.</t>
  </si>
  <si>
    <t xml:space="preserve">Despite the reduction of RM 4.6 million as mentioned under Note 17, the Group's profit before </t>
  </si>
  <si>
    <t xml:space="preserve">taxation was 5% higher at RM 16.6 million, up from RM 15.8 million achieved during the previous </t>
  </si>
  <si>
    <t>year corresponding period.</t>
  </si>
  <si>
    <t>The Group has recorded a 11.8% rise in its turnover to RM 244.7 million for the financial year</t>
  </si>
  <si>
    <t>ended 31 December 2000.</t>
  </si>
  <si>
    <t xml:space="preserve">During the year, the Group has made a provision for diminution in value of quoted shares </t>
  </si>
  <si>
    <t>amounted to RM 3.5 million based on the share price as at 31 December 2000.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</si>
</sst>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dd\-mmm\-yy"/>
    <numFmt numFmtId="175" formatCode="0.000000"/>
    <numFmt numFmtId="176" formatCode="0.0000000"/>
    <numFmt numFmtId="177" formatCode="0.00000000"/>
    <numFmt numFmtId="178" formatCode="0.000000000"/>
    <numFmt numFmtId="179" formatCode="0.0000000000"/>
  </numFmts>
  <fonts count="10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4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8" xfId="15" applyNumberFormat="1" applyBorder="1" applyAlignment="1">
      <alignment/>
    </xf>
    <xf numFmtId="43" fontId="0" fillId="0" borderId="0" xfId="15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9" xfId="15" applyNumberFormat="1" applyBorder="1" applyAlignment="1">
      <alignment/>
    </xf>
    <xf numFmtId="165" fontId="0" fillId="0" borderId="7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10" xfId="15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11" xfId="15" applyNumberFormat="1" applyBorder="1" applyAlignment="1">
      <alignment/>
    </xf>
    <xf numFmtId="165" fontId="0" fillId="0" borderId="2" xfId="15" applyNumberFormat="1" applyBorder="1" applyAlignment="1">
      <alignment horizontal="center"/>
    </xf>
    <xf numFmtId="43" fontId="0" fillId="0" borderId="3" xfId="15" applyFont="1" applyBorder="1" applyAlignment="1">
      <alignment horizontal="center"/>
    </xf>
    <xf numFmtId="165" fontId="0" fillId="0" borderId="12" xfId="15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165" fontId="0" fillId="0" borderId="10" xfId="15" applyNumberFormat="1" applyBorder="1" applyAlignment="1">
      <alignment horizontal="center"/>
    </xf>
    <xf numFmtId="165" fontId="0" fillId="0" borderId="11" xfId="15" applyNumberFormat="1" applyBorder="1" applyAlignment="1">
      <alignment horizontal="center"/>
    </xf>
    <xf numFmtId="0" fontId="0" fillId="2" borderId="0" xfId="0" applyFill="1" applyAlignment="1" quotePrefix="1">
      <alignment/>
    </xf>
    <xf numFmtId="0" fontId="4" fillId="0" borderId="0" xfId="0" applyFont="1" applyAlignment="1">
      <alignment/>
    </xf>
    <xf numFmtId="165" fontId="0" fillId="0" borderId="3" xfId="15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165" fontId="0" fillId="0" borderId="4" xfId="15" applyNumberFormat="1" applyFont="1" applyBorder="1" applyAlignment="1">
      <alignment horizontal="center"/>
    </xf>
    <xf numFmtId="43" fontId="0" fillId="0" borderId="3" xfId="15" applyNumberFormat="1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15" applyFill="1" applyAlignment="1">
      <alignment/>
    </xf>
    <xf numFmtId="43" fontId="0" fillId="0" borderId="3" xfId="15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/>
    </xf>
    <xf numFmtId="43" fontId="0" fillId="0" borderId="3" xfId="15" applyFill="1" applyBorder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3" xfId="15" applyNumberFormat="1" applyFill="1" applyBorder="1" applyAlignment="1">
      <alignment horizontal="center"/>
    </xf>
    <xf numFmtId="165" fontId="0" fillId="0" borderId="0" xfId="15" applyNumberFormat="1" applyFill="1" applyAlignment="1">
      <alignment horizontal="center"/>
    </xf>
    <xf numFmtId="165" fontId="0" fillId="0" borderId="9" xfId="15" applyNumberFormat="1" applyFill="1" applyBorder="1" applyAlignment="1">
      <alignment horizontal="center"/>
    </xf>
    <xf numFmtId="165" fontId="0" fillId="0" borderId="10" xfId="15" applyNumberFormat="1" applyFill="1" applyBorder="1" applyAlignment="1">
      <alignment horizontal="center"/>
    </xf>
    <xf numFmtId="165" fontId="0" fillId="0" borderId="11" xfId="15" applyNumberFormat="1" applyFill="1" applyBorder="1" applyAlignment="1">
      <alignment horizontal="center"/>
    </xf>
    <xf numFmtId="165" fontId="0" fillId="0" borderId="2" xfId="15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5" fillId="0" borderId="3" xfId="15" applyNumberFormat="1" applyFont="1" applyFill="1" applyBorder="1" applyAlignment="1">
      <alignment horizontal="center"/>
    </xf>
    <xf numFmtId="165" fontId="0" fillId="0" borderId="0" xfId="15" applyNumberFormat="1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3" xfId="15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165" fontId="0" fillId="0" borderId="3" xfId="15" applyNumberForma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15" applyNumberFormat="1" applyAlignment="1">
      <alignment/>
    </xf>
    <xf numFmtId="164" fontId="0" fillId="0" borderId="8" xfId="15" applyNumberFormat="1" applyBorder="1" applyAlignment="1">
      <alignment/>
    </xf>
    <xf numFmtId="43" fontId="0" fillId="0" borderId="3" xfId="15" applyFont="1" applyBorder="1" applyAlignment="1">
      <alignment horizontal="right"/>
    </xf>
    <xf numFmtId="43" fontId="0" fillId="0" borderId="0" xfId="15" applyFill="1" applyBorder="1" applyAlignment="1">
      <alignment/>
    </xf>
    <xf numFmtId="43" fontId="0" fillId="0" borderId="0" xfId="15" applyFont="1" applyBorder="1" applyAlignment="1">
      <alignment horizontal="center"/>
    </xf>
    <xf numFmtId="0" fontId="8" fillId="0" borderId="0" xfId="0" applyFont="1" applyBorder="1" applyAlignment="1">
      <alignment/>
    </xf>
    <xf numFmtId="165" fontId="8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2"/>
  <sheetViews>
    <sheetView showGridLines="0" tabSelected="1" zoomScale="75" zoomScaleNormal="75" workbookViewId="0" topLeftCell="A94">
      <selection activeCell="F115" sqref="F115"/>
    </sheetView>
  </sheetViews>
  <sheetFormatPr defaultColWidth="9.140625" defaultRowHeight="12.75"/>
  <cols>
    <col min="1" max="3" width="3.7109375" style="0" customWidth="1"/>
    <col min="4" max="4" width="34.140625" style="0" customWidth="1"/>
    <col min="5" max="5" width="14.7109375" style="0" customWidth="1"/>
    <col min="6" max="6" width="17.421875" style="0" customWidth="1"/>
    <col min="7" max="7" width="14.7109375" style="0" customWidth="1"/>
    <col min="8" max="8" width="17.421875" style="0" customWidth="1"/>
  </cols>
  <sheetData>
    <row r="2" ht="12.75">
      <c r="A2" t="s">
        <v>131</v>
      </c>
    </row>
    <row r="4" ht="12.75">
      <c r="A4" t="s">
        <v>204</v>
      </c>
    </row>
    <row r="5" ht="12.75">
      <c r="A5" t="s">
        <v>0</v>
      </c>
    </row>
    <row r="7" spans="1:8" ht="12.75">
      <c r="A7" t="s">
        <v>1</v>
      </c>
      <c r="E7" s="1"/>
      <c r="F7" s="1"/>
      <c r="G7" s="1"/>
      <c r="H7" s="1"/>
    </row>
    <row r="8" spans="5:8" ht="12.75">
      <c r="E8" s="85" t="s">
        <v>2</v>
      </c>
      <c r="F8" s="85"/>
      <c r="G8" s="85" t="s">
        <v>8</v>
      </c>
      <c r="H8" s="85"/>
    </row>
    <row r="9" spans="5:8" ht="12.75">
      <c r="E9" s="66" t="s">
        <v>3</v>
      </c>
      <c r="F9" s="66" t="s">
        <v>6</v>
      </c>
      <c r="G9" s="66" t="s">
        <v>3</v>
      </c>
      <c r="H9" s="66" t="s">
        <v>6</v>
      </c>
    </row>
    <row r="10" spans="5:8" ht="12.75">
      <c r="E10" s="66" t="s">
        <v>4</v>
      </c>
      <c r="F10" s="66" t="s">
        <v>7</v>
      </c>
      <c r="G10" s="66" t="s">
        <v>4</v>
      </c>
      <c r="H10" s="66" t="s">
        <v>7</v>
      </c>
    </row>
    <row r="11" spans="5:8" ht="12.75">
      <c r="E11" s="66" t="s">
        <v>5</v>
      </c>
      <c r="F11" s="66" t="s">
        <v>5</v>
      </c>
      <c r="G11" s="66" t="s">
        <v>9</v>
      </c>
      <c r="H11" s="66" t="s">
        <v>10</v>
      </c>
    </row>
    <row r="12" spans="5:8" ht="12.75">
      <c r="E12" s="66" t="s">
        <v>205</v>
      </c>
      <c r="F12" s="66" t="s">
        <v>169</v>
      </c>
      <c r="G12" s="66" t="s">
        <v>205</v>
      </c>
      <c r="H12" s="66" t="s">
        <v>169</v>
      </c>
    </row>
    <row r="13" spans="5:8" ht="12.75">
      <c r="E13" s="66" t="s">
        <v>128</v>
      </c>
      <c r="F13" s="66" t="s">
        <v>128</v>
      </c>
      <c r="G13" s="66" t="s">
        <v>128</v>
      </c>
      <c r="H13" s="66" t="s">
        <v>128</v>
      </c>
    </row>
    <row r="14" spans="5:8" ht="12.75">
      <c r="E14" s="1"/>
      <c r="F14" s="1"/>
      <c r="G14" s="1"/>
      <c r="H14" s="1"/>
    </row>
    <row r="15" spans="1:8" ht="13.5" thickBot="1">
      <c r="A15">
        <v>1</v>
      </c>
      <c r="B15" t="s">
        <v>11</v>
      </c>
      <c r="C15" t="s">
        <v>14</v>
      </c>
      <c r="E15" s="60">
        <v>56561</v>
      </c>
      <c r="F15" s="25">
        <v>62799</v>
      </c>
      <c r="G15" s="9">
        <v>244680</v>
      </c>
      <c r="H15" s="43">
        <v>218764</v>
      </c>
    </row>
    <row r="16" spans="5:8" ht="12.75">
      <c r="E16" s="61"/>
      <c r="F16" s="26"/>
      <c r="G16" s="5"/>
      <c r="H16" s="26"/>
    </row>
    <row r="17" spans="2:8" ht="13.5" thickBot="1">
      <c r="B17" t="s">
        <v>12</v>
      </c>
      <c r="C17" t="s">
        <v>15</v>
      </c>
      <c r="E17" s="60">
        <v>0</v>
      </c>
      <c r="F17" s="25">
        <v>0</v>
      </c>
      <c r="G17" s="9">
        <v>0</v>
      </c>
      <c r="H17" s="43">
        <v>0</v>
      </c>
    </row>
    <row r="18" spans="5:8" ht="12.75">
      <c r="E18" s="61"/>
      <c r="F18" s="26"/>
      <c r="G18" s="5"/>
      <c r="H18" s="26"/>
    </row>
    <row r="19" spans="2:8" ht="13.5" thickBot="1">
      <c r="B19" t="s">
        <v>13</v>
      </c>
      <c r="C19" t="s">
        <v>16</v>
      </c>
      <c r="E19" s="67">
        <v>285</v>
      </c>
      <c r="F19" s="25">
        <v>495</v>
      </c>
      <c r="G19" s="74">
        <v>1748</v>
      </c>
      <c r="H19" s="43">
        <v>1735</v>
      </c>
    </row>
    <row r="20" spans="5:8" ht="13.5" thickBot="1">
      <c r="E20" s="61"/>
      <c r="F20" s="26"/>
      <c r="G20" s="5"/>
      <c r="H20" s="26"/>
    </row>
    <row r="21" spans="1:8" ht="12.75">
      <c r="A21">
        <v>2</v>
      </c>
      <c r="B21" t="s">
        <v>11</v>
      </c>
      <c r="C21" t="s">
        <v>17</v>
      </c>
      <c r="E21" s="62"/>
      <c r="F21" s="28"/>
      <c r="G21" s="14"/>
      <c r="H21" s="29"/>
    </row>
    <row r="22" spans="3:8" ht="12.75">
      <c r="C22" t="s">
        <v>18</v>
      </c>
      <c r="E22" s="63"/>
      <c r="F22" s="31"/>
      <c r="G22" s="7"/>
      <c r="H22" s="32"/>
    </row>
    <row r="23" spans="3:8" ht="12.75">
      <c r="C23" t="s">
        <v>19</v>
      </c>
      <c r="E23" s="63"/>
      <c r="F23" s="31"/>
      <c r="G23" s="7"/>
      <c r="H23" s="32"/>
    </row>
    <row r="24" spans="3:8" ht="12.75">
      <c r="C24" t="s">
        <v>20</v>
      </c>
      <c r="E24" s="63">
        <v>2829</v>
      </c>
      <c r="F24" s="31">
        <f>6671</f>
        <v>6671</v>
      </c>
      <c r="G24" s="7">
        <f>12842-G26-G28</f>
        <v>24912</v>
      </c>
      <c r="H24" s="44">
        <f>28703</f>
        <v>28703</v>
      </c>
    </row>
    <row r="25" spans="5:8" ht="12.75">
      <c r="E25" s="63"/>
      <c r="F25" s="31"/>
      <c r="G25" s="7"/>
      <c r="H25" s="32"/>
    </row>
    <row r="26" spans="2:8" ht="12.75">
      <c r="B26" t="s">
        <v>12</v>
      </c>
      <c r="C26" t="s">
        <v>21</v>
      </c>
      <c r="E26" s="63">
        <v>-409</v>
      </c>
      <c r="F26" s="31">
        <v>-409</v>
      </c>
      <c r="G26" s="7">
        <v>-1488</v>
      </c>
      <c r="H26" s="44">
        <v>-1444</v>
      </c>
    </row>
    <row r="27" spans="5:8" ht="12.75">
      <c r="E27" s="63"/>
      <c r="F27" s="31"/>
      <c r="G27" s="7"/>
      <c r="H27" s="32"/>
    </row>
    <row r="28" spans="2:8" ht="12.75">
      <c r="B28" t="s">
        <v>13</v>
      </c>
      <c r="C28" t="s">
        <v>22</v>
      </c>
      <c r="E28" s="63">
        <v>-1893</v>
      </c>
      <c r="F28" s="31">
        <v>-3432</v>
      </c>
      <c r="G28" s="59">
        <v>-10582</v>
      </c>
      <c r="H28" s="44">
        <v>-13201</v>
      </c>
    </row>
    <row r="29" spans="5:8" ht="12.75">
      <c r="E29" s="63"/>
      <c r="F29" s="31"/>
      <c r="G29" s="7"/>
      <c r="H29" s="32"/>
    </row>
    <row r="30" spans="2:8" ht="13.5" thickBot="1">
      <c r="B30" t="s">
        <v>23</v>
      </c>
      <c r="C30" t="s">
        <v>24</v>
      </c>
      <c r="E30" s="64">
        <v>0</v>
      </c>
      <c r="F30" s="25">
        <v>1764</v>
      </c>
      <c r="G30" s="9">
        <v>0</v>
      </c>
      <c r="H30" s="45">
        <v>1764</v>
      </c>
    </row>
    <row r="31" spans="5:8" ht="12.75">
      <c r="E31" s="61"/>
      <c r="F31" s="26"/>
      <c r="G31" s="5"/>
      <c r="H31" s="26"/>
    </row>
    <row r="32" spans="2:8" ht="12.75">
      <c r="B32" t="s">
        <v>25</v>
      </c>
      <c r="C32" t="s">
        <v>26</v>
      </c>
      <c r="E32" s="61"/>
      <c r="F32" s="26"/>
      <c r="G32" s="5"/>
      <c r="H32" s="26"/>
    </row>
    <row r="33" spans="3:8" ht="12.75">
      <c r="C33" t="s">
        <v>18</v>
      </c>
      <c r="E33" s="61"/>
      <c r="F33" s="26"/>
      <c r="G33" s="5"/>
      <c r="H33" s="26"/>
    </row>
    <row r="34" spans="3:8" ht="12.75">
      <c r="C34" t="s">
        <v>27</v>
      </c>
      <c r="E34" s="61"/>
      <c r="F34" s="26"/>
      <c r="G34" s="5"/>
      <c r="H34" s="26"/>
    </row>
    <row r="35" spans="3:8" ht="12.75">
      <c r="C35" t="s">
        <v>28</v>
      </c>
      <c r="E35" s="61"/>
      <c r="F35" s="26"/>
      <c r="G35" s="5"/>
      <c r="H35" s="26"/>
    </row>
    <row r="36" spans="3:8" ht="12.75">
      <c r="C36" t="s">
        <v>29</v>
      </c>
      <c r="E36" s="61">
        <f>SUM(E24:E35)</f>
        <v>527</v>
      </c>
      <c r="F36" s="61">
        <f>SUM(F24:F35)</f>
        <v>4594</v>
      </c>
      <c r="G36" s="5">
        <f>SUM(G24:G35)</f>
        <v>12842</v>
      </c>
      <c r="H36" s="5">
        <f>SUM(H24:H35)</f>
        <v>15822</v>
      </c>
    </row>
    <row r="37" spans="5:8" ht="12.75">
      <c r="E37" s="61"/>
      <c r="F37" s="26"/>
      <c r="G37" s="5"/>
      <c r="H37" s="26"/>
    </row>
    <row r="38" spans="2:8" ht="12.75">
      <c r="B38" t="s">
        <v>30</v>
      </c>
      <c r="C38" t="s">
        <v>31</v>
      </c>
      <c r="E38" s="61"/>
      <c r="F38" s="26"/>
      <c r="G38" s="5"/>
      <c r="H38" s="26"/>
    </row>
    <row r="39" spans="3:8" ht="13.5" thickBot="1">
      <c r="C39" t="s">
        <v>32</v>
      </c>
      <c r="E39" s="60">
        <v>1513</v>
      </c>
      <c r="F39" s="25">
        <v>0</v>
      </c>
      <c r="G39" s="9">
        <v>3736</v>
      </c>
      <c r="H39" s="43">
        <v>0</v>
      </c>
    </row>
    <row r="40" spans="5:8" ht="12.75">
      <c r="E40" s="61"/>
      <c r="F40" s="26"/>
      <c r="G40" s="5"/>
      <c r="H40" s="26"/>
    </row>
    <row r="41" spans="2:8" ht="12.75">
      <c r="B41" t="s">
        <v>33</v>
      </c>
      <c r="C41" t="s">
        <v>34</v>
      </c>
      <c r="E41" s="61"/>
      <c r="F41" s="26"/>
      <c r="G41" s="5"/>
      <c r="H41" s="26"/>
    </row>
    <row r="42" spans="3:8" ht="12.75">
      <c r="C42" t="s">
        <v>35</v>
      </c>
      <c r="E42" s="61">
        <f>+E36+E39</f>
        <v>2040</v>
      </c>
      <c r="F42" s="61">
        <f>+F36+F39</f>
        <v>4594</v>
      </c>
      <c r="G42" s="5">
        <f>+G36+G39</f>
        <v>16578</v>
      </c>
      <c r="H42" s="5">
        <f>+H36+H39</f>
        <v>15822</v>
      </c>
    </row>
    <row r="43" spans="5:8" ht="12.75">
      <c r="E43" s="61"/>
      <c r="F43" s="26"/>
      <c r="G43" s="5"/>
      <c r="H43" s="26"/>
    </row>
    <row r="44" spans="2:8" ht="13.5" thickBot="1">
      <c r="B44" t="s">
        <v>36</v>
      </c>
      <c r="C44" t="s">
        <v>37</v>
      </c>
      <c r="E44" s="60">
        <v>-1154</v>
      </c>
      <c r="F44" s="25">
        <v>512</v>
      </c>
      <c r="G44" s="9">
        <v>-1932</v>
      </c>
      <c r="H44" s="43">
        <v>512</v>
      </c>
    </row>
    <row r="45" spans="5:8" ht="12.75">
      <c r="E45" s="61"/>
      <c r="F45" s="26"/>
      <c r="G45" s="5"/>
      <c r="H45" s="26"/>
    </row>
    <row r="46" spans="2:8" ht="12.75">
      <c r="B46" s="2" t="s">
        <v>39</v>
      </c>
      <c r="C46" t="s">
        <v>39</v>
      </c>
      <c r="D46" t="s">
        <v>40</v>
      </c>
      <c r="E46" s="61"/>
      <c r="F46" s="26"/>
      <c r="G46" s="5"/>
      <c r="H46" s="26"/>
    </row>
    <row r="47" spans="4:8" ht="12.75">
      <c r="D47" t="s">
        <v>41</v>
      </c>
      <c r="E47" s="61">
        <f>+E42+E44</f>
        <v>886</v>
      </c>
      <c r="F47" s="61">
        <f>+F42+F44</f>
        <v>5106</v>
      </c>
      <c r="G47" s="5">
        <f>+G42+G44</f>
        <v>14646</v>
      </c>
      <c r="H47" s="5">
        <f>+H42+H44</f>
        <v>16334</v>
      </c>
    </row>
    <row r="48" spans="5:8" ht="12.75">
      <c r="E48" s="61"/>
      <c r="F48" s="26"/>
      <c r="G48" s="5"/>
      <c r="H48" s="26"/>
    </row>
    <row r="49" spans="3:8" ht="13.5" thickBot="1">
      <c r="C49" t="s">
        <v>38</v>
      </c>
      <c r="D49" t="s">
        <v>42</v>
      </c>
      <c r="E49" s="60">
        <v>0</v>
      </c>
      <c r="F49" s="25">
        <v>-27</v>
      </c>
      <c r="G49" s="9">
        <v>-30</v>
      </c>
      <c r="H49" s="43">
        <v>-122</v>
      </c>
    </row>
    <row r="50" spans="5:8" ht="12.75">
      <c r="E50" s="61"/>
      <c r="F50" s="26"/>
      <c r="G50" s="5"/>
      <c r="H50" s="26"/>
    </row>
    <row r="51" spans="2:8" ht="12.75">
      <c r="B51" t="s">
        <v>43</v>
      </c>
      <c r="C51" t="s">
        <v>40</v>
      </c>
      <c r="E51" s="61"/>
      <c r="F51" s="26"/>
      <c r="G51" s="5"/>
      <c r="H51" s="26"/>
    </row>
    <row r="52" spans="3:8" ht="12.75">
      <c r="C52" t="s">
        <v>44</v>
      </c>
      <c r="E52" s="61">
        <f>+E47+E49</f>
        <v>886</v>
      </c>
      <c r="F52" s="61">
        <f>+F47+F49</f>
        <v>5079</v>
      </c>
      <c r="G52" s="5">
        <f>+G47+G49</f>
        <v>14616</v>
      </c>
      <c r="H52" s="5">
        <f>+H47+H49</f>
        <v>16212</v>
      </c>
    </row>
    <row r="53" spans="5:8" ht="12.75">
      <c r="E53" s="1"/>
      <c r="F53" s="1"/>
      <c r="H53" s="1"/>
    </row>
    <row r="55" spans="5:8" ht="12.75">
      <c r="E55" s="86" t="s">
        <v>2</v>
      </c>
      <c r="F55" s="86"/>
      <c r="G55" s="86" t="s">
        <v>8</v>
      </c>
      <c r="H55" s="86"/>
    </row>
    <row r="56" spans="5:8" ht="12.75">
      <c r="E56" s="1" t="s">
        <v>3</v>
      </c>
      <c r="F56" s="1" t="s">
        <v>6</v>
      </c>
      <c r="G56" s="1" t="s">
        <v>3</v>
      </c>
      <c r="H56" s="1" t="s">
        <v>6</v>
      </c>
    </row>
    <row r="57" spans="5:8" ht="12.75">
      <c r="E57" s="1" t="s">
        <v>4</v>
      </c>
      <c r="F57" s="1" t="s">
        <v>7</v>
      </c>
      <c r="G57" s="1" t="s">
        <v>4</v>
      </c>
      <c r="H57" s="1" t="s">
        <v>7</v>
      </c>
    </row>
    <row r="58" spans="5:8" ht="12.75">
      <c r="E58" s="1" t="s">
        <v>5</v>
      </c>
      <c r="F58" s="1" t="s">
        <v>5</v>
      </c>
      <c r="G58" s="1" t="s">
        <v>9</v>
      </c>
      <c r="H58" s="1" t="s">
        <v>10</v>
      </c>
    </row>
    <row r="59" spans="5:8" ht="12.75">
      <c r="E59" s="66" t="s">
        <v>205</v>
      </c>
      <c r="F59" s="66" t="s">
        <v>169</v>
      </c>
      <c r="G59" s="66" t="s">
        <v>205</v>
      </c>
      <c r="H59" s="66" t="s">
        <v>169</v>
      </c>
    </row>
    <row r="60" spans="5:8" ht="12.75">
      <c r="E60" s="1" t="s">
        <v>128</v>
      </c>
      <c r="F60" s="1" t="s">
        <v>128</v>
      </c>
      <c r="G60" s="1" t="s">
        <v>128</v>
      </c>
      <c r="H60" s="1" t="s">
        <v>128</v>
      </c>
    </row>
    <row r="62" ht="13.5" thickBot="1"/>
    <row r="63" spans="2:8" ht="12.75">
      <c r="B63" t="s">
        <v>45</v>
      </c>
      <c r="C63" t="s">
        <v>39</v>
      </c>
      <c r="D63" t="s">
        <v>46</v>
      </c>
      <c r="E63" s="38">
        <v>0</v>
      </c>
      <c r="F63" s="28">
        <v>0</v>
      </c>
      <c r="G63" s="14">
        <v>0</v>
      </c>
      <c r="H63" s="46">
        <v>0</v>
      </c>
    </row>
    <row r="64" spans="5:8" ht="12.75">
      <c r="E64" s="39"/>
      <c r="F64" s="31"/>
      <c r="G64" s="7"/>
      <c r="H64" s="32"/>
    </row>
    <row r="65" spans="3:8" ht="12.75">
      <c r="C65" t="s">
        <v>38</v>
      </c>
      <c r="D65" t="s">
        <v>42</v>
      </c>
      <c r="E65" s="39">
        <v>0</v>
      </c>
      <c r="F65" s="31">
        <v>0</v>
      </c>
      <c r="G65" s="7">
        <v>0</v>
      </c>
      <c r="H65" s="44">
        <v>0</v>
      </c>
    </row>
    <row r="66" spans="5:8" ht="12.75">
      <c r="E66" s="39"/>
      <c r="F66" s="31"/>
      <c r="G66" s="7"/>
      <c r="H66" s="32"/>
    </row>
    <row r="67" spans="3:8" ht="12.75">
      <c r="C67" t="s">
        <v>47</v>
      </c>
      <c r="D67" t="s">
        <v>48</v>
      </c>
      <c r="E67" s="39"/>
      <c r="F67" s="31"/>
      <c r="G67" s="7"/>
      <c r="H67" s="32"/>
    </row>
    <row r="68" spans="4:8" ht="13.5" thickBot="1">
      <c r="D68" t="s">
        <v>49</v>
      </c>
      <c r="E68" s="40">
        <v>0</v>
      </c>
      <c r="F68" s="25">
        <v>0</v>
      </c>
      <c r="G68" s="9">
        <v>0</v>
      </c>
      <c r="H68" s="45">
        <v>0</v>
      </c>
    </row>
    <row r="69" spans="5:8" ht="12.75">
      <c r="E69" s="26"/>
      <c r="F69" s="26"/>
      <c r="G69" s="5"/>
      <c r="H69" s="26"/>
    </row>
    <row r="70" spans="2:8" ht="12.75">
      <c r="B70" t="s">
        <v>50</v>
      </c>
      <c r="C70" t="s">
        <v>51</v>
      </c>
      <c r="E70" s="26"/>
      <c r="F70" s="26"/>
      <c r="G70" s="5"/>
      <c r="H70" s="26"/>
    </row>
    <row r="71" spans="3:8" ht="12.75">
      <c r="C71" t="s">
        <v>52</v>
      </c>
      <c r="E71" s="26"/>
      <c r="F71" s="26"/>
      <c r="G71" s="5"/>
      <c r="H71" s="26"/>
    </row>
    <row r="72" spans="3:8" ht="13.5" thickBot="1">
      <c r="C72" t="s">
        <v>53</v>
      </c>
      <c r="E72" s="65">
        <f>+E52</f>
        <v>886</v>
      </c>
      <c r="F72" s="65">
        <f>+F52</f>
        <v>5079</v>
      </c>
      <c r="G72" s="8">
        <f>+G52</f>
        <v>14616</v>
      </c>
      <c r="H72" s="34">
        <f>+H52</f>
        <v>16212</v>
      </c>
    </row>
    <row r="73" spans="5:8" ht="13.5" thickTop="1">
      <c r="E73" s="48"/>
      <c r="F73" s="1"/>
      <c r="H73" s="1"/>
    </row>
    <row r="74" spans="1:8" ht="12.75">
      <c r="A74">
        <v>3</v>
      </c>
      <c r="B74" t="s">
        <v>11</v>
      </c>
      <c r="C74" t="s">
        <v>54</v>
      </c>
      <c r="E74" s="48"/>
      <c r="F74" s="1"/>
      <c r="H74" s="1"/>
    </row>
    <row r="75" spans="3:8" ht="12.75">
      <c r="C75" t="s">
        <v>55</v>
      </c>
      <c r="E75" s="48"/>
      <c r="F75" s="1"/>
      <c r="H75" s="1"/>
    </row>
    <row r="76" spans="3:8" ht="12.75">
      <c r="C76" t="s">
        <v>56</v>
      </c>
      <c r="E76" s="48"/>
      <c r="F76" s="1"/>
      <c r="H76" s="1"/>
    </row>
    <row r="77" spans="5:8" ht="12.75">
      <c r="E77" s="48"/>
      <c r="F77" s="1"/>
      <c r="H77" s="1"/>
    </row>
    <row r="78" spans="3:8" ht="12.75">
      <c r="C78" t="s">
        <v>39</v>
      </c>
      <c r="D78" s="48" t="s">
        <v>183</v>
      </c>
      <c r="E78" s="48"/>
      <c r="F78" s="51"/>
      <c r="G78" s="48"/>
      <c r="H78" s="1"/>
    </row>
    <row r="79" spans="4:8" ht="12.75">
      <c r="D79" s="48" t="s">
        <v>215</v>
      </c>
      <c r="E79" s="48"/>
      <c r="F79" s="51"/>
      <c r="G79" s="48"/>
      <c r="H79" s="1"/>
    </row>
    <row r="80" spans="4:8" ht="13.5" thickBot="1">
      <c r="D80" s="52" t="s">
        <v>184</v>
      </c>
      <c r="E80" s="50">
        <f>+(E52/249706)*100</f>
        <v>0.354817265103762</v>
      </c>
      <c r="F80" s="53">
        <v>2.05</v>
      </c>
      <c r="G80" s="72">
        <f>+(G52/249942)*100</f>
        <v>5.847756679549655</v>
      </c>
      <c r="H80" s="47">
        <v>6.54</v>
      </c>
    </row>
    <row r="81" spans="5:8" ht="12.75">
      <c r="E81" s="49"/>
      <c r="F81" s="24"/>
      <c r="G81" s="49"/>
      <c r="H81" s="24"/>
    </row>
    <row r="82" spans="3:8" ht="12.75">
      <c r="C82" t="s">
        <v>38</v>
      </c>
      <c r="D82" s="48" t="s">
        <v>224</v>
      </c>
      <c r="E82" s="49"/>
      <c r="F82" s="24"/>
      <c r="G82" s="49"/>
      <c r="H82" s="24"/>
    </row>
    <row r="83" spans="4:8" ht="12.75">
      <c r="D83" s="48" t="s">
        <v>225</v>
      </c>
      <c r="E83" s="49"/>
      <c r="F83" s="24"/>
      <c r="G83" s="49"/>
      <c r="H83" s="24"/>
    </row>
    <row r="84" spans="4:8" ht="13.5" thickBot="1">
      <c r="D84" s="52" t="s">
        <v>261</v>
      </c>
      <c r="E84" s="50">
        <v>0.35</v>
      </c>
      <c r="F84" s="80" t="s">
        <v>260</v>
      </c>
      <c r="G84" s="50">
        <v>5.79</v>
      </c>
      <c r="H84" s="80" t="s">
        <v>260</v>
      </c>
    </row>
    <row r="85" spans="5:7" ht="12.75">
      <c r="E85" s="48"/>
      <c r="G85" s="48"/>
    </row>
    <row r="86" spans="1:7" ht="12.75">
      <c r="A86">
        <v>4</v>
      </c>
      <c r="B86" t="s">
        <v>11</v>
      </c>
      <c r="C86" t="s">
        <v>185</v>
      </c>
      <c r="D86" s="48"/>
      <c r="E86" s="48"/>
      <c r="G86" s="48"/>
    </row>
    <row r="87" spans="3:8" ht="12.75">
      <c r="C87" t="s">
        <v>186</v>
      </c>
      <c r="D87" s="48"/>
      <c r="E87" s="49">
        <v>0</v>
      </c>
      <c r="F87" s="49">
        <v>3</v>
      </c>
      <c r="G87" s="49">
        <v>2</v>
      </c>
      <c r="H87" s="49">
        <v>3</v>
      </c>
    </row>
    <row r="88" spans="4:7" ht="12.75">
      <c r="D88" s="48"/>
      <c r="E88" s="48"/>
      <c r="G88" s="48"/>
    </row>
    <row r="89" spans="2:5" ht="12.75">
      <c r="B89" t="s">
        <v>12</v>
      </c>
      <c r="C89" t="s">
        <v>187</v>
      </c>
      <c r="D89" s="48"/>
      <c r="E89" t="s">
        <v>216</v>
      </c>
    </row>
    <row r="90" spans="4:5" ht="12.75">
      <c r="D90" s="48"/>
      <c r="E90" t="s">
        <v>217</v>
      </c>
    </row>
    <row r="91" spans="4:7" ht="12.75">
      <c r="D91" s="48"/>
      <c r="E91" s="48"/>
      <c r="G91" s="48"/>
    </row>
    <row r="92" spans="4:8" ht="12.75">
      <c r="D92" s="48"/>
      <c r="E92" s="48"/>
      <c r="G92" s="48" t="s">
        <v>192</v>
      </c>
      <c r="H92" t="s">
        <v>194</v>
      </c>
    </row>
    <row r="93" spans="4:8" ht="12.75">
      <c r="D93" s="48"/>
      <c r="E93" s="48"/>
      <c r="G93" s="48" t="s">
        <v>193</v>
      </c>
      <c r="H93" t="s">
        <v>195</v>
      </c>
    </row>
    <row r="94" spans="4:8" ht="12.75">
      <c r="D94" s="48"/>
      <c r="E94" s="48"/>
      <c r="G94" s="48" t="s">
        <v>5</v>
      </c>
      <c r="H94" t="s">
        <v>196</v>
      </c>
    </row>
    <row r="95" spans="4:7" ht="12.75">
      <c r="D95" s="48"/>
      <c r="E95" s="48"/>
      <c r="G95" s="48"/>
    </row>
    <row r="96" spans="1:8" ht="13.5" thickBot="1">
      <c r="A96">
        <v>5</v>
      </c>
      <c r="B96" t="s">
        <v>188</v>
      </c>
      <c r="D96" s="48"/>
      <c r="E96" s="50"/>
      <c r="F96" s="35"/>
      <c r="G96" s="50">
        <v>1.25</v>
      </c>
      <c r="H96" s="35">
        <v>1.21</v>
      </c>
    </row>
    <row r="97" spans="4:8" ht="12.75">
      <c r="D97" s="48"/>
      <c r="E97" s="81"/>
      <c r="F97" s="82"/>
      <c r="G97" s="81"/>
      <c r="H97" s="82"/>
    </row>
    <row r="98" spans="4:8" ht="12.75">
      <c r="D98" s="48"/>
      <c r="E98" s="81"/>
      <c r="F98" s="82"/>
      <c r="G98" s="81"/>
      <c r="H98" s="82"/>
    </row>
    <row r="99" spans="4:8" ht="12.75">
      <c r="D99" s="48"/>
      <c r="E99" s="81"/>
      <c r="F99" s="82"/>
      <c r="G99" s="81"/>
      <c r="H99" s="82"/>
    </row>
    <row r="100" spans="4:8" ht="12.75">
      <c r="D100" s="48"/>
      <c r="E100" s="81"/>
      <c r="F100" s="82"/>
      <c r="G100" s="81"/>
      <c r="H100" s="82"/>
    </row>
    <row r="101" spans="4:8" ht="12.75">
      <c r="D101" s="48"/>
      <c r="E101" s="81"/>
      <c r="F101" s="82"/>
      <c r="G101" s="81"/>
      <c r="H101" s="82"/>
    </row>
    <row r="102" spans="4:8" ht="12.75">
      <c r="D102" s="48"/>
      <c r="E102" s="81"/>
      <c r="F102" s="82"/>
      <c r="G102" s="81"/>
      <c r="H102" s="82"/>
    </row>
    <row r="103" spans="2:7" ht="12.75">
      <c r="B103" s="4"/>
      <c r="C103" s="4"/>
      <c r="D103" s="77"/>
      <c r="E103" s="77"/>
      <c r="F103" s="4"/>
      <c r="G103" s="77"/>
    </row>
    <row r="104" spans="2:7" ht="12.75">
      <c r="B104" s="75"/>
      <c r="C104" s="4"/>
      <c r="D104" s="77"/>
      <c r="E104" s="77"/>
      <c r="F104" s="4"/>
      <c r="G104" s="77"/>
    </row>
    <row r="105" spans="2:7" ht="12.75">
      <c r="B105" s="4"/>
      <c r="C105" s="4"/>
      <c r="D105" s="77"/>
      <c r="E105" s="4"/>
      <c r="F105" s="4"/>
      <c r="G105" s="4"/>
    </row>
    <row r="106" spans="2:7" ht="12.75">
      <c r="B106" s="83"/>
      <c r="C106" s="83"/>
      <c r="D106" s="83"/>
      <c r="E106" s="84"/>
      <c r="F106" s="4"/>
      <c r="G106" s="4"/>
    </row>
    <row r="107" spans="2:7" ht="12.75">
      <c r="B107" s="83"/>
      <c r="C107" s="83"/>
      <c r="D107" s="83"/>
      <c r="E107" s="84"/>
      <c r="F107" s="4"/>
      <c r="G107" s="4"/>
    </row>
    <row r="108" spans="2:7" ht="12.75">
      <c r="B108" s="83"/>
      <c r="C108" s="83"/>
      <c r="D108" s="83"/>
      <c r="E108" s="84"/>
      <c r="F108" s="4"/>
      <c r="G108" s="4"/>
    </row>
    <row r="109" spans="2:7" ht="12.75">
      <c r="B109" s="83"/>
      <c r="C109" s="83"/>
      <c r="D109" s="83"/>
      <c r="E109" s="84"/>
      <c r="F109" s="4"/>
      <c r="G109" s="4"/>
    </row>
    <row r="110" spans="2:7" ht="12.75">
      <c r="B110" s="83"/>
      <c r="C110" s="83"/>
      <c r="D110" s="83"/>
      <c r="E110" s="84"/>
      <c r="F110" s="4"/>
      <c r="G110" s="4"/>
    </row>
    <row r="111" spans="2:7" ht="12.75">
      <c r="B111" s="83"/>
      <c r="C111" s="83"/>
      <c r="D111" s="83"/>
      <c r="E111" s="83"/>
      <c r="F111" s="4"/>
      <c r="G111" s="4"/>
    </row>
    <row r="112" spans="2:7" ht="12.75">
      <c r="B112" s="4"/>
      <c r="C112" s="4"/>
      <c r="D112" s="4"/>
      <c r="E112" s="4"/>
      <c r="F112" s="4"/>
      <c r="G112" s="4"/>
    </row>
  </sheetData>
  <mergeCells count="4">
    <mergeCell ref="E8:F8"/>
    <mergeCell ref="G8:H8"/>
    <mergeCell ref="E55:F55"/>
    <mergeCell ref="G55:H55"/>
  </mergeCells>
  <printOptions/>
  <pageMargins left="0.53" right="0.24" top="1" bottom="0.63" header="0.5" footer="0.5"/>
  <pageSetup horizontalDpi="600" verticalDpi="600" orientation="portrait" scale="9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7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2" ht="12.75">
      <c r="A2" t="s">
        <v>57</v>
      </c>
    </row>
    <row r="4" spans="5:6" ht="12.75">
      <c r="E4" s="1" t="s">
        <v>58</v>
      </c>
      <c r="F4" s="1" t="s">
        <v>58</v>
      </c>
    </row>
    <row r="5" spans="5:6" ht="12.75">
      <c r="E5" s="1" t="s">
        <v>59</v>
      </c>
      <c r="F5" s="1" t="s">
        <v>60</v>
      </c>
    </row>
    <row r="6" spans="5:6" ht="12.75">
      <c r="E6" s="1" t="s">
        <v>3</v>
      </c>
      <c r="F6" s="1" t="s">
        <v>61</v>
      </c>
    </row>
    <row r="7" spans="5:6" ht="12.75">
      <c r="E7" s="1" t="s">
        <v>5</v>
      </c>
      <c r="F7" s="1" t="s">
        <v>62</v>
      </c>
    </row>
    <row r="8" spans="5:6" ht="12.75">
      <c r="E8" s="1" t="s">
        <v>205</v>
      </c>
      <c r="F8" s="1" t="s">
        <v>169</v>
      </c>
    </row>
    <row r="9" spans="5:6" ht="12.75">
      <c r="E9" s="1" t="s">
        <v>128</v>
      </c>
      <c r="F9" s="1" t="s">
        <v>128</v>
      </c>
    </row>
    <row r="11" spans="1:6" ht="12.75">
      <c r="A11">
        <v>1</v>
      </c>
      <c r="B11" t="s">
        <v>63</v>
      </c>
      <c r="E11" s="5">
        <v>122872</v>
      </c>
      <c r="F11" s="5">
        <v>128463</v>
      </c>
    </row>
    <row r="12" spans="5:6" ht="12.75">
      <c r="E12" s="5"/>
      <c r="F12" s="5"/>
    </row>
    <row r="13" spans="1:6" ht="12.75">
      <c r="A13">
        <v>2</v>
      </c>
      <c r="B13" t="s">
        <v>64</v>
      </c>
      <c r="E13" s="5">
        <v>9782</v>
      </c>
      <c r="F13" s="10">
        <v>6046</v>
      </c>
    </row>
    <row r="14" spans="5:6" ht="12.75">
      <c r="E14" s="5"/>
      <c r="F14" s="5"/>
    </row>
    <row r="15" spans="1:6" ht="12.75">
      <c r="A15">
        <v>3</v>
      </c>
      <c r="B15" t="s">
        <v>134</v>
      </c>
      <c r="E15" s="5">
        <v>18275</v>
      </c>
      <c r="F15" s="5">
        <v>20611</v>
      </c>
    </row>
    <row r="16" spans="5:6" ht="12.75">
      <c r="E16" s="5"/>
      <c r="F16" s="5"/>
    </row>
    <row r="17" spans="1:6" ht="12.75">
      <c r="A17">
        <v>4</v>
      </c>
      <c r="B17" t="s">
        <v>132</v>
      </c>
      <c r="E17" s="5">
        <v>34015</v>
      </c>
      <c r="F17" s="5">
        <v>36155</v>
      </c>
    </row>
    <row r="18" spans="5:6" ht="12.75">
      <c r="E18" s="5"/>
      <c r="F18" s="5"/>
    </row>
    <row r="19" spans="1:6" ht="12.75">
      <c r="A19">
        <v>5</v>
      </c>
      <c r="B19" t="s">
        <v>135</v>
      </c>
      <c r="E19" s="5">
        <v>73707</v>
      </c>
      <c r="F19" s="5">
        <v>71848</v>
      </c>
    </row>
    <row r="20" spans="5:6" ht="12.75">
      <c r="E20" s="5"/>
      <c r="F20" s="5"/>
    </row>
    <row r="21" spans="1:6" ht="12.75">
      <c r="A21">
        <v>6</v>
      </c>
      <c r="B21" t="s">
        <v>65</v>
      </c>
      <c r="E21" s="5"/>
      <c r="F21" s="5"/>
    </row>
    <row r="22" spans="5:6" ht="13.5" thickBot="1">
      <c r="E22" s="5"/>
      <c r="F22" s="5"/>
    </row>
    <row r="23" spans="3:6" ht="12.75">
      <c r="C23" s="3" t="s">
        <v>67</v>
      </c>
      <c r="D23" s="3"/>
      <c r="E23" s="27">
        <v>44529</v>
      </c>
      <c r="F23" s="11">
        <v>43480</v>
      </c>
    </row>
    <row r="24" spans="3:6" ht="12.75">
      <c r="C24" s="3" t="s">
        <v>137</v>
      </c>
      <c r="D24" s="3"/>
      <c r="E24" s="30">
        <v>8612</v>
      </c>
      <c r="F24" s="12">
        <v>11830</v>
      </c>
    </row>
    <row r="25" spans="3:6" ht="12.75">
      <c r="C25" s="3" t="s">
        <v>66</v>
      </c>
      <c r="D25" s="3"/>
      <c r="E25" s="30">
        <v>59300</v>
      </c>
      <c r="F25" s="12">
        <v>63162</v>
      </c>
    </row>
    <row r="26" spans="3:6" ht="12.75">
      <c r="C26" s="3" t="s">
        <v>136</v>
      </c>
      <c r="D26" s="3"/>
      <c r="E26" s="30">
        <v>9475</v>
      </c>
      <c r="F26" s="12">
        <v>6269</v>
      </c>
    </row>
    <row r="27" spans="3:6" ht="12.75">
      <c r="C27" s="3" t="s">
        <v>68</v>
      </c>
      <c r="D27" s="3"/>
      <c r="E27" s="30">
        <v>15802</v>
      </c>
      <c r="F27" s="12">
        <v>10742</v>
      </c>
    </row>
    <row r="28" spans="3:6" ht="13.5" thickBot="1">
      <c r="C28" s="3" t="s">
        <v>69</v>
      </c>
      <c r="D28" s="3"/>
      <c r="E28" s="33">
        <v>16388</v>
      </c>
      <c r="F28" s="13">
        <v>13287</v>
      </c>
    </row>
    <row r="29" spans="3:6" ht="12.75">
      <c r="C29" s="3"/>
      <c r="D29" s="3"/>
      <c r="E29" s="7"/>
      <c r="F29" s="7"/>
    </row>
    <row r="30" spans="3:6" ht="13.5" thickBot="1">
      <c r="C30" s="3"/>
      <c r="D30" s="3"/>
      <c r="E30" s="9">
        <f>SUM(E23:E29)</f>
        <v>154106</v>
      </c>
      <c r="F30" s="9">
        <f>SUM(F23:F29)</f>
        <v>148770</v>
      </c>
    </row>
    <row r="31" spans="5:6" ht="12.75">
      <c r="E31" s="5"/>
      <c r="F31" s="5"/>
    </row>
    <row r="32" spans="1:6" ht="12.75">
      <c r="A32">
        <v>7</v>
      </c>
      <c r="B32" t="s">
        <v>70</v>
      </c>
      <c r="E32" s="5"/>
      <c r="F32" s="5"/>
    </row>
    <row r="33" spans="5:6" ht="13.5" thickBot="1">
      <c r="E33" s="5"/>
      <c r="F33" s="5"/>
    </row>
    <row r="34" spans="3:6" ht="12.75">
      <c r="C34" s="3" t="s">
        <v>71</v>
      </c>
      <c r="D34" s="3"/>
      <c r="E34" s="27">
        <v>15137</v>
      </c>
      <c r="F34" s="11">
        <v>11916</v>
      </c>
    </row>
    <row r="35" spans="3:6" ht="12.75">
      <c r="C35" s="3" t="s">
        <v>72</v>
      </c>
      <c r="D35" s="3"/>
      <c r="E35" s="30">
        <v>31174</v>
      </c>
      <c r="F35" s="12">
        <v>36731</v>
      </c>
    </row>
    <row r="36" spans="3:6" ht="12.75">
      <c r="C36" s="3" t="s">
        <v>73</v>
      </c>
      <c r="D36" s="3"/>
      <c r="E36" s="30">
        <v>10847</v>
      </c>
      <c r="F36" s="12">
        <v>13663</v>
      </c>
    </row>
    <row r="37" spans="3:6" ht="12.75">
      <c r="C37" s="3" t="s">
        <v>74</v>
      </c>
      <c r="D37" s="3"/>
      <c r="E37" s="30">
        <v>885</v>
      </c>
      <c r="F37" s="12">
        <v>0</v>
      </c>
    </row>
    <row r="38" spans="3:6" ht="13.5" thickBot="1">
      <c r="C38" s="3" t="s">
        <v>170</v>
      </c>
      <c r="D38" s="3"/>
      <c r="E38" s="33">
        <v>0</v>
      </c>
      <c r="F38" s="13">
        <v>5355</v>
      </c>
    </row>
    <row r="39" spans="3:6" ht="12.75">
      <c r="C39" s="3"/>
      <c r="D39" s="3"/>
      <c r="E39" s="14"/>
      <c r="F39" s="14"/>
    </row>
    <row r="40" spans="3:6" ht="13.5" thickBot="1">
      <c r="C40" s="3"/>
      <c r="D40" s="3"/>
      <c r="E40" s="9">
        <f>SUM(E34:E39)</f>
        <v>58043</v>
      </c>
      <c r="F40" s="9">
        <f>SUM(F34:F39)</f>
        <v>67665</v>
      </c>
    </row>
    <row r="41" spans="5:6" ht="12.75">
      <c r="E41" s="5"/>
      <c r="F41" s="5"/>
    </row>
    <row r="42" spans="1:6" ht="13.5" thickBot="1">
      <c r="A42">
        <v>8</v>
      </c>
      <c r="B42" t="s">
        <v>75</v>
      </c>
      <c r="E42" s="9">
        <f>+E30-E40</f>
        <v>96063</v>
      </c>
      <c r="F42" s="9">
        <f>+F30-F40</f>
        <v>81105</v>
      </c>
    </row>
    <row r="43" spans="5:6" ht="12.75">
      <c r="E43" s="7"/>
      <c r="F43" s="7"/>
    </row>
    <row r="44" spans="5:6" ht="13.5" thickBot="1">
      <c r="E44" s="8">
        <f>SUM(E11:E19)+E42</f>
        <v>354714</v>
      </c>
      <c r="F44" s="8">
        <f>SUM(F11:F19)+F42</f>
        <v>344228</v>
      </c>
    </row>
    <row r="45" spans="5:6" ht="13.5" thickTop="1">
      <c r="E45" s="5"/>
      <c r="F45" s="5"/>
    </row>
    <row r="46" spans="1:6" ht="12.75">
      <c r="A46">
        <v>9</v>
      </c>
      <c r="B46" t="s">
        <v>77</v>
      </c>
      <c r="E46" s="5">
        <v>250702</v>
      </c>
      <c r="F46" s="5">
        <v>247907</v>
      </c>
    </row>
    <row r="47" spans="5:6" ht="12.75">
      <c r="E47" s="5"/>
      <c r="F47" s="5"/>
    </row>
    <row r="48" spans="2:6" ht="13.5" thickBot="1">
      <c r="B48" t="s">
        <v>78</v>
      </c>
      <c r="E48" s="5"/>
      <c r="F48" s="5"/>
    </row>
    <row r="49" spans="3:6" ht="12.75">
      <c r="C49" s="3" t="s">
        <v>79</v>
      </c>
      <c r="D49" s="3"/>
      <c r="E49" s="27">
        <v>0</v>
      </c>
      <c r="F49" s="15" t="s">
        <v>133</v>
      </c>
    </row>
    <row r="50" spans="3:6" ht="12.75">
      <c r="C50" s="3" t="s">
        <v>80</v>
      </c>
      <c r="D50" s="3"/>
      <c r="E50" s="30">
        <v>39975</v>
      </c>
      <c r="F50" s="12">
        <v>39975</v>
      </c>
    </row>
    <row r="51" spans="3:6" ht="12.75">
      <c r="C51" s="3" t="s">
        <v>81</v>
      </c>
      <c r="D51" s="3"/>
      <c r="E51" s="30">
        <v>0</v>
      </c>
      <c r="F51" s="16" t="s">
        <v>133</v>
      </c>
    </row>
    <row r="52" spans="3:6" ht="12.75">
      <c r="C52" s="3" t="s">
        <v>82</v>
      </c>
      <c r="D52" s="3"/>
      <c r="E52" s="30">
        <v>57332</v>
      </c>
      <c r="F52" s="12">
        <v>47781</v>
      </c>
    </row>
    <row r="53" spans="3:6" ht="13.5" thickBot="1">
      <c r="C53" s="3" t="s">
        <v>257</v>
      </c>
      <c r="D53" s="3"/>
      <c r="E53" s="33">
        <v>-1434</v>
      </c>
      <c r="F53" s="13">
        <v>1167</v>
      </c>
    </row>
    <row r="54" spans="3:6" ht="12.75">
      <c r="C54" s="3"/>
      <c r="D54" s="3"/>
      <c r="E54" s="7"/>
      <c r="F54" s="7"/>
    </row>
    <row r="55" spans="5:6" ht="13.5" thickBot="1">
      <c r="E55" s="9">
        <f>SUM(E49:E53)</f>
        <v>95873</v>
      </c>
      <c r="F55" s="9">
        <f>SUM(F49:F53)</f>
        <v>88923</v>
      </c>
    </row>
    <row r="56" spans="5:6" ht="12.75">
      <c r="E56" s="7"/>
      <c r="F56" s="7"/>
    </row>
    <row r="57" spans="2:6" ht="13.5" thickBot="1">
      <c r="B57" t="s">
        <v>76</v>
      </c>
      <c r="E57" s="9">
        <f>+E46+E55</f>
        <v>346575</v>
      </c>
      <c r="F57" s="9">
        <f>+F46+F55</f>
        <v>336830</v>
      </c>
    </row>
    <row r="58" spans="5:6" ht="12.75">
      <c r="E58" s="7"/>
      <c r="F58" s="7"/>
    </row>
    <row r="59" spans="5:6" ht="12.75">
      <c r="E59" s="7"/>
      <c r="F59" s="7"/>
    </row>
    <row r="60" spans="1:6" ht="12.75">
      <c r="A60">
        <v>10</v>
      </c>
      <c r="B60" t="s">
        <v>84</v>
      </c>
      <c r="E60" s="5">
        <v>0</v>
      </c>
      <c r="F60" s="5">
        <v>1275</v>
      </c>
    </row>
    <row r="61" spans="5:6" ht="12.75">
      <c r="E61" s="5"/>
      <c r="F61" s="5"/>
    </row>
    <row r="62" spans="1:6" ht="12.75">
      <c r="A62">
        <v>11</v>
      </c>
      <c r="B62" t="s">
        <v>85</v>
      </c>
      <c r="E62" s="5">
        <v>5982</v>
      </c>
      <c r="F62" s="5">
        <v>4565</v>
      </c>
    </row>
    <row r="63" spans="5:6" ht="12.75">
      <c r="E63" s="5"/>
      <c r="F63" s="5"/>
    </row>
    <row r="64" spans="1:6" ht="12.75">
      <c r="A64">
        <v>12</v>
      </c>
      <c r="B64" t="s">
        <v>138</v>
      </c>
      <c r="E64" s="6">
        <v>2157</v>
      </c>
      <c r="F64" s="6">
        <v>1558</v>
      </c>
    </row>
    <row r="65" spans="5:6" ht="12.75">
      <c r="E65" s="5"/>
      <c r="F65" s="5"/>
    </row>
    <row r="66" spans="5:6" ht="13.5" thickBot="1">
      <c r="E66" s="8">
        <f>SUM(E57:E65)</f>
        <v>354714</v>
      </c>
      <c r="F66" s="8">
        <f>SUM(F57:F65)</f>
        <v>344228</v>
      </c>
    </row>
    <row r="67" ht="13.5" thickTop="1">
      <c r="F67" s="5"/>
    </row>
    <row r="68" spans="1:6" ht="13.5" thickBot="1">
      <c r="A68">
        <v>13</v>
      </c>
      <c r="B68" t="s">
        <v>86</v>
      </c>
      <c r="E68" s="9">
        <v>125</v>
      </c>
      <c r="F68" s="9">
        <v>121</v>
      </c>
    </row>
    <row r="69" ht="12.75">
      <c r="F69" s="5"/>
    </row>
    <row r="70" ht="12.75">
      <c r="F70" s="5"/>
    </row>
  </sheetData>
  <printOptions/>
  <pageMargins left="0.75" right="0.75" top="0.43" bottom="0.25" header="0.25" footer="0.2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2"/>
  <sheetViews>
    <sheetView showGridLines="0" workbookViewId="0" topLeftCell="A184">
      <selection activeCell="A184" sqref="A184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5.28125" style="0" customWidth="1"/>
    <col min="7" max="7" width="10.28125" style="0" customWidth="1"/>
    <col min="8" max="10" width="12.00390625" style="0" customWidth="1"/>
  </cols>
  <sheetData>
    <row r="1" ht="12.75">
      <c r="A1" s="17" t="s">
        <v>139</v>
      </c>
    </row>
    <row r="3" spans="1:2" ht="12.75">
      <c r="A3" s="2" t="s">
        <v>87</v>
      </c>
      <c r="B3" s="17" t="s">
        <v>88</v>
      </c>
    </row>
    <row r="4" ht="12.75">
      <c r="B4" t="s">
        <v>126</v>
      </c>
    </row>
    <row r="5" ht="12.75">
      <c r="B5" t="s">
        <v>127</v>
      </c>
    </row>
    <row r="7" spans="1:9" ht="12.75">
      <c r="A7" s="2" t="s">
        <v>89</v>
      </c>
      <c r="B7" s="17" t="s">
        <v>90</v>
      </c>
      <c r="H7" s="86"/>
      <c r="I7" s="86"/>
    </row>
    <row r="8" spans="1:9" ht="12.75">
      <c r="A8" s="2"/>
      <c r="B8" s="18" t="s">
        <v>218</v>
      </c>
      <c r="H8" s="1"/>
      <c r="I8" s="1"/>
    </row>
    <row r="9" spans="1:9" ht="12.75">
      <c r="A9" s="2"/>
      <c r="B9" s="17"/>
      <c r="G9" s="1"/>
      <c r="H9" s="1"/>
      <c r="I9" s="1"/>
    </row>
    <row r="10" spans="1:9" ht="12.75">
      <c r="A10" s="2" t="s">
        <v>91</v>
      </c>
      <c r="B10" s="17" t="s">
        <v>92</v>
      </c>
      <c r="G10" s="5"/>
      <c r="H10" s="5"/>
      <c r="I10" s="5"/>
    </row>
    <row r="11" ht="12.75">
      <c r="B11" t="s">
        <v>130</v>
      </c>
    </row>
    <row r="13" spans="1:2" ht="12.75">
      <c r="A13" s="2" t="s">
        <v>93</v>
      </c>
      <c r="B13" s="17" t="s">
        <v>37</v>
      </c>
    </row>
    <row r="14" spans="1:10" ht="12.75">
      <c r="A14" s="2"/>
      <c r="B14" s="18" t="s">
        <v>175</v>
      </c>
      <c r="H14" s="86" t="s">
        <v>177</v>
      </c>
      <c r="I14" s="86"/>
      <c r="J14" s="1"/>
    </row>
    <row r="15" spans="1:9" ht="12.75">
      <c r="A15" s="2"/>
      <c r="B15" s="17"/>
      <c r="G15" s="1" t="s">
        <v>171</v>
      </c>
      <c r="H15" s="1" t="s">
        <v>171</v>
      </c>
      <c r="I15" s="1" t="s">
        <v>210</v>
      </c>
    </row>
    <row r="16" spans="1:9" ht="12.75">
      <c r="A16" s="2"/>
      <c r="B16" s="17"/>
      <c r="G16" s="1" t="s">
        <v>172</v>
      </c>
      <c r="H16" s="1" t="s">
        <v>172</v>
      </c>
      <c r="I16" s="1" t="s">
        <v>172</v>
      </c>
    </row>
    <row r="17" spans="1:9" ht="12.75">
      <c r="A17" s="2"/>
      <c r="B17" s="17"/>
      <c r="G17" s="1" t="s">
        <v>173</v>
      </c>
      <c r="H17" s="1" t="s">
        <v>174</v>
      </c>
      <c r="I17" s="1" t="s">
        <v>174</v>
      </c>
    </row>
    <row r="18" spans="1:9" ht="12.75">
      <c r="A18" s="2"/>
      <c r="B18" s="17"/>
      <c r="G18" s="1" t="s">
        <v>205</v>
      </c>
      <c r="H18" s="1" t="s">
        <v>205</v>
      </c>
      <c r="I18" s="1" t="s">
        <v>169</v>
      </c>
    </row>
    <row r="19" spans="1:9" ht="12.75">
      <c r="A19" s="2"/>
      <c r="B19" s="17"/>
      <c r="G19" s="1" t="s">
        <v>128</v>
      </c>
      <c r="H19" s="1" t="s">
        <v>128</v>
      </c>
      <c r="I19" s="1" t="s">
        <v>128</v>
      </c>
    </row>
    <row r="20" spans="1:3" ht="12.75">
      <c r="A20" s="2"/>
      <c r="B20" s="18"/>
      <c r="C20" s="18"/>
    </row>
    <row r="21" spans="1:9" ht="12.75">
      <c r="A21" s="2"/>
      <c r="B21" s="18" t="s">
        <v>176</v>
      </c>
      <c r="C21" s="18"/>
      <c r="G21" s="5">
        <v>-426</v>
      </c>
      <c r="H21" s="7">
        <v>-1203</v>
      </c>
      <c r="I21" s="5">
        <v>0</v>
      </c>
    </row>
    <row r="22" spans="1:9" ht="12.75">
      <c r="A22" s="2"/>
      <c r="B22" s="18" t="s">
        <v>138</v>
      </c>
      <c r="C22" s="18"/>
      <c r="G22" s="6">
        <v>-491</v>
      </c>
      <c r="H22" s="6">
        <v>-491</v>
      </c>
      <c r="I22" s="6">
        <v>315</v>
      </c>
    </row>
    <row r="23" spans="1:9" ht="12.75">
      <c r="A23" s="2"/>
      <c r="B23" s="18"/>
      <c r="C23" s="18"/>
      <c r="G23" s="5">
        <f>+G21+G22</f>
        <v>-917</v>
      </c>
      <c r="H23" s="5">
        <f>+H21+H22</f>
        <v>-1694</v>
      </c>
      <c r="I23" s="5">
        <f>+I21+I22</f>
        <v>315</v>
      </c>
    </row>
    <row r="24" spans="2:9" ht="12.75">
      <c r="B24" s="18" t="s">
        <v>181</v>
      </c>
      <c r="C24" s="18"/>
      <c r="G24" s="6">
        <v>-237</v>
      </c>
      <c r="H24" s="7">
        <v>-238</v>
      </c>
      <c r="I24" s="6">
        <v>197</v>
      </c>
    </row>
    <row r="25" spans="2:9" ht="12.75">
      <c r="B25" s="18"/>
      <c r="C25" s="18"/>
      <c r="G25" s="36">
        <f>+G23+G24</f>
        <v>-1154</v>
      </c>
      <c r="H25" s="36">
        <f>+H23+H24</f>
        <v>-1932</v>
      </c>
      <c r="I25" s="36">
        <f>+I23+I24</f>
        <v>512</v>
      </c>
    </row>
    <row r="26" spans="2:9" ht="12.75">
      <c r="B26" s="18"/>
      <c r="C26" s="18"/>
      <c r="G26" s="7"/>
      <c r="H26" s="7"/>
      <c r="I26" s="7"/>
    </row>
    <row r="27" spans="1:2" ht="12.75">
      <c r="A27" s="2" t="s">
        <v>94</v>
      </c>
      <c r="B27" s="17" t="s">
        <v>95</v>
      </c>
    </row>
    <row r="28" ht="12.75">
      <c r="B28" t="s">
        <v>129</v>
      </c>
    </row>
    <row r="30" spans="1:2" ht="12.75">
      <c r="A30" s="2" t="s">
        <v>96</v>
      </c>
      <c r="B30" s="17" t="s">
        <v>97</v>
      </c>
    </row>
    <row r="31" ht="12.75">
      <c r="B31" t="s">
        <v>249</v>
      </c>
    </row>
    <row r="32" ht="12.75">
      <c r="B32" t="s">
        <v>250</v>
      </c>
    </row>
    <row r="33" ht="12.75">
      <c r="H33" s="73" t="s">
        <v>214</v>
      </c>
    </row>
    <row r="35" spans="2:8" ht="12.75">
      <c r="B35" t="s">
        <v>251</v>
      </c>
      <c r="H35" s="78">
        <v>58.8</v>
      </c>
    </row>
    <row r="36" spans="2:8" ht="12.75">
      <c r="B36" t="s">
        <v>252</v>
      </c>
      <c r="H36" s="78">
        <v>-28</v>
      </c>
    </row>
    <row r="37" spans="2:8" ht="13.5" thickBot="1">
      <c r="B37" t="s">
        <v>253</v>
      </c>
      <c r="H37" s="79">
        <f>+H35+H36</f>
        <v>30.799999999999997</v>
      </c>
    </row>
    <row r="38" ht="13.5" thickTop="1">
      <c r="H38" s="78"/>
    </row>
    <row r="39" spans="2:8" ht="12.75">
      <c r="B39" t="s">
        <v>254</v>
      </c>
      <c r="H39" s="78">
        <v>58.8</v>
      </c>
    </row>
    <row r="40" spans="2:8" ht="12.75">
      <c r="B40" t="s">
        <v>255</v>
      </c>
      <c r="H40" s="78">
        <f>-H37</f>
        <v>-30.799999999999997</v>
      </c>
    </row>
    <row r="41" spans="2:8" ht="13.5" thickBot="1">
      <c r="B41" t="s">
        <v>256</v>
      </c>
      <c r="H41" s="79">
        <f>SUM(H39:H40)</f>
        <v>28</v>
      </c>
    </row>
    <row r="42" ht="13.5" thickTop="1">
      <c r="H42" s="78"/>
    </row>
    <row r="43" spans="1:2" ht="12.75">
      <c r="A43" s="2" t="s">
        <v>98</v>
      </c>
      <c r="B43" s="17" t="s">
        <v>140</v>
      </c>
    </row>
    <row r="44" spans="1:8" ht="12.75">
      <c r="A44" s="2"/>
      <c r="B44" s="17"/>
      <c r="H44" s="73" t="s">
        <v>214</v>
      </c>
    </row>
    <row r="45" spans="1:2" ht="12.75">
      <c r="A45" s="2"/>
      <c r="B45" s="18"/>
    </row>
    <row r="46" spans="1:8" ht="12.75">
      <c r="A46" s="2"/>
      <c r="B46" s="18" t="s">
        <v>11</v>
      </c>
      <c r="C46" s="2" t="s">
        <v>39</v>
      </c>
      <c r="D46" t="s">
        <v>211</v>
      </c>
      <c r="H46" s="6">
        <v>0</v>
      </c>
    </row>
    <row r="47" spans="1:8" ht="12.75">
      <c r="A47" s="2"/>
      <c r="B47" s="18"/>
      <c r="C47" s="2" t="s">
        <v>38</v>
      </c>
      <c r="D47" t="s">
        <v>212</v>
      </c>
      <c r="H47" s="36">
        <v>585</v>
      </c>
    </row>
    <row r="48" spans="1:8" ht="12.75">
      <c r="A48" s="2"/>
      <c r="B48" s="18"/>
      <c r="C48" s="2" t="s">
        <v>47</v>
      </c>
      <c r="D48" t="s">
        <v>213</v>
      </c>
      <c r="H48" s="6">
        <v>-353</v>
      </c>
    </row>
    <row r="49" spans="1:2" ht="12.75">
      <c r="A49" s="2"/>
      <c r="B49" s="18"/>
    </row>
    <row r="50" spans="1:3" ht="12.75">
      <c r="A50" s="2"/>
      <c r="B50" s="18" t="s">
        <v>12</v>
      </c>
      <c r="C50" t="s">
        <v>219</v>
      </c>
    </row>
    <row r="51" spans="1:2" ht="12.75">
      <c r="A51" s="2"/>
      <c r="B51" s="18"/>
    </row>
    <row r="52" spans="1:8" ht="12.75">
      <c r="A52" s="2"/>
      <c r="B52" s="18"/>
      <c r="H52" s="19" t="s">
        <v>144</v>
      </c>
    </row>
    <row r="53" spans="2:8" ht="15">
      <c r="B53" s="18"/>
      <c r="C53" t="s">
        <v>39</v>
      </c>
      <c r="D53" t="s">
        <v>141</v>
      </c>
      <c r="H53" s="20">
        <v>24592</v>
      </c>
    </row>
    <row r="54" spans="2:8" ht="15">
      <c r="B54" s="18"/>
      <c r="C54" t="s">
        <v>38</v>
      </c>
      <c r="D54" t="s">
        <v>142</v>
      </c>
      <c r="H54" s="20">
        <v>3723</v>
      </c>
    </row>
    <row r="55" spans="2:8" ht="15">
      <c r="B55" s="18"/>
      <c r="C55" t="s">
        <v>47</v>
      </c>
      <c r="D55" t="s">
        <v>143</v>
      </c>
      <c r="H55" s="56">
        <v>3723</v>
      </c>
    </row>
    <row r="56" spans="2:8" ht="15">
      <c r="B56" s="18"/>
      <c r="H56" s="56"/>
    </row>
    <row r="57" spans="2:8" ht="15">
      <c r="B57" s="18"/>
      <c r="C57" t="s">
        <v>269</v>
      </c>
      <c r="H57" s="56"/>
    </row>
    <row r="58" spans="2:8" ht="15">
      <c r="B58" s="18"/>
      <c r="C58" t="s">
        <v>270</v>
      </c>
      <c r="H58" s="56"/>
    </row>
    <row r="59" ht="12.75">
      <c r="B59" s="18"/>
    </row>
    <row r="60" spans="1:2" ht="12.75">
      <c r="A60" s="2" t="s">
        <v>99</v>
      </c>
      <c r="B60" s="17" t="s">
        <v>100</v>
      </c>
    </row>
    <row r="61" spans="1:2" ht="12.75">
      <c r="A61" s="2"/>
      <c r="B61" s="17"/>
    </row>
    <row r="62" spans="1:2" ht="12.75">
      <c r="A62" s="2"/>
      <c r="B62" s="18" t="s">
        <v>178</v>
      </c>
    </row>
    <row r="63" spans="1:2" ht="12.75">
      <c r="A63" s="2"/>
      <c r="B63" s="18" t="s">
        <v>179</v>
      </c>
    </row>
    <row r="64" spans="1:2" ht="12.75">
      <c r="A64" s="2"/>
      <c r="B64" s="17"/>
    </row>
    <row r="65" spans="1:3" ht="12.75">
      <c r="A65" s="2"/>
      <c r="B65" s="18" t="s">
        <v>39</v>
      </c>
      <c r="C65" t="s">
        <v>203</v>
      </c>
    </row>
    <row r="66" spans="1:3" ht="12.75">
      <c r="A66" s="2"/>
      <c r="B66" s="17"/>
      <c r="C66" t="s">
        <v>258</v>
      </c>
    </row>
    <row r="67" spans="1:3" ht="12.75">
      <c r="A67" s="2"/>
      <c r="B67" s="17"/>
      <c r="C67" t="s">
        <v>197</v>
      </c>
    </row>
    <row r="68" spans="1:3" ht="12.75">
      <c r="A68" s="2"/>
      <c r="B68" s="17"/>
      <c r="C68" t="s">
        <v>198</v>
      </c>
    </row>
    <row r="69" spans="1:3" ht="12.75">
      <c r="A69" s="2"/>
      <c r="B69" s="17"/>
      <c r="C69" s="2" t="s">
        <v>191</v>
      </c>
    </row>
    <row r="70" spans="1:2" ht="12.75">
      <c r="A70" s="2"/>
      <c r="B70" s="17"/>
    </row>
    <row r="71" spans="2:3" ht="12.75">
      <c r="B71" t="s">
        <v>38</v>
      </c>
      <c r="C71" t="s">
        <v>182</v>
      </c>
    </row>
    <row r="72" ht="12.75">
      <c r="C72" t="s">
        <v>259</v>
      </c>
    </row>
    <row r="73" ht="12.75">
      <c r="C73" t="s">
        <v>199</v>
      </c>
    </row>
    <row r="75" spans="1:2" ht="12.75">
      <c r="A75" s="2" t="s">
        <v>101</v>
      </c>
      <c r="B75" s="17" t="s">
        <v>102</v>
      </c>
    </row>
    <row r="76" ht="12.75">
      <c r="B76" t="s">
        <v>168</v>
      </c>
    </row>
    <row r="77" ht="12.75">
      <c r="B77" t="s">
        <v>220</v>
      </c>
    </row>
    <row r="78" ht="12.75">
      <c r="B78" t="s">
        <v>221</v>
      </c>
    </row>
    <row r="80" spans="1:2" ht="12.75">
      <c r="A80" s="2" t="s">
        <v>103</v>
      </c>
      <c r="B80" s="17" t="s">
        <v>104</v>
      </c>
    </row>
    <row r="81" ht="12.75">
      <c r="B81" t="s">
        <v>145</v>
      </c>
    </row>
    <row r="82" ht="12.75">
      <c r="B82" t="s">
        <v>146</v>
      </c>
    </row>
    <row r="84" spans="1:2" ht="12.75">
      <c r="A84" s="2" t="s">
        <v>105</v>
      </c>
      <c r="B84" s="17" t="s">
        <v>106</v>
      </c>
    </row>
    <row r="85" ht="12.75">
      <c r="B85" t="s">
        <v>206</v>
      </c>
    </row>
    <row r="86" ht="12.75">
      <c r="B86" t="s">
        <v>189</v>
      </c>
    </row>
    <row r="87" ht="12.75">
      <c r="B87" t="s">
        <v>190</v>
      </c>
    </row>
    <row r="88" ht="12.75">
      <c r="B88" t="s">
        <v>180</v>
      </c>
    </row>
    <row r="90" spans="1:2" ht="12.75">
      <c r="A90" s="41" t="s">
        <v>107</v>
      </c>
      <c r="B90" s="17" t="s">
        <v>108</v>
      </c>
    </row>
    <row r="91" ht="12.75">
      <c r="B91" t="s">
        <v>207</v>
      </c>
    </row>
    <row r="93" spans="8:10" ht="12.75">
      <c r="H93" s="57" t="s">
        <v>144</v>
      </c>
      <c r="I93" s="37" t="s">
        <v>214</v>
      </c>
      <c r="J93" s="37"/>
    </row>
    <row r="94" spans="8:10" ht="12.75">
      <c r="H94" s="58"/>
      <c r="I94" s="76"/>
      <c r="J94" s="4"/>
    </row>
    <row r="95" spans="2:10" ht="12.75">
      <c r="B95" t="s">
        <v>11</v>
      </c>
      <c r="C95" s="17" t="s">
        <v>71</v>
      </c>
      <c r="H95" s="48"/>
      <c r="I95" s="4"/>
      <c r="J95" s="4"/>
    </row>
    <row r="96" spans="3:10" ht="12.75">
      <c r="C96" s="2" t="s">
        <v>226</v>
      </c>
      <c r="H96" s="54"/>
      <c r="I96" s="7"/>
      <c r="J96" s="7"/>
    </row>
    <row r="97" spans="4:10" ht="12.75">
      <c r="D97" t="s">
        <v>227</v>
      </c>
      <c r="H97" s="59"/>
      <c r="I97" s="7">
        <v>487</v>
      </c>
      <c r="J97" s="7"/>
    </row>
    <row r="98" spans="4:10" ht="12.75">
      <c r="D98" t="s">
        <v>230</v>
      </c>
      <c r="H98" s="59"/>
      <c r="I98" s="7"/>
      <c r="J98" s="7"/>
    </row>
    <row r="99" spans="4:10" ht="12.75">
      <c r="D99" t="s">
        <v>228</v>
      </c>
      <c r="H99" s="59"/>
      <c r="I99" s="6">
        <v>600</v>
      </c>
      <c r="J99" s="7"/>
    </row>
    <row r="100" spans="8:10" ht="12.75">
      <c r="H100" s="77"/>
      <c r="I100" s="7">
        <f>SUM(I97:I99)</f>
        <v>1087</v>
      </c>
      <c r="J100" s="7"/>
    </row>
    <row r="101" spans="3:10" ht="12.75">
      <c r="C101" s="2" t="s">
        <v>229</v>
      </c>
      <c r="H101" s="59"/>
      <c r="J101" s="7"/>
    </row>
    <row r="102" spans="4:10" ht="12.75">
      <c r="D102" t="s">
        <v>230</v>
      </c>
      <c r="H102" s="59"/>
      <c r="I102" s="7"/>
      <c r="J102" s="7"/>
    </row>
    <row r="103" spans="4:10" ht="12.75">
      <c r="D103" s="2" t="s">
        <v>228</v>
      </c>
      <c r="H103" s="59"/>
      <c r="I103" s="7">
        <v>14050</v>
      </c>
      <c r="J103" s="7"/>
    </row>
    <row r="104" spans="8:10" ht="13.5" thickBot="1">
      <c r="H104" s="59"/>
      <c r="I104" s="23">
        <f>SUM(I100:I103)</f>
        <v>15137</v>
      </c>
      <c r="J104" s="7"/>
    </row>
    <row r="105" spans="8:10" ht="13.5" thickTop="1">
      <c r="H105" s="59"/>
      <c r="I105" s="7"/>
      <c r="J105" s="7"/>
    </row>
    <row r="106" spans="2:10" ht="12.75">
      <c r="B106" t="s">
        <v>12</v>
      </c>
      <c r="C106" s="17" t="s">
        <v>85</v>
      </c>
      <c r="H106" s="59"/>
      <c r="I106" s="7"/>
      <c r="J106" s="7"/>
    </row>
    <row r="107" spans="3:10" ht="12.75">
      <c r="C107" s="2" t="s">
        <v>226</v>
      </c>
      <c r="H107" s="59"/>
      <c r="I107" s="7"/>
      <c r="J107" s="7"/>
    </row>
    <row r="108" spans="4:10" ht="12.75">
      <c r="D108" t="s">
        <v>231</v>
      </c>
      <c r="H108" s="59">
        <v>2450</v>
      </c>
      <c r="I108" s="7"/>
      <c r="J108" s="7"/>
    </row>
    <row r="109" spans="4:10" ht="12.75">
      <c r="D109" t="s">
        <v>230</v>
      </c>
      <c r="H109" s="59"/>
      <c r="I109" s="7"/>
      <c r="J109" s="7"/>
    </row>
    <row r="110" spans="4:10" ht="12.75">
      <c r="D110" s="2" t="s">
        <v>228</v>
      </c>
      <c r="H110" s="55">
        <v>-600</v>
      </c>
      <c r="I110" s="7">
        <f>+H108+H110</f>
        <v>1850</v>
      </c>
      <c r="J110" s="7"/>
    </row>
    <row r="111" spans="4:10" ht="12.75">
      <c r="D111" s="2"/>
      <c r="H111" s="59"/>
      <c r="I111" s="7"/>
      <c r="J111" s="7"/>
    </row>
    <row r="112" spans="3:10" ht="12.75">
      <c r="C112" s="2" t="s">
        <v>232</v>
      </c>
      <c r="H112" s="59"/>
      <c r="I112" s="7"/>
      <c r="J112" s="7"/>
    </row>
    <row r="113" spans="4:10" ht="12.75">
      <c r="D113" t="s">
        <v>231</v>
      </c>
      <c r="H113" s="59">
        <v>18182</v>
      </c>
      <c r="I113" s="7"/>
      <c r="J113" s="7"/>
    </row>
    <row r="114" spans="4:10" ht="12.75">
      <c r="D114" t="s">
        <v>230</v>
      </c>
      <c r="H114" s="59"/>
      <c r="I114" s="7"/>
      <c r="J114" s="7"/>
    </row>
    <row r="115" spans="4:10" ht="12.75">
      <c r="D115" s="2" t="s">
        <v>228</v>
      </c>
      <c r="H115" s="55">
        <v>-14050</v>
      </c>
      <c r="I115" s="6">
        <f>+H113+H115</f>
        <v>4132</v>
      </c>
      <c r="J115" s="7"/>
    </row>
    <row r="116" spans="8:10" ht="13.5" thickBot="1">
      <c r="H116" s="59"/>
      <c r="I116" s="23">
        <f>SUM(I110:I115)</f>
        <v>5982</v>
      </c>
      <c r="J116" s="7"/>
    </row>
    <row r="117" spans="8:10" ht="13.5" thickTop="1">
      <c r="H117" s="59"/>
      <c r="I117" s="7"/>
      <c r="J117" s="7"/>
    </row>
    <row r="118" spans="2:10" ht="13.5" thickBot="1">
      <c r="B118" s="2" t="s">
        <v>13</v>
      </c>
      <c r="C118" t="s">
        <v>233</v>
      </c>
      <c r="H118" s="59"/>
      <c r="I118" s="8">
        <f>+I104+I116</f>
        <v>21119</v>
      </c>
      <c r="J118" s="7"/>
    </row>
    <row r="119" spans="8:10" ht="13.5" thickTop="1">
      <c r="H119" s="4"/>
      <c r="I119" s="4"/>
      <c r="J119" s="4"/>
    </row>
    <row r="120" spans="2:10" ht="12.75">
      <c r="B120" t="s">
        <v>165</v>
      </c>
      <c r="I120" s="4"/>
      <c r="J120" s="4"/>
    </row>
    <row r="121" spans="2:10" ht="12.75">
      <c r="B121" t="s">
        <v>166</v>
      </c>
      <c r="I121" s="4"/>
      <c r="J121" s="4"/>
    </row>
    <row r="123" spans="1:2" ht="12.75">
      <c r="A123" s="2" t="s">
        <v>109</v>
      </c>
      <c r="B123" s="17" t="s">
        <v>110</v>
      </c>
    </row>
    <row r="124" spans="2:10" ht="12.75">
      <c r="B124" t="s">
        <v>208</v>
      </c>
      <c r="I124" s="48"/>
      <c r="J124" s="48"/>
    </row>
    <row r="125" ht="12.75">
      <c r="B125" t="s">
        <v>202</v>
      </c>
    </row>
    <row r="127" spans="1:2" ht="12.75">
      <c r="A127" s="2" t="s">
        <v>111</v>
      </c>
      <c r="B127" s="17" t="s">
        <v>112</v>
      </c>
    </row>
    <row r="128" ht="12.75">
      <c r="B128" t="s">
        <v>164</v>
      </c>
    </row>
    <row r="130" spans="1:2" ht="12.75">
      <c r="A130" s="2" t="s">
        <v>113</v>
      </c>
      <c r="B130" s="17" t="s">
        <v>114</v>
      </c>
    </row>
    <row r="131" ht="12.75">
      <c r="B131" t="s">
        <v>148</v>
      </c>
    </row>
    <row r="133" spans="1:2" ht="12.75">
      <c r="A133" s="2" t="s">
        <v>115</v>
      </c>
      <c r="B133" s="17" t="s">
        <v>116</v>
      </c>
    </row>
    <row r="134" spans="1:2" ht="12.75">
      <c r="A134" s="2"/>
      <c r="B134" s="18" t="s">
        <v>209</v>
      </c>
    </row>
    <row r="135" spans="1:2" ht="12.75">
      <c r="A135" s="2"/>
      <c r="B135" s="18"/>
    </row>
    <row r="136" spans="1:9" ht="12.75">
      <c r="A136" s="2"/>
      <c r="B136" s="18" t="s">
        <v>11</v>
      </c>
      <c r="C136" s="17" t="s">
        <v>151</v>
      </c>
      <c r="G136" s="1" t="s">
        <v>14</v>
      </c>
      <c r="H136" s="1" t="s">
        <v>152</v>
      </c>
      <c r="I136" s="1" t="s">
        <v>147</v>
      </c>
    </row>
    <row r="137" spans="1:9" ht="12.75">
      <c r="A137" s="2"/>
      <c r="B137" s="18"/>
      <c r="G137" s="1"/>
      <c r="H137" s="1" t="s">
        <v>155</v>
      </c>
      <c r="I137" s="1" t="s">
        <v>153</v>
      </c>
    </row>
    <row r="138" spans="2:9" ht="12.75">
      <c r="B138" s="18"/>
      <c r="G138" s="1"/>
      <c r="H138" s="1" t="s">
        <v>37</v>
      </c>
      <c r="I138" s="1" t="s">
        <v>154</v>
      </c>
    </row>
    <row r="139" spans="2:9" ht="12.75">
      <c r="B139" s="18"/>
      <c r="G139" s="1" t="s">
        <v>156</v>
      </c>
      <c r="H139" s="1" t="s">
        <v>156</v>
      </c>
      <c r="I139" s="1" t="s">
        <v>156</v>
      </c>
    </row>
    <row r="140" ht="12.75">
      <c r="B140" s="18"/>
    </row>
    <row r="141" spans="2:9" ht="12.75">
      <c r="B141" s="18"/>
      <c r="C141" t="s">
        <v>157</v>
      </c>
      <c r="G141" s="68">
        <v>203030</v>
      </c>
      <c r="H141" s="68">
        <v>14432</v>
      </c>
      <c r="I141" s="68">
        <v>190422</v>
      </c>
    </row>
    <row r="142" spans="2:9" ht="12.75">
      <c r="B142" s="18"/>
      <c r="C142" t="s">
        <v>158</v>
      </c>
      <c r="G142" s="68">
        <v>8982</v>
      </c>
      <c r="H142" s="68">
        <v>3456</v>
      </c>
      <c r="I142" s="68">
        <v>100741</v>
      </c>
    </row>
    <row r="143" spans="2:9" ht="12.75">
      <c r="B143" s="18"/>
      <c r="C143" t="s">
        <v>159</v>
      </c>
      <c r="G143" s="68">
        <v>32402</v>
      </c>
      <c r="H143" s="68">
        <v>1607</v>
      </c>
      <c r="I143" s="68">
        <v>26445</v>
      </c>
    </row>
    <row r="144" spans="2:9" ht="12.75">
      <c r="B144" s="18"/>
      <c r="C144" t="s">
        <v>160</v>
      </c>
      <c r="G144" s="68">
        <v>266</v>
      </c>
      <c r="H144" s="68">
        <v>-2882</v>
      </c>
      <c r="I144" s="68">
        <v>76429</v>
      </c>
    </row>
    <row r="145" spans="2:9" ht="12.75">
      <c r="B145" s="18"/>
      <c r="C145" t="s">
        <v>83</v>
      </c>
      <c r="G145" s="69">
        <v>0</v>
      </c>
      <c r="H145" s="69">
        <v>-35</v>
      </c>
      <c r="I145" s="69">
        <v>18720</v>
      </c>
    </row>
    <row r="146" spans="2:9" ht="12.75">
      <c r="B146" s="18"/>
      <c r="C146" t="s">
        <v>167</v>
      </c>
      <c r="G146" s="70">
        <f>SUM(G141:G145)</f>
        <v>244680</v>
      </c>
      <c r="H146" s="70">
        <f>SUM(H141:H145)</f>
        <v>16578</v>
      </c>
      <c r="I146" s="70">
        <f>SUM(I141:I145)</f>
        <v>412757</v>
      </c>
    </row>
    <row r="147" spans="2:10" ht="12.75">
      <c r="B147" s="18"/>
      <c r="G147" s="71"/>
      <c r="H147" s="68"/>
      <c r="I147" s="68"/>
      <c r="J147" s="5"/>
    </row>
    <row r="148" spans="2:10" ht="12.75">
      <c r="B148" t="s">
        <v>12</v>
      </c>
      <c r="C148" s="17" t="s">
        <v>161</v>
      </c>
      <c r="G148" s="71"/>
      <c r="H148" s="68"/>
      <c r="I148" s="68"/>
      <c r="J148" s="5"/>
    </row>
    <row r="149" spans="2:9" ht="12.75">
      <c r="B149" s="18"/>
      <c r="C149" t="s">
        <v>162</v>
      </c>
      <c r="G149" s="68">
        <v>199433</v>
      </c>
      <c r="H149" s="68">
        <v>12821</v>
      </c>
      <c r="I149" s="68">
        <v>352809</v>
      </c>
    </row>
    <row r="150" spans="2:9" ht="12.75">
      <c r="B150" s="18"/>
      <c r="C150" t="s">
        <v>163</v>
      </c>
      <c r="G150" s="69">
        <v>45247</v>
      </c>
      <c r="H150" s="69">
        <v>3757</v>
      </c>
      <c r="I150" s="69">
        <v>59948</v>
      </c>
    </row>
    <row r="151" spans="2:9" ht="12.75">
      <c r="B151" s="18"/>
      <c r="C151" t="s">
        <v>167</v>
      </c>
      <c r="G151" s="70">
        <f>SUM(G149:G150)</f>
        <v>244680</v>
      </c>
      <c r="H151" s="70">
        <f>SUM(H149:H150)</f>
        <v>16578</v>
      </c>
      <c r="I151" s="70">
        <f>SUM(I149:I150)</f>
        <v>412757</v>
      </c>
    </row>
    <row r="152" spans="2:10" ht="12.75">
      <c r="B152" s="18"/>
      <c r="G152" s="21"/>
      <c r="H152" s="22"/>
      <c r="I152" s="22"/>
      <c r="J152" s="22"/>
    </row>
    <row r="153" spans="1:2" ht="12.75">
      <c r="A153" s="2" t="s">
        <v>117</v>
      </c>
      <c r="B153" s="17" t="s">
        <v>118</v>
      </c>
    </row>
    <row r="154" spans="1:2" ht="12.75">
      <c r="A154" s="2"/>
      <c r="B154" s="17"/>
    </row>
    <row r="155" spans="1:2" ht="12.75">
      <c r="A155" s="2"/>
      <c r="B155" s="18" t="s">
        <v>237</v>
      </c>
    </row>
    <row r="156" spans="1:2" ht="12.75">
      <c r="A156" s="2"/>
      <c r="B156" s="18" t="s">
        <v>238</v>
      </c>
    </row>
    <row r="157" spans="1:2" ht="12.75">
      <c r="A157" s="2"/>
      <c r="B157" s="18"/>
    </row>
    <row r="158" spans="1:2" ht="12.75">
      <c r="A158" s="2"/>
      <c r="B158" s="18" t="s">
        <v>239</v>
      </c>
    </row>
    <row r="159" spans="1:2" ht="12.75">
      <c r="A159" s="2"/>
      <c r="B159" s="18" t="s">
        <v>240</v>
      </c>
    </row>
    <row r="160" ht="12.75">
      <c r="B160" s="18" t="s">
        <v>262</v>
      </c>
    </row>
    <row r="161" ht="12.75">
      <c r="B161" s="18" t="s">
        <v>263</v>
      </c>
    </row>
    <row r="162" ht="12.75">
      <c r="B162" s="18"/>
    </row>
    <row r="163" spans="1:2" ht="12.75">
      <c r="A163" s="41" t="s">
        <v>120</v>
      </c>
      <c r="B163" s="17" t="s">
        <v>149</v>
      </c>
    </row>
    <row r="164" spans="1:2" ht="12.75">
      <c r="A164" s="2"/>
      <c r="B164" s="17"/>
    </row>
    <row r="165" spans="1:2" ht="12.75">
      <c r="A165" s="2"/>
      <c r="B165" s="18" t="s">
        <v>267</v>
      </c>
    </row>
    <row r="166" spans="1:2" ht="12.75">
      <c r="A166" s="2"/>
      <c r="B166" s="18" t="s">
        <v>268</v>
      </c>
    </row>
    <row r="167" spans="1:2" ht="12.75">
      <c r="A167" s="2"/>
      <c r="B167" s="18"/>
    </row>
    <row r="168" spans="1:2" ht="12.75">
      <c r="A168" s="2"/>
      <c r="B168" s="18" t="s">
        <v>264</v>
      </c>
    </row>
    <row r="169" spans="1:2" ht="12.75">
      <c r="A169" s="2"/>
      <c r="B169" s="18" t="s">
        <v>265</v>
      </c>
    </row>
    <row r="170" spans="1:2" ht="12.75">
      <c r="A170" s="2"/>
      <c r="B170" s="18" t="s">
        <v>266</v>
      </c>
    </row>
    <row r="171" spans="1:2" ht="12.75">
      <c r="A171" s="2"/>
      <c r="B171" s="18"/>
    </row>
    <row r="172" spans="1:2" ht="12.75">
      <c r="A172" s="2"/>
      <c r="B172" s="18" t="s">
        <v>245</v>
      </c>
    </row>
    <row r="173" spans="1:2" ht="12.75">
      <c r="A173" s="2"/>
      <c r="B173" s="18" t="s">
        <v>241</v>
      </c>
    </row>
    <row r="174" spans="1:2" ht="12.75">
      <c r="A174" s="2"/>
      <c r="B174" s="18" t="s">
        <v>242</v>
      </c>
    </row>
    <row r="175" spans="1:2" ht="12.75">
      <c r="A175" s="2"/>
      <c r="B175" s="18"/>
    </row>
    <row r="176" spans="1:2" ht="12.75">
      <c r="A176" s="2"/>
      <c r="B176" s="18" t="s">
        <v>243</v>
      </c>
    </row>
    <row r="177" spans="1:2" ht="12.75">
      <c r="A177" s="2"/>
      <c r="B177" s="18" t="s">
        <v>244</v>
      </c>
    </row>
    <row r="178" spans="1:2" ht="12.75">
      <c r="A178" s="2"/>
      <c r="B178" s="18"/>
    </row>
    <row r="179" spans="1:2" ht="12.75">
      <c r="A179" s="41" t="s">
        <v>121</v>
      </c>
      <c r="B179" s="17" t="s">
        <v>122</v>
      </c>
    </row>
    <row r="180" spans="1:2" ht="12.75">
      <c r="A180" s="2"/>
      <c r="B180" s="18" t="s">
        <v>234</v>
      </c>
    </row>
    <row r="181" spans="1:3" ht="12.75">
      <c r="A181" s="2"/>
      <c r="B181" s="18" t="s">
        <v>235</v>
      </c>
      <c r="C181" s="18"/>
    </row>
    <row r="182" spans="1:3" ht="12.75">
      <c r="A182" s="2"/>
      <c r="B182" s="18" t="s">
        <v>236</v>
      </c>
      <c r="C182" s="18"/>
    </row>
    <row r="183" spans="1:3" ht="12.75">
      <c r="A183" s="2"/>
      <c r="B183" s="18"/>
      <c r="C183" s="18"/>
    </row>
    <row r="184" spans="1:3" ht="12.75">
      <c r="A184" s="2"/>
      <c r="B184" s="18" t="s">
        <v>246</v>
      </c>
      <c r="C184" s="18"/>
    </row>
    <row r="185" spans="1:3" ht="12.75">
      <c r="A185" s="2"/>
      <c r="B185" s="18" t="s">
        <v>247</v>
      </c>
      <c r="C185" s="18"/>
    </row>
    <row r="186" spans="1:3" ht="12.75">
      <c r="A186" s="2"/>
      <c r="B186" s="18" t="s">
        <v>248</v>
      </c>
      <c r="C186" s="18"/>
    </row>
    <row r="187" spans="1:3" ht="12.75">
      <c r="A187" s="2"/>
      <c r="B187" s="18"/>
      <c r="C187" s="18"/>
    </row>
    <row r="188" spans="1:2" ht="12.75">
      <c r="A188" s="2" t="s">
        <v>123</v>
      </c>
      <c r="B188" s="17" t="s">
        <v>150</v>
      </c>
    </row>
    <row r="189" ht="12.75">
      <c r="B189" t="s">
        <v>119</v>
      </c>
    </row>
    <row r="191" spans="1:2" ht="12.75">
      <c r="A191" s="2" t="s">
        <v>124</v>
      </c>
      <c r="B191" s="17" t="s">
        <v>125</v>
      </c>
    </row>
    <row r="193" ht="12.75">
      <c r="B193" t="s">
        <v>200</v>
      </c>
    </row>
    <row r="194" ht="12.75">
      <c r="B194" t="s">
        <v>222</v>
      </c>
    </row>
    <row r="196" ht="12.75">
      <c r="B196" t="s">
        <v>223</v>
      </c>
    </row>
    <row r="197" ht="12.75">
      <c r="B197" t="s">
        <v>201</v>
      </c>
    </row>
    <row r="206" ht="12.75">
      <c r="A206" s="42"/>
    </row>
    <row r="207" ht="12.75">
      <c r="A207" s="42"/>
    </row>
    <row r="208" ht="12.75">
      <c r="A208" s="42"/>
    </row>
    <row r="209" ht="12.75">
      <c r="A209" s="42"/>
    </row>
    <row r="210" ht="12.75">
      <c r="A210" s="42"/>
    </row>
    <row r="211" ht="12.75">
      <c r="A211" s="42"/>
    </row>
    <row r="212" ht="12.75">
      <c r="A212" s="42"/>
    </row>
  </sheetData>
  <mergeCells count="2">
    <mergeCell ref="H7:I7"/>
    <mergeCell ref="H14:I14"/>
  </mergeCells>
  <printOptions/>
  <pageMargins left="0.75" right="0.75" top="0.49" bottom="0.22" header="0.5" footer="0.25"/>
  <pageSetup horizontalDpi="600" verticalDpi="600" orientation="portrait" paperSize="9" r:id="rId1"/>
  <rowBreaks count="4" manualBreakCount="4">
    <brk id="49" max="255" man="1"/>
    <brk id="89" max="255" man="1"/>
    <brk id="132" max="255" man="1"/>
    <brk id="1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Megacorp</cp:lastModifiedBy>
  <cp:lastPrinted>2001-02-20T09:48:32Z</cp:lastPrinted>
  <dcterms:created xsi:type="dcterms:W3CDTF">1999-10-14T05:35:24Z</dcterms:created>
  <dcterms:modified xsi:type="dcterms:W3CDTF">2001-02-20T10:14:56Z</dcterms:modified>
  <cp:category/>
  <cp:version/>
  <cp:contentType/>
  <cp:contentStatus/>
</cp:coreProperties>
</file>