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0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'BS'!$A$1:$J$55</definedName>
    <definedName name="_xlnm.Print_Area" localSheetId="0">'Cover'!$A$1:$H$36</definedName>
    <definedName name="_xlnm.Print_Area" localSheetId="5">'NOTES'!$A$1:$M$266</definedName>
    <definedName name="_xlnm.Print_Area" localSheetId="2">'P&amp;L'!$A$1:$M$60</definedName>
    <definedName name="_xlnm.Print_Area" localSheetId="3">'SCIE'!$A$1:$K$53</definedName>
  </definedNames>
  <calcPr fullCalcOnLoad="1"/>
</workbook>
</file>

<file path=xl/sharedStrings.xml><?xml version="1.0" encoding="utf-8"?>
<sst xmlns="http://schemas.openxmlformats.org/spreadsheetml/2006/main" count="415" uniqueCount="285">
  <si>
    <t xml:space="preserve"> </t>
  </si>
  <si>
    <t>RM'000</t>
  </si>
  <si>
    <t>(i)</t>
  </si>
  <si>
    <t>Current Assets</t>
  </si>
  <si>
    <t>Cash and Bank Balances</t>
  </si>
  <si>
    <t>Current Liabilities</t>
  </si>
  <si>
    <t>Short Term Borrowings</t>
  </si>
  <si>
    <t>Net Current Assets</t>
  </si>
  <si>
    <t>Share Capital</t>
  </si>
  <si>
    <t>Reserves</t>
  </si>
  <si>
    <t>Share Premium</t>
  </si>
  <si>
    <t>Minority Interests</t>
  </si>
  <si>
    <t>Current year provision</t>
  </si>
  <si>
    <t>NOTES (CONTINUED)</t>
  </si>
  <si>
    <t xml:space="preserve">Shareholders' Funds </t>
  </si>
  <si>
    <t>check</t>
  </si>
  <si>
    <t>%</t>
  </si>
  <si>
    <t>+/(-)</t>
  </si>
  <si>
    <t>Net tangible assets per share (sen)</t>
  </si>
  <si>
    <t>ended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</si>
  <si>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</si>
  <si>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</si>
  <si>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</si>
  <si>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</si>
  <si>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</si>
  <si>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</si>
  <si>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 xml:space="preserve">(ii)  Fully diluted </t>
  </si>
  <si>
    <t>Property, Plant and Equipment</t>
  </si>
  <si>
    <t>Inventories</t>
  </si>
  <si>
    <t>Deposits with Licensed Banks</t>
  </si>
  <si>
    <t>Provision for Taxation</t>
  </si>
  <si>
    <t>Feed &amp; wheat flour</t>
  </si>
  <si>
    <t xml:space="preserve">Deferred </t>
  </si>
  <si>
    <t>MATRIX INTERNATIONAL BERHAD</t>
  </si>
  <si>
    <t>(ii)</t>
  </si>
  <si>
    <t>Gaming</t>
  </si>
  <si>
    <t>Investments</t>
  </si>
  <si>
    <t>Deferred Taxation</t>
  </si>
  <si>
    <t>30/04/02</t>
  </si>
  <si>
    <t>Receivables</t>
  </si>
  <si>
    <t>Payables</t>
  </si>
  <si>
    <t>Quoted Malaysian Government Securities in Malaysia at cost</t>
  </si>
  <si>
    <t>Quoted Malaysian Government Securities in Malaysia at book value</t>
  </si>
  <si>
    <t>Quoted Malaysian Government Securities in Malaysia at market value</t>
  </si>
  <si>
    <t>Quarter</t>
  </si>
  <si>
    <t>(COMPANY NO : 3907-W)</t>
  </si>
  <si>
    <t>3 MONTHS ENDED</t>
  </si>
  <si>
    <t>Group</t>
  </si>
  <si>
    <t>Financed by:-</t>
  </si>
  <si>
    <t>Note</t>
  </si>
  <si>
    <t>Finance costs</t>
  </si>
  <si>
    <t>REVENUE</t>
  </si>
  <si>
    <t>PROFIT FROM OPERATIONS</t>
  </si>
  <si>
    <t>PROFIT BEFORE TAXATION</t>
  </si>
  <si>
    <t>TAXATION</t>
  </si>
  <si>
    <t>PROFIT AFTER TAXATION</t>
  </si>
  <si>
    <t>Minority Interest</t>
  </si>
  <si>
    <t>SHAREHOLDERS OF THE COMPANY</t>
  </si>
  <si>
    <t xml:space="preserve">PROFIT ATTRIBUTABLE TO </t>
  </si>
  <si>
    <t>EARNINGS PER SHARE (SEN)</t>
  </si>
  <si>
    <t>DIVIDEND PER SHARE (SEN)</t>
  </si>
  <si>
    <t>distributable</t>
  </si>
  <si>
    <t>Distributable</t>
  </si>
  <si>
    <t>RM '000</t>
  </si>
  <si>
    <t>Share</t>
  </si>
  <si>
    <t>capital</t>
  </si>
  <si>
    <t>Total</t>
  </si>
  <si>
    <t>At 1 May 2002</t>
  </si>
  <si>
    <t>Bonus issue</t>
  </si>
  <si>
    <t>Financial</t>
  </si>
  <si>
    <t>Net cash used in investing activities</t>
  </si>
  <si>
    <t>Net cash generated from financing activities</t>
  </si>
  <si>
    <t>OPENING CASH AND CASH EQUIVALENTS</t>
  </si>
  <si>
    <t>DECREASE IN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</si>
  <si>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</si>
  <si>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</si>
  <si>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</si>
  <si>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</si>
  <si>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</si>
  <si>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</si>
  <si>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</si>
  <si>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</si>
  <si>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</si>
  <si>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</si>
  <si>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</si>
  <si>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</si>
  <si>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</si>
  <si>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</si>
  <si>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</si>
  <si>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</si>
  <si>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</si>
  <si>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Interest expense</t>
  </si>
  <si>
    <t>Interest income</t>
  </si>
  <si>
    <t>Income taxes</t>
  </si>
  <si>
    <t>Net profit</t>
  </si>
  <si>
    <t>A8</t>
  </si>
  <si>
    <t>A9</t>
  </si>
  <si>
    <t>A10</t>
  </si>
  <si>
    <t>A11</t>
  </si>
  <si>
    <t>ADDITIONAL INFORMATION REQUIRED BY THE KLSE'S LISTING REQUIREMENTS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</si>
  <si>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</si>
  <si>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</si>
  <si>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</si>
  <si>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</si>
  <si>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</si>
  <si>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</si>
  <si>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</si>
  <si>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</si>
  <si>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</si>
  <si>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</si>
  <si>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</si>
  <si>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</si>
  <si>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</si>
  <si>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announcement.</t>
  </si>
  <si>
    <t>B12</t>
  </si>
  <si>
    <t>B13</t>
  </si>
  <si>
    <t xml:space="preserve">(i)  Basic 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</si>
  <si>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</si>
  <si>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</si>
  <si>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</si>
  <si>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</si>
  <si>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</si>
  <si>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</si>
  <si>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</si>
  <si>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</si>
  <si>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</si>
  <si>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</si>
  <si>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Additional Information Required by the KLSE's Listing Requirements</t>
  </si>
  <si>
    <t>(COMPANY NO: 3907-W)</t>
  </si>
  <si>
    <t xml:space="preserve">CONDENSED CONSOLIDATED INCOME STATEMENT </t>
  </si>
  <si>
    <t>CONDENSED CONSOLIDATED STATEMENT OF CHANGES IN EQUITY</t>
  </si>
  <si>
    <t xml:space="preserve">Non - </t>
  </si>
  <si>
    <t xml:space="preserve">CONDENSED CONSOLIDATED CASH FLOW STATEMENT </t>
  </si>
  <si>
    <t>UNAUDITED INTERIM FINANCIAL REPORT</t>
  </si>
  <si>
    <t>Quoted investment in Malaysia at cost</t>
  </si>
  <si>
    <t>Quoted investment in Malaysia at book value</t>
  </si>
  <si>
    <t>Quoted investment in Malaysia at market value</t>
  </si>
  <si>
    <t>Basic earnings per share</t>
  </si>
  <si>
    <t>Basic earnings per share (sen)</t>
  </si>
  <si>
    <t>Notes to the Unaudited Interim Financial Report</t>
  </si>
  <si>
    <t>The annexed notes form an integral part of this interim financial report.</t>
  </si>
  <si>
    <t>Stock Exchange ("KLSE") on 30 September 2002.</t>
  </si>
  <si>
    <t>5 - 6</t>
  </si>
  <si>
    <t>There were no outstanding corporate proposals at the date of this announcement.</t>
  </si>
  <si>
    <t>The earnings per share is calculated by dividing profit after taxation and minority interest by the number of</t>
  </si>
  <si>
    <t>On disposal of a subsidiary company</t>
  </si>
  <si>
    <t xml:space="preserve">The interim financial report should be read in conjunction with the audited financial statements of the </t>
  </si>
  <si>
    <t>Profit before taxation</t>
  </si>
  <si>
    <t>A10(ii), Sublime will be able to contribute positively to the Group's results which is expected to be</t>
  </si>
  <si>
    <t>Company for the period ended 30 April 2002.</t>
  </si>
  <si>
    <t>restructuring and discontinuing operations except  for the following:-</t>
  </si>
  <si>
    <t>(Audited)</t>
  </si>
  <si>
    <t xml:space="preserve"> in the previous financial period ended 30 April 2002.</t>
  </si>
  <si>
    <t xml:space="preserve">N/A - Not Applicable as there are no comparative figures available since there is no equivalent corresponding period's results </t>
  </si>
  <si>
    <t>Elimination : Intersegment revenue</t>
  </si>
  <si>
    <t xml:space="preserve">affected by the disposal of SFFM. Furthermore, NASB has obtained the approval from the Ministry of </t>
  </si>
  <si>
    <t>Finance to revise the rate of the Pool Betting Duty from 12% to 6% for 1+3D number forecast games</t>
  </si>
  <si>
    <t>whilst the first prize pay-out for the 1+3D Big increased to RM 2,500 and 1+3D Small increased to</t>
  </si>
  <si>
    <t>Acquisition of investment in subsidiary company</t>
  </si>
  <si>
    <t>Dividend paid to shareholders of the company</t>
  </si>
  <si>
    <t xml:space="preserve">statements for the period ended 30 April 2002 have been applied in the preparation of the interim financial </t>
  </si>
  <si>
    <t>adoption of MASB 22, Segment Reporting.</t>
  </si>
  <si>
    <t>ended 31 October 2002.</t>
  </si>
  <si>
    <t>ordinary shares, less 28% income tax, amounting to RM2,390,467 as declared in the second quarter</t>
  </si>
  <si>
    <t>compared to profit before income tax is due to the overprovision of taxation in the prior years.</t>
  </si>
  <si>
    <t>No diluted earnings per share is presented for the current period because there is no potential ordinary</t>
  </si>
  <si>
    <t>shares outstanding.</t>
  </si>
  <si>
    <t>Malaysian taxation:</t>
  </si>
  <si>
    <t xml:space="preserve">A4 </t>
  </si>
  <si>
    <t>a)</t>
  </si>
  <si>
    <t xml:space="preserve">Save as disclosed in Notes A5 and A10, there were no other unusual items as a result of their nature, </t>
  </si>
  <si>
    <t>b)</t>
  </si>
  <si>
    <t xml:space="preserve">RESULTS </t>
  </si>
  <si>
    <t xml:space="preserve">For the twelve months under review, the Group achieved a total revenue of RM191.4 million and  </t>
  </si>
  <si>
    <t>Net profit for the year</t>
  </si>
  <si>
    <t>There are no comparative figures for the same period of the preceding year as there were no equivalent corresponding</t>
  </si>
  <si>
    <t>period's results in the previous financial period ended 30 April 2002.</t>
  </si>
  <si>
    <t xml:space="preserve">There are no comparative figures for the same period of the preceding year as there were no equivalent </t>
  </si>
  <si>
    <t>year to date</t>
  </si>
  <si>
    <t xml:space="preserve">Other non operating income </t>
  </si>
  <si>
    <t>The disposal of SFFM for RM26,000,000 approved by the shareholders of the Company at an</t>
  </si>
  <si>
    <t xml:space="preserve"> extraordinary general meeting held on 27 August 2002 was completed on 24 September 2002.</t>
  </si>
  <si>
    <t>the Company was RM14.2 million. If the results of the previous financial period had been pro-rated to</t>
  </si>
  <si>
    <t>As compared to the preceding quarter ended 31 January 2003, the Group recorded an increase in</t>
  </si>
  <si>
    <t>the reduction of approximately 16% in the pre-tax profit of NASB due to the higher prize payout has</t>
  </si>
  <si>
    <t>lowered the Group's pre-tax profit.</t>
  </si>
  <si>
    <t>revenue of 4% from RM39.0 million to RM40.6 million, whilst pre-tax profit was lower by</t>
  </si>
  <si>
    <t>of ordinary shares in issue.</t>
  </si>
  <si>
    <t>A Depositor shall qualify for the entitlement only in respect of:</t>
  </si>
  <si>
    <t>respect of ordinary transfers.</t>
  </si>
  <si>
    <t>Shares bought on the Kuala Lumpur Stock Exchange on a cum entitlement basis according to the</t>
  </si>
  <si>
    <t>Rules of the Kuala Lumpur Stock Exchange.</t>
  </si>
  <si>
    <t xml:space="preserve">At the date of this announcement, the Board has declared a second interim dividend of 5% less 28% </t>
  </si>
  <si>
    <t xml:space="preserve">reported a total revenue of RM40.6 million and pre-tax profit of RM3.67 million. </t>
  </si>
  <si>
    <t>contributed by the principal subsidiary company, Natural Avenue Sdn Bhd ("NASB") which is operating</t>
  </si>
  <si>
    <t xml:space="preserve">pre-tax profit of RM18.1 million, whereas for the current quarter ended 30 April 2003, the Group </t>
  </si>
  <si>
    <t xml:space="preserve">approximately 19% from RM4.5 million to RM3.7 million. The increase in revenue was mainly </t>
  </si>
  <si>
    <t xml:space="preserve">the gaming business in Sarawak, despite having one draw less. In the current quarter under review, </t>
  </si>
  <si>
    <t>to have a positive effect on the earnings in the future financial years.</t>
  </si>
  <si>
    <t>2003  will be 7% (16 months ended 30 April 2002 : 3%).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</si>
  <si>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</si>
  <si>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Number of ordinary shares after </t>
  </si>
  <si>
    <t>Net profit for the period (RM'000)</t>
  </si>
  <si>
    <t>the bonus issue ('000)</t>
  </si>
  <si>
    <t>(CONTINUED)</t>
  </si>
  <si>
    <t>The aforesaid shares have been granted listing and quotation on the Main Board of the Kuala Lumpur</t>
  </si>
  <si>
    <t>There were no material events subsequent to the end of this current quarter that have not been reflected</t>
  </si>
  <si>
    <t>in the financial statements for this interim period.</t>
  </si>
  <si>
    <t>Notes</t>
  </si>
  <si>
    <t>Goodwill On Consolidation</t>
  </si>
  <si>
    <t>Table of Contents</t>
  </si>
  <si>
    <t>Other Intangible Asset</t>
  </si>
  <si>
    <t>The closing cash and cash equivalents comprise the following:</t>
  </si>
  <si>
    <t xml:space="preserve">  Deposits with licensed banks</t>
  </si>
  <si>
    <t xml:space="preserve">  Cash and bank balances</t>
  </si>
  <si>
    <t>The acquisition of Sublime Cartel Sdn Bhd ("Sublime") for RM28,000,000 approved by the share-</t>
  </si>
  <si>
    <t>holders of the Company at an extraordinary general meeting held on 27 August 2002 was completed</t>
  </si>
  <si>
    <t>The Directors anticipate that with the completion of the acquisition of Sublime as mentioned in Note</t>
  </si>
  <si>
    <t>except for the completion of  a 3 for 1 bonus issue of 124,503,510 new ordinary shares of RM1.00 each.</t>
  </si>
  <si>
    <t>- Interim (Net)</t>
  </si>
  <si>
    <t xml:space="preserve">The same accounting policies and methods of computation used in the preparation of the financial </t>
  </si>
  <si>
    <t xml:space="preserve">report under review, except for the change in presentation of segmental information resulting from the </t>
  </si>
  <si>
    <t xml:space="preserve">The audit report of the Company's most recent annual audited financial statements does not contain any </t>
  </si>
  <si>
    <t>for the gaming business that may be favourably impacted by the festive seasons.</t>
  </si>
  <si>
    <t xml:space="preserve">On 22 July 2002, the Company paid an interim gross dividend of 3.0% per share on 41,501,170 </t>
  </si>
  <si>
    <t>ordinary shares, less 28% income tax, amounting to RM896,425 in respect of the financial period ended</t>
  </si>
  <si>
    <t>30 April 2002.</t>
  </si>
  <si>
    <t>On 3 January 2003, the Company paid a first interim gross dividend of 2% per share on 166,004,680</t>
  </si>
  <si>
    <t>There were no material changes in contingent liabilities or contingent assets since the last annual balance</t>
  </si>
  <si>
    <t>sheet date.</t>
  </si>
  <si>
    <t>CASH FLOW FROM OPERATING ACTIVITIES</t>
  </si>
  <si>
    <t>Receipts from operations</t>
  </si>
  <si>
    <t>Payments for operating expenses (including taxes)</t>
  </si>
  <si>
    <t>CASH FLOW FROM INVESTING ACTIVITIES</t>
  </si>
  <si>
    <t>Receipts from other investments</t>
  </si>
  <si>
    <t>Payment for other investments</t>
  </si>
  <si>
    <t>CASH FLOW FROM FINANCING ACTIVITIES</t>
  </si>
  <si>
    <t>Bank borrowings</t>
  </si>
  <si>
    <t>Net cash generated from operating activities</t>
  </si>
  <si>
    <t>On distribution of interim dividend</t>
  </si>
  <si>
    <t>Over provision in prior years</t>
  </si>
  <si>
    <t>Sale of investment in subsidiary company</t>
  </si>
  <si>
    <t>7 - 9</t>
  </si>
  <si>
    <t>on 27 September 2002.</t>
  </si>
  <si>
    <t>30/04/03</t>
  </si>
  <si>
    <t>At 30 April 2003</t>
  </si>
  <si>
    <t>Quarterly Report 30-04-2003</t>
  </si>
  <si>
    <t>12 MONTHS ENDED</t>
  </si>
  <si>
    <t>(a) Investment in quoted securities as at 30 April 2003 are as follows:</t>
  </si>
  <si>
    <t xml:space="preserve">(b) Investments in quoted Malaysian Government Securities as at 30 April 2003 are as follows: </t>
  </si>
  <si>
    <t>There were no group borrowings and debt securities as at 30 April 2003.</t>
  </si>
  <si>
    <t>FOR THE YEAR ENDED 30 APRIL 2003</t>
  </si>
  <si>
    <t xml:space="preserve">Non-operating income </t>
  </si>
  <si>
    <t>FOR THE YEAR ENDED 30 ARIL 2003</t>
  </si>
  <si>
    <t>size or incidence that had affected the financial statements for the financial year ended 30 April 2003.</t>
  </si>
  <si>
    <t>There were no material changes in estimates during the financial year ended 30 April 2003.</t>
  </si>
  <si>
    <t>shares held as treasury shares and resale of treasury shares for the financial year ended 30 April 2003</t>
  </si>
  <si>
    <t>During the financial year ended 30 April 2003, the Company has paid the following dividend:</t>
  </si>
  <si>
    <t>Segmental information for the financial year ended 30 April 2003:-</t>
  </si>
  <si>
    <t>There is no profit forecast or profit guarantee for the financial year ended 30 April 2003.</t>
  </si>
  <si>
    <t>The taxation charge for the quarter and financial year ended 30 April 2003 is detailed as follows:</t>
  </si>
  <si>
    <t xml:space="preserve">Financial </t>
  </si>
  <si>
    <t>Year</t>
  </si>
  <si>
    <t xml:space="preserve">The disproportionate tax charge for the financial year ended 30 April 2003 for the Group when </t>
  </si>
  <si>
    <t>unquoted investments.</t>
  </si>
  <si>
    <t xml:space="preserve">For the financial year ended 30 April 2003, there are no gains on disposal of properties and </t>
  </si>
  <si>
    <t>corresponding period's results  in the previous financial period ended 30 April 2002.</t>
  </si>
  <si>
    <t>In the previous financial period of 16 months ended 30 April 2002, the Group achieved a pre-tax profit</t>
  </si>
  <si>
    <t>current year under review of RM10.6 million.</t>
  </si>
  <si>
    <t>RM3,500 for every RM1.00 stake with effect from 1 January 2003. These revisions are expected</t>
  </si>
  <si>
    <t>of RM21.2 million on a revenue of RM333.8 million, while the profit attributable to shareholders of</t>
  </si>
  <si>
    <t xml:space="preserve">shareholders of the Company would be RM10.7 million which was comparable to the results for the </t>
  </si>
  <si>
    <t>12 months for comparision to the current financial year ended 30 April 2003, the profit attributable to</t>
  </si>
  <si>
    <t>The valuation of land and building have been brought forward without amendment from the previous annual</t>
  </si>
  <si>
    <t>report with the exception of certain amount of land and buildings deconsolidated following the completion</t>
  </si>
  <si>
    <t>of the disposal of Sabah Flour and Feed Mills Sdn Bhd ("SFFM") as disclosed in Note A10 below.</t>
  </si>
  <si>
    <t xml:space="preserve">income tax in respect of the quarter ended 30 April 2003 payable on 7 July 2003. The entitlement </t>
  </si>
  <si>
    <t>date shall be fixed on 27 June 2003. The total dividend in respect of the financial year ended 30 April</t>
  </si>
  <si>
    <t>Shares transferred to the Depositor's Securities Account before 12.30 p.m. on 27 June 2003 in</t>
  </si>
  <si>
    <t>As restated</t>
  </si>
  <si>
    <t>Prior year adjustment (see below)</t>
  </si>
  <si>
    <t>Prior year adjustment is in respect of interim dividend for the financial period ended 30 April 2002 that was declared after</t>
  </si>
  <si>
    <t>provisions of MASB 19 - Events After the Balance Sheet Date.</t>
  </si>
  <si>
    <t>(Restated)</t>
  </si>
  <si>
    <t>the balance sheet date of 30 April 2002 that was adjusted to distributable reserves in compliance with the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</si>
</sst>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</numFmts>
  <fonts count="2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 quotePrefix="1">
      <alignment horizontal="center"/>
      <protection/>
    </xf>
    <xf numFmtId="3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quotePrefix="1">
      <alignment/>
    </xf>
    <xf numFmtId="37" fontId="9" fillId="0" borderId="9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4" fillId="0" borderId="0" xfId="0" applyFont="1" applyBorder="1" applyAlignment="1" applyProtection="1">
      <alignment horizontal="left"/>
      <protection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9" fontId="9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6" fontId="9" fillId="0" borderId="1" xfId="15" applyNumberFormat="1" applyFont="1" applyBorder="1" applyAlignment="1" applyProtection="1">
      <alignment/>
      <protection/>
    </xf>
    <xf numFmtId="43" fontId="9" fillId="0" borderId="11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176" fontId="9" fillId="0" borderId="0" xfId="15" applyNumberFormat="1" applyFont="1" applyAlignment="1">
      <alignment/>
    </xf>
    <xf numFmtId="39" fontId="9" fillId="0" borderId="0" xfId="15" applyNumberFormat="1" applyFont="1" applyAlignment="1">
      <alignment/>
    </xf>
    <xf numFmtId="176" fontId="9" fillId="0" borderId="0" xfId="15" applyNumberFormat="1" applyFont="1" applyAlignment="1" applyProtection="1">
      <alignment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43" fontId="9" fillId="0" borderId="0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/>
    </xf>
    <xf numFmtId="39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 applyProtection="1">
      <alignment/>
      <protection locked="0"/>
    </xf>
    <xf numFmtId="176" fontId="9" fillId="0" borderId="2" xfId="15" applyNumberFormat="1" applyFont="1" applyBorder="1" applyAlignment="1" applyProtection="1">
      <alignment/>
      <protection/>
    </xf>
    <xf numFmtId="43" fontId="9" fillId="0" borderId="2" xfId="0" applyNumberFormat="1" applyFont="1" applyBorder="1" applyAlignment="1">
      <alignment horizontal="center"/>
    </xf>
    <xf numFmtId="176" fontId="9" fillId="0" borderId="2" xfId="15" applyNumberFormat="1" applyFont="1" applyBorder="1" applyAlignment="1" applyProtection="1">
      <alignment/>
      <protection locked="0"/>
    </xf>
    <xf numFmtId="176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 horizontal="center"/>
      <protection/>
    </xf>
    <xf numFmtId="39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 horizontal="right"/>
      <protection/>
    </xf>
    <xf numFmtId="176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/>
      <protection/>
    </xf>
    <xf numFmtId="39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/>
      <protection locked="0"/>
    </xf>
    <xf numFmtId="176" fontId="9" fillId="0" borderId="11" xfId="15" applyNumberFormat="1" applyFont="1" applyBorder="1" applyAlignment="1" applyProtection="1">
      <alignment/>
      <protection locked="0"/>
    </xf>
    <xf numFmtId="39" fontId="9" fillId="0" borderId="0" xfId="0" applyNumberFormat="1" applyFont="1" applyAlignment="1">
      <alignment/>
    </xf>
    <xf numFmtId="180" fontId="9" fillId="0" borderId="1" xfId="15" applyNumberFormat="1" applyFont="1" applyBorder="1" applyAlignment="1" applyProtection="1">
      <alignment horizontal="right"/>
      <protection/>
    </xf>
    <xf numFmtId="43" fontId="9" fillId="0" borderId="1" xfId="0" applyNumberFormat="1" applyFont="1" applyBorder="1" applyAlignment="1">
      <alignment horizontal="center"/>
    </xf>
    <xf numFmtId="43" fontId="9" fillId="0" borderId="11" xfId="15" applyNumberFormat="1" applyFont="1" applyBorder="1" applyAlignment="1" applyProtection="1">
      <alignment horizontal="center"/>
      <protection locked="0"/>
    </xf>
    <xf numFmtId="43" fontId="9" fillId="0" borderId="11" xfId="15" applyNumberFormat="1" applyFont="1" applyBorder="1" applyAlignment="1" applyProtection="1">
      <alignment horizontal="center"/>
      <protection/>
    </xf>
    <xf numFmtId="176" fontId="9" fillId="0" borderId="11" xfId="15" applyNumberFormat="1" applyFont="1" applyBorder="1" applyAlignment="1" applyProtection="1">
      <alignment horizontal="center"/>
      <protection/>
    </xf>
    <xf numFmtId="43" fontId="9" fillId="0" borderId="0" xfId="15" applyNumberFormat="1" applyFont="1" applyBorder="1" applyAlignment="1" applyProtection="1" quotePrefix="1">
      <alignment horizontal="center"/>
      <protection/>
    </xf>
    <xf numFmtId="43" fontId="9" fillId="0" borderId="0" xfId="15" applyNumberFormat="1" applyFont="1" applyBorder="1" applyAlignment="1" applyProtection="1">
      <alignment/>
      <protection locked="0"/>
    </xf>
    <xf numFmtId="0" fontId="19" fillId="0" borderId="0" xfId="0" applyFont="1" applyAlignment="1" quotePrefix="1">
      <alignment/>
    </xf>
    <xf numFmtId="0" fontId="0" fillId="0" borderId="0" xfId="0" applyAlignment="1">
      <alignment horizontal="left"/>
    </xf>
    <xf numFmtId="0" fontId="11" fillId="0" borderId="0" xfId="0" applyFont="1" applyAlignment="1" applyProtection="1" quotePrefix="1">
      <alignment horizontal="left"/>
      <protection/>
    </xf>
    <xf numFmtId="176" fontId="9" fillId="0" borderId="2" xfId="0" applyNumberFormat="1" applyFont="1" applyBorder="1" applyAlignment="1">
      <alignment/>
    </xf>
    <xf numFmtId="0" fontId="20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1" fontId="4" fillId="0" borderId="12" xfId="15" applyNumberFormat="1" applyFont="1" applyBorder="1" applyAlignment="1">
      <alignment/>
    </xf>
    <xf numFmtId="176" fontId="9" fillId="0" borderId="11" xfId="15" applyNumberFormat="1" applyFont="1" applyBorder="1" applyAlignment="1" applyProtection="1">
      <alignment horizontal="right"/>
      <protection/>
    </xf>
    <xf numFmtId="41" fontId="4" fillId="0" borderId="2" xfId="15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4" spans="1:10" ht="15">
      <c r="A4" s="193" t="s">
        <v>33</v>
      </c>
      <c r="B4" s="193"/>
      <c r="C4" s="193"/>
      <c r="D4" s="193"/>
      <c r="E4" s="193"/>
      <c r="F4" s="193"/>
      <c r="G4" s="193"/>
      <c r="H4" s="193"/>
      <c r="I4" s="96" t="s">
        <v>0</v>
      </c>
      <c r="J4" s="1"/>
    </row>
    <row r="5" spans="1:10" ht="15">
      <c r="A5" s="194" t="s">
        <v>128</v>
      </c>
      <c r="B5" s="194"/>
      <c r="C5" s="194"/>
      <c r="D5" s="194"/>
      <c r="E5" s="194"/>
      <c r="F5" s="194"/>
      <c r="G5" s="194"/>
      <c r="H5" s="194"/>
      <c r="I5" s="127" t="s">
        <v>0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95" t="s">
        <v>133</v>
      </c>
      <c r="B9" s="195"/>
      <c r="C9" s="195"/>
      <c r="D9" s="195"/>
      <c r="E9" s="195"/>
      <c r="F9" s="195"/>
      <c r="G9" s="195"/>
      <c r="H9" s="195"/>
      <c r="I9" s="119"/>
      <c r="J9" s="1"/>
    </row>
    <row r="10" spans="1:10" ht="6" customHeight="1">
      <c r="A10" s="195"/>
      <c r="B10" s="195"/>
      <c r="C10" s="195"/>
      <c r="D10" s="195"/>
      <c r="E10" s="195"/>
      <c r="F10" s="195"/>
      <c r="G10" s="195"/>
      <c r="H10" s="195"/>
      <c r="I10" s="119"/>
      <c r="J10" s="1"/>
    </row>
    <row r="11" spans="1:10" ht="15">
      <c r="A11" s="195" t="s">
        <v>251</v>
      </c>
      <c r="B11" s="195"/>
      <c r="C11" s="195"/>
      <c r="D11" s="195"/>
      <c r="E11" s="195"/>
      <c r="F11" s="195"/>
      <c r="G11" s="195"/>
      <c r="H11" s="195"/>
      <c r="I11" s="128"/>
      <c r="J11" s="1"/>
    </row>
    <row r="12" spans="1:10" ht="4.5" customHeight="1">
      <c r="A12" s="195"/>
      <c r="B12" s="195"/>
      <c r="C12" s="195"/>
      <c r="D12" s="195"/>
      <c r="E12" s="195"/>
      <c r="F12" s="195"/>
      <c r="G12" s="195"/>
      <c r="H12" s="195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20" t="s">
        <v>210</v>
      </c>
      <c r="B16" s="1"/>
      <c r="C16" s="1"/>
      <c r="D16" s="1"/>
      <c r="F16" s="1"/>
      <c r="G16" s="1"/>
      <c r="H16" s="121" t="s">
        <v>122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123</v>
      </c>
      <c r="B18" s="1"/>
      <c r="C18" s="1"/>
      <c r="D18" s="1"/>
      <c r="F18" s="1"/>
      <c r="G18" s="1"/>
      <c r="H18" s="121">
        <v>1</v>
      </c>
      <c r="J18" s="1"/>
    </row>
    <row r="19" spans="1:10" ht="15">
      <c r="A19" s="1"/>
      <c r="B19" s="1"/>
      <c r="C19" s="1"/>
      <c r="D19" s="1"/>
      <c r="F19" s="1"/>
      <c r="G19" s="1"/>
      <c r="H19" s="121"/>
      <c r="J19" s="1"/>
    </row>
    <row r="20" spans="1:10" ht="15">
      <c r="A20" s="1" t="s">
        <v>124</v>
      </c>
      <c r="B20" s="1"/>
      <c r="C20" s="1"/>
      <c r="D20" s="1"/>
      <c r="F20" s="1"/>
      <c r="G20" s="1"/>
      <c r="H20" s="121">
        <v>2</v>
      </c>
      <c r="J20" s="1"/>
    </row>
    <row r="21" spans="1:10" ht="15">
      <c r="A21" s="1"/>
      <c r="B21" s="1"/>
      <c r="C21" s="1"/>
      <c r="D21" s="1"/>
      <c r="F21" s="1"/>
      <c r="G21" s="1"/>
      <c r="H21" s="121"/>
      <c r="J21" s="1"/>
    </row>
    <row r="22" spans="1:10" ht="15">
      <c r="A22" s="1" t="s">
        <v>125</v>
      </c>
      <c r="B22" s="1"/>
      <c r="C22" s="1"/>
      <c r="D22" s="1"/>
      <c r="F22" s="1"/>
      <c r="G22" s="1"/>
      <c r="H22" s="121">
        <v>3</v>
      </c>
      <c r="J22" s="1"/>
    </row>
    <row r="23" spans="1:10" ht="15">
      <c r="A23" s="1"/>
      <c r="B23" s="1"/>
      <c r="C23" s="1"/>
      <c r="D23" s="1"/>
      <c r="F23" s="1"/>
      <c r="G23" s="1"/>
      <c r="H23" s="121"/>
      <c r="J23" s="1"/>
    </row>
    <row r="24" spans="1:10" ht="15">
      <c r="A24" s="1" t="s">
        <v>126</v>
      </c>
      <c r="B24" s="1"/>
      <c r="C24" s="1"/>
      <c r="D24" s="1"/>
      <c r="F24" s="1"/>
      <c r="G24" s="1"/>
      <c r="H24" s="121">
        <v>4</v>
      </c>
      <c r="J24" s="1"/>
    </row>
    <row r="25" spans="1:10" ht="15">
      <c r="A25" s="1"/>
      <c r="B25" s="1"/>
      <c r="C25" s="1"/>
      <c r="D25" s="1"/>
      <c r="F25" s="1"/>
      <c r="G25" s="1"/>
      <c r="H25" s="121"/>
      <c r="J25" s="1"/>
    </row>
    <row r="26" spans="1:10" ht="15">
      <c r="A26" s="1" t="s">
        <v>139</v>
      </c>
      <c r="B26" s="1"/>
      <c r="C26" s="1"/>
      <c r="D26" s="1"/>
      <c r="F26" s="1"/>
      <c r="G26" s="1"/>
      <c r="H26" s="122" t="s">
        <v>142</v>
      </c>
      <c r="J26" s="1"/>
    </row>
    <row r="27" spans="1:10" ht="15">
      <c r="A27" s="1"/>
      <c r="B27" s="1"/>
      <c r="C27" s="1"/>
      <c r="D27" s="1"/>
      <c r="F27" s="1"/>
      <c r="G27" s="1"/>
      <c r="H27" s="121"/>
      <c r="J27" s="1"/>
    </row>
    <row r="28" spans="1:10" ht="15">
      <c r="A28" s="1" t="s">
        <v>127</v>
      </c>
      <c r="B28" s="1"/>
      <c r="C28" s="1"/>
      <c r="D28" s="1"/>
      <c r="F28" s="1"/>
      <c r="G28" s="1"/>
      <c r="H28" s="123" t="s">
        <v>242</v>
      </c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selection activeCell="A1" sqref="A1"/>
    </sheetView>
  </sheetViews>
  <sheetFormatPr defaultColWidth="11.33203125" defaultRowHeight="12.75"/>
  <cols>
    <col min="1" max="1" width="3.33203125" style="7" customWidth="1"/>
    <col min="2" max="2" width="4.33203125" style="7" customWidth="1"/>
    <col min="3" max="3" width="12.5" style="7" customWidth="1"/>
    <col min="4" max="4" width="11.33203125" style="7" customWidth="1"/>
    <col min="5" max="5" width="17.33203125" style="7" customWidth="1"/>
    <col min="6" max="6" width="16.66015625" style="7" customWidth="1"/>
    <col min="7" max="7" width="2.66015625" style="7" customWidth="1"/>
    <col min="8" max="8" width="16.66015625" style="7" customWidth="1"/>
    <col min="9" max="9" width="2.66015625" style="7" customWidth="1"/>
    <col min="10" max="10" width="16.5" style="7" customWidth="1"/>
    <col min="11" max="16384" width="11.33203125" style="7" customWidth="1"/>
  </cols>
  <sheetData>
    <row r="1" spans="1:10" ht="15" customHeight="1">
      <c r="A1" s="2"/>
      <c r="B1" s="3"/>
      <c r="C1" s="4"/>
      <c r="D1" s="3"/>
      <c r="E1" s="5"/>
      <c r="F1" s="4"/>
      <c r="G1" s="4"/>
      <c r="H1" s="4"/>
      <c r="I1" s="6"/>
      <c r="J1" s="4"/>
    </row>
    <row r="2" spans="1:10" ht="15" customHeight="1">
      <c r="A2" s="2"/>
      <c r="B2" s="3"/>
      <c r="C2" s="4"/>
      <c r="D2" s="3"/>
      <c r="E2" s="5"/>
      <c r="F2" s="4"/>
      <c r="G2" s="4"/>
      <c r="H2" s="4"/>
      <c r="I2" s="6"/>
      <c r="J2" s="4"/>
    </row>
    <row r="3" spans="1:10" ht="15" customHeight="1">
      <c r="A3" s="2"/>
      <c r="B3" s="3"/>
      <c r="C3" s="4"/>
      <c r="D3" s="3"/>
      <c r="E3" s="5"/>
      <c r="F3" s="4"/>
      <c r="G3" s="4"/>
      <c r="H3" s="4"/>
      <c r="I3" s="6"/>
      <c r="J3" s="4"/>
    </row>
    <row r="4" spans="1:10" ht="15" customHeight="1">
      <c r="A4" s="193" t="str">
        <f>+'P&amp;L'!A4</f>
        <v>MATRIX INTERNATIONAL BERHAD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3.5" customHeight="1">
      <c r="A5" s="197" t="str">
        <f>+'P&amp;L'!A5</f>
        <v>(COMPANY NO : 3907-W)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3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3.5" customHeight="1">
      <c r="A7" s="193" t="s">
        <v>118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3.5" customHeight="1">
      <c r="A8" s="193" t="s">
        <v>251</v>
      </c>
      <c r="B8" s="193"/>
      <c r="C8" s="193"/>
      <c r="D8" s="193"/>
      <c r="E8" s="193"/>
      <c r="F8" s="193"/>
      <c r="G8" s="193"/>
      <c r="H8" s="193"/>
      <c r="I8" s="193"/>
      <c r="J8" s="193"/>
    </row>
    <row r="9" spans="1:10" ht="13.5" customHeight="1">
      <c r="A9" s="198" t="s">
        <v>119</v>
      </c>
      <c r="B9" s="198"/>
      <c r="C9" s="198"/>
      <c r="D9" s="198"/>
      <c r="E9" s="198"/>
      <c r="F9" s="198"/>
      <c r="G9" s="198"/>
      <c r="H9" s="198"/>
      <c r="I9" s="198"/>
      <c r="J9" s="198"/>
    </row>
    <row r="10" spans="1:10" ht="13.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 ht="13.5" customHeight="1">
      <c r="A11" s="23"/>
      <c r="B11" s="1"/>
      <c r="C11" s="1"/>
      <c r="D11" s="1"/>
      <c r="E11" s="1"/>
      <c r="H11" s="33"/>
      <c r="I11" s="33"/>
      <c r="J11" s="93"/>
    </row>
    <row r="12" spans="1:10" ht="13.5" customHeight="1">
      <c r="A12" s="4"/>
      <c r="B12" s="4"/>
      <c r="C12" s="4"/>
      <c r="D12" s="4"/>
      <c r="E12" s="4"/>
      <c r="F12" s="44"/>
      <c r="G12" s="44"/>
      <c r="H12" s="196" t="s">
        <v>47</v>
      </c>
      <c r="I12" s="196"/>
      <c r="J12" s="196"/>
    </row>
    <row r="13" spans="1:10" ht="13.5" customHeight="1">
      <c r="A13" s="4"/>
      <c r="B13" s="4"/>
      <c r="C13" s="4"/>
      <c r="D13" s="4"/>
      <c r="E13" s="4"/>
      <c r="F13" s="96"/>
      <c r="G13" s="44"/>
      <c r="H13" s="107" t="s">
        <v>244</v>
      </c>
      <c r="I13" s="108"/>
      <c r="J13" s="72" t="s">
        <v>38</v>
      </c>
    </row>
    <row r="14" spans="1:10" ht="13.5" customHeight="1">
      <c r="A14" s="4"/>
      <c r="B14" s="4"/>
      <c r="C14" s="4"/>
      <c r="D14" s="4"/>
      <c r="E14" s="4"/>
      <c r="F14" s="44"/>
      <c r="G14" s="44"/>
      <c r="H14" s="108"/>
      <c r="I14" s="108"/>
      <c r="J14" s="109" t="s">
        <v>151</v>
      </c>
    </row>
    <row r="15" spans="1:10" ht="13.5" customHeight="1">
      <c r="A15" s="4"/>
      <c r="B15" s="4"/>
      <c r="C15" s="4"/>
      <c r="D15" s="4"/>
      <c r="E15" s="4"/>
      <c r="F15" s="44"/>
      <c r="G15" s="44"/>
      <c r="H15" s="108"/>
      <c r="I15" s="108"/>
      <c r="J15" s="109" t="s">
        <v>283</v>
      </c>
    </row>
    <row r="16" spans="1:10" ht="13.5" customHeight="1">
      <c r="A16" s="4"/>
      <c r="B16" s="4"/>
      <c r="C16" s="4"/>
      <c r="D16" s="4"/>
      <c r="E16" s="4"/>
      <c r="F16" s="96" t="s">
        <v>208</v>
      </c>
      <c r="G16" s="44"/>
      <c r="H16" s="72" t="s">
        <v>1</v>
      </c>
      <c r="I16" s="108"/>
      <c r="J16" s="72" t="s">
        <v>1</v>
      </c>
    </row>
    <row r="17" spans="1:5" ht="13.5" customHeight="1">
      <c r="A17" s="4"/>
      <c r="B17" s="4"/>
      <c r="C17" s="4"/>
      <c r="D17" s="4"/>
      <c r="E17" s="4"/>
    </row>
    <row r="18" spans="1:10" ht="15" customHeight="1">
      <c r="A18" s="10"/>
      <c r="B18" s="23" t="s">
        <v>27</v>
      </c>
      <c r="C18" s="24"/>
      <c r="D18" s="4"/>
      <c r="E18" s="4"/>
      <c r="H18" s="14">
        <v>14813</v>
      </c>
      <c r="I18" s="13"/>
      <c r="J18" s="14">
        <v>22355</v>
      </c>
    </row>
    <row r="19" spans="1:10" ht="15" customHeight="1">
      <c r="A19" s="10"/>
      <c r="B19" s="23" t="s">
        <v>36</v>
      </c>
      <c r="C19" s="44"/>
      <c r="F19" s="17" t="s">
        <v>106</v>
      </c>
      <c r="H19" s="14">
        <v>3156</v>
      </c>
      <c r="I19" s="13"/>
      <c r="J19" s="14">
        <v>1120</v>
      </c>
    </row>
    <row r="20" spans="1:10" ht="15" customHeight="1">
      <c r="A20" s="10"/>
      <c r="B20" s="23" t="s">
        <v>209</v>
      </c>
      <c r="C20" s="44"/>
      <c r="F20" s="17"/>
      <c r="H20" s="14">
        <v>179323</v>
      </c>
      <c r="I20" s="13"/>
      <c r="J20" s="14">
        <v>158043</v>
      </c>
    </row>
    <row r="21" spans="1:10" ht="15" customHeight="1">
      <c r="A21" s="10"/>
      <c r="B21" s="23" t="s">
        <v>211</v>
      </c>
      <c r="C21" s="44"/>
      <c r="H21" s="14">
        <v>6630</v>
      </c>
      <c r="I21" s="13"/>
      <c r="J21" s="14">
        <v>0</v>
      </c>
    </row>
    <row r="22" spans="1:10" ht="15" customHeight="1">
      <c r="A22" s="10"/>
      <c r="B22" s="8"/>
      <c r="H22" s="14"/>
      <c r="I22" s="13"/>
      <c r="J22" s="14"/>
    </row>
    <row r="23" spans="1:10" ht="15" customHeight="1">
      <c r="A23" s="10"/>
      <c r="B23" s="23" t="s">
        <v>3</v>
      </c>
      <c r="H23" s="25"/>
      <c r="I23" s="13"/>
      <c r="J23" s="25"/>
    </row>
    <row r="24" spans="1:10" ht="15" customHeight="1">
      <c r="A24" s="10"/>
      <c r="B24" s="8"/>
      <c r="C24" s="7" t="s">
        <v>28</v>
      </c>
      <c r="E24" s="99"/>
      <c r="H24" s="28">
        <v>509</v>
      </c>
      <c r="I24" s="13"/>
      <c r="J24" s="28">
        <v>14931</v>
      </c>
    </row>
    <row r="25" spans="1:10" ht="15" customHeight="1">
      <c r="A25" s="17"/>
      <c r="C25" s="8" t="s">
        <v>39</v>
      </c>
      <c r="E25" s="99"/>
      <c r="H25" s="29">
        <v>2231</v>
      </c>
      <c r="I25" s="13"/>
      <c r="J25" s="29">
        <v>20082</v>
      </c>
    </row>
    <row r="26" spans="1:10" ht="15" customHeight="1">
      <c r="A26" s="17"/>
      <c r="C26" s="8" t="s">
        <v>29</v>
      </c>
      <c r="E26" s="99"/>
      <c r="H26" s="29">
        <v>11369</v>
      </c>
      <c r="I26" s="13"/>
      <c r="J26" s="29">
        <v>4997</v>
      </c>
    </row>
    <row r="27" spans="1:10" ht="15" customHeight="1">
      <c r="A27" s="17"/>
      <c r="C27" s="8" t="s">
        <v>4</v>
      </c>
      <c r="E27" s="99"/>
      <c r="H27" s="30">
        <v>3302</v>
      </c>
      <c r="I27" s="13"/>
      <c r="J27" s="30">
        <v>9727</v>
      </c>
    </row>
    <row r="28" spans="1:10" ht="18" customHeight="1">
      <c r="A28" s="17"/>
      <c r="E28" s="99"/>
      <c r="H28" s="31">
        <f>SUM(H24:H27)</f>
        <v>17411</v>
      </c>
      <c r="I28" s="13"/>
      <c r="J28" s="31">
        <f>SUM(J24:J27)</f>
        <v>49737</v>
      </c>
    </row>
    <row r="29" spans="1:10" ht="15" customHeight="1">
      <c r="A29" s="10"/>
      <c r="B29" s="23" t="s">
        <v>5</v>
      </c>
      <c r="E29" s="99"/>
      <c r="H29" s="28"/>
      <c r="I29" s="13"/>
      <c r="J29" s="28"/>
    </row>
    <row r="30" spans="1:10" ht="15" customHeight="1">
      <c r="A30" s="10"/>
      <c r="B30" s="8"/>
      <c r="C30" s="7" t="s">
        <v>6</v>
      </c>
      <c r="H30" s="28">
        <v>0</v>
      </c>
      <c r="I30" s="13"/>
      <c r="J30" s="28">
        <v>5130</v>
      </c>
    </row>
    <row r="31" spans="1:10" ht="15" customHeight="1">
      <c r="A31" s="17"/>
      <c r="C31" s="8" t="s">
        <v>40</v>
      </c>
      <c r="H31" s="29">
        <v>12878</v>
      </c>
      <c r="I31" s="13"/>
      <c r="J31" s="29">
        <v>15790</v>
      </c>
    </row>
    <row r="32" spans="1:10" ht="15" customHeight="1">
      <c r="A32" s="17"/>
      <c r="C32" s="8" t="s">
        <v>30</v>
      </c>
      <c r="H32" s="29">
        <v>2386</v>
      </c>
      <c r="I32" s="13"/>
      <c r="J32" s="29">
        <v>3013</v>
      </c>
    </row>
    <row r="33" spans="1:10" ht="15" customHeight="1">
      <c r="A33" s="17"/>
      <c r="H33" s="32"/>
      <c r="I33" s="13"/>
      <c r="J33" s="31"/>
    </row>
    <row r="34" spans="1:10" ht="18" customHeight="1">
      <c r="A34" s="17"/>
      <c r="H34" s="31">
        <f>SUM(H30:H33)</f>
        <v>15264</v>
      </c>
      <c r="I34" s="13"/>
      <c r="J34" s="31">
        <f>SUM(J30:J33)</f>
        <v>23933</v>
      </c>
    </row>
    <row r="35" spans="1:10" ht="15" customHeight="1">
      <c r="A35" s="10"/>
      <c r="B35" s="23" t="s">
        <v>7</v>
      </c>
      <c r="H35" s="45">
        <f>H28-H34</f>
        <v>2147</v>
      </c>
      <c r="I35" s="27"/>
      <c r="J35" s="45">
        <f>J28-J34</f>
        <v>25804</v>
      </c>
    </row>
    <row r="36" spans="1:10" ht="14.25" customHeight="1">
      <c r="A36" s="10"/>
      <c r="B36" s="8"/>
      <c r="H36" s="12"/>
      <c r="I36" s="27"/>
      <c r="J36" s="12"/>
    </row>
    <row r="37" spans="1:10" ht="18" customHeight="1" thickBot="1">
      <c r="A37" s="17"/>
      <c r="H37" s="46">
        <f>SUM(H18:H21)+SUM(H35:H36)</f>
        <v>206069</v>
      </c>
      <c r="I37" s="13"/>
      <c r="J37" s="46">
        <f>SUM(J18:J21)+SUM(J35:J36)</f>
        <v>207322</v>
      </c>
    </row>
    <row r="38" spans="1:10" ht="15" customHeight="1" thickTop="1">
      <c r="A38" s="17"/>
      <c r="H38" s="13"/>
      <c r="I38" s="13"/>
      <c r="J38" s="13"/>
    </row>
    <row r="39" spans="1:10" ht="15" customHeight="1">
      <c r="A39" s="17"/>
      <c r="B39" s="44" t="s">
        <v>48</v>
      </c>
      <c r="H39" s="13"/>
      <c r="I39" s="13"/>
      <c r="J39" s="13"/>
    </row>
    <row r="40" spans="1:10" ht="15" customHeight="1">
      <c r="A40" s="17"/>
      <c r="H40" s="13"/>
      <c r="I40" s="13"/>
      <c r="J40" s="13"/>
    </row>
    <row r="41" spans="1:10" ht="15" customHeight="1">
      <c r="A41" s="10"/>
      <c r="B41" s="8" t="s">
        <v>8</v>
      </c>
      <c r="H41" s="14">
        <v>166004</v>
      </c>
      <c r="I41" s="13"/>
      <c r="J41" s="14">
        <v>41501</v>
      </c>
    </row>
    <row r="42" spans="1:10" ht="15" customHeight="1">
      <c r="A42" s="10"/>
      <c r="B42" s="8" t="s">
        <v>10</v>
      </c>
      <c r="H42" s="14">
        <v>17103</v>
      </c>
      <c r="I42" s="13"/>
      <c r="J42" s="14">
        <v>17103</v>
      </c>
    </row>
    <row r="43" spans="1:10" ht="15" customHeight="1">
      <c r="A43" s="17"/>
      <c r="B43" s="8" t="s">
        <v>9</v>
      </c>
      <c r="H43" s="14">
        <v>19607</v>
      </c>
      <c r="I43" s="13"/>
      <c r="J43" s="25">
        <v>145261</v>
      </c>
    </row>
    <row r="44" spans="1:10" ht="15" customHeight="1">
      <c r="A44" s="17"/>
      <c r="B44" s="9" t="s">
        <v>14</v>
      </c>
      <c r="H44" s="45">
        <f>SUM(H41:H43)</f>
        <v>202714</v>
      </c>
      <c r="I44" s="13"/>
      <c r="J44" s="14">
        <f>SUM(J41:J43)</f>
        <v>203865</v>
      </c>
    </row>
    <row r="45" spans="1:10" ht="15" customHeight="1">
      <c r="A45" s="17"/>
      <c r="B45" s="8" t="s">
        <v>11</v>
      </c>
      <c r="H45" s="15">
        <v>2446</v>
      </c>
      <c r="I45" s="13"/>
      <c r="J45" s="15">
        <v>2553</v>
      </c>
    </row>
    <row r="46" spans="1:10" ht="15" customHeight="1">
      <c r="A46" s="17"/>
      <c r="B46" s="9"/>
      <c r="H46" s="14">
        <f>+H44+H45</f>
        <v>205160</v>
      </c>
      <c r="I46" s="13"/>
      <c r="J46" s="14">
        <f>+J44+J45</f>
        <v>206418</v>
      </c>
    </row>
    <row r="47" spans="1:10" ht="15" customHeight="1">
      <c r="A47" s="16"/>
      <c r="B47" s="8" t="s">
        <v>37</v>
      </c>
      <c r="H47" s="15">
        <v>909</v>
      </c>
      <c r="I47" s="13"/>
      <c r="J47" s="15">
        <v>904</v>
      </c>
    </row>
    <row r="48" spans="1:10" ht="18" customHeight="1" thickBot="1">
      <c r="A48" s="17"/>
      <c r="H48" s="11">
        <f>SUM(H46:H47)</f>
        <v>206069</v>
      </c>
      <c r="I48" s="13"/>
      <c r="J48" s="11">
        <f>SUM(J46:J47)</f>
        <v>207322</v>
      </c>
    </row>
    <row r="49" spans="1:10" ht="15" customHeight="1" thickTop="1">
      <c r="A49" s="17"/>
      <c r="H49" s="12"/>
      <c r="I49" s="13"/>
      <c r="J49" s="12"/>
    </row>
    <row r="50" spans="1:10" ht="15" customHeight="1">
      <c r="A50" s="17"/>
      <c r="B50" s="36" t="s">
        <v>21</v>
      </c>
      <c r="C50" s="36"/>
      <c r="D50" s="36"/>
      <c r="E50" s="36"/>
      <c r="F50" s="36"/>
      <c r="G50" s="36"/>
      <c r="H50" s="39">
        <f>+H44/H41*100</f>
        <v>122.11392496566347</v>
      </c>
      <c r="I50" s="39"/>
      <c r="J50" s="39">
        <f>+J44/J41*100</f>
        <v>491.22912700898775</v>
      </c>
    </row>
    <row r="51" spans="1:10" ht="15" customHeight="1" thickBot="1">
      <c r="A51" s="17"/>
      <c r="B51" s="40" t="s">
        <v>18</v>
      </c>
      <c r="C51" s="36"/>
      <c r="D51" s="36"/>
      <c r="E51" s="36"/>
      <c r="F51" s="36"/>
      <c r="G51" s="36"/>
      <c r="H51" s="41">
        <f>+(H44-H21-H20)/H41*100</f>
        <v>10.09674465675526</v>
      </c>
      <c r="I51" s="42"/>
      <c r="J51" s="41">
        <f>+(J44-J21-J20)/J41*100</f>
        <v>110.41179730608901</v>
      </c>
    </row>
    <row r="52" spans="1:10" ht="15" customHeight="1" thickTop="1">
      <c r="A52" s="17"/>
      <c r="B52" s="40"/>
      <c r="C52" s="36"/>
      <c r="D52" s="36"/>
      <c r="E52" s="36"/>
      <c r="F52" s="36"/>
      <c r="G52" s="36"/>
      <c r="H52" s="97"/>
      <c r="I52" s="42"/>
      <c r="J52" s="97"/>
    </row>
    <row r="53" spans="1:10" ht="13.5" customHeight="1">
      <c r="A53" s="17"/>
      <c r="B53" s="40"/>
      <c r="C53" s="36"/>
      <c r="D53" s="36"/>
      <c r="E53" s="36"/>
      <c r="F53" s="36"/>
      <c r="G53" s="36"/>
      <c r="H53" s="97"/>
      <c r="I53" s="42"/>
      <c r="J53" s="97"/>
    </row>
    <row r="54" spans="1:10" ht="13.5" customHeight="1">
      <c r="A54" s="17"/>
      <c r="B54" s="40"/>
      <c r="C54" s="36"/>
      <c r="D54" s="36"/>
      <c r="E54" s="36"/>
      <c r="F54" s="36"/>
      <c r="G54" s="36"/>
      <c r="H54" s="97"/>
      <c r="I54" s="42"/>
      <c r="J54" s="97"/>
    </row>
    <row r="55" spans="1:10" ht="14.25" customHeight="1">
      <c r="A55" s="16"/>
      <c r="B55" s="7" t="s">
        <v>140</v>
      </c>
      <c r="J55" s="43"/>
    </row>
    <row r="56" spans="1:10" ht="15" customHeight="1">
      <c r="A56" s="16"/>
      <c r="J56" s="43"/>
    </row>
    <row r="58" spans="6:10" ht="15">
      <c r="F58" s="7" t="s">
        <v>15</v>
      </c>
      <c r="H58" s="26">
        <f>+H48-H37</f>
        <v>0</v>
      </c>
      <c r="J58" s="26">
        <f>+J48-J37</f>
        <v>0</v>
      </c>
    </row>
    <row r="65" ht="12" customHeight="1"/>
    <row r="200" ht="12" customHeight="1"/>
    <row r="202" ht="8.25" customHeight="1"/>
    <row r="205" ht="8.25" customHeight="1"/>
    <row r="214" spans="2:10" ht="15">
      <c r="B214" s="4"/>
      <c r="C214" s="4"/>
      <c r="D214" s="4"/>
      <c r="E214" s="4"/>
      <c r="F214" s="4"/>
      <c r="G214" s="4"/>
      <c r="H214" s="4"/>
      <c r="I214" s="4"/>
      <c r="J214" s="4"/>
    </row>
    <row r="215" ht="10.5" customHeight="1"/>
    <row r="218" ht="10.5" customHeight="1"/>
  </sheetData>
  <mergeCells count="7">
    <mergeCell ref="H12:J12"/>
    <mergeCell ref="A4:J4"/>
    <mergeCell ref="A5:J5"/>
    <mergeCell ref="A9:J9"/>
    <mergeCell ref="A10:J10"/>
    <mergeCell ref="A7:J7"/>
    <mergeCell ref="A8:J8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1" sqref="A1"/>
    </sheetView>
  </sheetViews>
  <sheetFormatPr defaultColWidth="11.33203125" defaultRowHeight="12.75"/>
  <cols>
    <col min="1" max="1" width="2" style="7" customWidth="1"/>
    <col min="2" max="2" width="4.16015625" style="7" customWidth="1"/>
    <col min="3" max="3" width="12.5" style="7" customWidth="1"/>
    <col min="4" max="4" width="14.33203125" style="7" customWidth="1"/>
    <col min="5" max="5" width="15.16015625" style="7" customWidth="1"/>
    <col min="6" max="6" width="10" style="7" customWidth="1"/>
    <col min="7" max="7" width="15.5" style="7" customWidth="1"/>
    <col min="8" max="8" width="13.83203125" style="7" customWidth="1"/>
    <col min="9" max="9" width="15.16015625" style="7" hidden="1" customWidth="1"/>
    <col min="10" max="10" width="1.0078125" style="7" customWidth="1"/>
    <col min="11" max="11" width="13.5" style="74" customWidth="1"/>
    <col min="12" max="12" width="15.5" style="74" customWidth="1"/>
    <col min="13" max="13" width="13.83203125" style="82" hidden="1" customWidth="1"/>
    <col min="14" max="14" width="1.3359375" style="7" customWidth="1"/>
    <col min="15" max="16384" width="11.33203125" style="7" customWidth="1"/>
  </cols>
  <sheetData>
    <row r="1" spans="1:13" s="21" customFormat="1" ht="15">
      <c r="A1" s="19"/>
      <c r="B1" s="20"/>
      <c r="D1" s="20"/>
      <c r="E1" s="22"/>
      <c r="F1" s="22"/>
      <c r="J1" s="18"/>
      <c r="K1" s="77"/>
      <c r="L1" s="73"/>
      <c r="M1" s="81"/>
    </row>
    <row r="3" spans="1:13" ht="15">
      <c r="A3" s="24"/>
      <c r="B3" s="2"/>
      <c r="C3" s="2"/>
      <c r="D3" s="2"/>
      <c r="E3" s="2"/>
      <c r="F3" s="2"/>
      <c r="G3" s="2"/>
      <c r="H3" s="2"/>
      <c r="I3" s="2"/>
      <c r="J3" s="2"/>
      <c r="K3" s="75"/>
      <c r="L3" s="75"/>
      <c r="M3" s="83"/>
    </row>
    <row r="4" spans="1:12" ht="13.5" customHeight="1">
      <c r="A4" s="202" t="s">
        <v>33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3.5" customHeight="1">
      <c r="A5" s="203" t="s">
        <v>45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3.5" customHeight="1">
      <c r="A6" s="135"/>
      <c r="B6" s="131"/>
      <c r="C6" s="131"/>
      <c r="D6" s="131"/>
      <c r="E6" s="131"/>
      <c r="F6" s="131"/>
      <c r="G6" s="47"/>
      <c r="H6" s="47"/>
      <c r="I6" s="47"/>
      <c r="J6" s="47"/>
      <c r="K6" s="136"/>
      <c r="L6" s="136"/>
    </row>
    <row r="7" spans="1:12" ht="13.5" customHeight="1">
      <c r="A7" s="135"/>
      <c r="B7" s="131"/>
      <c r="C7" s="131"/>
      <c r="D7" s="131"/>
      <c r="E7" s="131"/>
      <c r="F7" s="131"/>
      <c r="G7" s="47"/>
      <c r="H7" s="47"/>
      <c r="I7" s="47"/>
      <c r="J7" s="47"/>
      <c r="K7" s="136"/>
      <c r="L7" s="136"/>
    </row>
    <row r="8" spans="1:14" ht="16.5" customHeight="1">
      <c r="A8" s="47"/>
      <c r="B8" s="199" t="s">
        <v>118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N8" s="7" t="s">
        <v>0</v>
      </c>
    </row>
    <row r="9" spans="1:14" ht="15" customHeight="1">
      <c r="A9" s="47"/>
      <c r="B9" s="199" t="s">
        <v>251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N9" s="7" t="s">
        <v>0</v>
      </c>
    </row>
    <row r="10" spans="1:12" ht="13.5" customHeight="1">
      <c r="A10" s="202" t="s">
        <v>129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3" ht="10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37"/>
      <c r="L11" s="137"/>
      <c r="M11" s="84"/>
    </row>
    <row r="12" spans="1:13" ht="10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37"/>
      <c r="L12" s="137"/>
      <c r="M12" s="84"/>
    </row>
    <row r="13" spans="1:13" ht="10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37"/>
      <c r="L13" s="137"/>
      <c r="M13" s="84"/>
    </row>
    <row r="14" spans="1:15" ht="10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37"/>
      <c r="L14" s="137"/>
      <c r="M14" s="84"/>
      <c r="O14" s="99"/>
    </row>
    <row r="15" spans="1:15" ht="19.5" customHeight="1">
      <c r="A15" s="50"/>
      <c r="B15" s="50"/>
      <c r="C15" s="50"/>
      <c r="D15" s="50"/>
      <c r="E15" s="50"/>
      <c r="F15" s="50"/>
      <c r="G15" s="138" t="s">
        <v>46</v>
      </c>
      <c r="H15" s="139"/>
      <c r="I15" s="139"/>
      <c r="J15" s="58"/>
      <c r="K15" s="204" t="s">
        <v>247</v>
      </c>
      <c r="L15" s="204"/>
      <c r="M15" s="85"/>
      <c r="O15" s="99"/>
    </row>
    <row r="16" spans="1:15" ht="19.5" customHeight="1">
      <c r="A16" s="50"/>
      <c r="B16" s="50"/>
      <c r="C16" s="50"/>
      <c r="D16" s="50"/>
      <c r="E16" s="50"/>
      <c r="F16" s="50"/>
      <c r="G16" s="141" t="s">
        <v>244</v>
      </c>
      <c r="H16" s="141" t="s">
        <v>38</v>
      </c>
      <c r="I16" s="142" t="s">
        <v>17</v>
      </c>
      <c r="J16" s="140"/>
      <c r="K16" s="143" t="str">
        <f>G16</f>
        <v>30/04/03</v>
      </c>
      <c r="L16" s="143" t="str">
        <f>H16</f>
        <v>30/04/02</v>
      </c>
      <c r="M16" s="86" t="s">
        <v>17</v>
      </c>
      <c r="O16" s="99"/>
    </row>
    <row r="17" spans="1:15" ht="19.5" customHeight="1">
      <c r="A17" s="50"/>
      <c r="B17" s="50"/>
      <c r="C17" s="50"/>
      <c r="D17" s="50"/>
      <c r="E17" s="50"/>
      <c r="F17" s="140" t="s">
        <v>49</v>
      </c>
      <c r="G17" s="140" t="s">
        <v>1</v>
      </c>
      <c r="H17" s="140" t="s">
        <v>1</v>
      </c>
      <c r="I17" s="142" t="s">
        <v>16</v>
      </c>
      <c r="J17" s="140"/>
      <c r="K17" s="144" t="s">
        <v>1</v>
      </c>
      <c r="L17" s="144" t="s">
        <v>1</v>
      </c>
      <c r="M17" s="86" t="s">
        <v>16</v>
      </c>
      <c r="O17" s="99"/>
    </row>
    <row r="18" spans="1:15" ht="12" customHeight="1">
      <c r="A18" s="50"/>
      <c r="B18" s="50"/>
      <c r="C18" s="50"/>
      <c r="D18" s="50"/>
      <c r="E18" s="50"/>
      <c r="F18" s="50"/>
      <c r="G18" s="47"/>
      <c r="H18" s="47"/>
      <c r="I18" s="47"/>
      <c r="J18" s="47"/>
      <c r="K18" s="136"/>
      <c r="L18" s="136"/>
      <c r="O18" s="99"/>
    </row>
    <row r="19" spans="1:15" ht="12" customHeight="1">
      <c r="A19" s="50"/>
      <c r="B19" s="50"/>
      <c r="C19" s="50"/>
      <c r="D19" s="50"/>
      <c r="E19" s="50"/>
      <c r="F19" s="50"/>
      <c r="G19" s="47"/>
      <c r="H19" s="47"/>
      <c r="I19" s="47"/>
      <c r="J19" s="47"/>
      <c r="K19" s="136"/>
      <c r="L19" s="136"/>
      <c r="O19" s="99"/>
    </row>
    <row r="20" spans="1:15" ht="12" customHeight="1">
      <c r="A20" s="50"/>
      <c r="B20" s="50"/>
      <c r="C20" s="50"/>
      <c r="D20" s="50"/>
      <c r="E20" s="50"/>
      <c r="F20" s="50"/>
      <c r="G20" s="47"/>
      <c r="H20" s="47"/>
      <c r="I20" s="47"/>
      <c r="J20" s="47"/>
      <c r="K20" s="136"/>
      <c r="L20" s="136"/>
      <c r="O20" s="99"/>
    </row>
    <row r="21" spans="1:15" ht="23.25" customHeight="1" thickBot="1">
      <c r="A21" s="49"/>
      <c r="B21" s="49" t="s">
        <v>51</v>
      </c>
      <c r="C21" s="47"/>
      <c r="D21" s="59"/>
      <c r="E21" s="50"/>
      <c r="F21" s="50"/>
      <c r="G21" s="145">
        <v>40566</v>
      </c>
      <c r="H21" s="146" t="s">
        <v>23</v>
      </c>
      <c r="I21" s="146" t="s">
        <v>23</v>
      </c>
      <c r="J21" s="147"/>
      <c r="K21" s="148">
        <v>191444</v>
      </c>
      <c r="L21" s="146" t="s">
        <v>23</v>
      </c>
      <c r="M21" s="87" t="s">
        <v>23</v>
      </c>
      <c r="O21" s="99"/>
    </row>
    <row r="22" spans="1:15" ht="8.25" customHeight="1" thickTop="1">
      <c r="A22" s="50"/>
      <c r="B22" s="50"/>
      <c r="C22" s="50"/>
      <c r="D22" s="50"/>
      <c r="E22" s="50"/>
      <c r="F22" s="50"/>
      <c r="G22" s="149"/>
      <c r="H22" s="149"/>
      <c r="I22" s="150"/>
      <c r="J22" s="149"/>
      <c r="K22" s="151"/>
      <c r="L22" s="149"/>
      <c r="O22" s="99"/>
    </row>
    <row r="23" spans="1:15" ht="23.25" customHeight="1" thickBot="1">
      <c r="A23" s="50"/>
      <c r="B23" s="49" t="s">
        <v>52</v>
      </c>
      <c r="C23" s="49"/>
      <c r="D23" s="50"/>
      <c r="E23" s="50"/>
      <c r="F23" s="50"/>
      <c r="G23" s="152">
        <v>3660</v>
      </c>
      <c r="H23" s="153" t="s">
        <v>23</v>
      </c>
      <c r="I23" s="153"/>
      <c r="J23" s="154"/>
      <c r="K23" s="152">
        <v>16610</v>
      </c>
      <c r="L23" s="153" t="s">
        <v>23</v>
      </c>
      <c r="M23" s="87" t="s">
        <v>23</v>
      </c>
      <c r="O23" s="99"/>
    </row>
    <row r="24" spans="1:15" ht="8.25" customHeight="1" thickTop="1">
      <c r="A24" s="50"/>
      <c r="B24" s="50"/>
      <c r="C24" s="50"/>
      <c r="D24" s="50"/>
      <c r="E24" s="50"/>
      <c r="F24" s="50"/>
      <c r="G24" s="155"/>
      <c r="H24" s="155"/>
      <c r="I24" s="156"/>
      <c r="J24" s="155"/>
      <c r="K24" s="157"/>
      <c r="L24" s="155"/>
      <c r="O24" s="99"/>
    </row>
    <row r="25" spans="1:15" ht="23.25" customHeight="1" thickBot="1">
      <c r="A25" s="50"/>
      <c r="B25" s="49" t="s">
        <v>252</v>
      </c>
      <c r="C25" s="49"/>
      <c r="D25" s="50"/>
      <c r="E25" s="50"/>
      <c r="F25" s="50"/>
      <c r="G25" s="147">
        <v>10</v>
      </c>
      <c r="H25" s="153" t="s">
        <v>23</v>
      </c>
      <c r="I25" s="153"/>
      <c r="J25" s="147"/>
      <c r="K25" s="157">
        <v>1503</v>
      </c>
      <c r="L25" s="153" t="s">
        <v>23</v>
      </c>
      <c r="M25" s="87" t="s">
        <v>23</v>
      </c>
      <c r="O25" s="99"/>
    </row>
    <row r="26" spans="1:15" ht="23.25" customHeight="1" thickTop="1">
      <c r="A26" s="50"/>
      <c r="B26" s="49" t="s">
        <v>50</v>
      </c>
      <c r="C26" s="49"/>
      <c r="D26" s="50"/>
      <c r="E26" s="50"/>
      <c r="F26" s="50"/>
      <c r="G26" s="158">
        <v>0</v>
      </c>
      <c r="H26" s="159" t="s">
        <v>23</v>
      </c>
      <c r="I26" s="153"/>
      <c r="J26" s="147"/>
      <c r="K26" s="160">
        <v>-36</v>
      </c>
      <c r="L26" s="159" t="s">
        <v>23</v>
      </c>
      <c r="M26" s="88"/>
      <c r="O26" s="99"/>
    </row>
    <row r="27" spans="1:15" ht="7.5" customHeight="1">
      <c r="A27" s="49"/>
      <c r="B27" s="49"/>
      <c r="C27" s="49"/>
      <c r="D27" s="50"/>
      <c r="E27" s="50"/>
      <c r="F27" s="50"/>
      <c r="G27" s="149"/>
      <c r="H27" s="149"/>
      <c r="I27" s="150"/>
      <c r="J27" s="149"/>
      <c r="K27" s="151"/>
      <c r="L27" s="149"/>
      <c r="O27" s="99"/>
    </row>
    <row r="28" spans="1:15" ht="23.25" customHeight="1">
      <c r="A28" s="49"/>
      <c r="B28" s="49" t="s">
        <v>53</v>
      </c>
      <c r="C28" s="49"/>
      <c r="D28" s="50"/>
      <c r="E28" s="50"/>
      <c r="F28" s="50"/>
      <c r="G28" s="151">
        <f>SUM(G23:G26)</f>
        <v>3670</v>
      </c>
      <c r="H28" s="153" t="s">
        <v>23</v>
      </c>
      <c r="I28" s="150"/>
      <c r="J28" s="149"/>
      <c r="K28" s="151">
        <f>SUM(K23:K26)</f>
        <v>18077</v>
      </c>
      <c r="L28" s="153" t="s">
        <v>23</v>
      </c>
      <c r="O28" s="99"/>
    </row>
    <row r="29" spans="1:15" ht="7.5" customHeight="1">
      <c r="A29" s="50"/>
      <c r="B29" s="50"/>
      <c r="C29" s="49"/>
      <c r="D29" s="50"/>
      <c r="E29" s="50"/>
      <c r="F29" s="50"/>
      <c r="G29" s="149"/>
      <c r="H29" s="149"/>
      <c r="I29" s="150"/>
      <c r="J29" s="149"/>
      <c r="K29" s="151"/>
      <c r="L29" s="149"/>
      <c r="O29" s="99"/>
    </row>
    <row r="30" spans="1:15" ht="23.25" customHeight="1">
      <c r="A30" s="50"/>
      <c r="B30" s="59" t="s">
        <v>54</v>
      </c>
      <c r="C30" s="49"/>
      <c r="D30" s="50"/>
      <c r="E30" s="50"/>
      <c r="F30" s="50" t="s">
        <v>104</v>
      </c>
      <c r="G30" s="161">
        <v>-1152</v>
      </c>
      <c r="H30" s="153" t="s">
        <v>23</v>
      </c>
      <c r="I30" s="150"/>
      <c r="J30" s="149"/>
      <c r="K30" s="160">
        <v>-4021</v>
      </c>
      <c r="L30" s="153" t="s">
        <v>23</v>
      </c>
      <c r="O30" s="99"/>
    </row>
    <row r="31" spans="1:15" ht="8.25" customHeight="1">
      <c r="A31" s="50"/>
      <c r="B31" s="50"/>
      <c r="C31" s="50"/>
      <c r="D31" s="50"/>
      <c r="E31" s="50"/>
      <c r="F31" s="50"/>
      <c r="G31" s="162"/>
      <c r="H31" s="163"/>
      <c r="I31" s="164"/>
      <c r="J31" s="149"/>
      <c r="K31" s="151"/>
      <c r="L31" s="163"/>
      <c r="O31" s="99"/>
    </row>
    <row r="32" spans="1:15" ht="23.25" customHeight="1">
      <c r="A32" s="50"/>
      <c r="B32" s="49" t="s">
        <v>55</v>
      </c>
      <c r="C32" s="49"/>
      <c r="D32" s="50"/>
      <c r="E32" s="50"/>
      <c r="F32" s="50"/>
      <c r="G32" s="151">
        <f>+G28+G30</f>
        <v>2518</v>
      </c>
      <c r="H32" s="153" t="s">
        <v>23</v>
      </c>
      <c r="I32" s="153" t="s">
        <v>23</v>
      </c>
      <c r="J32" s="165"/>
      <c r="K32" s="151">
        <f>+K28+K30</f>
        <v>14056</v>
      </c>
      <c r="L32" s="153" t="s">
        <v>23</v>
      </c>
      <c r="M32" s="88" t="s">
        <v>23</v>
      </c>
      <c r="O32" s="99"/>
    </row>
    <row r="33" spans="1:15" ht="8.25" customHeight="1">
      <c r="A33" s="50"/>
      <c r="B33" s="50"/>
      <c r="C33" s="50"/>
      <c r="D33" s="50"/>
      <c r="E33" s="50"/>
      <c r="F33" s="50"/>
      <c r="G33" s="149"/>
      <c r="H33" s="166"/>
      <c r="I33" s="164"/>
      <c r="J33" s="149"/>
      <c r="K33" s="151"/>
      <c r="L33" s="166"/>
      <c r="O33" s="99"/>
    </row>
    <row r="34" spans="1:15" ht="23.25" customHeight="1">
      <c r="A34" s="50"/>
      <c r="B34" s="49" t="s">
        <v>56</v>
      </c>
      <c r="C34" s="49"/>
      <c r="D34" s="50"/>
      <c r="E34" s="50"/>
      <c r="F34" s="50"/>
      <c r="G34" s="158">
        <v>-770</v>
      </c>
      <c r="H34" s="159" t="s">
        <v>23</v>
      </c>
      <c r="I34" s="153" t="s">
        <v>23</v>
      </c>
      <c r="J34" s="167"/>
      <c r="K34" s="160">
        <f>-3421</f>
        <v>-3421</v>
      </c>
      <c r="L34" s="159" t="s">
        <v>23</v>
      </c>
      <c r="M34" s="88" t="s">
        <v>23</v>
      </c>
      <c r="O34" s="99"/>
    </row>
    <row r="35" spans="1:15" ht="8.25" customHeight="1">
      <c r="A35" s="50"/>
      <c r="B35" s="50"/>
      <c r="C35" s="50"/>
      <c r="D35" s="50"/>
      <c r="E35" s="50"/>
      <c r="F35" s="50"/>
      <c r="G35" s="162"/>
      <c r="H35" s="162"/>
      <c r="I35" s="168"/>
      <c r="J35" s="149"/>
      <c r="K35" s="169"/>
      <c r="L35" s="162"/>
      <c r="M35" s="89"/>
      <c r="O35" s="99"/>
    </row>
    <row r="36" spans="1:15" ht="19.5" customHeight="1">
      <c r="A36" s="50"/>
      <c r="B36" s="59" t="s">
        <v>58</v>
      </c>
      <c r="C36" s="47"/>
      <c r="D36" s="50"/>
      <c r="E36" s="50"/>
      <c r="F36" s="50"/>
      <c r="G36" s="149"/>
      <c r="H36" s="149"/>
      <c r="I36" s="150"/>
      <c r="J36" s="149"/>
      <c r="K36" s="151"/>
      <c r="L36" s="149"/>
      <c r="O36" s="99"/>
    </row>
    <row r="37" spans="1:15" ht="23.25" customHeight="1" thickBot="1">
      <c r="A37" s="50"/>
      <c r="B37" s="50"/>
      <c r="C37" s="59" t="s">
        <v>57</v>
      </c>
      <c r="D37" s="50"/>
      <c r="E37" s="50"/>
      <c r="F37" s="50"/>
      <c r="G37" s="170">
        <f>SUM(G31:G35)</f>
        <v>1748</v>
      </c>
      <c r="H37" s="146" t="s">
        <v>23</v>
      </c>
      <c r="I37" s="153" t="s">
        <v>23</v>
      </c>
      <c r="J37" s="149"/>
      <c r="K37" s="170">
        <f>SUM(K31:K35)</f>
        <v>10635</v>
      </c>
      <c r="L37" s="146" t="s">
        <v>23</v>
      </c>
      <c r="M37" s="88" t="s">
        <v>23</v>
      </c>
      <c r="O37" s="99"/>
    </row>
    <row r="38" spans="1:15" ht="12" customHeight="1" thickTop="1">
      <c r="A38" s="50"/>
      <c r="B38" s="50"/>
      <c r="C38" s="59"/>
      <c r="D38" s="50"/>
      <c r="E38" s="50"/>
      <c r="F38" s="50"/>
      <c r="G38" s="149"/>
      <c r="H38" s="149"/>
      <c r="I38" s="150"/>
      <c r="J38" s="149"/>
      <c r="K38" s="151"/>
      <c r="L38" s="149"/>
      <c r="O38" s="99"/>
    </row>
    <row r="39" spans="1:15" ht="25.5" customHeight="1">
      <c r="A39" s="47"/>
      <c r="B39" s="47" t="s">
        <v>59</v>
      </c>
      <c r="C39" s="65"/>
      <c r="D39" s="47"/>
      <c r="E39" s="47"/>
      <c r="F39" s="47"/>
      <c r="G39" s="47"/>
      <c r="H39" s="47" t="s">
        <v>0</v>
      </c>
      <c r="I39" s="171"/>
      <c r="J39" s="47"/>
      <c r="K39" s="136"/>
      <c r="L39" s="47" t="s">
        <v>0</v>
      </c>
      <c r="O39" s="99"/>
    </row>
    <row r="40" spans="1:15" ht="8.25" customHeight="1">
      <c r="A40" s="47"/>
      <c r="B40" s="47"/>
      <c r="C40" s="47"/>
      <c r="D40" s="47"/>
      <c r="E40" s="47"/>
      <c r="F40" s="47"/>
      <c r="G40" s="47"/>
      <c r="H40" s="47"/>
      <c r="I40" s="171"/>
      <c r="J40" s="47"/>
      <c r="K40" s="136"/>
      <c r="L40" s="47"/>
      <c r="O40" s="99"/>
    </row>
    <row r="41" spans="1:15" ht="16.5" customHeight="1" thickBot="1">
      <c r="A41" s="47"/>
      <c r="B41" s="47"/>
      <c r="C41" s="49" t="s">
        <v>116</v>
      </c>
      <c r="D41" s="47"/>
      <c r="E41" s="47"/>
      <c r="F41" s="53" t="s">
        <v>115</v>
      </c>
      <c r="G41" s="172">
        <v>1.05</v>
      </c>
      <c r="H41" s="173" t="s">
        <v>23</v>
      </c>
      <c r="I41" s="173" t="s">
        <v>23</v>
      </c>
      <c r="J41" s="47"/>
      <c r="K41" s="174">
        <v>6.41</v>
      </c>
      <c r="L41" s="173" t="s">
        <v>23</v>
      </c>
      <c r="M41" s="90" t="s">
        <v>23</v>
      </c>
      <c r="O41" s="99"/>
    </row>
    <row r="42" spans="1:15" ht="6.75" customHeight="1" thickTop="1">
      <c r="A42" s="47"/>
      <c r="B42" s="47"/>
      <c r="C42" s="65"/>
      <c r="D42" s="47"/>
      <c r="E42" s="47" t="s">
        <v>0</v>
      </c>
      <c r="F42" s="47"/>
      <c r="G42" s="47"/>
      <c r="H42" s="47"/>
      <c r="I42" s="47"/>
      <c r="J42" s="47"/>
      <c r="K42" s="136"/>
      <c r="L42" s="47"/>
      <c r="O42" s="99"/>
    </row>
    <row r="43" spans="1:15" ht="17.25" customHeight="1" thickBot="1">
      <c r="A43" s="47"/>
      <c r="B43" s="47"/>
      <c r="C43" s="200" t="s">
        <v>26</v>
      </c>
      <c r="D43" s="201"/>
      <c r="E43" s="201"/>
      <c r="F43" s="53" t="s">
        <v>115</v>
      </c>
      <c r="G43" s="191" t="s">
        <v>23</v>
      </c>
      <c r="H43" s="176" t="s">
        <v>23</v>
      </c>
      <c r="I43" s="176" t="s">
        <v>23</v>
      </c>
      <c r="J43" s="58"/>
      <c r="K43" s="191" t="s">
        <v>23</v>
      </c>
      <c r="L43" s="176" t="s">
        <v>23</v>
      </c>
      <c r="M43" s="91" t="s">
        <v>23</v>
      </c>
      <c r="O43" s="99"/>
    </row>
    <row r="44" spans="1:15" ht="11.25" customHeight="1" thickTop="1">
      <c r="A44" s="47"/>
      <c r="B44" s="47"/>
      <c r="C44" s="65"/>
      <c r="D44" s="47"/>
      <c r="E44" s="47"/>
      <c r="F44" s="47"/>
      <c r="G44" s="177"/>
      <c r="H44" s="166"/>
      <c r="I44" s="166"/>
      <c r="J44" s="47"/>
      <c r="K44" s="178"/>
      <c r="L44" s="166"/>
      <c r="M44" s="92"/>
      <c r="O44" s="99"/>
    </row>
    <row r="45" spans="1:15" ht="11.25" customHeight="1">
      <c r="A45" s="47"/>
      <c r="B45" s="47"/>
      <c r="C45" s="179"/>
      <c r="D45" s="47"/>
      <c r="E45" s="47"/>
      <c r="F45" s="47"/>
      <c r="G45" s="47"/>
      <c r="H45" s="47"/>
      <c r="I45" s="47"/>
      <c r="J45" s="47"/>
      <c r="K45" s="136"/>
      <c r="L45" s="47"/>
      <c r="O45" s="99"/>
    </row>
    <row r="46" spans="1:15" ht="23.25" customHeight="1">
      <c r="A46" s="47"/>
      <c r="B46" s="47" t="s">
        <v>60</v>
      </c>
      <c r="C46" s="179"/>
      <c r="D46" s="47"/>
      <c r="E46" s="47"/>
      <c r="F46" s="47"/>
      <c r="G46" s="47"/>
      <c r="H46" s="47"/>
      <c r="I46" s="47"/>
      <c r="J46" s="47"/>
      <c r="K46" s="136"/>
      <c r="L46" s="47"/>
      <c r="O46" s="99"/>
    </row>
    <row r="47" spans="1:15" ht="18.75" customHeight="1" thickBot="1">
      <c r="A47" s="47"/>
      <c r="B47" s="47"/>
      <c r="C47" s="65" t="s">
        <v>219</v>
      </c>
      <c r="D47" s="47"/>
      <c r="E47" s="47"/>
      <c r="F47" s="47"/>
      <c r="G47" s="175">
        <v>0</v>
      </c>
      <c r="H47" s="176" t="s">
        <v>23</v>
      </c>
      <c r="I47" s="176" t="s">
        <v>23</v>
      </c>
      <c r="J47" s="58"/>
      <c r="K47" s="174">
        <v>1.44</v>
      </c>
      <c r="L47" s="176" t="s">
        <v>23</v>
      </c>
      <c r="O47" s="99"/>
    </row>
    <row r="48" spans="3:15" ht="11.25" customHeight="1" thickTop="1">
      <c r="C48" s="38"/>
      <c r="L48" s="7"/>
      <c r="O48" s="99"/>
    </row>
    <row r="49" spans="3:15" ht="11.25" customHeight="1">
      <c r="C49" s="38"/>
      <c r="O49" s="99"/>
    </row>
    <row r="50" spans="3:15" ht="11.25" customHeight="1">
      <c r="C50" s="38"/>
      <c r="O50" s="99"/>
    </row>
    <row r="51" spans="3:15" ht="12" customHeight="1">
      <c r="C51" s="38"/>
      <c r="O51" s="99"/>
    </row>
    <row r="52" spans="3:15" ht="12" customHeight="1">
      <c r="C52" s="38"/>
      <c r="O52" s="99"/>
    </row>
    <row r="53" spans="3:15" ht="12" customHeight="1">
      <c r="C53" s="38"/>
      <c r="O53" s="99"/>
    </row>
    <row r="54" spans="3:15" ht="12" customHeight="1">
      <c r="C54" s="38"/>
      <c r="O54" s="99"/>
    </row>
    <row r="55" spans="3:15" ht="12" customHeight="1">
      <c r="C55" s="38"/>
      <c r="O55" s="99"/>
    </row>
    <row r="56" spans="2:15" ht="15.75" customHeight="1">
      <c r="B56" s="110" t="s">
        <v>153</v>
      </c>
      <c r="O56" s="99"/>
    </row>
    <row r="57" spans="2:15" ht="16.5" customHeight="1">
      <c r="B57" s="110" t="s">
        <v>152</v>
      </c>
      <c r="O57" s="99"/>
    </row>
    <row r="58" spans="3:15" ht="12" customHeight="1">
      <c r="C58" s="38"/>
      <c r="O58" s="99"/>
    </row>
    <row r="59" spans="2:15" ht="18.75" customHeight="1">
      <c r="B59" s="7" t="s">
        <v>140</v>
      </c>
      <c r="C59" s="38"/>
      <c r="O59" s="99"/>
    </row>
    <row r="60" spans="3:15" ht="11.25" customHeight="1">
      <c r="C60" s="38"/>
      <c r="O60" s="99"/>
    </row>
    <row r="61" spans="3:15" ht="18.75">
      <c r="C61" s="37"/>
      <c r="O61" s="99"/>
    </row>
    <row r="62" ht="18.75">
      <c r="O62" s="99"/>
    </row>
    <row r="64" ht="15">
      <c r="N64" s="7" t="s">
        <v>0</v>
      </c>
    </row>
    <row r="65" spans="7:12" ht="15">
      <c r="G65" s="13"/>
      <c r="L65" s="78"/>
    </row>
    <row r="66" spans="7:12" ht="15">
      <c r="G66" s="27"/>
      <c r="L66" s="79"/>
    </row>
    <row r="67" spans="7:12" ht="15">
      <c r="G67" s="27"/>
      <c r="H67" s="33"/>
      <c r="I67" s="33"/>
      <c r="J67" s="33"/>
      <c r="K67" s="76"/>
      <c r="L67" s="79"/>
    </row>
    <row r="68" spans="7:12" ht="15">
      <c r="G68" s="33"/>
      <c r="H68" s="33"/>
      <c r="I68" s="33"/>
      <c r="J68" s="33"/>
      <c r="K68" s="76"/>
      <c r="L68" s="76"/>
    </row>
    <row r="69" spans="7:12" ht="15">
      <c r="G69" s="33"/>
      <c r="H69" s="33"/>
      <c r="I69" s="33"/>
      <c r="J69" s="33"/>
      <c r="K69" s="76"/>
      <c r="L69" s="76"/>
    </row>
    <row r="70" spans="7:12" ht="15">
      <c r="G70" s="33"/>
      <c r="H70" s="33"/>
      <c r="I70" s="33"/>
      <c r="J70" s="33"/>
      <c r="K70" s="76"/>
      <c r="L70" s="76"/>
    </row>
    <row r="71" spans="7:12" ht="15">
      <c r="G71" s="33"/>
      <c r="H71" s="33"/>
      <c r="I71" s="33"/>
      <c r="J71" s="33"/>
      <c r="K71" s="76"/>
      <c r="L71" s="76"/>
    </row>
    <row r="72" spans="7:12" ht="15">
      <c r="G72" s="35"/>
      <c r="H72" s="33"/>
      <c r="I72" s="33"/>
      <c r="J72" s="33"/>
      <c r="K72" s="76"/>
      <c r="L72" s="76"/>
    </row>
    <row r="73" spans="7:12" ht="15">
      <c r="G73" s="33"/>
      <c r="H73" s="33"/>
      <c r="I73" s="33"/>
      <c r="J73" s="33"/>
      <c r="K73" s="76"/>
      <c r="L73" s="76"/>
    </row>
    <row r="74" spans="7:12" ht="15">
      <c r="G74" s="33"/>
      <c r="H74" s="33"/>
      <c r="I74" s="33"/>
      <c r="J74" s="33"/>
      <c r="K74" s="76"/>
      <c r="L74" s="76"/>
    </row>
    <row r="75" spans="7:12" ht="15">
      <c r="G75" s="33"/>
      <c r="H75" s="33"/>
      <c r="I75" s="33"/>
      <c r="J75" s="33"/>
      <c r="K75" s="76"/>
      <c r="L75" s="76"/>
    </row>
    <row r="76" spans="7:12" ht="15">
      <c r="G76" s="33"/>
      <c r="H76" s="33"/>
      <c r="I76" s="33"/>
      <c r="J76" s="33"/>
      <c r="K76" s="76"/>
      <c r="L76" s="76"/>
    </row>
    <row r="77" spans="7:12" ht="15">
      <c r="G77" s="33"/>
      <c r="H77" s="33"/>
      <c r="I77" s="33"/>
      <c r="J77" s="33"/>
      <c r="K77" s="76"/>
      <c r="L77" s="76"/>
    </row>
    <row r="78" spans="7:12" ht="15">
      <c r="G78" s="33"/>
      <c r="H78" s="33"/>
      <c r="I78" s="33"/>
      <c r="J78" s="33"/>
      <c r="K78" s="76"/>
      <c r="L78" s="76"/>
    </row>
    <row r="79" spans="7:12" ht="15">
      <c r="G79" s="33"/>
      <c r="H79" s="33"/>
      <c r="I79" s="33"/>
      <c r="J79" s="33"/>
      <c r="K79" s="76"/>
      <c r="L79" s="80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25"/>
  <sheetViews>
    <sheetView workbookViewId="0" topLeftCell="B1">
      <selection activeCell="B1" sqref="B1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202" t="s">
        <v>33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95"/>
      <c r="M4" s="95"/>
      <c r="N4" s="95"/>
      <c r="O4" s="95"/>
    </row>
    <row r="5" spans="1:15" ht="12.75">
      <c r="A5" s="205" t="s">
        <v>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70"/>
      <c r="M5" s="70"/>
      <c r="N5" s="70"/>
      <c r="O5" s="70"/>
    </row>
    <row r="6" spans="1:15" ht="15">
      <c r="A6" s="71"/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3"/>
      <c r="M6" s="103"/>
      <c r="N6" s="104"/>
      <c r="O6" s="105"/>
    </row>
    <row r="7" spans="1:15" ht="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105"/>
    </row>
    <row r="8" spans="1:15" ht="14.25">
      <c r="A8" s="193" t="s">
        <v>118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94"/>
      <c r="M8" s="94"/>
      <c r="N8" s="94"/>
      <c r="O8" s="94"/>
    </row>
    <row r="9" spans="1:15" ht="14.25">
      <c r="A9" s="193" t="s">
        <v>251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94"/>
      <c r="M9" s="94"/>
      <c r="N9" s="94"/>
      <c r="O9" s="94"/>
    </row>
    <row r="10" spans="1:15" ht="14.25">
      <c r="A10" s="198" t="s">
        <v>130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06"/>
      <c r="M10" s="106"/>
      <c r="N10" s="106"/>
      <c r="O10" s="106"/>
    </row>
    <row r="11" spans="1:15" ht="15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O11" s="47"/>
    </row>
    <row r="12" ht="15.75">
      <c r="O12" s="47"/>
    </row>
    <row r="13" spans="9:15" ht="15.75">
      <c r="I13" s="193" t="s">
        <v>9</v>
      </c>
      <c r="J13" s="193"/>
      <c r="O13" s="47"/>
    </row>
    <row r="14" spans="7:15" ht="15.75">
      <c r="G14" s="96" t="s">
        <v>64</v>
      </c>
      <c r="H14" s="96" t="s">
        <v>64</v>
      </c>
      <c r="I14" s="96" t="s">
        <v>131</v>
      </c>
      <c r="O14" s="47"/>
    </row>
    <row r="15" spans="7:15" ht="15.75">
      <c r="G15" s="96" t="s">
        <v>65</v>
      </c>
      <c r="H15" s="96" t="s">
        <v>117</v>
      </c>
      <c r="I15" s="96" t="s">
        <v>61</v>
      </c>
      <c r="J15" s="96" t="s">
        <v>62</v>
      </c>
      <c r="K15" s="96" t="s">
        <v>66</v>
      </c>
      <c r="O15" s="47"/>
    </row>
    <row r="16" spans="7:15" ht="15.75">
      <c r="G16" s="96"/>
      <c r="H16" s="96"/>
      <c r="J16" s="96"/>
      <c r="K16" s="96"/>
      <c r="O16" s="47"/>
    </row>
    <row r="17" spans="7:15" ht="18.75">
      <c r="G17" s="96"/>
      <c r="H17" s="96"/>
      <c r="I17" s="96"/>
      <c r="J17" s="96"/>
      <c r="K17" s="96"/>
      <c r="O17" s="99"/>
    </row>
    <row r="18" spans="7:15" ht="18.75">
      <c r="G18" s="96" t="s">
        <v>63</v>
      </c>
      <c r="H18" s="96" t="s">
        <v>63</v>
      </c>
      <c r="I18" s="96" t="s">
        <v>63</v>
      </c>
      <c r="J18" s="96" t="s">
        <v>1</v>
      </c>
      <c r="K18" s="96" t="s">
        <v>1</v>
      </c>
      <c r="O18" s="99"/>
    </row>
    <row r="19" ht="18.75">
      <c r="O19" s="99"/>
    </row>
    <row r="20" spans="2:15" ht="9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O20" s="99"/>
    </row>
    <row r="21" spans="2:15" ht="18.75">
      <c r="B21" s="1" t="s">
        <v>67</v>
      </c>
      <c r="C21" s="1"/>
      <c r="D21" s="1"/>
      <c r="E21" s="1"/>
      <c r="F21" s="1"/>
      <c r="G21" s="12">
        <v>41501</v>
      </c>
      <c r="H21" s="12">
        <v>17103</v>
      </c>
      <c r="I21" s="12">
        <v>8500</v>
      </c>
      <c r="J21" s="12">
        <f>144365-8500</f>
        <v>135865</v>
      </c>
      <c r="K21" s="12">
        <f>SUM(G21:J21)</f>
        <v>202969</v>
      </c>
      <c r="O21" s="99"/>
    </row>
    <row r="22" spans="2:15" ht="9" customHeight="1">
      <c r="B22" s="1"/>
      <c r="C22" s="1"/>
      <c r="D22" s="1"/>
      <c r="E22" s="1"/>
      <c r="F22" s="1"/>
      <c r="G22" s="12"/>
      <c r="H22" s="12"/>
      <c r="I22" s="12"/>
      <c r="J22" s="12"/>
      <c r="K22" s="12"/>
      <c r="O22" s="99"/>
    </row>
    <row r="23" spans="2:15" ht="19.5" customHeight="1">
      <c r="B23" s="1" t="s">
        <v>280</v>
      </c>
      <c r="C23" s="1"/>
      <c r="D23" s="1"/>
      <c r="E23" s="1"/>
      <c r="F23" s="1"/>
      <c r="G23" s="15">
        <v>0</v>
      </c>
      <c r="H23" s="15">
        <v>0</v>
      </c>
      <c r="I23" s="15">
        <v>0</v>
      </c>
      <c r="J23" s="15">
        <v>896</v>
      </c>
      <c r="K23" s="15">
        <f>SUM(G23:J23)</f>
        <v>896</v>
      </c>
      <c r="O23" s="99"/>
    </row>
    <row r="24" spans="2:15" ht="18.75" customHeight="1">
      <c r="B24" s="1" t="s">
        <v>279</v>
      </c>
      <c r="C24" s="1"/>
      <c r="D24" s="1"/>
      <c r="E24" s="1"/>
      <c r="F24" s="1"/>
      <c r="G24" s="12">
        <f>+G21+G23</f>
        <v>41501</v>
      </c>
      <c r="H24" s="12">
        <f>+H21+H23</f>
        <v>17103</v>
      </c>
      <c r="I24" s="12">
        <f>+I21+I23</f>
        <v>8500</v>
      </c>
      <c r="J24" s="12">
        <f>+J21+J23</f>
        <v>136761</v>
      </c>
      <c r="K24" s="12">
        <f>+K21+K23</f>
        <v>203865</v>
      </c>
      <c r="O24" s="99"/>
    </row>
    <row r="25" spans="2:15" ht="18.75" customHeight="1">
      <c r="B25" s="1"/>
      <c r="C25" s="1"/>
      <c r="D25" s="1"/>
      <c r="E25" s="1"/>
      <c r="F25" s="1"/>
      <c r="G25" s="12"/>
      <c r="H25" s="12"/>
      <c r="I25" s="12"/>
      <c r="J25" s="12"/>
      <c r="K25" s="12"/>
      <c r="O25" s="99"/>
    </row>
    <row r="26" spans="2:15" ht="19.5" customHeight="1">
      <c r="B26" s="1" t="s">
        <v>68</v>
      </c>
      <c r="C26" s="1"/>
      <c r="D26" s="1"/>
      <c r="E26" s="1"/>
      <c r="F26" s="1"/>
      <c r="G26" s="12">
        <v>124503</v>
      </c>
      <c r="H26" s="12">
        <v>0</v>
      </c>
      <c r="I26" s="12">
        <v>0</v>
      </c>
      <c r="J26" s="12">
        <v>-124503</v>
      </c>
      <c r="K26" s="12">
        <f>SUM(G26:J26)</f>
        <v>0</v>
      </c>
      <c r="O26" s="99"/>
    </row>
    <row r="27" spans="2:15" ht="12" customHeight="1">
      <c r="B27" s="1"/>
      <c r="C27" s="1"/>
      <c r="D27" s="1"/>
      <c r="E27" s="1"/>
      <c r="F27" s="1"/>
      <c r="G27" s="12"/>
      <c r="H27" s="12"/>
      <c r="I27" s="12"/>
      <c r="J27" s="12"/>
      <c r="K27" s="12"/>
      <c r="O27" s="99"/>
    </row>
    <row r="28" spans="2:15" ht="18.75">
      <c r="B28" s="1" t="s">
        <v>145</v>
      </c>
      <c r="C28" s="1"/>
      <c r="D28" s="1"/>
      <c r="E28" s="1"/>
      <c r="F28" s="1"/>
      <c r="G28" s="12">
        <v>0</v>
      </c>
      <c r="H28" s="12">
        <v>0</v>
      </c>
      <c r="I28" s="12">
        <v>-8500</v>
      </c>
      <c r="J28" s="12">
        <v>0</v>
      </c>
      <c r="K28" s="12">
        <f>SUM(G28:J28)</f>
        <v>-8500</v>
      </c>
      <c r="O28" s="99"/>
    </row>
    <row r="29" spans="2:15" ht="9" customHeight="1">
      <c r="B29" s="1"/>
      <c r="C29" s="1"/>
      <c r="D29" s="1"/>
      <c r="E29" s="1"/>
      <c r="F29" s="1"/>
      <c r="G29" s="12"/>
      <c r="H29" s="12"/>
      <c r="I29" s="12"/>
      <c r="J29" s="12"/>
      <c r="K29" s="12"/>
      <c r="O29" s="99"/>
    </row>
    <row r="30" spans="2:15" ht="18.75">
      <c r="B30" s="1" t="s">
        <v>174</v>
      </c>
      <c r="C30" s="1"/>
      <c r="D30" s="1"/>
      <c r="E30" s="1"/>
      <c r="F30" s="1"/>
      <c r="G30" s="12">
        <v>0</v>
      </c>
      <c r="H30" s="12">
        <v>0</v>
      </c>
      <c r="I30" s="12">
        <v>0</v>
      </c>
      <c r="J30" s="12">
        <v>10635</v>
      </c>
      <c r="K30" s="12">
        <f>SUM(G30:J30)</f>
        <v>10635</v>
      </c>
      <c r="O30" s="99"/>
    </row>
    <row r="31" spans="2:15" ht="8.25" customHeight="1">
      <c r="B31" s="1"/>
      <c r="C31" s="1"/>
      <c r="D31" s="1"/>
      <c r="E31" s="1"/>
      <c r="F31" s="1"/>
      <c r="G31" s="12"/>
      <c r="H31" s="12"/>
      <c r="I31" s="12"/>
      <c r="J31" s="12"/>
      <c r="K31" s="12"/>
      <c r="O31" s="99"/>
    </row>
    <row r="32" spans="2:15" ht="18.75">
      <c r="B32" s="1" t="s">
        <v>239</v>
      </c>
      <c r="C32" s="1"/>
      <c r="D32" s="1"/>
      <c r="E32" s="1"/>
      <c r="F32" s="1"/>
      <c r="G32" s="12">
        <v>0</v>
      </c>
      <c r="H32" s="12">
        <v>0</v>
      </c>
      <c r="I32" s="12">
        <v>0</v>
      </c>
      <c r="J32" s="12">
        <v>-3286</v>
      </c>
      <c r="K32" s="12">
        <f>SUM(G32:J32)</f>
        <v>-3286</v>
      </c>
      <c r="O32" s="99"/>
    </row>
    <row r="33" spans="2:15" ht="9.75" customHeight="1">
      <c r="B33" s="1"/>
      <c r="C33" s="1"/>
      <c r="D33" s="1"/>
      <c r="E33" s="1"/>
      <c r="F33" s="1"/>
      <c r="G33" s="12"/>
      <c r="H33" s="12"/>
      <c r="I33" s="12"/>
      <c r="J33" s="12"/>
      <c r="K33" s="12"/>
      <c r="O33" s="99"/>
    </row>
    <row r="34" spans="2:15" ht="19.5" thickBot="1">
      <c r="B34" s="1" t="s">
        <v>245</v>
      </c>
      <c r="C34" s="1"/>
      <c r="D34" s="1"/>
      <c r="E34" s="1"/>
      <c r="F34" s="1"/>
      <c r="G34" s="117">
        <f>SUM(G24:G33)</f>
        <v>166004</v>
      </c>
      <c r="H34" s="117">
        <f>SUM(H24:H33)</f>
        <v>17103</v>
      </c>
      <c r="I34" s="117">
        <f>SUM(I24:I33)</f>
        <v>0</v>
      </c>
      <c r="J34" s="117">
        <f>SUM(J24:J33)</f>
        <v>19607</v>
      </c>
      <c r="K34" s="117">
        <f>SUM(K24:K33)</f>
        <v>202714</v>
      </c>
      <c r="O34" s="99"/>
    </row>
    <row r="35" spans="2:15" ht="19.5" thickTop="1">
      <c r="B35" s="1"/>
      <c r="C35" s="1"/>
      <c r="D35" s="1"/>
      <c r="E35" s="1"/>
      <c r="F35" s="1"/>
      <c r="G35" s="1"/>
      <c r="H35" s="1"/>
      <c r="I35" s="1"/>
      <c r="J35" s="1"/>
      <c r="K35" s="1"/>
      <c r="O35" s="99"/>
    </row>
    <row r="36" spans="2:15" ht="18.75">
      <c r="B36" s="1"/>
      <c r="C36" s="1"/>
      <c r="D36" s="1"/>
      <c r="E36" s="1"/>
      <c r="F36" s="1"/>
      <c r="G36" s="1"/>
      <c r="H36" s="1"/>
      <c r="I36" s="1"/>
      <c r="J36" s="1"/>
      <c r="K36" s="1"/>
      <c r="O36" s="99"/>
    </row>
    <row r="37" spans="2:15" ht="18.75">
      <c r="B37" s="1" t="s">
        <v>281</v>
      </c>
      <c r="C37" s="1"/>
      <c r="D37" s="1"/>
      <c r="E37" s="1"/>
      <c r="F37" s="1"/>
      <c r="G37" s="1"/>
      <c r="H37" s="1"/>
      <c r="I37" s="1"/>
      <c r="J37" s="1"/>
      <c r="K37" s="1"/>
      <c r="O37" s="99"/>
    </row>
    <row r="38" spans="2:15" ht="18.75">
      <c r="B38" s="1" t="s">
        <v>284</v>
      </c>
      <c r="C38" s="1"/>
      <c r="D38" s="1"/>
      <c r="E38" s="1"/>
      <c r="F38" s="1"/>
      <c r="G38" s="1"/>
      <c r="H38" s="1"/>
      <c r="I38" s="1"/>
      <c r="J38" s="1"/>
      <c r="K38" s="1"/>
      <c r="O38" s="99"/>
    </row>
    <row r="39" spans="2:15" ht="18.75">
      <c r="B39" s="1" t="s">
        <v>282</v>
      </c>
      <c r="C39" s="1"/>
      <c r="D39" s="1"/>
      <c r="E39" s="1"/>
      <c r="F39" s="1"/>
      <c r="G39" s="1"/>
      <c r="H39" s="1"/>
      <c r="I39" s="1"/>
      <c r="J39" s="1"/>
      <c r="K39" s="1"/>
      <c r="O39" s="99"/>
    </row>
    <row r="40" spans="2:15" ht="18.75">
      <c r="B40" s="1"/>
      <c r="C40" s="1"/>
      <c r="D40" s="1"/>
      <c r="E40" s="1"/>
      <c r="F40" s="1"/>
      <c r="G40" s="1"/>
      <c r="H40" s="1"/>
      <c r="I40" s="1"/>
      <c r="J40" s="1"/>
      <c r="K40" s="1"/>
      <c r="O40" s="99"/>
    </row>
    <row r="41" spans="2:15" ht="18.75">
      <c r="B41" s="1"/>
      <c r="C41" s="1"/>
      <c r="D41" s="1"/>
      <c r="E41" s="1"/>
      <c r="F41" s="1"/>
      <c r="G41" s="1"/>
      <c r="H41" s="1"/>
      <c r="I41" s="1"/>
      <c r="J41" s="1"/>
      <c r="K41" s="1"/>
      <c r="O41" s="99"/>
    </row>
    <row r="42" spans="2:15" ht="18.75">
      <c r="B42" s="110" t="s">
        <v>175</v>
      </c>
      <c r="C42" s="1"/>
      <c r="D42" s="1"/>
      <c r="E42" s="1"/>
      <c r="F42" s="1"/>
      <c r="G42" s="1"/>
      <c r="H42" s="1"/>
      <c r="I42" s="1"/>
      <c r="J42" s="1"/>
      <c r="K42" s="1"/>
      <c r="O42" s="99"/>
    </row>
    <row r="43" spans="2:15" ht="18.75">
      <c r="B43" s="110" t="s">
        <v>176</v>
      </c>
      <c r="C43" s="1"/>
      <c r="D43" s="1"/>
      <c r="E43" s="1"/>
      <c r="F43" s="1"/>
      <c r="G43" s="1"/>
      <c r="H43" s="1"/>
      <c r="I43" s="1"/>
      <c r="J43" s="1"/>
      <c r="K43" s="1"/>
      <c r="O43" s="99"/>
    </row>
    <row r="44" spans="2:15" ht="18.75">
      <c r="B44" s="1"/>
      <c r="C44" s="1"/>
      <c r="D44" s="1"/>
      <c r="E44" s="1"/>
      <c r="F44" s="1"/>
      <c r="G44" s="1"/>
      <c r="H44" s="1"/>
      <c r="I44" s="1"/>
      <c r="J44" s="1"/>
      <c r="K44" s="1"/>
      <c r="O44" s="99"/>
    </row>
    <row r="45" spans="2:15" ht="18.75">
      <c r="B45" s="1"/>
      <c r="C45" s="1"/>
      <c r="D45" s="1"/>
      <c r="E45" s="1"/>
      <c r="F45" s="1"/>
      <c r="G45" s="1"/>
      <c r="H45" s="1"/>
      <c r="I45" s="1"/>
      <c r="J45" s="1"/>
      <c r="K45" s="1"/>
      <c r="O45" s="99"/>
    </row>
    <row r="46" spans="2:15" ht="18.75">
      <c r="B46" s="1"/>
      <c r="C46" s="1"/>
      <c r="D46" s="1"/>
      <c r="E46" s="1"/>
      <c r="F46" s="1"/>
      <c r="G46" s="1"/>
      <c r="H46" s="1"/>
      <c r="I46" s="1"/>
      <c r="J46" s="1"/>
      <c r="K46" s="1"/>
      <c r="O46" s="99"/>
    </row>
    <row r="47" spans="2:15" ht="18.75">
      <c r="B47" s="1"/>
      <c r="C47" s="1"/>
      <c r="D47" s="1"/>
      <c r="E47" s="1"/>
      <c r="F47" s="1"/>
      <c r="G47" s="1"/>
      <c r="H47" s="1"/>
      <c r="I47" s="1"/>
      <c r="J47" s="1"/>
      <c r="K47" s="1"/>
      <c r="O47" s="99"/>
    </row>
    <row r="48" spans="2:15" ht="18.75">
      <c r="B48" s="1"/>
      <c r="C48" s="1"/>
      <c r="D48" s="1"/>
      <c r="E48" s="1"/>
      <c r="F48" s="1"/>
      <c r="G48" s="1"/>
      <c r="H48" s="1"/>
      <c r="I48" s="1"/>
      <c r="J48" s="1"/>
      <c r="K48" s="1"/>
      <c r="O48" s="99"/>
    </row>
    <row r="49" spans="2:15" ht="18.75">
      <c r="B49" s="1"/>
      <c r="C49" s="1"/>
      <c r="D49" s="1"/>
      <c r="E49" s="1"/>
      <c r="F49" s="1"/>
      <c r="G49" s="1"/>
      <c r="H49" s="1"/>
      <c r="I49" s="1"/>
      <c r="J49" s="1"/>
      <c r="K49" s="1"/>
      <c r="O49" s="99"/>
    </row>
    <row r="50" spans="2:15" ht="18.75">
      <c r="B50" s="1"/>
      <c r="C50" s="1"/>
      <c r="D50" s="1"/>
      <c r="E50" s="1"/>
      <c r="F50" s="1"/>
      <c r="G50" s="1"/>
      <c r="H50" s="1"/>
      <c r="I50" s="1"/>
      <c r="J50" s="1"/>
      <c r="K50" s="1"/>
      <c r="O50" s="99"/>
    </row>
    <row r="51" spans="2:15" ht="18.75">
      <c r="B51" s="1"/>
      <c r="C51" s="1"/>
      <c r="D51" s="1"/>
      <c r="E51" s="1"/>
      <c r="F51" s="1"/>
      <c r="G51" s="1"/>
      <c r="H51" s="1"/>
      <c r="I51" s="1"/>
      <c r="J51" s="1"/>
      <c r="K51" s="1"/>
      <c r="O51" s="99"/>
    </row>
    <row r="52" spans="3:15" ht="18.75">
      <c r="C52" s="1"/>
      <c r="D52" s="1"/>
      <c r="E52" s="1"/>
      <c r="F52" s="1"/>
      <c r="G52" s="1"/>
      <c r="H52" s="1"/>
      <c r="I52" s="1"/>
      <c r="J52" s="1"/>
      <c r="K52" s="1"/>
      <c r="O52" s="99"/>
    </row>
    <row r="53" spans="2:15" ht="18.75">
      <c r="B53" s="7" t="s">
        <v>140</v>
      </c>
      <c r="C53" s="1"/>
      <c r="D53" s="1"/>
      <c r="E53" s="1"/>
      <c r="F53" s="1"/>
      <c r="G53" s="1"/>
      <c r="H53" s="1"/>
      <c r="I53" s="1"/>
      <c r="J53" s="1"/>
      <c r="K53" s="1"/>
      <c r="O53" s="99"/>
    </row>
    <row r="54" spans="2:15" ht="18.75">
      <c r="B54" s="1"/>
      <c r="C54" s="1"/>
      <c r="D54" s="1"/>
      <c r="E54" s="1"/>
      <c r="F54" s="1"/>
      <c r="G54" s="1"/>
      <c r="H54" s="1"/>
      <c r="I54" s="1"/>
      <c r="J54" s="1"/>
      <c r="K54" s="1"/>
      <c r="O54" s="99"/>
    </row>
    <row r="55" spans="2:15" ht="18.75">
      <c r="B55" s="1"/>
      <c r="C55" s="1"/>
      <c r="D55" s="1"/>
      <c r="E55" s="1"/>
      <c r="F55" s="1"/>
      <c r="G55" s="1"/>
      <c r="H55" s="1"/>
      <c r="I55" s="1"/>
      <c r="J55" s="1"/>
      <c r="K55" s="1"/>
      <c r="O55" s="99"/>
    </row>
    <row r="56" spans="2:15" ht="18.75">
      <c r="B56" s="1"/>
      <c r="C56" s="1"/>
      <c r="D56" s="1"/>
      <c r="E56" s="1"/>
      <c r="F56" s="1"/>
      <c r="G56" s="1"/>
      <c r="H56" s="1"/>
      <c r="I56" s="1"/>
      <c r="J56" s="1"/>
      <c r="K56" s="1"/>
      <c r="O56" s="99"/>
    </row>
    <row r="57" spans="2:15" ht="18.75">
      <c r="B57" s="1"/>
      <c r="C57" s="1"/>
      <c r="D57" s="1"/>
      <c r="E57" s="1"/>
      <c r="F57" s="1"/>
      <c r="G57" s="1"/>
      <c r="H57" s="1"/>
      <c r="I57" s="1"/>
      <c r="J57" s="1"/>
      <c r="K57" s="1"/>
      <c r="O57" s="99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6">
    <mergeCell ref="I13:J13"/>
    <mergeCell ref="A4:K4"/>
    <mergeCell ref="A5:K5"/>
    <mergeCell ref="A10:K10"/>
    <mergeCell ref="A8:K8"/>
    <mergeCell ref="A9:K9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57"/>
  <sheetViews>
    <sheetView workbookViewId="0" topLeftCell="A1">
      <selection activeCell="D12" sqref="D12"/>
    </sheetView>
  </sheetViews>
  <sheetFormatPr defaultColWidth="9.33203125" defaultRowHeight="12.75"/>
  <cols>
    <col min="1" max="1" width="3.5" style="0" customWidth="1"/>
    <col min="4" max="4" width="16.66015625" style="0" customWidth="1"/>
    <col min="5" max="5" width="13.83203125" style="0" customWidth="1"/>
    <col min="6" max="6" width="12.66015625" style="0" customWidth="1"/>
    <col min="7" max="7" width="14.5" style="0" customWidth="1"/>
    <col min="8" max="8" width="16.33203125" style="0" customWidth="1"/>
  </cols>
  <sheetData>
    <row r="4" spans="1:8" ht="15.75">
      <c r="A4" s="202" t="s">
        <v>33</v>
      </c>
      <c r="B4" s="202"/>
      <c r="C4" s="202"/>
      <c r="D4" s="202"/>
      <c r="E4" s="202"/>
      <c r="F4" s="202"/>
      <c r="G4" s="202"/>
      <c r="H4" s="202"/>
    </row>
    <row r="5" spans="1:8" ht="12.75">
      <c r="A5" s="205" t="s">
        <v>45</v>
      </c>
      <c r="B5" s="205"/>
      <c r="C5" s="205"/>
      <c r="D5" s="205"/>
      <c r="E5" s="205"/>
      <c r="F5" s="205"/>
      <c r="G5" s="205"/>
      <c r="H5" s="205"/>
    </row>
    <row r="6" spans="1:8" ht="12.75">
      <c r="A6" s="71"/>
      <c r="B6" s="102"/>
      <c r="C6" s="102"/>
      <c r="D6" s="102"/>
      <c r="E6" s="102"/>
      <c r="F6" s="102"/>
      <c r="G6" s="102"/>
      <c r="H6" s="102"/>
    </row>
    <row r="7" spans="1:8" ht="14.25">
      <c r="A7" s="193" t="s">
        <v>118</v>
      </c>
      <c r="B7" s="193"/>
      <c r="C7" s="193"/>
      <c r="D7" s="193"/>
      <c r="E7" s="193"/>
      <c r="F7" s="193"/>
      <c r="G7" s="193"/>
      <c r="H7" s="193"/>
    </row>
    <row r="8" spans="1:8" ht="14.25">
      <c r="A8" s="193" t="s">
        <v>253</v>
      </c>
      <c r="B8" s="193"/>
      <c r="C8" s="193"/>
      <c r="D8" s="193"/>
      <c r="E8" s="193"/>
      <c r="F8" s="193"/>
      <c r="G8" s="193"/>
      <c r="H8" s="193"/>
    </row>
    <row r="9" spans="1:8" ht="14.25">
      <c r="A9" s="198" t="s">
        <v>132</v>
      </c>
      <c r="B9" s="198"/>
      <c r="C9" s="198"/>
      <c r="D9" s="198"/>
      <c r="E9" s="198"/>
      <c r="F9" s="198"/>
      <c r="G9" s="198"/>
      <c r="H9" s="198"/>
    </row>
    <row r="10" spans="1:8" ht="14.25">
      <c r="A10" s="198"/>
      <c r="B10" s="198"/>
      <c r="C10" s="198"/>
      <c r="D10" s="198"/>
      <c r="E10" s="198"/>
      <c r="F10" s="198"/>
      <c r="G10" s="198"/>
      <c r="H10" s="198"/>
    </row>
    <row r="11" spans="1:8" ht="15">
      <c r="A11" s="1"/>
      <c r="B11" s="1"/>
      <c r="C11" s="1"/>
      <c r="D11" s="1"/>
      <c r="E11" s="1"/>
      <c r="F11" s="1"/>
      <c r="G11" s="1"/>
      <c r="H11" s="96" t="s">
        <v>69</v>
      </c>
    </row>
    <row r="12" spans="1:8" ht="15">
      <c r="A12" s="1"/>
      <c r="B12" s="1"/>
      <c r="C12" s="1"/>
      <c r="D12" s="1"/>
      <c r="E12" s="1"/>
      <c r="F12" s="1"/>
      <c r="G12" s="1"/>
      <c r="H12" s="96" t="s">
        <v>178</v>
      </c>
    </row>
    <row r="13" spans="1:8" ht="15">
      <c r="A13" s="1"/>
      <c r="B13" s="1"/>
      <c r="C13" s="1"/>
      <c r="D13" s="1"/>
      <c r="E13" s="1"/>
      <c r="F13" s="1"/>
      <c r="G13" s="1"/>
      <c r="H13" s="96" t="s">
        <v>63</v>
      </c>
    </row>
    <row r="14" spans="1:8" ht="6" customHeight="1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 t="s">
        <v>230</v>
      </c>
      <c r="C15" s="1"/>
      <c r="D15" s="1"/>
      <c r="E15" s="1"/>
      <c r="F15" s="1"/>
      <c r="G15" s="1"/>
      <c r="H15" s="1"/>
    </row>
    <row r="16" spans="1:8" ht="15">
      <c r="A16" s="1"/>
      <c r="B16" s="1"/>
      <c r="C16" s="1" t="s">
        <v>231</v>
      </c>
      <c r="D16" s="1"/>
      <c r="E16" s="1"/>
      <c r="F16" s="1"/>
      <c r="G16" s="1"/>
      <c r="H16" s="185">
        <v>190214</v>
      </c>
    </row>
    <row r="17" spans="1:8" ht="15">
      <c r="A17" s="1"/>
      <c r="B17" s="1"/>
      <c r="C17" s="1" t="s">
        <v>232</v>
      </c>
      <c r="D17" s="1"/>
      <c r="E17" s="1"/>
      <c r="F17" s="1"/>
      <c r="G17" s="1"/>
      <c r="H17" s="185">
        <v>-182471</v>
      </c>
    </row>
    <row r="18" spans="1:8" ht="3" customHeight="1">
      <c r="A18" s="1"/>
      <c r="B18" s="1"/>
      <c r="C18" s="1"/>
      <c r="D18" s="1"/>
      <c r="E18" s="1"/>
      <c r="F18" s="1"/>
      <c r="G18" s="1"/>
      <c r="H18" s="185"/>
    </row>
    <row r="19" spans="1:8" ht="3" customHeight="1">
      <c r="A19" s="1"/>
      <c r="B19" s="1"/>
      <c r="C19" s="1"/>
      <c r="D19" s="1"/>
      <c r="E19" s="1"/>
      <c r="F19" s="1"/>
      <c r="G19" s="1"/>
      <c r="H19" s="188"/>
    </row>
    <row r="20" spans="1:8" ht="15">
      <c r="A20" s="1"/>
      <c r="B20" s="1" t="s">
        <v>238</v>
      </c>
      <c r="C20" s="1"/>
      <c r="D20" s="1"/>
      <c r="E20" s="1"/>
      <c r="F20" s="1"/>
      <c r="G20" s="1"/>
      <c r="H20" s="192">
        <f>SUM(H16:H17)</f>
        <v>7743</v>
      </c>
    </row>
    <row r="21" spans="1:8" ht="15">
      <c r="A21" s="1"/>
      <c r="B21" s="1"/>
      <c r="C21" s="1"/>
      <c r="D21" s="1"/>
      <c r="E21" s="1"/>
      <c r="F21" s="1"/>
      <c r="G21" s="1"/>
      <c r="H21" s="186"/>
    </row>
    <row r="22" spans="1:8" ht="15">
      <c r="A22" s="1"/>
      <c r="B22" s="1" t="s">
        <v>233</v>
      </c>
      <c r="C22" s="1"/>
      <c r="D22" s="1"/>
      <c r="E22" s="1"/>
      <c r="F22" s="1"/>
      <c r="G22" s="1"/>
      <c r="H22" s="186"/>
    </row>
    <row r="23" spans="1:8" ht="15">
      <c r="A23" s="1"/>
      <c r="B23" s="1"/>
      <c r="C23" s="1" t="s">
        <v>241</v>
      </c>
      <c r="D23" s="1"/>
      <c r="E23" s="1"/>
      <c r="F23" s="1"/>
      <c r="G23" s="1"/>
      <c r="H23" s="186">
        <v>25805</v>
      </c>
    </row>
    <row r="24" spans="1:8" ht="15">
      <c r="A24" s="1"/>
      <c r="B24" s="1"/>
      <c r="C24" s="1" t="s">
        <v>158</v>
      </c>
      <c r="D24" s="1"/>
      <c r="E24" s="1"/>
      <c r="F24" s="1"/>
      <c r="G24" s="1"/>
      <c r="H24" s="186">
        <v>-28069</v>
      </c>
    </row>
    <row r="25" spans="1:8" ht="15">
      <c r="A25" s="1"/>
      <c r="B25" s="1"/>
      <c r="C25" s="1" t="s">
        <v>234</v>
      </c>
      <c r="D25" s="1"/>
      <c r="E25" s="1"/>
      <c r="F25" s="1"/>
      <c r="G25" s="1"/>
      <c r="H25" s="186">
        <v>384</v>
      </c>
    </row>
    <row r="26" spans="1:8" ht="15">
      <c r="A26" s="1"/>
      <c r="B26" s="1"/>
      <c r="C26" s="1" t="s">
        <v>235</v>
      </c>
      <c r="D26" s="1"/>
      <c r="E26" s="1"/>
      <c r="F26" s="1"/>
      <c r="G26" s="1"/>
      <c r="H26" s="186">
        <v>-7910</v>
      </c>
    </row>
    <row r="27" spans="1:8" ht="1.5" customHeight="1">
      <c r="A27" s="1"/>
      <c r="B27" s="1"/>
      <c r="C27" s="1"/>
      <c r="D27" s="1"/>
      <c r="E27" s="1"/>
      <c r="F27" s="1"/>
      <c r="G27" s="1"/>
      <c r="H27" s="186"/>
    </row>
    <row r="28" spans="1:8" ht="2.25" customHeight="1">
      <c r="A28" s="1"/>
      <c r="B28" s="1"/>
      <c r="C28" s="1"/>
      <c r="D28" s="1"/>
      <c r="E28" s="1"/>
      <c r="F28" s="1"/>
      <c r="G28" s="1"/>
      <c r="H28" s="184"/>
    </row>
    <row r="29" spans="1:8" ht="15">
      <c r="A29" s="1"/>
      <c r="B29" s="1" t="s">
        <v>70</v>
      </c>
      <c r="C29" s="1"/>
      <c r="D29" s="1"/>
      <c r="E29" s="1"/>
      <c r="F29" s="1"/>
      <c r="G29" s="1"/>
      <c r="H29" s="192">
        <f>SUM(H23:H26)</f>
        <v>-9790</v>
      </c>
    </row>
    <row r="30" spans="1:8" ht="15">
      <c r="A30" s="1"/>
      <c r="B30" s="1"/>
      <c r="C30" s="1"/>
      <c r="D30" s="1"/>
      <c r="E30" s="1"/>
      <c r="F30" s="1"/>
      <c r="G30" s="1"/>
      <c r="H30" s="186"/>
    </row>
    <row r="31" spans="1:8" ht="15">
      <c r="A31" s="1"/>
      <c r="B31" s="1" t="s">
        <v>236</v>
      </c>
      <c r="C31" s="1"/>
      <c r="D31" s="1"/>
      <c r="E31" s="1"/>
      <c r="F31" s="1"/>
      <c r="G31" s="1"/>
      <c r="H31" s="186"/>
    </row>
    <row r="32" spans="1:8" ht="15">
      <c r="A32" s="1"/>
      <c r="B32" s="1"/>
      <c r="C32" s="1" t="s">
        <v>159</v>
      </c>
      <c r="D32" s="1"/>
      <c r="E32" s="1"/>
      <c r="F32" s="1"/>
      <c r="G32" s="1"/>
      <c r="H32" s="186">
        <v>-3286</v>
      </c>
    </row>
    <row r="33" spans="1:8" ht="15">
      <c r="A33" s="1"/>
      <c r="B33" s="1"/>
      <c r="C33" s="1" t="s">
        <v>237</v>
      </c>
      <c r="D33" s="1"/>
      <c r="E33" s="1"/>
      <c r="F33" s="1"/>
      <c r="G33" s="1"/>
      <c r="H33" s="186">
        <v>5280</v>
      </c>
    </row>
    <row r="34" spans="1:8" ht="5.25" customHeight="1">
      <c r="A34" s="1"/>
      <c r="B34" s="1"/>
      <c r="C34" s="1"/>
      <c r="D34" s="1"/>
      <c r="E34" s="1"/>
      <c r="F34" s="1"/>
      <c r="G34" s="1"/>
      <c r="H34" s="186"/>
    </row>
    <row r="35" spans="1:8" ht="15">
      <c r="A35" s="1"/>
      <c r="B35" s="1" t="s">
        <v>71</v>
      </c>
      <c r="C35" s="1"/>
      <c r="D35" s="1"/>
      <c r="E35" s="1"/>
      <c r="F35" s="1"/>
      <c r="G35" s="1"/>
      <c r="H35" s="184">
        <f>SUM(H32:H34)</f>
        <v>1994</v>
      </c>
    </row>
    <row r="36" spans="1:8" ht="3.75" customHeight="1">
      <c r="A36" s="1"/>
      <c r="B36" s="1"/>
      <c r="C36" s="1"/>
      <c r="D36" s="1"/>
      <c r="E36" s="1"/>
      <c r="F36" s="1"/>
      <c r="G36" s="1"/>
      <c r="H36" s="187"/>
    </row>
    <row r="37" spans="1:8" ht="6.75" customHeight="1">
      <c r="A37" s="1"/>
      <c r="B37" s="1"/>
      <c r="C37" s="1"/>
      <c r="D37" s="1"/>
      <c r="E37" s="1"/>
      <c r="F37" s="1"/>
      <c r="G37" s="1"/>
      <c r="H37" s="185"/>
    </row>
    <row r="38" spans="1:8" ht="15">
      <c r="A38" s="1"/>
      <c r="B38" s="1" t="s">
        <v>73</v>
      </c>
      <c r="C38" s="1"/>
      <c r="D38" s="1"/>
      <c r="E38" s="1"/>
      <c r="F38" s="1"/>
      <c r="G38" s="1"/>
      <c r="H38" s="186">
        <f>+H35+H29+H20</f>
        <v>-53</v>
      </c>
    </row>
    <row r="39" spans="1:8" ht="15">
      <c r="A39" s="1"/>
      <c r="B39" s="1"/>
      <c r="C39" s="1"/>
      <c r="D39" s="1"/>
      <c r="E39" s="1"/>
      <c r="F39" s="1"/>
      <c r="G39" s="1"/>
      <c r="H39" s="185"/>
    </row>
    <row r="40" spans="1:8" ht="15">
      <c r="A40" s="1"/>
      <c r="B40" s="1" t="s">
        <v>72</v>
      </c>
      <c r="C40" s="1"/>
      <c r="D40" s="1"/>
      <c r="E40" s="1"/>
      <c r="F40" s="1"/>
      <c r="G40" s="1"/>
      <c r="H40" s="186">
        <v>14724</v>
      </c>
    </row>
    <row r="41" spans="1:8" ht="3.75" customHeight="1">
      <c r="A41" s="1"/>
      <c r="B41" s="1"/>
      <c r="C41" s="1"/>
      <c r="D41" s="1"/>
      <c r="E41" s="1"/>
      <c r="F41" s="1"/>
      <c r="G41" s="1"/>
      <c r="H41" s="185"/>
    </row>
    <row r="42" spans="1:8" ht="3" customHeight="1">
      <c r="A42" s="1"/>
      <c r="B42" s="1"/>
      <c r="C42" s="1"/>
      <c r="D42" s="1"/>
      <c r="E42" s="1"/>
      <c r="F42" s="1"/>
      <c r="G42" s="1"/>
      <c r="H42" s="188"/>
    </row>
    <row r="43" spans="1:8" ht="15">
      <c r="A43" s="1"/>
      <c r="B43" s="1" t="s">
        <v>74</v>
      </c>
      <c r="C43" s="1"/>
      <c r="D43" s="1"/>
      <c r="E43" s="1"/>
      <c r="F43" s="1"/>
      <c r="G43" s="1"/>
      <c r="H43" s="186">
        <f>+H38+H40</f>
        <v>14671</v>
      </c>
    </row>
    <row r="44" spans="1:8" ht="5.25" customHeight="1" thickBot="1">
      <c r="A44" s="1"/>
      <c r="B44" s="1"/>
      <c r="C44" s="1"/>
      <c r="D44" s="1"/>
      <c r="E44" s="1"/>
      <c r="F44" s="1"/>
      <c r="G44" s="1"/>
      <c r="H44" s="189"/>
    </row>
    <row r="45" spans="1:8" ht="15.75" thickTop="1">
      <c r="A45" s="1"/>
      <c r="B45" s="1"/>
      <c r="C45" s="1"/>
      <c r="D45" s="1"/>
      <c r="E45" s="1"/>
      <c r="F45" s="1"/>
      <c r="G45" s="1"/>
      <c r="H45" s="185"/>
    </row>
    <row r="46" spans="1:8" ht="15">
      <c r="A46" s="1"/>
      <c r="B46" s="1" t="s">
        <v>212</v>
      </c>
      <c r="C46" s="1"/>
      <c r="D46" s="1"/>
      <c r="E46" s="1"/>
      <c r="F46" s="1"/>
      <c r="G46" s="1"/>
      <c r="H46" s="185"/>
    </row>
    <row r="47" spans="1:8" ht="15">
      <c r="A47" s="1"/>
      <c r="B47" s="118" t="s">
        <v>213</v>
      </c>
      <c r="C47" s="1"/>
      <c r="D47" s="1"/>
      <c r="E47" s="1"/>
      <c r="F47" s="1"/>
      <c r="G47" s="1"/>
      <c r="H47" s="185">
        <v>11369</v>
      </c>
    </row>
    <row r="48" spans="1:8" ht="15">
      <c r="A48" s="1"/>
      <c r="B48" s="118" t="s">
        <v>214</v>
      </c>
      <c r="C48" s="1"/>
      <c r="D48" s="1"/>
      <c r="E48" s="1"/>
      <c r="F48" s="1"/>
      <c r="G48" s="1"/>
      <c r="H48" s="185">
        <v>3302</v>
      </c>
    </row>
    <row r="49" spans="1:8" ht="19.5" customHeight="1" thickBot="1">
      <c r="A49" s="1"/>
      <c r="B49" s="118"/>
      <c r="C49" s="1"/>
      <c r="D49" s="1"/>
      <c r="E49" s="1"/>
      <c r="F49" s="1"/>
      <c r="G49" s="1"/>
      <c r="H49" s="190">
        <f>+H47+H48</f>
        <v>14671</v>
      </c>
    </row>
    <row r="50" spans="1:8" ht="15.75" thickTop="1">
      <c r="A50" s="1"/>
      <c r="B50" s="1"/>
      <c r="C50" s="1"/>
      <c r="D50" s="1"/>
      <c r="E50" s="1"/>
      <c r="F50" s="1"/>
      <c r="G50" s="1"/>
      <c r="H50" s="185"/>
    </row>
    <row r="51" spans="1:8" ht="15">
      <c r="A51" s="1"/>
      <c r="B51" s="110" t="s">
        <v>177</v>
      </c>
      <c r="C51" s="1"/>
      <c r="D51" s="1"/>
      <c r="E51" s="1"/>
      <c r="F51" s="1"/>
      <c r="G51" s="1"/>
      <c r="H51" s="185"/>
    </row>
    <row r="52" spans="1:8" ht="15">
      <c r="A52" s="1"/>
      <c r="B52" s="110" t="s">
        <v>266</v>
      </c>
      <c r="C52" s="1"/>
      <c r="D52" s="1"/>
      <c r="E52" s="1"/>
      <c r="F52" s="1"/>
      <c r="G52" s="1"/>
      <c r="H52" s="185"/>
    </row>
    <row r="53" spans="1:8" ht="15">
      <c r="A53" s="1"/>
      <c r="B53" s="1"/>
      <c r="C53" s="1"/>
      <c r="D53" s="1"/>
      <c r="E53" s="1"/>
      <c r="F53" s="1"/>
      <c r="G53" s="1"/>
      <c r="H53" s="115"/>
    </row>
    <row r="54" spans="1:8" ht="15">
      <c r="A54" s="1"/>
      <c r="B54" s="7" t="s">
        <v>140</v>
      </c>
      <c r="C54" s="1"/>
      <c r="D54" s="1"/>
      <c r="E54" s="1"/>
      <c r="F54" s="1"/>
      <c r="G54" s="1"/>
      <c r="H54" s="115"/>
    </row>
    <row r="55" spans="1:8" ht="15">
      <c r="A55" s="1"/>
      <c r="B55" s="1"/>
      <c r="C55" s="1"/>
      <c r="D55" s="1"/>
      <c r="E55" s="1"/>
      <c r="F55" s="1"/>
      <c r="G55" s="1"/>
      <c r="H55" s="115"/>
    </row>
    <row r="56" spans="1:8" ht="15">
      <c r="A56" s="1"/>
      <c r="H56" s="116"/>
    </row>
    <row r="57" ht="15">
      <c r="A57" s="1"/>
    </row>
  </sheetData>
  <mergeCells count="6">
    <mergeCell ref="A9:H9"/>
    <mergeCell ref="A10:H10"/>
    <mergeCell ref="A4:H4"/>
    <mergeCell ref="A5:H5"/>
    <mergeCell ref="A7:H7"/>
    <mergeCell ref="A8:H8"/>
  </mergeCells>
  <printOptions/>
  <pageMargins left="0.75" right="0.75" top="1" bottom="1" header="0.5" footer="0.5"/>
  <pageSetup firstPageNumber="4" useFirstPageNumber="1" horizontalDpi="600" verticalDpi="600" orientation="portrait" paperSize="9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8"/>
  <sheetViews>
    <sheetView workbookViewId="0" topLeftCell="A1">
      <selection activeCell="O11" sqref="O11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>
      <c r="A3" s="207" t="s">
        <v>33</v>
      </c>
      <c r="B3" s="207"/>
      <c r="C3" s="207"/>
      <c r="D3" s="207"/>
      <c r="E3" s="207"/>
      <c r="F3" s="207"/>
      <c r="G3" s="207"/>
      <c r="H3" s="207"/>
      <c r="I3" s="47"/>
      <c r="J3" s="47"/>
      <c r="K3" s="47"/>
      <c r="L3" s="47"/>
      <c r="M3" s="47"/>
    </row>
    <row r="4" spans="1:13" ht="12.75" customHeight="1">
      <c r="A4" s="208" t="s">
        <v>45</v>
      </c>
      <c r="B4" s="208"/>
      <c r="C4" s="208"/>
      <c r="D4" s="208"/>
      <c r="E4" s="208"/>
      <c r="F4" s="208"/>
      <c r="G4" s="208"/>
      <c r="H4" s="208"/>
      <c r="I4" s="47" t="s">
        <v>0</v>
      </c>
      <c r="J4" s="209" t="s">
        <v>246</v>
      </c>
      <c r="K4" s="210"/>
      <c r="L4" s="210"/>
      <c r="M4" s="210"/>
    </row>
    <row r="5" spans="1:13" ht="15" customHeight="1">
      <c r="A5" s="183"/>
      <c r="B5" s="112"/>
      <c r="C5" s="112"/>
      <c r="D5" s="112"/>
      <c r="E5" s="112"/>
      <c r="F5" s="112"/>
      <c r="G5" s="112"/>
      <c r="H5" s="112"/>
      <c r="I5" s="113"/>
      <c r="J5" s="113"/>
      <c r="K5" s="113"/>
      <c r="L5" s="113"/>
      <c r="M5" s="113"/>
    </row>
    <row r="6" spans="1:13" ht="12.75" customHeight="1">
      <c r="A6" s="71"/>
      <c r="B6" s="71"/>
      <c r="C6" s="71"/>
      <c r="D6" s="71"/>
      <c r="E6" s="71"/>
      <c r="F6" s="71"/>
      <c r="G6" s="71"/>
      <c r="H6" s="71"/>
      <c r="I6" s="47"/>
      <c r="J6" s="47"/>
      <c r="K6" s="47"/>
      <c r="L6" s="47"/>
      <c r="M6" s="47"/>
    </row>
    <row r="7" spans="1:13" ht="15.75">
      <c r="A7" s="48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>
      <c r="A9" s="49" t="s">
        <v>79</v>
      </c>
      <c r="B9" s="49" t="s">
        <v>76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47"/>
    </row>
    <row r="10" spans="1:13" ht="15.75">
      <c r="A10" s="49"/>
      <c r="B10" s="49" t="s">
        <v>77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7"/>
    </row>
    <row r="11" spans="1:13" ht="15.75">
      <c r="A11" s="49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7"/>
    </row>
    <row r="12" spans="1:13" ht="15.75">
      <c r="A12" s="49"/>
      <c r="B12" s="49" t="s">
        <v>146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7"/>
    </row>
    <row r="13" spans="1:13" ht="15.75">
      <c r="A13" s="49"/>
      <c r="B13" s="49" t="s">
        <v>149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7"/>
    </row>
    <row r="14" spans="1:13" ht="15.75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7"/>
    </row>
    <row r="15" spans="1:13" ht="15.75">
      <c r="A15" s="59"/>
      <c r="B15" s="49" t="s">
        <v>220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7"/>
    </row>
    <row r="16" spans="1:13" ht="15.75">
      <c r="A16" s="59"/>
      <c r="B16" s="49" t="s">
        <v>160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7"/>
    </row>
    <row r="17" spans="1:13" ht="15.75">
      <c r="A17" s="59"/>
      <c r="B17" s="49" t="s">
        <v>221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7"/>
    </row>
    <row r="18" spans="1:13" ht="15.75">
      <c r="A18" s="59"/>
      <c r="B18" s="49" t="s">
        <v>161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7"/>
    </row>
    <row r="19" spans="1:13" ht="15.75">
      <c r="A19" s="59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</row>
    <row r="20" spans="1:13" ht="15.75">
      <c r="A20" s="5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7"/>
    </row>
    <row r="21" spans="1:13" ht="15.75">
      <c r="A21" s="49" t="s">
        <v>80</v>
      </c>
      <c r="B21" s="51" t="s">
        <v>222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7"/>
    </row>
    <row r="22" spans="1:13" ht="15.75">
      <c r="A22" s="49"/>
      <c r="B22" s="51" t="s">
        <v>78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7"/>
    </row>
    <row r="23" spans="1:13" ht="15.75">
      <c r="A23" s="4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7"/>
    </row>
    <row r="24" spans="1:13" ht="15.75">
      <c r="A24" s="49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7"/>
    </row>
    <row r="25" spans="1:13" ht="15.75">
      <c r="A25" s="49" t="s">
        <v>81</v>
      </c>
      <c r="B25" s="49" t="s">
        <v>22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>
      <c r="A26" s="59"/>
      <c r="B26" s="49" t="s">
        <v>223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>
      <c r="A27" s="49"/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>
      <c r="A28" s="49"/>
      <c r="B28" s="4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49" t="s">
        <v>168</v>
      </c>
      <c r="B29" s="47" t="s">
        <v>169</v>
      </c>
      <c r="C29" s="49" t="s">
        <v>170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>
      <c r="A30" s="49"/>
      <c r="C30" s="49" t="s">
        <v>254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>
      <c r="A31" s="49"/>
      <c r="B31" s="4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>
      <c r="A32" s="49"/>
      <c r="B32" s="49" t="s">
        <v>171</v>
      </c>
      <c r="C32" s="47" t="s">
        <v>255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.75">
      <c r="A33" s="49"/>
      <c r="B33" s="4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5.75">
      <c r="A34" s="59"/>
      <c r="B34" s="49"/>
      <c r="C34" s="50"/>
      <c r="D34" s="50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5.75">
      <c r="A35" s="59" t="s">
        <v>82</v>
      </c>
      <c r="B35" s="49" t="s">
        <v>108</v>
      </c>
      <c r="C35" s="50"/>
      <c r="D35" s="47"/>
      <c r="E35" s="47"/>
      <c r="F35" s="47"/>
      <c r="G35" s="47"/>
      <c r="H35" s="50"/>
      <c r="I35" s="47"/>
      <c r="J35" s="47"/>
      <c r="L35" s="53"/>
      <c r="M35" s="47"/>
    </row>
    <row r="36" spans="1:13" ht="15.75">
      <c r="A36" s="59"/>
      <c r="B36" s="49" t="s">
        <v>256</v>
      </c>
      <c r="C36" s="50"/>
      <c r="D36" s="47"/>
      <c r="E36" s="47"/>
      <c r="F36" s="47"/>
      <c r="G36" s="47"/>
      <c r="H36" s="50"/>
      <c r="I36" s="47"/>
      <c r="J36" s="47"/>
      <c r="L36" s="53"/>
      <c r="M36" s="47"/>
    </row>
    <row r="37" spans="1:13" ht="15.75">
      <c r="A37" s="180"/>
      <c r="B37" s="49" t="s">
        <v>218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.75">
      <c r="A38" s="59"/>
      <c r="B38" s="57" t="s">
        <v>205</v>
      </c>
      <c r="C38" s="58"/>
      <c r="D38" s="58"/>
      <c r="E38" s="47"/>
      <c r="F38" s="47"/>
      <c r="G38" s="47"/>
      <c r="H38" s="58"/>
      <c r="I38" s="47"/>
      <c r="J38" s="47"/>
      <c r="M38" s="47"/>
    </row>
    <row r="39" spans="1:13" ht="15.75">
      <c r="A39" s="59"/>
      <c r="B39" s="57" t="s">
        <v>141</v>
      </c>
      <c r="C39" s="58"/>
      <c r="D39" s="58"/>
      <c r="E39" s="47"/>
      <c r="F39" s="47"/>
      <c r="G39" s="47"/>
      <c r="H39" s="58"/>
      <c r="I39" s="47"/>
      <c r="J39" s="47"/>
      <c r="M39" s="47"/>
    </row>
    <row r="40" spans="1:13" ht="15.75">
      <c r="A40" s="59"/>
      <c r="B40" s="124"/>
      <c r="C40" s="47"/>
      <c r="D40" s="47"/>
      <c r="E40" s="33"/>
      <c r="F40" s="67"/>
      <c r="G40" s="47"/>
      <c r="H40" s="58"/>
      <c r="I40" s="47"/>
      <c r="J40" s="47"/>
      <c r="M40" s="47"/>
    </row>
    <row r="41" spans="1:13" ht="15.75">
      <c r="A41" s="59"/>
      <c r="B41" s="47"/>
      <c r="C41" s="47"/>
      <c r="D41" s="47"/>
      <c r="E41" s="47"/>
      <c r="F41" s="47"/>
      <c r="G41" s="47"/>
      <c r="H41" s="58"/>
      <c r="I41" s="47"/>
      <c r="J41" s="47"/>
      <c r="K41" s="47"/>
      <c r="L41" s="47"/>
      <c r="M41" s="47"/>
    </row>
    <row r="42" spans="1:13" ht="15.75">
      <c r="A42" s="49" t="s">
        <v>83</v>
      </c>
      <c r="B42" s="47" t="s">
        <v>257</v>
      </c>
      <c r="C42" s="47"/>
      <c r="D42" s="47"/>
      <c r="E42" s="47"/>
      <c r="F42" s="47"/>
      <c r="G42" s="47"/>
      <c r="H42" s="58"/>
      <c r="I42" s="47"/>
      <c r="J42" s="47"/>
      <c r="K42" s="47"/>
      <c r="L42" s="47"/>
      <c r="M42" s="47"/>
    </row>
    <row r="43" spans="1:13" ht="15.75">
      <c r="A43" s="59"/>
      <c r="B43" s="47"/>
      <c r="C43" s="47"/>
      <c r="D43" s="47"/>
      <c r="E43" s="47"/>
      <c r="F43" s="47"/>
      <c r="G43" s="47"/>
      <c r="H43" s="58"/>
      <c r="I43" s="47"/>
      <c r="J43" s="47"/>
      <c r="K43" s="47"/>
      <c r="L43" s="47"/>
      <c r="M43" s="47"/>
    </row>
    <row r="44" spans="1:13" ht="15.75">
      <c r="A44" s="49"/>
      <c r="B44" s="49" t="s">
        <v>224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5.75">
      <c r="A45" s="49"/>
      <c r="B45" s="49" t="s">
        <v>225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5.75">
      <c r="A46" s="49"/>
      <c r="B46" s="49" t="s">
        <v>226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5.75">
      <c r="A47" s="49"/>
      <c r="B47" s="49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5.75">
      <c r="A48" s="49"/>
      <c r="B48" s="49" t="s">
        <v>227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5.75">
      <c r="A49" s="49"/>
      <c r="B49" s="49" t="s">
        <v>163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5.75">
      <c r="A50" s="49"/>
      <c r="B50" s="49" t="s">
        <v>162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5.75">
      <c r="A51" s="49"/>
      <c r="B51" s="4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5.75">
      <c r="A52" s="49"/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5.75">
      <c r="A53" s="49"/>
      <c r="B53" s="4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.75">
      <c r="A54" s="49"/>
      <c r="B54" s="4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5.75">
      <c r="A55" s="49"/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5.75">
      <c r="A56" s="49"/>
      <c r="B56" s="4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5.75">
      <c r="A57" s="207" t="s">
        <v>33</v>
      </c>
      <c r="B57" s="207"/>
      <c r="C57" s="207"/>
      <c r="D57" s="207"/>
      <c r="E57" s="207"/>
      <c r="F57" s="207"/>
      <c r="G57" s="207"/>
      <c r="H57" s="207"/>
      <c r="I57" s="47"/>
      <c r="J57" s="47"/>
      <c r="L57" s="53"/>
      <c r="M57" s="47"/>
    </row>
    <row r="58" spans="1:13" ht="15.75">
      <c r="A58" s="208" t="s">
        <v>45</v>
      </c>
      <c r="B58" s="208"/>
      <c r="C58" s="208"/>
      <c r="D58" s="208"/>
      <c r="E58" s="208"/>
      <c r="F58" s="208"/>
      <c r="G58" s="208"/>
      <c r="H58" s="208"/>
      <c r="I58" s="47"/>
      <c r="J58" s="209" t="s">
        <v>246</v>
      </c>
      <c r="K58" s="210"/>
      <c r="L58" s="210"/>
      <c r="M58" s="210"/>
    </row>
    <row r="59" spans="1:13" ht="15.75">
      <c r="A59" s="112"/>
      <c r="B59" s="112"/>
      <c r="C59" s="112"/>
      <c r="D59" s="112"/>
      <c r="E59" s="112"/>
      <c r="F59" s="112"/>
      <c r="G59" s="112"/>
      <c r="H59" s="112"/>
      <c r="I59" s="113"/>
      <c r="J59" s="113"/>
      <c r="K59" s="133"/>
      <c r="L59" s="134"/>
      <c r="M59" s="113"/>
    </row>
    <row r="60" spans="1:13" ht="15.75">
      <c r="A60" s="55"/>
      <c r="B60" s="49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48" t="s">
        <v>13</v>
      </c>
      <c r="B61" s="95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5.75">
      <c r="A62" s="49"/>
      <c r="B62" s="49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5.75">
      <c r="A63" s="49" t="s">
        <v>84</v>
      </c>
      <c r="B63" s="49" t="s">
        <v>258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5.75">
      <c r="A64" s="49"/>
      <c r="B64" s="49"/>
      <c r="C64" s="47"/>
      <c r="D64" s="47"/>
      <c r="E64" s="47"/>
      <c r="F64" s="47"/>
      <c r="G64" s="47"/>
      <c r="H64" s="47"/>
      <c r="I64" s="47"/>
      <c r="J64" s="47"/>
      <c r="K64" s="53" t="s">
        <v>86</v>
      </c>
      <c r="L64" s="47"/>
      <c r="M64" s="47"/>
    </row>
    <row r="65" spans="1:13" ht="15.75">
      <c r="A65" s="49"/>
      <c r="C65" s="47"/>
      <c r="D65" s="47"/>
      <c r="E65" s="47"/>
      <c r="F65" s="47"/>
      <c r="G65" s="47"/>
      <c r="H65" s="47"/>
      <c r="I65" s="53" t="s">
        <v>85</v>
      </c>
      <c r="J65" s="47"/>
      <c r="K65" s="53" t="s">
        <v>87</v>
      </c>
      <c r="L65" s="47"/>
      <c r="M65" s="53" t="s">
        <v>66</v>
      </c>
    </row>
    <row r="66" spans="1:13" ht="15.75">
      <c r="A66" s="49"/>
      <c r="B66" s="114" t="s">
        <v>51</v>
      </c>
      <c r="C66" s="47"/>
      <c r="D66" s="47"/>
      <c r="E66" s="47"/>
      <c r="F66" s="47"/>
      <c r="G66" s="47"/>
      <c r="H66" s="47"/>
      <c r="I66" s="53" t="s">
        <v>63</v>
      </c>
      <c r="J66" s="47"/>
      <c r="K66" s="53" t="s">
        <v>63</v>
      </c>
      <c r="L66" s="47"/>
      <c r="M66" s="53" t="s">
        <v>63</v>
      </c>
    </row>
    <row r="67" spans="1:13" ht="15.75">
      <c r="A67" s="49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53"/>
    </row>
    <row r="68" spans="1:13" ht="15.75">
      <c r="A68" s="49"/>
      <c r="B68" s="49" t="s">
        <v>35</v>
      </c>
      <c r="C68" s="47"/>
      <c r="D68" s="47"/>
      <c r="E68" s="47"/>
      <c r="F68" s="47"/>
      <c r="G68" s="47"/>
      <c r="H68" s="47"/>
      <c r="I68" s="126">
        <v>150074</v>
      </c>
      <c r="J68" s="126"/>
      <c r="K68" s="126">
        <v>1606</v>
      </c>
      <c r="L68" s="126"/>
      <c r="M68" s="126">
        <f>SUM(I68:K68)</f>
        <v>151680</v>
      </c>
    </row>
    <row r="69" spans="1:13" ht="17.25" customHeight="1">
      <c r="A69" s="49"/>
      <c r="B69" s="49" t="s">
        <v>31</v>
      </c>
      <c r="C69" s="47"/>
      <c r="D69" s="47"/>
      <c r="E69" s="47"/>
      <c r="F69" s="47"/>
      <c r="G69" s="47"/>
      <c r="H69" s="47"/>
      <c r="I69" s="126">
        <v>41370</v>
      </c>
      <c r="J69" s="126"/>
      <c r="K69" s="27">
        <v>0</v>
      </c>
      <c r="L69" s="126"/>
      <c r="M69" s="126">
        <f>SUM(I69:K69)</f>
        <v>41370</v>
      </c>
    </row>
    <row r="70" spans="1:13" ht="17.25" customHeight="1">
      <c r="A70" s="49"/>
      <c r="B70" s="49" t="s">
        <v>154</v>
      </c>
      <c r="C70" s="47"/>
      <c r="D70" s="47"/>
      <c r="E70" s="47"/>
      <c r="F70" s="47"/>
      <c r="G70" s="47"/>
      <c r="H70" s="47"/>
      <c r="I70" s="126">
        <v>0</v>
      </c>
      <c r="J70" s="126"/>
      <c r="K70" s="126">
        <v>-1606</v>
      </c>
      <c r="L70" s="126"/>
      <c r="M70" s="126">
        <f>SUM(I70:K70)</f>
        <v>-1606</v>
      </c>
    </row>
    <row r="71" spans="1:13" ht="17.25" customHeight="1" thickBot="1">
      <c r="A71" s="49"/>
      <c r="B71" s="49" t="s">
        <v>88</v>
      </c>
      <c r="C71" s="47"/>
      <c r="D71" s="47"/>
      <c r="E71" s="47"/>
      <c r="F71" s="47"/>
      <c r="G71" s="47"/>
      <c r="H71" s="47"/>
      <c r="I71" s="125">
        <f>SUM(I68:I70)</f>
        <v>191444</v>
      </c>
      <c r="J71" s="126"/>
      <c r="K71" s="125">
        <f>SUM(K68:K70)</f>
        <v>0</v>
      </c>
      <c r="L71" s="126"/>
      <c r="M71" s="125">
        <f>SUM(M68:M70)</f>
        <v>191444</v>
      </c>
    </row>
    <row r="72" spans="1:13" ht="16.5" thickTop="1">
      <c r="A72" s="49"/>
      <c r="B72" s="49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.75">
      <c r="A73" s="49"/>
      <c r="B73" s="49"/>
      <c r="C73" s="47"/>
      <c r="D73" s="47"/>
      <c r="E73" s="47"/>
      <c r="F73" s="47"/>
      <c r="G73" s="47"/>
      <c r="H73" s="47"/>
      <c r="I73" s="53"/>
      <c r="J73" s="47"/>
      <c r="L73" s="47"/>
      <c r="M73" s="53" t="s">
        <v>66</v>
      </c>
    </row>
    <row r="74" spans="1:13" ht="15.75">
      <c r="A74" s="49"/>
      <c r="B74" s="114" t="s">
        <v>172</v>
      </c>
      <c r="C74" s="47"/>
      <c r="D74" s="47"/>
      <c r="E74" s="47"/>
      <c r="F74" s="47"/>
      <c r="G74" s="47"/>
      <c r="H74" s="47"/>
      <c r="I74" s="53"/>
      <c r="J74" s="47"/>
      <c r="L74" s="47"/>
      <c r="M74" s="53" t="s">
        <v>63</v>
      </c>
    </row>
    <row r="75" spans="1:12" ht="15.75">
      <c r="A75" s="49"/>
      <c r="B75" s="114"/>
      <c r="C75" s="47"/>
      <c r="D75" s="47"/>
      <c r="E75" s="47"/>
      <c r="F75" s="47"/>
      <c r="G75" s="47"/>
      <c r="H75" s="47"/>
      <c r="I75" s="53"/>
      <c r="J75" s="47"/>
      <c r="L75" s="47"/>
    </row>
    <row r="76" spans="1:13" ht="15.75">
      <c r="A76" s="49"/>
      <c r="B76" s="49" t="s">
        <v>35</v>
      </c>
      <c r="C76" s="47"/>
      <c r="D76" s="47"/>
      <c r="E76" s="47"/>
      <c r="F76" s="47"/>
      <c r="G76" s="47"/>
      <c r="H76" s="47"/>
      <c r="I76" s="47"/>
      <c r="J76" s="47"/>
      <c r="L76" s="47"/>
      <c r="M76" s="126">
        <v>15343</v>
      </c>
    </row>
    <row r="77" spans="1:13" ht="15.75">
      <c r="A77" s="49"/>
      <c r="B77" s="49" t="s">
        <v>31</v>
      </c>
      <c r="C77" s="47"/>
      <c r="D77" s="47"/>
      <c r="E77" s="47"/>
      <c r="F77" s="47"/>
      <c r="G77" s="47"/>
      <c r="H77" s="47"/>
      <c r="I77" s="47"/>
      <c r="J77" s="47"/>
      <c r="L77" s="47"/>
      <c r="M77" s="126">
        <v>1587</v>
      </c>
    </row>
    <row r="78" spans="1:13" ht="15.75">
      <c r="A78" s="49"/>
      <c r="G78" s="47"/>
      <c r="H78" s="47"/>
      <c r="I78" s="58"/>
      <c r="J78" s="58"/>
      <c r="L78" s="47"/>
      <c r="M78" s="129">
        <f>+M76+M77</f>
        <v>16930</v>
      </c>
    </row>
    <row r="79" spans="1:13" ht="15.75">
      <c r="A79" s="49"/>
      <c r="B79" s="49" t="s">
        <v>89</v>
      </c>
      <c r="C79" s="47"/>
      <c r="D79" s="47"/>
      <c r="E79" s="47"/>
      <c r="F79" s="47"/>
      <c r="G79" s="47"/>
      <c r="H79" s="47"/>
      <c r="I79" s="58"/>
      <c r="J79" s="47"/>
      <c r="L79" s="47"/>
      <c r="M79" s="130">
        <v>-320</v>
      </c>
    </row>
    <row r="80" spans="1:13" ht="15.75">
      <c r="A80" s="49"/>
      <c r="B80" s="49" t="s">
        <v>90</v>
      </c>
      <c r="C80" s="47"/>
      <c r="D80" s="47"/>
      <c r="E80" s="47"/>
      <c r="F80" s="47"/>
      <c r="G80" s="47"/>
      <c r="H80" s="47"/>
      <c r="I80" s="58"/>
      <c r="J80" s="47"/>
      <c r="L80" s="47"/>
      <c r="M80" s="129">
        <f>+M78+M79</f>
        <v>16610</v>
      </c>
    </row>
    <row r="81" spans="1:13" ht="15.75">
      <c r="A81" s="49"/>
      <c r="B81" s="49" t="s">
        <v>91</v>
      </c>
      <c r="C81" s="47"/>
      <c r="D81" s="47"/>
      <c r="E81" s="47"/>
      <c r="F81" s="47"/>
      <c r="G81" s="47"/>
      <c r="H81" s="47"/>
      <c r="I81" s="58"/>
      <c r="J81" s="47"/>
      <c r="L81" s="47"/>
      <c r="M81" s="130">
        <v>-36</v>
      </c>
    </row>
    <row r="82" spans="1:13" ht="15.75">
      <c r="A82" s="49"/>
      <c r="B82" s="49" t="s">
        <v>92</v>
      </c>
      <c r="C82" s="47"/>
      <c r="D82" s="47"/>
      <c r="E82" s="47"/>
      <c r="F82" s="47"/>
      <c r="G82" s="47"/>
      <c r="H82" s="47"/>
      <c r="I82" s="58"/>
      <c r="J82" s="47"/>
      <c r="L82" s="47"/>
      <c r="M82" s="130">
        <v>376</v>
      </c>
    </row>
    <row r="83" spans="1:13" ht="15.75">
      <c r="A83" s="49"/>
      <c r="B83" s="49" t="s">
        <v>179</v>
      </c>
      <c r="C83" s="47"/>
      <c r="D83" s="47"/>
      <c r="E83" s="47"/>
      <c r="F83" s="47"/>
      <c r="G83" s="47"/>
      <c r="H83" s="47"/>
      <c r="I83" s="58"/>
      <c r="J83" s="47"/>
      <c r="L83" s="47"/>
      <c r="M83" s="182">
        <v>1127</v>
      </c>
    </row>
    <row r="84" spans="1:13" ht="15.75">
      <c r="A84" s="49"/>
      <c r="B84" s="49" t="s">
        <v>147</v>
      </c>
      <c r="C84" s="47"/>
      <c r="D84" s="47"/>
      <c r="E84" s="47"/>
      <c r="F84" s="47"/>
      <c r="G84" s="47"/>
      <c r="H84" s="47"/>
      <c r="I84" s="58"/>
      <c r="J84" s="47"/>
      <c r="L84" s="47"/>
      <c r="M84" s="130">
        <f>SUM(M80:M83)</f>
        <v>18077</v>
      </c>
    </row>
    <row r="85" spans="1:13" ht="15.75">
      <c r="A85" s="49"/>
      <c r="B85" s="49" t="s">
        <v>93</v>
      </c>
      <c r="C85" s="47"/>
      <c r="D85" s="47"/>
      <c r="E85" s="47"/>
      <c r="F85" s="47"/>
      <c r="G85" s="47"/>
      <c r="H85" s="47"/>
      <c r="I85" s="58"/>
      <c r="J85" s="47"/>
      <c r="L85" s="47"/>
      <c r="M85" s="130">
        <v>-4021</v>
      </c>
    </row>
    <row r="86" spans="1:13" ht="16.5" thickBot="1">
      <c r="A86" s="49"/>
      <c r="B86" s="49" t="s">
        <v>94</v>
      </c>
      <c r="C86" s="47"/>
      <c r="D86" s="47"/>
      <c r="E86" s="47"/>
      <c r="F86" s="47"/>
      <c r="G86" s="47"/>
      <c r="H86" s="47"/>
      <c r="I86" s="58"/>
      <c r="J86" s="47"/>
      <c r="L86" s="47"/>
      <c r="M86" s="125">
        <f>+M84+M85</f>
        <v>14056</v>
      </c>
    </row>
    <row r="87" spans="1:12" ht="16.5" thickTop="1">
      <c r="A87" s="49"/>
      <c r="B87" s="49"/>
      <c r="C87" s="47"/>
      <c r="D87" s="47"/>
      <c r="E87" s="47"/>
      <c r="F87" s="47"/>
      <c r="G87" s="47"/>
      <c r="H87" s="47"/>
      <c r="I87" s="58"/>
      <c r="J87" s="47"/>
      <c r="K87" s="130"/>
      <c r="L87" s="47"/>
    </row>
    <row r="88" spans="1:13" ht="15.75">
      <c r="A88" s="49" t="s">
        <v>95</v>
      </c>
      <c r="B88" s="49" t="s">
        <v>273</v>
      </c>
      <c r="C88" s="47"/>
      <c r="D88" s="47"/>
      <c r="E88" s="47"/>
      <c r="F88" s="47"/>
      <c r="G88" s="47"/>
      <c r="H88" s="47"/>
      <c r="I88" s="58"/>
      <c r="J88" s="47"/>
      <c r="K88" s="58"/>
      <c r="L88" s="47"/>
      <c r="M88" s="58"/>
    </row>
    <row r="89" spans="1:13" ht="15.75">
      <c r="A89" s="49"/>
      <c r="B89" s="49" t="s">
        <v>274</v>
      </c>
      <c r="C89" s="47"/>
      <c r="D89" s="47"/>
      <c r="E89" s="47"/>
      <c r="F89" s="47"/>
      <c r="G89" s="47"/>
      <c r="H89" s="47"/>
      <c r="I89" s="58"/>
      <c r="J89" s="47"/>
      <c r="K89" s="58"/>
      <c r="L89" s="47"/>
      <c r="M89" s="58"/>
    </row>
    <row r="90" spans="1:13" ht="15.75">
      <c r="A90" s="49"/>
      <c r="B90" s="49" t="s">
        <v>275</v>
      </c>
      <c r="C90" s="47"/>
      <c r="D90" s="47"/>
      <c r="E90" s="47"/>
      <c r="F90" s="47"/>
      <c r="G90" s="47"/>
      <c r="H90" s="47"/>
      <c r="I90" s="58"/>
      <c r="J90" s="47"/>
      <c r="K90" s="58"/>
      <c r="L90" s="47"/>
      <c r="M90" s="58"/>
    </row>
    <row r="91" spans="1:13" ht="15.75">
      <c r="A91" s="49"/>
      <c r="B91" s="49"/>
      <c r="C91" s="47"/>
      <c r="D91" s="47"/>
      <c r="E91" s="47"/>
      <c r="F91" s="47"/>
      <c r="G91" s="47"/>
      <c r="H91" s="47"/>
      <c r="I91" s="58"/>
      <c r="J91" s="47"/>
      <c r="K91" s="58"/>
      <c r="L91" s="47"/>
      <c r="M91" s="58"/>
    </row>
    <row r="92" spans="1:2" ht="15.75">
      <c r="A92" s="49" t="s">
        <v>96</v>
      </c>
      <c r="B92" s="49" t="s">
        <v>206</v>
      </c>
    </row>
    <row r="93" spans="1:13" ht="15.75">
      <c r="A93" s="49"/>
      <c r="B93" s="49" t="s">
        <v>207</v>
      </c>
      <c r="C93" s="47"/>
      <c r="D93" s="47"/>
      <c r="E93" s="47"/>
      <c r="F93" s="47"/>
      <c r="G93" s="47"/>
      <c r="H93" s="47"/>
      <c r="I93" s="58"/>
      <c r="J93" s="47"/>
      <c r="K93" s="58"/>
      <c r="L93" s="47"/>
      <c r="M93" s="58"/>
    </row>
    <row r="94" spans="1:13" ht="15.75">
      <c r="A94" s="49"/>
      <c r="B94" s="49"/>
      <c r="C94" s="47"/>
      <c r="D94" s="47"/>
      <c r="E94" s="47"/>
      <c r="F94" s="47"/>
      <c r="G94" s="47"/>
      <c r="H94" s="47"/>
      <c r="I94" s="58"/>
      <c r="J94" s="47"/>
      <c r="K94" s="58"/>
      <c r="L94" s="47"/>
      <c r="M94" s="58"/>
    </row>
    <row r="95" spans="1:13" ht="15.75">
      <c r="A95" s="59" t="s">
        <v>97</v>
      </c>
      <c r="B95" s="49" t="s">
        <v>24</v>
      </c>
      <c r="C95" s="47"/>
      <c r="D95" s="47"/>
      <c r="E95" s="47"/>
      <c r="F95" s="47"/>
      <c r="G95" s="47"/>
      <c r="H95" s="47"/>
      <c r="I95" s="58"/>
      <c r="J95" s="47"/>
      <c r="K95" s="58"/>
      <c r="L95" s="47"/>
      <c r="M95" s="58"/>
    </row>
    <row r="96" spans="1:13" ht="15.75">
      <c r="A96" s="49"/>
      <c r="B96" s="49" t="s">
        <v>25</v>
      </c>
      <c r="C96" s="47"/>
      <c r="D96" s="47"/>
      <c r="E96" s="47"/>
      <c r="F96" s="47"/>
      <c r="G96" s="47"/>
      <c r="H96" s="47"/>
      <c r="I96" s="58"/>
      <c r="J96" s="47"/>
      <c r="K96" s="58"/>
      <c r="L96" s="47"/>
      <c r="M96" s="58"/>
    </row>
    <row r="97" spans="1:13" ht="15.75">
      <c r="A97" s="49"/>
      <c r="B97" s="49" t="s">
        <v>150</v>
      </c>
      <c r="D97" s="47"/>
      <c r="E97" s="47"/>
      <c r="F97" s="47"/>
      <c r="G97" s="47"/>
      <c r="H97" s="47"/>
      <c r="I97" s="58"/>
      <c r="J97" s="47"/>
      <c r="K97" s="58"/>
      <c r="L97" s="47"/>
      <c r="M97" s="58"/>
    </row>
    <row r="98" spans="1:13" ht="15.75">
      <c r="A98" s="49"/>
      <c r="B98" s="49"/>
      <c r="C98" s="47"/>
      <c r="D98" s="47"/>
      <c r="E98" s="47"/>
      <c r="F98" s="47"/>
      <c r="G98" s="47"/>
      <c r="H98" s="47"/>
      <c r="I98" s="58"/>
      <c r="J98" s="47"/>
      <c r="K98" s="58"/>
      <c r="L98" s="47"/>
      <c r="M98" s="58"/>
    </row>
    <row r="99" spans="1:13" ht="15.75">
      <c r="A99" s="59"/>
      <c r="B99" s="60" t="s">
        <v>2</v>
      </c>
      <c r="C99" s="47" t="s">
        <v>180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5.75">
      <c r="A100" s="59"/>
      <c r="B100" s="49"/>
      <c r="C100" s="47" t="s">
        <v>181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5.75">
      <c r="A101" s="59"/>
      <c r="B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3" ht="15.75">
      <c r="A102" s="59"/>
      <c r="B102" s="60" t="s">
        <v>34</v>
      </c>
      <c r="C102" s="47" t="s">
        <v>215</v>
      </c>
    </row>
    <row r="103" spans="1:3" ht="15.75">
      <c r="A103" s="59"/>
      <c r="B103" s="60"/>
      <c r="C103" s="47" t="s">
        <v>216</v>
      </c>
    </row>
    <row r="104" spans="1:13" ht="15.75">
      <c r="A104" s="49"/>
      <c r="B104" s="49"/>
      <c r="C104" s="47" t="s">
        <v>243</v>
      </c>
      <c r="D104" s="50"/>
      <c r="E104" s="47"/>
      <c r="F104" s="47"/>
      <c r="G104" s="47"/>
      <c r="H104" s="50"/>
      <c r="I104" s="47"/>
      <c r="J104" s="47"/>
      <c r="K104" s="47"/>
      <c r="L104" s="47"/>
      <c r="M104" s="47"/>
    </row>
    <row r="105" spans="1:13" ht="15.75">
      <c r="A105" s="49"/>
      <c r="B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 customHeight="1">
      <c r="A106" s="59" t="s">
        <v>98</v>
      </c>
      <c r="B106" s="47" t="s">
        <v>228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" customHeight="1">
      <c r="A107" s="59"/>
      <c r="B107" s="47" t="s">
        <v>229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5" customHeight="1">
      <c r="A108" s="5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" customHeight="1">
      <c r="A109" s="48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" customHeight="1">
      <c r="A110" s="48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7.25" customHeight="1">
      <c r="A111" s="207" t="s">
        <v>33</v>
      </c>
      <c r="B111" s="207"/>
      <c r="C111" s="207"/>
      <c r="D111" s="207"/>
      <c r="E111" s="207"/>
      <c r="F111" s="207"/>
      <c r="G111" s="207"/>
      <c r="H111" s="207"/>
      <c r="I111" s="47"/>
      <c r="J111" s="47"/>
      <c r="L111" s="53"/>
      <c r="M111" s="47"/>
    </row>
    <row r="112" spans="1:13" ht="17.25" customHeight="1">
      <c r="A112" s="208" t="s">
        <v>45</v>
      </c>
      <c r="B112" s="208"/>
      <c r="C112" s="208"/>
      <c r="D112" s="208"/>
      <c r="E112" s="208"/>
      <c r="F112" s="208"/>
      <c r="G112" s="208"/>
      <c r="H112" s="208"/>
      <c r="I112" s="47"/>
      <c r="J112" s="209" t="s">
        <v>246</v>
      </c>
      <c r="K112" s="210"/>
      <c r="L112" s="210"/>
      <c r="M112" s="210"/>
    </row>
    <row r="113" spans="1:13" ht="17.25" customHeight="1">
      <c r="A113" s="112"/>
      <c r="B113" s="112"/>
      <c r="C113" s="112"/>
      <c r="D113" s="112"/>
      <c r="E113" s="112"/>
      <c r="F113" s="112"/>
      <c r="G113" s="112"/>
      <c r="H113" s="112"/>
      <c r="I113" s="113"/>
      <c r="J113" s="113"/>
      <c r="K113" s="133"/>
      <c r="L113" s="134"/>
      <c r="M113" s="113"/>
    </row>
    <row r="114" spans="1:13" ht="17.25" customHeight="1">
      <c r="A114" s="71"/>
      <c r="B114" s="71"/>
      <c r="C114" s="71"/>
      <c r="D114" s="71"/>
      <c r="E114" s="71"/>
      <c r="F114" s="71"/>
      <c r="G114" s="71"/>
      <c r="H114" s="71"/>
      <c r="I114" s="47"/>
      <c r="J114" s="47"/>
      <c r="L114" s="53"/>
      <c r="M114" s="47"/>
    </row>
    <row r="115" spans="1:13" ht="17.25" customHeight="1">
      <c r="A115" s="48" t="s">
        <v>99</v>
      </c>
      <c r="B115" s="49"/>
      <c r="C115" s="47"/>
      <c r="D115" s="50"/>
      <c r="E115" s="47"/>
      <c r="F115" s="47"/>
      <c r="G115" s="47"/>
      <c r="H115" s="50"/>
      <c r="I115" s="47"/>
      <c r="J115" s="47"/>
      <c r="L115" s="53"/>
      <c r="M115" s="47"/>
    </row>
    <row r="116" spans="1:13" ht="17.25" customHeight="1">
      <c r="A116" s="48"/>
      <c r="B116" s="49"/>
      <c r="C116" s="47"/>
      <c r="D116" s="50"/>
      <c r="E116" s="47"/>
      <c r="F116" s="47"/>
      <c r="G116" s="47"/>
      <c r="H116" s="50"/>
      <c r="I116" s="47"/>
      <c r="J116" s="47"/>
      <c r="L116" s="53"/>
      <c r="M116" s="47"/>
    </row>
    <row r="117" spans="1:13" ht="17.25" customHeight="1">
      <c r="A117" s="48"/>
      <c r="B117" s="49"/>
      <c r="C117" s="47"/>
      <c r="D117" s="50"/>
      <c r="E117" s="47"/>
      <c r="F117" s="47"/>
      <c r="G117" s="47"/>
      <c r="H117" s="50"/>
      <c r="I117" s="47"/>
      <c r="J117" s="47"/>
      <c r="L117" s="53"/>
      <c r="M117" s="47"/>
    </row>
    <row r="118" spans="1:13" ht="17.25" customHeight="1">
      <c r="A118" s="49" t="s">
        <v>100</v>
      </c>
      <c r="B118" s="47" t="s">
        <v>173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7.25" customHeight="1">
      <c r="A119" s="48"/>
      <c r="B119" s="47" t="s">
        <v>195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7.25" customHeight="1">
      <c r="A120" s="48"/>
      <c r="B120" s="47" t="s">
        <v>193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7.25" customHeight="1">
      <c r="A121" s="48"/>
      <c r="B121" s="49"/>
      <c r="C121" s="47"/>
      <c r="D121" s="50"/>
      <c r="E121" s="47"/>
      <c r="F121" s="47"/>
      <c r="G121" s="47"/>
      <c r="H121" s="50"/>
      <c r="I121" s="47"/>
      <c r="J121" s="47"/>
      <c r="L121" s="53"/>
      <c r="M121" s="47"/>
    </row>
    <row r="122" spans="1:7" ht="17.25" customHeight="1">
      <c r="A122" s="49"/>
      <c r="B122" s="47" t="s">
        <v>267</v>
      </c>
      <c r="C122" s="47"/>
      <c r="D122" s="47"/>
      <c r="E122" s="47"/>
      <c r="F122" s="47"/>
      <c r="G122" s="47"/>
    </row>
    <row r="123" spans="1:7" ht="17.25" customHeight="1">
      <c r="A123" s="49"/>
      <c r="B123" s="47" t="s">
        <v>270</v>
      </c>
      <c r="C123" s="47"/>
      <c r="D123" s="47"/>
      <c r="E123" s="47"/>
      <c r="F123" s="47"/>
      <c r="G123" s="47"/>
    </row>
    <row r="124" spans="1:7" ht="17.25" customHeight="1">
      <c r="A124" s="49"/>
      <c r="B124" s="47" t="s">
        <v>182</v>
      </c>
      <c r="C124" s="47"/>
      <c r="D124" s="47"/>
      <c r="E124" s="47"/>
      <c r="F124" s="47"/>
      <c r="G124" s="47"/>
    </row>
    <row r="125" spans="1:7" ht="17.25" customHeight="1">
      <c r="A125" s="49"/>
      <c r="B125" s="47" t="s">
        <v>272</v>
      </c>
      <c r="C125" s="47"/>
      <c r="D125" s="47"/>
      <c r="E125" s="47"/>
      <c r="F125" s="47"/>
      <c r="G125" s="47"/>
    </row>
    <row r="126" spans="1:7" ht="17.25" customHeight="1">
      <c r="A126" s="49"/>
      <c r="B126" s="47" t="s">
        <v>271</v>
      </c>
      <c r="C126" s="47"/>
      <c r="D126" s="47"/>
      <c r="E126" s="47"/>
      <c r="F126" s="47"/>
      <c r="G126" s="47"/>
    </row>
    <row r="127" spans="1:7" ht="17.25" customHeight="1">
      <c r="A127" s="49"/>
      <c r="B127" s="47" t="s">
        <v>268</v>
      </c>
      <c r="C127" s="47"/>
      <c r="D127" s="47"/>
      <c r="E127" s="47"/>
      <c r="F127" s="47"/>
      <c r="G127" s="47"/>
    </row>
    <row r="128" spans="1:7" ht="17.25" customHeight="1">
      <c r="A128" s="49"/>
      <c r="B128" s="47"/>
      <c r="C128" s="47"/>
      <c r="D128" s="47"/>
      <c r="E128" s="47"/>
      <c r="F128" s="47"/>
      <c r="G128" s="47"/>
    </row>
    <row r="129" spans="1:13" ht="15.75" customHeight="1">
      <c r="A129" s="49"/>
      <c r="B129" s="49"/>
      <c r="C129" s="47"/>
      <c r="D129" s="50"/>
      <c r="E129" s="47"/>
      <c r="F129" s="47"/>
      <c r="G129" s="47"/>
      <c r="H129" s="50"/>
      <c r="I129" s="47"/>
      <c r="J129" s="47"/>
      <c r="L129" s="53"/>
      <c r="M129" s="47"/>
    </row>
    <row r="130" spans="1:13" ht="17.25" customHeight="1">
      <c r="A130" s="49" t="s">
        <v>101</v>
      </c>
      <c r="B130" s="47" t="s">
        <v>183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7.25" customHeight="1">
      <c r="A131" s="49"/>
      <c r="B131" s="47" t="s">
        <v>186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7.25" customHeight="1">
      <c r="A132" s="49"/>
      <c r="B132" s="47" t="s">
        <v>196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7.25" customHeight="1">
      <c r="A133" s="49"/>
      <c r="B133" s="47" t="s">
        <v>194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7.25" customHeight="1">
      <c r="A134" s="49"/>
      <c r="B134" s="47" t="s">
        <v>197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7.25" customHeight="1">
      <c r="A135" s="49"/>
      <c r="B135" s="47" t="s">
        <v>184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7.25" customHeight="1">
      <c r="A136" s="49"/>
      <c r="B136" s="47" t="s">
        <v>185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7.25" customHeight="1">
      <c r="A137" s="49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7.25" customHeight="1">
      <c r="A138" s="49"/>
      <c r="B138" s="47" t="s">
        <v>0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7.25" customHeight="1">
      <c r="A139" s="49" t="s">
        <v>102</v>
      </c>
      <c r="B139" s="47" t="s">
        <v>217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7.25" customHeight="1">
      <c r="A140" s="49"/>
      <c r="B140" s="47" t="s">
        <v>148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7.25" customHeight="1">
      <c r="A141" s="180"/>
      <c r="B141" s="47" t="s">
        <v>155</v>
      </c>
      <c r="C141" s="47"/>
      <c r="D141" s="47"/>
      <c r="E141" s="47"/>
      <c r="F141" s="47"/>
      <c r="G141" s="47"/>
      <c r="H141" s="50"/>
      <c r="I141" s="47"/>
      <c r="J141" s="47"/>
      <c r="L141" s="53"/>
      <c r="M141" s="47"/>
    </row>
    <row r="142" spans="1:13" ht="17.25" customHeight="1">
      <c r="A142" s="180"/>
      <c r="B142" s="47" t="s">
        <v>156</v>
      </c>
      <c r="C142" s="47"/>
      <c r="D142" s="47"/>
      <c r="E142" s="47"/>
      <c r="F142" s="47"/>
      <c r="G142" s="47"/>
      <c r="H142" s="50"/>
      <c r="I142" s="47"/>
      <c r="J142" s="47"/>
      <c r="L142" s="53"/>
      <c r="M142" s="47"/>
    </row>
    <row r="143" spans="1:13" ht="17.25" customHeight="1">
      <c r="A143" s="180"/>
      <c r="B143" s="47" t="s">
        <v>157</v>
      </c>
      <c r="C143" s="47"/>
      <c r="D143" s="47"/>
      <c r="E143" s="47"/>
      <c r="F143" s="47"/>
      <c r="G143" s="47"/>
      <c r="H143" s="50"/>
      <c r="I143" s="47"/>
      <c r="J143" s="47"/>
      <c r="L143" s="53"/>
      <c r="M143" s="47"/>
    </row>
    <row r="144" spans="1:13" ht="17.25" customHeight="1">
      <c r="A144" s="180"/>
      <c r="B144" s="47" t="s">
        <v>269</v>
      </c>
      <c r="C144" s="47"/>
      <c r="D144" s="47"/>
      <c r="E144" s="47"/>
      <c r="F144" s="47"/>
      <c r="G144" s="47"/>
      <c r="H144" s="50"/>
      <c r="I144" s="47"/>
      <c r="J144" s="47"/>
      <c r="L144" s="53"/>
      <c r="M144" s="47"/>
    </row>
    <row r="145" spans="1:13" ht="17.25" customHeight="1">
      <c r="A145" s="180"/>
      <c r="B145" s="47" t="s">
        <v>198</v>
      </c>
      <c r="C145" s="47"/>
      <c r="D145" s="47"/>
      <c r="E145" s="47"/>
      <c r="F145" s="47"/>
      <c r="G145" s="47"/>
      <c r="H145" s="50"/>
      <c r="I145" s="47"/>
      <c r="J145" s="47"/>
      <c r="L145" s="53"/>
      <c r="M145" s="47"/>
    </row>
    <row r="146" spans="1:13" ht="17.25" customHeight="1">
      <c r="A146" s="180"/>
      <c r="B146" s="47"/>
      <c r="C146" s="47"/>
      <c r="D146" s="47"/>
      <c r="E146" s="47"/>
      <c r="F146" s="47"/>
      <c r="G146" s="47"/>
      <c r="H146" s="50"/>
      <c r="I146" s="47"/>
      <c r="J146" s="47"/>
      <c r="L146" s="53"/>
      <c r="M146" s="47"/>
    </row>
    <row r="147" spans="1:13" ht="17.25" customHeight="1">
      <c r="A147" s="180"/>
      <c r="B147" s="47"/>
      <c r="C147" s="47"/>
      <c r="D147" s="47"/>
      <c r="E147" s="47"/>
      <c r="F147" s="47"/>
      <c r="G147" s="47"/>
      <c r="H147" s="50"/>
      <c r="I147" s="47"/>
      <c r="J147" s="47"/>
      <c r="L147" s="53"/>
      <c r="M147" s="47"/>
    </row>
    <row r="148" spans="1:13" ht="17.25" customHeight="1">
      <c r="A148" s="49" t="s">
        <v>103</v>
      </c>
      <c r="B148" s="49" t="s">
        <v>259</v>
      </c>
      <c r="C148" s="47"/>
      <c r="D148" s="50"/>
      <c r="E148" s="47"/>
      <c r="F148" s="47"/>
      <c r="G148" s="47"/>
      <c r="H148" s="50"/>
      <c r="I148" s="47"/>
      <c r="J148" s="47"/>
      <c r="L148" s="53"/>
      <c r="M148" s="47"/>
    </row>
    <row r="149" spans="1:13" ht="17.25" customHeight="1">
      <c r="A149" s="49"/>
      <c r="B149" s="49"/>
      <c r="C149" s="47"/>
      <c r="D149" s="50"/>
      <c r="E149" s="47"/>
      <c r="F149" s="47"/>
      <c r="G149" s="47"/>
      <c r="H149" s="50"/>
      <c r="I149" s="47"/>
      <c r="J149" s="47"/>
      <c r="L149" s="53"/>
      <c r="M149" s="47"/>
    </row>
    <row r="150" spans="1:13" ht="17.25" customHeight="1">
      <c r="A150" s="49"/>
      <c r="B150" s="49"/>
      <c r="C150" s="47"/>
      <c r="D150" s="50"/>
      <c r="E150" s="47"/>
      <c r="F150" s="47"/>
      <c r="G150" s="47"/>
      <c r="H150" s="50"/>
      <c r="I150" s="47"/>
      <c r="J150" s="47"/>
      <c r="L150" s="53"/>
      <c r="M150" s="47"/>
    </row>
    <row r="151" spans="1:13" ht="17.25" customHeight="1">
      <c r="A151" s="49"/>
      <c r="B151" s="49"/>
      <c r="C151" s="47"/>
      <c r="D151" s="50"/>
      <c r="E151" s="47"/>
      <c r="F151" s="47"/>
      <c r="G151" s="47"/>
      <c r="H151" s="50"/>
      <c r="I151" s="47"/>
      <c r="J151" s="47"/>
      <c r="L151" s="53"/>
      <c r="M151" s="47"/>
    </row>
    <row r="152" spans="1:13" ht="17.25" customHeight="1">
      <c r="A152" s="49"/>
      <c r="B152" s="49"/>
      <c r="C152" s="47"/>
      <c r="D152" s="50"/>
      <c r="E152" s="47"/>
      <c r="F152" s="47"/>
      <c r="G152" s="47"/>
      <c r="H152" s="50"/>
      <c r="I152" s="47"/>
      <c r="J152" s="47"/>
      <c r="L152" s="53"/>
      <c r="M152" s="47"/>
    </row>
    <row r="153" spans="1:13" ht="17.25" customHeight="1">
      <c r="A153" s="49"/>
      <c r="B153" s="49"/>
      <c r="C153" s="47"/>
      <c r="D153" s="50"/>
      <c r="E153" s="47"/>
      <c r="F153" s="47"/>
      <c r="G153" s="47"/>
      <c r="H153" s="50"/>
      <c r="I153" s="47"/>
      <c r="J153" s="47"/>
      <c r="L153" s="53"/>
      <c r="M153" s="47"/>
    </row>
    <row r="154" spans="1:13" ht="17.25" customHeight="1">
      <c r="A154" s="49"/>
      <c r="B154" s="49"/>
      <c r="C154" s="47"/>
      <c r="D154" s="50"/>
      <c r="E154" s="47"/>
      <c r="F154" s="47"/>
      <c r="G154" s="47"/>
      <c r="H154" s="50"/>
      <c r="I154" s="47"/>
      <c r="J154" s="47"/>
      <c r="L154" s="53"/>
      <c r="M154" s="47"/>
    </row>
    <row r="155" spans="1:13" ht="17.25" customHeight="1">
      <c r="A155" s="49"/>
      <c r="B155" s="49"/>
      <c r="C155" s="47"/>
      <c r="D155" s="50"/>
      <c r="E155" s="47"/>
      <c r="F155" s="47"/>
      <c r="G155" s="47"/>
      <c r="H155" s="50"/>
      <c r="I155" s="47"/>
      <c r="J155" s="47"/>
      <c r="L155" s="53"/>
      <c r="M155" s="47"/>
    </row>
    <row r="156" spans="1:13" ht="17.25" customHeight="1">
      <c r="A156" s="49"/>
      <c r="B156" s="49"/>
      <c r="C156" s="47"/>
      <c r="D156" s="50"/>
      <c r="E156" s="47"/>
      <c r="F156" s="47"/>
      <c r="G156" s="47"/>
      <c r="H156" s="50"/>
      <c r="I156" s="47"/>
      <c r="J156" s="47"/>
      <c r="L156" s="53"/>
      <c r="M156" s="47"/>
    </row>
    <row r="157" spans="1:13" ht="17.25" customHeight="1">
      <c r="A157" s="49"/>
      <c r="B157" s="49"/>
      <c r="C157" s="47"/>
      <c r="D157" s="50"/>
      <c r="E157" s="47"/>
      <c r="F157" s="47"/>
      <c r="G157" s="47"/>
      <c r="H157" s="50"/>
      <c r="I157" s="47"/>
      <c r="J157" s="47"/>
      <c r="L157" s="53"/>
      <c r="M157" s="47"/>
    </row>
    <row r="158" spans="1:13" ht="17.25" customHeight="1">
      <c r="A158" s="49"/>
      <c r="B158" s="49"/>
      <c r="C158" s="47"/>
      <c r="D158" s="50"/>
      <c r="E158" s="47"/>
      <c r="F158" s="47"/>
      <c r="G158" s="47"/>
      <c r="H158" s="50"/>
      <c r="I158" s="47"/>
      <c r="J158" s="47"/>
      <c r="L158" s="53"/>
      <c r="M158" s="47"/>
    </row>
    <row r="159" spans="1:13" ht="17.25" customHeight="1">
      <c r="A159" s="49"/>
      <c r="B159" s="49"/>
      <c r="C159" s="47"/>
      <c r="D159" s="50"/>
      <c r="E159" s="47"/>
      <c r="F159" s="47"/>
      <c r="G159" s="47"/>
      <c r="H159" s="50"/>
      <c r="I159" s="47"/>
      <c r="J159" s="47"/>
      <c r="L159" s="53"/>
      <c r="M159" s="47"/>
    </row>
    <row r="160" spans="1:13" ht="17.25" customHeight="1">
      <c r="A160" s="49"/>
      <c r="B160" s="49"/>
      <c r="C160" s="47"/>
      <c r="D160" s="50"/>
      <c r="E160" s="47"/>
      <c r="F160" s="47"/>
      <c r="G160" s="47"/>
      <c r="H160" s="50"/>
      <c r="I160" s="47"/>
      <c r="J160" s="47"/>
      <c r="L160" s="53"/>
      <c r="M160" s="47"/>
    </row>
    <row r="161" spans="1:13" ht="17.25" customHeight="1">
      <c r="A161" s="207" t="s">
        <v>33</v>
      </c>
      <c r="B161" s="207"/>
      <c r="C161" s="207"/>
      <c r="D161" s="207"/>
      <c r="E161" s="207"/>
      <c r="F161" s="207"/>
      <c r="G161" s="207"/>
      <c r="H161" s="207"/>
      <c r="I161" s="47"/>
      <c r="J161" s="47"/>
      <c r="L161" s="53"/>
      <c r="M161" s="47"/>
    </row>
    <row r="162" spans="1:13" ht="17.25" customHeight="1">
      <c r="A162" s="208" t="s">
        <v>45</v>
      </c>
      <c r="B162" s="208"/>
      <c r="C162" s="208"/>
      <c r="D162" s="208"/>
      <c r="E162" s="208"/>
      <c r="F162" s="208"/>
      <c r="G162" s="208"/>
      <c r="H162" s="208"/>
      <c r="I162" s="47"/>
      <c r="J162" s="209" t="s">
        <v>246</v>
      </c>
      <c r="K162" s="210"/>
      <c r="L162" s="210"/>
      <c r="M162" s="210"/>
    </row>
    <row r="163" spans="1:13" ht="17.25" customHeight="1">
      <c r="A163" s="112"/>
      <c r="B163" s="112"/>
      <c r="C163" s="112"/>
      <c r="D163" s="112"/>
      <c r="E163" s="112"/>
      <c r="F163" s="112"/>
      <c r="G163" s="112"/>
      <c r="H163" s="112"/>
      <c r="I163" s="113"/>
      <c r="J163" s="113"/>
      <c r="K163" s="133"/>
      <c r="L163" s="134"/>
      <c r="M163" s="113"/>
    </row>
    <row r="164" spans="1:13" ht="17.25" customHeight="1">
      <c r="A164" s="55"/>
      <c r="B164" s="49"/>
      <c r="C164" s="47"/>
      <c r="D164" s="50"/>
      <c r="E164" s="47"/>
      <c r="F164" s="47"/>
      <c r="G164" s="47"/>
      <c r="H164" s="50"/>
      <c r="I164" s="47"/>
      <c r="J164" s="47"/>
      <c r="L164" s="53"/>
      <c r="M164" s="47"/>
    </row>
    <row r="165" spans="1:13" ht="17.25" customHeight="1">
      <c r="A165" s="48" t="s">
        <v>99</v>
      </c>
      <c r="B165" s="49"/>
      <c r="C165" s="47"/>
      <c r="D165" s="50"/>
      <c r="E165" s="47"/>
      <c r="F165" s="47"/>
      <c r="G165" s="47"/>
      <c r="H165" s="50"/>
      <c r="I165" s="47"/>
      <c r="J165" s="47"/>
      <c r="L165" s="53"/>
      <c r="M165" s="47"/>
    </row>
    <row r="166" spans="1:13" ht="17.25" customHeight="1">
      <c r="A166" s="48" t="s">
        <v>204</v>
      </c>
      <c r="B166" s="49"/>
      <c r="C166" s="47"/>
      <c r="D166" s="50"/>
      <c r="E166" s="47"/>
      <c r="F166" s="47"/>
      <c r="G166" s="47"/>
      <c r="H166" s="50"/>
      <c r="I166" s="47"/>
      <c r="J166" s="47"/>
      <c r="L166" s="53"/>
      <c r="M166" s="47"/>
    </row>
    <row r="167" spans="1:13" ht="17.25" customHeight="1">
      <c r="A167" s="49"/>
      <c r="B167" s="49"/>
      <c r="C167" s="47"/>
      <c r="D167" s="50"/>
      <c r="E167" s="47"/>
      <c r="F167" s="47"/>
      <c r="G167" s="47"/>
      <c r="H167" s="50"/>
      <c r="I167" s="47"/>
      <c r="J167" s="47"/>
      <c r="L167" s="53"/>
      <c r="M167" s="47"/>
    </row>
    <row r="168" spans="1:13" ht="17.25" customHeight="1">
      <c r="A168" s="49" t="s">
        <v>104</v>
      </c>
      <c r="B168" s="49" t="s">
        <v>260</v>
      </c>
      <c r="C168" s="47"/>
      <c r="D168" s="47"/>
      <c r="E168" s="47"/>
      <c r="F168" s="47"/>
      <c r="G168" s="47"/>
      <c r="H168" s="47"/>
      <c r="L168" s="53"/>
      <c r="M168" s="47"/>
    </row>
    <row r="169" spans="1:13" ht="8.25" customHeight="1">
      <c r="A169" s="49"/>
      <c r="B169" s="49"/>
      <c r="C169" s="47"/>
      <c r="D169" s="47"/>
      <c r="E169" s="47"/>
      <c r="F169" s="47"/>
      <c r="G169" s="47"/>
      <c r="H169" s="47"/>
      <c r="L169" s="53"/>
      <c r="M169" s="47"/>
    </row>
    <row r="170" spans="1:13" ht="17.25" customHeight="1">
      <c r="A170" s="49"/>
      <c r="B170" s="49"/>
      <c r="C170" s="47"/>
      <c r="D170" s="47"/>
      <c r="E170" s="49"/>
      <c r="F170" s="47"/>
      <c r="G170" s="47"/>
      <c r="H170" s="47"/>
      <c r="I170" s="53" t="s">
        <v>0</v>
      </c>
      <c r="J170" s="47"/>
      <c r="K170" s="53" t="s">
        <v>261</v>
      </c>
      <c r="L170" s="53"/>
      <c r="M170" s="47"/>
    </row>
    <row r="171" spans="1:13" ht="17.25" customHeight="1">
      <c r="A171" s="49"/>
      <c r="B171" s="47"/>
      <c r="C171" s="47"/>
      <c r="D171" s="47"/>
      <c r="E171" s="49"/>
      <c r="F171" s="47"/>
      <c r="G171" s="47"/>
      <c r="H171" s="47"/>
      <c r="I171" s="53" t="s">
        <v>44</v>
      </c>
      <c r="J171" s="47"/>
      <c r="K171" s="53" t="s">
        <v>262</v>
      </c>
      <c r="L171" s="53"/>
      <c r="M171" s="47"/>
    </row>
    <row r="172" spans="1:13" ht="17.25" customHeight="1">
      <c r="A172" s="49"/>
      <c r="B172" s="47"/>
      <c r="C172" s="47"/>
      <c r="D172" s="47"/>
      <c r="E172" s="49"/>
      <c r="F172" s="47"/>
      <c r="G172" s="47"/>
      <c r="H172" s="47"/>
      <c r="I172" s="53" t="s">
        <v>19</v>
      </c>
      <c r="J172" s="47"/>
      <c r="K172" s="53" t="s">
        <v>19</v>
      </c>
      <c r="L172" s="53"/>
      <c r="M172" s="47"/>
    </row>
    <row r="173" spans="1:13" ht="17.25" customHeight="1">
      <c r="A173" s="49"/>
      <c r="B173" s="47"/>
      <c r="C173" s="47"/>
      <c r="D173" s="47"/>
      <c r="E173" s="47"/>
      <c r="F173" s="47"/>
      <c r="G173" s="47"/>
      <c r="H173" s="47"/>
      <c r="I173" s="54" t="s">
        <v>244</v>
      </c>
      <c r="J173" s="47"/>
      <c r="K173" s="54" t="s">
        <v>244</v>
      </c>
      <c r="L173" s="53"/>
      <c r="M173" s="47"/>
    </row>
    <row r="174" spans="1:13" ht="17.25" customHeight="1">
      <c r="A174" s="49"/>
      <c r="B174" s="47" t="s">
        <v>167</v>
      </c>
      <c r="C174" s="47"/>
      <c r="D174" s="47"/>
      <c r="E174" s="47"/>
      <c r="F174" s="47"/>
      <c r="G174" s="47"/>
      <c r="H174" s="47"/>
      <c r="I174" s="55" t="s">
        <v>1</v>
      </c>
      <c r="J174" s="47"/>
      <c r="K174" s="55" t="s">
        <v>1</v>
      </c>
      <c r="L174" s="53"/>
      <c r="M174" s="47"/>
    </row>
    <row r="175" spans="1:13" ht="6.75" customHeight="1">
      <c r="A175" s="49"/>
      <c r="C175" s="47"/>
      <c r="D175" s="47"/>
      <c r="E175" s="47"/>
      <c r="F175" s="47"/>
      <c r="G175" s="47"/>
      <c r="H175" s="47"/>
      <c r="I175" s="47"/>
      <c r="J175" s="47"/>
      <c r="K175" s="47"/>
      <c r="L175" s="53"/>
      <c r="M175" s="47"/>
    </row>
    <row r="176" spans="1:13" ht="17.25" customHeight="1">
      <c r="A176" s="49"/>
      <c r="B176" s="49" t="s">
        <v>12</v>
      </c>
      <c r="C176" s="47"/>
      <c r="D176" s="47"/>
      <c r="E176" s="47"/>
      <c r="F176" s="49"/>
      <c r="G176" s="47"/>
      <c r="H176" s="47"/>
      <c r="I176" s="62">
        <v>1152</v>
      </c>
      <c r="J176" s="47"/>
      <c r="K176" s="62">
        <v>5757</v>
      </c>
      <c r="L176" s="53"/>
      <c r="M176" s="47"/>
    </row>
    <row r="177" spans="1:13" ht="17.25" customHeight="1">
      <c r="A177" s="49"/>
      <c r="B177" s="49" t="s">
        <v>32</v>
      </c>
      <c r="C177" s="47"/>
      <c r="D177" s="47"/>
      <c r="E177" s="50"/>
      <c r="F177" s="50"/>
      <c r="G177" s="50"/>
      <c r="H177" s="47"/>
      <c r="I177" s="64">
        <v>0</v>
      </c>
      <c r="J177" s="47"/>
      <c r="K177" s="64">
        <v>0</v>
      </c>
      <c r="L177" s="53"/>
      <c r="M177" s="47"/>
    </row>
    <row r="178" spans="1:13" ht="17.25" customHeight="1">
      <c r="A178" s="49"/>
      <c r="B178" s="49" t="s">
        <v>240</v>
      </c>
      <c r="C178" s="47"/>
      <c r="D178" s="47"/>
      <c r="E178" s="50"/>
      <c r="F178" s="50"/>
      <c r="G178" s="50"/>
      <c r="H178" s="47"/>
      <c r="I178" s="64">
        <v>0</v>
      </c>
      <c r="J178" s="47"/>
      <c r="K178" s="64">
        <v>-1736</v>
      </c>
      <c r="L178" s="53"/>
      <c r="M178" s="47"/>
    </row>
    <row r="179" spans="1:13" ht="17.25" customHeight="1" thickBot="1">
      <c r="A179" s="49"/>
      <c r="B179" s="49"/>
      <c r="C179" s="47"/>
      <c r="D179" s="47"/>
      <c r="E179" s="50"/>
      <c r="F179" s="50"/>
      <c r="G179" s="50"/>
      <c r="H179" s="47"/>
      <c r="I179" s="63">
        <f>SUM(I176:I178)</f>
        <v>1152</v>
      </c>
      <c r="J179" s="47"/>
      <c r="K179" s="63">
        <f>SUM(K176:K178)</f>
        <v>4021</v>
      </c>
      <c r="L179" s="53"/>
      <c r="M179" s="47"/>
    </row>
    <row r="180" spans="1:13" ht="17.25" customHeight="1">
      <c r="A180" s="49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53"/>
      <c r="M180" s="47"/>
    </row>
    <row r="181" spans="1:13" ht="17.25" customHeight="1">
      <c r="A181" s="49"/>
      <c r="B181" s="47" t="s">
        <v>263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53"/>
      <c r="M181" s="47"/>
    </row>
    <row r="182" spans="1:13" ht="17.25" customHeight="1">
      <c r="A182" s="49"/>
      <c r="B182" s="47" t="s">
        <v>164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53"/>
      <c r="M182" s="47"/>
    </row>
    <row r="183" spans="1:13" ht="17.25" customHeight="1">
      <c r="A183" s="49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53"/>
      <c r="M183" s="47"/>
    </row>
    <row r="184" ht="17.25" customHeight="1">
      <c r="M184" s="47"/>
    </row>
    <row r="185" spans="1:13" ht="17.25" customHeight="1">
      <c r="A185" s="49" t="s">
        <v>105</v>
      </c>
      <c r="B185" s="49" t="s">
        <v>265</v>
      </c>
      <c r="C185" s="47"/>
      <c r="D185" s="50"/>
      <c r="E185" s="47"/>
      <c r="F185" s="47"/>
      <c r="G185" s="47"/>
      <c r="H185" s="50"/>
      <c r="I185" s="47"/>
      <c r="J185" s="47"/>
      <c r="L185" s="53"/>
      <c r="M185" s="47"/>
    </row>
    <row r="186" spans="1:13" ht="17.25" customHeight="1">
      <c r="A186" s="49"/>
      <c r="B186" s="49" t="s">
        <v>264</v>
      </c>
      <c r="C186" s="47"/>
      <c r="D186" s="50"/>
      <c r="E186" s="47"/>
      <c r="F186" s="47"/>
      <c r="G186" s="47"/>
      <c r="H186" s="50"/>
      <c r="I186" s="47"/>
      <c r="J186" s="47"/>
      <c r="L186" s="53"/>
      <c r="M186" s="47"/>
    </row>
    <row r="187" spans="1:13" ht="17.25" customHeight="1">
      <c r="A187" s="55"/>
      <c r="B187" s="49"/>
      <c r="C187" s="47"/>
      <c r="D187" s="50"/>
      <c r="E187" s="47"/>
      <c r="F187" s="47"/>
      <c r="G187" s="47"/>
      <c r="H187" s="50"/>
      <c r="I187" s="47"/>
      <c r="J187" s="47"/>
      <c r="L187" s="53"/>
      <c r="M187" s="47"/>
    </row>
    <row r="188" spans="1:13" ht="9" customHeight="1">
      <c r="A188" s="55"/>
      <c r="B188" s="49"/>
      <c r="C188" s="47"/>
      <c r="D188" s="50"/>
      <c r="E188" s="47"/>
      <c r="F188" s="47"/>
      <c r="G188" s="47"/>
      <c r="H188" s="50"/>
      <c r="I188" s="47"/>
      <c r="J188" s="47"/>
      <c r="L188" s="53"/>
      <c r="M188" s="47"/>
    </row>
    <row r="189" spans="1:13" ht="17.25" customHeight="1">
      <c r="A189" s="49" t="s">
        <v>106</v>
      </c>
      <c r="B189" s="49" t="s">
        <v>248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1:13" ht="17.25" customHeight="1">
      <c r="A190" s="49"/>
      <c r="B190" s="49"/>
      <c r="C190" s="47"/>
      <c r="D190" s="47"/>
      <c r="E190" s="47"/>
      <c r="F190" s="47"/>
      <c r="G190" s="47"/>
      <c r="H190" s="47"/>
      <c r="I190" s="47"/>
      <c r="J190" s="47"/>
      <c r="K190" s="53" t="s">
        <v>1</v>
      </c>
      <c r="L190" s="47"/>
      <c r="M190" s="47"/>
    </row>
    <row r="191" spans="1:13" ht="17.25" customHeight="1" thickBot="1">
      <c r="A191" s="49"/>
      <c r="B191" s="49"/>
      <c r="C191" s="47" t="s">
        <v>134</v>
      </c>
      <c r="D191" s="47"/>
      <c r="E191" s="47"/>
      <c r="F191" s="47"/>
      <c r="G191" s="47"/>
      <c r="H191" s="47"/>
      <c r="I191" s="47"/>
      <c r="J191" s="47"/>
      <c r="K191" s="68">
        <v>2156</v>
      </c>
      <c r="L191" s="47"/>
      <c r="M191" s="47"/>
    </row>
    <row r="192" spans="1:13" ht="17.25" customHeight="1" thickBot="1">
      <c r="A192" s="49"/>
      <c r="B192" s="49"/>
      <c r="C192" s="47" t="s">
        <v>135</v>
      </c>
      <c r="D192" s="47"/>
      <c r="E192" s="47"/>
      <c r="F192" s="47"/>
      <c r="G192" s="47"/>
      <c r="H192" s="47"/>
      <c r="I192" s="47"/>
      <c r="J192" s="47"/>
      <c r="K192" s="69">
        <v>2156</v>
      </c>
      <c r="L192" s="47"/>
      <c r="M192" s="47"/>
    </row>
    <row r="193" spans="1:13" ht="17.25" customHeight="1" thickBot="1">
      <c r="A193" s="49"/>
      <c r="B193" s="49"/>
      <c r="C193" s="47" t="s">
        <v>136</v>
      </c>
      <c r="D193" s="47"/>
      <c r="E193" s="47"/>
      <c r="F193" s="47"/>
      <c r="G193" s="47"/>
      <c r="H193" s="47"/>
      <c r="I193" s="47"/>
      <c r="J193" s="47"/>
      <c r="K193" s="68">
        <v>1496</v>
      </c>
      <c r="L193" s="47"/>
      <c r="M193" s="47"/>
    </row>
    <row r="194" spans="1:13" ht="17.25" customHeight="1">
      <c r="A194" s="49"/>
      <c r="B194" s="57"/>
      <c r="C194" s="58"/>
      <c r="D194" s="58"/>
      <c r="E194" s="47"/>
      <c r="F194" s="47"/>
      <c r="G194" s="47"/>
      <c r="H194" s="58"/>
      <c r="I194" s="47"/>
      <c r="J194" s="47"/>
      <c r="M194" s="47"/>
    </row>
    <row r="195" spans="1:13" ht="17.25" customHeight="1">
      <c r="A195" s="49"/>
      <c r="B195" s="66" t="s">
        <v>249</v>
      </c>
      <c r="C195" s="47"/>
      <c r="D195" s="47"/>
      <c r="E195" s="33"/>
      <c r="F195" s="67"/>
      <c r="G195" s="47"/>
      <c r="H195" s="58"/>
      <c r="I195" s="47"/>
      <c r="J195" s="47"/>
      <c r="M195" s="47"/>
    </row>
    <row r="196" spans="1:13" ht="17.25" customHeight="1">
      <c r="A196" s="49"/>
      <c r="B196" s="66"/>
      <c r="C196" s="47"/>
      <c r="D196" s="47"/>
      <c r="E196" s="33"/>
      <c r="F196" s="67"/>
      <c r="G196" s="47"/>
      <c r="H196" s="58"/>
      <c r="I196" s="47"/>
      <c r="J196" s="47"/>
      <c r="M196" s="47"/>
    </row>
    <row r="197" spans="1:13" ht="17.25" customHeight="1">
      <c r="A197" s="49"/>
      <c r="B197" s="47"/>
      <c r="C197" s="47"/>
      <c r="D197" s="47"/>
      <c r="E197" s="33"/>
      <c r="F197" s="67"/>
      <c r="G197" s="47"/>
      <c r="H197" s="58"/>
      <c r="I197" s="47"/>
      <c r="J197" s="47"/>
      <c r="K197" s="53" t="s">
        <v>1</v>
      </c>
      <c r="L197" s="53"/>
      <c r="M197" s="47"/>
    </row>
    <row r="198" spans="1:13" ht="17.25" customHeight="1" thickBot="1">
      <c r="A198" s="49"/>
      <c r="B198" s="47"/>
      <c r="C198" s="33" t="s">
        <v>41</v>
      </c>
      <c r="D198" s="33"/>
      <c r="E198" s="47"/>
      <c r="F198" s="47"/>
      <c r="G198" s="47"/>
      <c r="H198" s="58"/>
      <c r="I198" s="47"/>
      <c r="J198" s="47"/>
      <c r="K198" s="68">
        <v>1000</v>
      </c>
      <c r="L198" s="56"/>
      <c r="M198" s="47"/>
    </row>
    <row r="199" spans="1:13" ht="17.25" customHeight="1" thickBot="1">
      <c r="A199" s="49"/>
      <c r="B199" s="47"/>
      <c r="C199" s="33" t="s">
        <v>42</v>
      </c>
      <c r="D199" s="33"/>
      <c r="E199" s="47"/>
      <c r="F199" s="47"/>
      <c r="G199" s="47"/>
      <c r="H199" s="58"/>
      <c r="I199" s="47"/>
      <c r="J199" s="47"/>
      <c r="K199" s="69">
        <v>1000</v>
      </c>
      <c r="L199" s="56"/>
      <c r="M199" s="47"/>
    </row>
    <row r="200" spans="1:13" ht="17.25" customHeight="1" thickBot="1">
      <c r="A200" s="49"/>
      <c r="B200" s="47"/>
      <c r="C200" s="33" t="s">
        <v>43</v>
      </c>
      <c r="D200" s="33"/>
      <c r="E200" s="47"/>
      <c r="F200" s="47"/>
      <c r="G200" s="47"/>
      <c r="H200" s="58"/>
      <c r="I200" s="47"/>
      <c r="J200" s="47"/>
      <c r="K200" s="68">
        <v>1127</v>
      </c>
      <c r="L200" s="56"/>
      <c r="M200" s="47"/>
    </row>
    <row r="201" spans="1:13" ht="17.25" customHeight="1">
      <c r="A201" s="49"/>
      <c r="B201" s="47"/>
      <c r="C201" s="47"/>
      <c r="D201" s="47"/>
      <c r="E201" s="47"/>
      <c r="F201" s="47"/>
      <c r="G201" s="47"/>
      <c r="H201" s="58"/>
      <c r="I201" s="47"/>
      <c r="J201" s="47"/>
      <c r="K201" s="47"/>
      <c r="L201" s="47"/>
      <c r="M201" s="47"/>
    </row>
    <row r="202" spans="1:13" ht="9.75" customHeight="1">
      <c r="A202" s="49"/>
      <c r="B202" s="47"/>
      <c r="C202" s="47"/>
      <c r="D202" s="47"/>
      <c r="E202" s="47"/>
      <c r="F202" s="47"/>
      <c r="G202" s="47"/>
      <c r="H202" s="58"/>
      <c r="I202" s="47"/>
      <c r="J202" s="47"/>
      <c r="K202" s="47"/>
      <c r="L202" s="47"/>
      <c r="M202" s="47"/>
    </row>
    <row r="203" spans="1:2" ht="15" customHeight="1">
      <c r="A203" s="49" t="s">
        <v>107</v>
      </c>
      <c r="B203" s="49" t="s">
        <v>143</v>
      </c>
    </row>
    <row r="204" ht="15" customHeight="1">
      <c r="A204" s="49"/>
    </row>
    <row r="205" ht="7.5" customHeight="1">
      <c r="A205" s="49"/>
    </row>
    <row r="206" spans="1:13" ht="15" customHeight="1">
      <c r="A206" s="49" t="s">
        <v>109</v>
      </c>
      <c r="B206" s="59" t="s">
        <v>250</v>
      </c>
      <c r="C206" s="50"/>
      <c r="D206" s="47"/>
      <c r="E206" s="47"/>
      <c r="F206" s="47"/>
      <c r="G206" s="47"/>
      <c r="H206" s="50"/>
      <c r="I206" s="47"/>
      <c r="J206" s="47"/>
      <c r="L206" s="53"/>
      <c r="M206" s="47"/>
    </row>
    <row r="207" spans="1:13" ht="15" customHeight="1">
      <c r="A207" s="59"/>
      <c r="B207" s="59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1:13" ht="7.5" customHeight="1">
      <c r="A208" s="59"/>
      <c r="B208" s="59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1:13" ht="15" customHeight="1">
      <c r="A209" s="59" t="s">
        <v>110</v>
      </c>
      <c r="B209" s="49" t="s">
        <v>20</v>
      </c>
      <c r="C209" s="47"/>
      <c r="D209" s="47"/>
      <c r="E209" s="47"/>
      <c r="F209" s="47"/>
      <c r="G209" s="47"/>
      <c r="H209" s="50"/>
      <c r="I209" s="47"/>
      <c r="J209" s="61"/>
      <c r="K209" s="50"/>
      <c r="L209" s="50"/>
      <c r="M209" s="47"/>
    </row>
    <row r="210" spans="1:13" ht="15" customHeight="1">
      <c r="A210" s="59"/>
      <c r="B210" s="49"/>
      <c r="C210" s="47"/>
      <c r="D210" s="47"/>
      <c r="E210" s="47"/>
      <c r="F210" s="47"/>
      <c r="G210" s="47"/>
      <c r="H210" s="50"/>
      <c r="I210" s="47"/>
      <c r="J210" s="61"/>
      <c r="K210" s="50"/>
      <c r="L210" s="50"/>
      <c r="M210" s="47"/>
    </row>
    <row r="211" spans="1:13" ht="15" customHeight="1">
      <c r="A211" s="59"/>
      <c r="B211" s="49"/>
      <c r="C211" s="47"/>
      <c r="D211" s="47"/>
      <c r="E211" s="47"/>
      <c r="F211" s="47"/>
      <c r="G211" s="47"/>
      <c r="H211" s="50"/>
      <c r="I211" s="47"/>
      <c r="J211" s="61"/>
      <c r="K211" s="50"/>
      <c r="L211" s="50"/>
      <c r="M211" s="47"/>
    </row>
    <row r="212" spans="1:13" ht="15" customHeight="1">
      <c r="A212" s="59"/>
      <c r="B212" s="49"/>
      <c r="C212" s="47"/>
      <c r="D212" s="47"/>
      <c r="E212" s="47"/>
      <c r="F212" s="47"/>
      <c r="G212" s="47"/>
      <c r="H212" s="50"/>
      <c r="I212" s="47"/>
      <c r="J212" s="61"/>
      <c r="K212" s="50"/>
      <c r="L212" s="50"/>
      <c r="M212" s="47"/>
    </row>
    <row r="213" spans="1:13" ht="15" customHeight="1">
      <c r="A213" s="59"/>
      <c r="B213" s="49"/>
      <c r="C213" s="47"/>
      <c r="D213" s="47"/>
      <c r="E213" s="47"/>
      <c r="F213" s="47"/>
      <c r="G213" s="47"/>
      <c r="H213" s="50"/>
      <c r="I213" s="47"/>
      <c r="J213" s="61"/>
      <c r="K213" s="50"/>
      <c r="L213" s="50"/>
      <c r="M213" s="47"/>
    </row>
    <row r="214" spans="1:13" ht="15" customHeight="1">
      <c r="A214" s="207" t="s">
        <v>33</v>
      </c>
      <c r="B214" s="207"/>
      <c r="C214" s="207"/>
      <c r="D214" s="207"/>
      <c r="E214" s="207"/>
      <c r="F214" s="207"/>
      <c r="G214" s="207"/>
      <c r="H214" s="207"/>
      <c r="I214" s="47"/>
      <c r="J214" s="47"/>
      <c r="L214" s="53"/>
      <c r="M214" s="47"/>
    </row>
    <row r="215" spans="1:13" ht="15" customHeight="1">
      <c r="A215" s="208" t="s">
        <v>45</v>
      </c>
      <c r="B215" s="208"/>
      <c r="C215" s="208"/>
      <c r="D215" s="208"/>
      <c r="E215" s="208"/>
      <c r="F215" s="208"/>
      <c r="G215" s="208"/>
      <c r="H215" s="208"/>
      <c r="I215" s="47"/>
      <c r="J215" s="209" t="s">
        <v>246</v>
      </c>
      <c r="K215" s="210"/>
      <c r="L215" s="210"/>
      <c r="M215" s="210"/>
    </row>
    <row r="216" spans="1:13" ht="15" customHeight="1">
      <c r="A216" s="112"/>
      <c r="B216" s="112"/>
      <c r="C216" s="112"/>
      <c r="D216" s="112"/>
      <c r="E216" s="112"/>
      <c r="F216" s="112"/>
      <c r="G216" s="112"/>
      <c r="H216" s="112"/>
      <c r="I216" s="113"/>
      <c r="J216" s="113"/>
      <c r="K216" s="133"/>
      <c r="L216" s="134"/>
      <c r="M216" s="113"/>
    </row>
    <row r="217" spans="1:13" ht="15" customHeight="1">
      <c r="A217" s="55"/>
      <c r="B217" s="49"/>
      <c r="C217" s="47"/>
      <c r="D217" s="50"/>
      <c r="E217" s="47"/>
      <c r="F217" s="47"/>
      <c r="G217" s="47"/>
      <c r="H217" s="50"/>
      <c r="I217" s="47"/>
      <c r="J217" s="47"/>
      <c r="L217" s="53"/>
      <c r="M217" s="47"/>
    </row>
    <row r="218" spans="1:13" ht="15" customHeight="1">
      <c r="A218" s="48" t="s">
        <v>99</v>
      </c>
      <c r="B218" s="49"/>
      <c r="C218" s="47"/>
      <c r="D218" s="50"/>
      <c r="E218" s="47"/>
      <c r="F218" s="47"/>
      <c r="G218" s="47"/>
      <c r="H218" s="50"/>
      <c r="I218" s="47"/>
      <c r="J218" s="47"/>
      <c r="L218" s="53"/>
      <c r="M218" s="47"/>
    </row>
    <row r="219" spans="1:13" ht="15" customHeight="1">
      <c r="A219" s="48" t="s">
        <v>204</v>
      </c>
      <c r="B219" s="49"/>
      <c r="C219" s="47"/>
      <c r="D219" s="50"/>
      <c r="E219" s="47"/>
      <c r="F219" s="47"/>
      <c r="G219" s="47"/>
      <c r="H219" s="50"/>
      <c r="I219" s="47"/>
      <c r="J219" s="47"/>
      <c r="L219" s="53"/>
      <c r="M219" s="47"/>
    </row>
    <row r="220" spans="1:13" ht="15" customHeight="1">
      <c r="A220" s="59"/>
      <c r="B220" s="49"/>
      <c r="C220" s="47"/>
      <c r="D220" s="47"/>
      <c r="E220" s="47"/>
      <c r="F220" s="47"/>
      <c r="G220" s="47"/>
      <c r="H220" s="50"/>
      <c r="I220" s="47"/>
      <c r="J220" s="61"/>
      <c r="K220" s="50"/>
      <c r="L220" s="50"/>
      <c r="M220" s="47"/>
    </row>
    <row r="221" spans="1:13" ht="15" customHeight="1">
      <c r="A221" s="49" t="s">
        <v>111</v>
      </c>
      <c r="B221" s="49" t="s">
        <v>112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1:13" ht="15" customHeight="1">
      <c r="A222" s="181"/>
      <c r="B222" s="47" t="s">
        <v>113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ht="15" customHeight="1">
      <c r="A223" s="49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1:13" ht="6.75" customHeight="1">
      <c r="A224" s="49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1:13" ht="15" customHeight="1">
      <c r="A225" s="59" t="s">
        <v>114</v>
      </c>
      <c r="B225" s="49" t="s">
        <v>192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1:13" ht="15" customHeight="1">
      <c r="A226" s="49"/>
      <c r="B226" s="47" t="s">
        <v>276</v>
      </c>
      <c r="C226" s="47"/>
      <c r="D226" s="47"/>
      <c r="E226" s="50"/>
      <c r="F226" s="50"/>
      <c r="G226" s="50"/>
      <c r="H226" s="47"/>
      <c r="I226" s="47"/>
      <c r="J226" s="61"/>
      <c r="K226" s="50"/>
      <c r="L226" s="50"/>
      <c r="M226" s="47"/>
    </row>
    <row r="227" spans="1:13" ht="15" customHeight="1">
      <c r="A227" s="49"/>
      <c r="B227" s="47" t="s">
        <v>277</v>
      </c>
      <c r="C227" s="47"/>
      <c r="D227" s="47"/>
      <c r="E227" s="50"/>
      <c r="F227" s="50"/>
      <c r="G227" s="50"/>
      <c r="H227" s="47"/>
      <c r="I227" s="47"/>
      <c r="J227" s="61"/>
      <c r="K227" s="50"/>
      <c r="L227" s="50"/>
      <c r="M227" s="47"/>
    </row>
    <row r="228" spans="1:13" ht="15" customHeight="1">
      <c r="A228" s="49"/>
      <c r="B228" s="47" t="s">
        <v>199</v>
      </c>
      <c r="C228" s="47"/>
      <c r="D228" s="47"/>
      <c r="E228" s="50"/>
      <c r="F228" s="50"/>
      <c r="G228" s="50"/>
      <c r="H228" s="47"/>
      <c r="I228" s="47"/>
      <c r="J228" s="61"/>
      <c r="K228" s="50"/>
      <c r="L228" s="50"/>
      <c r="M228" s="47"/>
    </row>
    <row r="229" spans="1:13" ht="15" customHeight="1">
      <c r="A229" s="49"/>
      <c r="B229" s="47"/>
      <c r="C229" s="47"/>
      <c r="D229" s="47"/>
      <c r="E229" s="50"/>
      <c r="F229" s="50"/>
      <c r="G229" s="50"/>
      <c r="H229" s="47"/>
      <c r="I229" s="47"/>
      <c r="J229" s="61"/>
      <c r="K229" s="50"/>
      <c r="L229" s="50"/>
      <c r="M229" s="47"/>
    </row>
    <row r="230" spans="1:13" ht="15" customHeight="1">
      <c r="A230" s="49"/>
      <c r="B230" s="47"/>
      <c r="C230" s="47"/>
      <c r="D230" s="47"/>
      <c r="E230" s="50"/>
      <c r="F230" s="50"/>
      <c r="G230" s="50"/>
      <c r="H230" s="47"/>
      <c r="I230" s="47"/>
      <c r="J230" s="61"/>
      <c r="K230" s="50"/>
      <c r="L230" s="50"/>
      <c r="M230" s="47"/>
    </row>
    <row r="231" spans="1:13" ht="15" customHeight="1">
      <c r="A231" s="49"/>
      <c r="B231" s="47" t="s">
        <v>188</v>
      </c>
      <c r="C231" s="47"/>
      <c r="D231" s="47"/>
      <c r="E231" s="50"/>
      <c r="F231" s="50"/>
      <c r="G231" s="50"/>
      <c r="H231" s="47"/>
      <c r="I231" s="47"/>
      <c r="J231" s="61"/>
      <c r="K231" s="50"/>
      <c r="L231" s="50"/>
      <c r="M231" s="47"/>
    </row>
    <row r="232" spans="1:13" ht="15" customHeight="1">
      <c r="A232" s="49"/>
      <c r="B232" s="47" t="s">
        <v>169</v>
      </c>
      <c r="C232" s="47" t="s">
        <v>278</v>
      </c>
      <c r="D232" s="47"/>
      <c r="E232" s="50"/>
      <c r="F232" s="50"/>
      <c r="G232" s="50"/>
      <c r="H232" s="47"/>
      <c r="I232" s="47"/>
      <c r="J232" s="61"/>
      <c r="K232" s="50"/>
      <c r="L232" s="50"/>
      <c r="M232" s="47"/>
    </row>
    <row r="233" spans="1:13" ht="15" customHeight="1">
      <c r="A233" s="49"/>
      <c r="B233" s="47"/>
      <c r="C233" s="47" t="s">
        <v>189</v>
      </c>
      <c r="D233" s="47"/>
      <c r="E233" s="50"/>
      <c r="F233" s="50"/>
      <c r="G233" s="50"/>
      <c r="H233" s="47"/>
      <c r="I233" s="47"/>
      <c r="J233" s="61"/>
      <c r="K233" s="50"/>
      <c r="L233" s="50"/>
      <c r="M233" s="47"/>
    </row>
    <row r="234" spans="1:13" ht="15" customHeight="1">
      <c r="A234" s="49"/>
      <c r="B234" s="47"/>
      <c r="C234" s="47"/>
      <c r="D234" s="47"/>
      <c r="E234" s="50"/>
      <c r="F234" s="50"/>
      <c r="G234" s="50"/>
      <c r="H234" s="47"/>
      <c r="I234" s="47"/>
      <c r="J234" s="61"/>
      <c r="K234" s="50"/>
      <c r="L234" s="50"/>
      <c r="M234" s="47"/>
    </row>
    <row r="235" spans="1:13" ht="15" customHeight="1">
      <c r="A235" s="49"/>
      <c r="B235" s="47" t="s">
        <v>171</v>
      </c>
      <c r="C235" s="47" t="s">
        <v>190</v>
      </c>
      <c r="D235" s="47"/>
      <c r="E235" s="50"/>
      <c r="F235" s="50"/>
      <c r="G235" s="50"/>
      <c r="H235" s="47"/>
      <c r="I235" s="47"/>
      <c r="J235" s="61"/>
      <c r="K235" s="50"/>
      <c r="L235" s="50"/>
      <c r="M235" s="47"/>
    </row>
    <row r="236" spans="1:13" ht="15" customHeight="1">
      <c r="A236" s="49"/>
      <c r="B236" s="47"/>
      <c r="C236" s="47" t="s">
        <v>191</v>
      </c>
      <c r="D236" s="47"/>
      <c r="E236" s="50"/>
      <c r="F236" s="50"/>
      <c r="G236" s="50"/>
      <c r="H236" s="47"/>
      <c r="I236" s="47"/>
      <c r="J236" s="61"/>
      <c r="K236" s="50"/>
      <c r="L236" s="50"/>
      <c r="M236" s="47"/>
    </row>
    <row r="237" spans="1:13" ht="15" customHeight="1">
      <c r="A237" s="49"/>
      <c r="B237" s="47"/>
      <c r="C237" s="47"/>
      <c r="D237" s="47"/>
      <c r="E237" s="50"/>
      <c r="F237" s="50"/>
      <c r="G237" s="50"/>
      <c r="H237" s="47"/>
      <c r="I237" s="47"/>
      <c r="J237" s="61"/>
      <c r="K237" s="50"/>
      <c r="L237" s="50"/>
      <c r="M237" s="47"/>
    </row>
    <row r="238" spans="1:13" ht="15" customHeight="1">
      <c r="A238" s="49"/>
      <c r="B238" s="47"/>
      <c r="C238" s="47"/>
      <c r="D238" s="47"/>
      <c r="E238" s="50"/>
      <c r="F238" s="50"/>
      <c r="G238" s="50"/>
      <c r="H238" s="47"/>
      <c r="I238" s="47"/>
      <c r="J238" s="61"/>
      <c r="K238" s="50"/>
      <c r="L238" s="50"/>
      <c r="M238" s="47"/>
    </row>
    <row r="239" spans="1:13" ht="15" customHeight="1">
      <c r="A239" s="49" t="s">
        <v>115</v>
      </c>
      <c r="B239" s="47" t="s">
        <v>144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1:13" ht="15" customHeight="1">
      <c r="A240" s="49"/>
      <c r="B240" s="47" t="s">
        <v>187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ht="15" customHeight="1">
      <c r="A241" s="180"/>
    </row>
    <row r="242" spans="1:13" ht="15" customHeight="1">
      <c r="A242" s="59"/>
      <c r="B242" s="131" t="s">
        <v>137</v>
      </c>
      <c r="G242" s="72" t="s">
        <v>46</v>
      </c>
      <c r="H242" s="34"/>
      <c r="I242" s="34"/>
      <c r="J242" s="33"/>
      <c r="K242" s="206" t="s">
        <v>247</v>
      </c>
      <c r="L242" s="206"/>
      <c r="M242" s="206"/>
    </row>
    <row r="243" spans="1:13" ht="15" customHeight="1">
      <c r="A243" s="59"/>
      <c r="G243" s="100" t="s">
        <v>244</v>
      </c>
      <c r="I243" s="100" t="s">
        <v>38</v>
      </c>
      <c r="J243" s="98"/>
      <c r="K243" s="101" t="str">
        <f>G243</f>
        <v>30/04/03</v>
      </c>
      <c r="M243" s="101" t="str">
        <f>I243</f>
        <v>30/04/02</v>
      </c>
    </row>
    <row r="244" spans="1:13" ht="15" customHeight="1">
      <c r="A244" s="59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1:13" ht="15" customHeight="1">
      <c r="A245" s="59"/>
      <c r="B245" s="47" t="s">
        <v>202</v>
      </c>
      <c r="C245" s="47"/>
      <c r="D245" s="47"/>
      <c r="E245" s="47"/>
      <c r="F245" s="47"/>
      <c r="G245" s="62">
        <f>+'P&amp;L'!G37</f>
        <v>1748</v>
      </c>
      <c r="H245" s="47"/>
      <c r="I245" s="53" t="s">
        <v>23</v>
      </c>
      <c r="J245" s="47"/>
      <c r="K245" s="62">
        <f>+'P&amp;L'!K37</f>
        <v>10635</v>
      </c>
      <c r="L245" s="47"/>
      <c r="M245" s="53" t="s">
        <v>23</v>
      </c>
    </row>
    <row r="246" spans="1:13" ht="15" customHeight="1">
      <c r="A246" s="59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1:13" ht="15" customHeight="1">
      <c r="A247" s="59"/>
      <c r="B247" s="47" t="s">
        <v>201</v>
      </c>
      <c r="C247" s="47"/>
      <c r="D247" s="47"/>
      <c r="E247" s="47"/>
      <c r="F247" s="47"/>
      <c r="G247" s="47"/>
      <c r="H247" s="47"/>
      <c r="I247" s="53"/>
      <c r="J247" s="47"/>
      <c r="K247" s="47"/>
      <c r="L247" s="47"/>
      <c r="M247" s="53"/>
    </row>
    <row r="248" spans="1:13" ht="15" customHeight="1">
      <c r="A248" s="59"/>
      <c r="B248" s="47" t="s">
        <v>203</v>
      </c>
      <c r="C248" s="47"/>
      <c r="D248" s="47"/>
      <c r="E248" s="47"/>
      <c r="F248" s="47"/>
      <c r="G248" s="62">
        <v>166004</v>
      </c>
      <c r="H248" s="47"/>
      <c r="I248" s="53" t="s">
        <v>23</v>
      </c>
      <c r="J248" s="47"/>
      <c r="K248" s="62">
        <v>166004</v>
      </c>
      <c r="L248" s="47"/>
      <c r="M248" s="53" t="s">
        <v>23</v>
      </c>
    </row>
    <row r="249" spans="1:13" ht="15" customHeight="1">
      <c r="A249" s="59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1:13" ht="15" customHeight="1">
      <c r="A250" s="59"/>
      <c r="B250" s="47" t="s">
        <v>138</v>
      </c>
      <c r="C250" s="47"/>
      <c r="D250" s="47"/>
      <c r="E250" s="47"/>
      <c r="F250" s="47"/>
      <c r="G250" s="132">
        <f>+G245/G248*100</f>
        <v>1.052986675019879</v>
      </c>
      <c r="H250" s="47"/>
      <c r="I250" s="53" t="s">
        <v>23</v>
      </c>
      <c r="J250" s="47"/>
      <c r="K250" s="132">
        <f>+K245/K248*100</f>
        <v>6.40647213320161</v>
      </c>
      <c r="L250" s="47"/>
      <c r="M250" s="53" t="s">
        <v>23</v>
      </c>
    </row>
    <row r="251" spans="1:13" ht="15" customHeight="1">
      <c r="A251" s="59"/>
      <c r="B251" s="47"/>
      <c r="C251" s="47"/>
      <c r="D251" s="47"/>
      <c r="E251" s="47"/>
      <c r="F251" s="47"/>
      <c r="G251" s="47" t="s">
        <v>200</v>
      </c>
      <c r="H251" s="47" t="s">
        <v>0</v>
      </c>
      <c r="I251" s="47"/>
      <c r="J251" s="47"/>
      <c r="K251" s="47"/>
      <c r="L251" s="47"/>
      <c r="M251" s="47"/>
    </row>
    <row r="252" spans="1:13" ht="15" customHeight="1">
      <c r="A252" s="59"/>
      <c r="B252" s="47" t="s">
        <v>165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1:13" ht="15" customHeight="1">
      <c r="A253" s="59"/>
      <c r="B253" s="47" t="s">
        <v>166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1:13" ht="15" customHeight="1">
      <c r="A254" s="59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1:13" ht="15" customHeight="1">
      <c r="A255" s="59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1:13" ht="15" customHeight="1">
      <c r="A256" s="59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1:13" ht="15" customHeight="1">
      <c r="A257" s="59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ht="15" customHeight="1">
      <c r="A258" s="59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1:13" ht="15" customHeight="1">
      <c r="A259" s="59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1:13" ht="15" customHeight="1">
      <c r="A260" s="59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1:13" ht="15" customHeight="1">
      <c r="A261" s="59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1:13" ht="15" customHeight="1">
      <c r="A262" s="59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1:13" ht="15" customHeight="1">
      <c r="A263" s="59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1:13" ht="15" customHeight="1">
      <c r="A264" s="59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1:13" ht="15" customHeight="1">
      <c r="A265" s="59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1:3" ht="15" customHeight="1">
      <c r="A266" s="180"/>
      <c r="B266" s="47" t="s">
        <v>120</v>
      </c>
      <c r="C266" s="47" t="s">
        <v>121</v>
      </c>
    </row>
    <row r="267" spans="1:13" ht="15" customHeight="1">
      <c r="A267" s="180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83" spans="2:13" ht="15.7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2:13" ht="15.7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2:13" ht="15.7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2:13" ht="15.7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2:13" ht="15.7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2:13" ht="15.7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</sheetData>
  <mergeCells count="16">
    <mergeCell ref="J4:M4"/>
    <mergeCell ref="J58:M58"/>
    <mergeCell ref="J112:M112"/>
    <mergeCell ref="J162:M162"/>
    <mergeCell ref="A3:H3"/>
    <mergeCell ref="A4:H4"/>
    <mergeCell ref="A57:H57"/>
    <mergeCell ref="A58:H58"/>
    <mergeCell ref="A111:H111"/>
    <mergeCell ref="A112:H112"/>
    <mergeCell ref="A161:H161"/>
    <mergeCell ref="A162:H162"/>
    <mergeCell ref="K242:M242"/>
    <mergeCell ref="A214:H214"/>
    <mergeCell ref="A215:H215"/>
    <mergeCell ref="J215:M215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2003-06-06T09:49:27Z</cp:lastPrinted>
  <dcterms:created xsi:type="dcterms:W3CDTF">1999-12-03T07:39:59Z</dcterms:created>
  <dcterms:modified xsi:type="dcterms:W3CDTF">2002-11-20T15:49:57Z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