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751" activeTab="5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'BS'!$A$1:$J$54</definedName>
    <definedName name="_xlnm.Print_Area" localSheetId="0">'Cover'!$A$1:$H$45</definedName>
    <definedName name="_xlnm.Print_Area" localSheetId="5">'NOTES'!$A$1:$M$234</definedName>
    <definedName name="_xlnm.Print_Area" localSheetId="2">'P&amp;L'!$A$1:$M$60</definedName>
    <definedName name="_xlnm.Print_Area" localSheetId="3">'SCIE'!$A$1:$K$48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<sst xmlns="http://schemas.openxmlformats.org/spreadsheetml/2006/main" count="381" uniqueCount="260">
  <si>
    <t xml:space="preserve"> </t>
  </si>
  <si>
    <t>RM'000</t>
  </si>
  <si>
    <t>(i)</t>
  </si>
  <si>
    <t>Current Assets</t>
  </si>
  <si>
    <t>Cash and Bank Balances</t>
  </si>
  <si>
    <t>Current Liabilities</t>
  </si>
  <si>
    <t>Short Term Borrowings</t>
  </si>
  <si>
    <t>Proposed Dividend</t>
  </si>
  <si>
    <t>Net Current Assets</t>
  </si>
  <si>
    <t>Share Capital</t>
  </si>
  <si>
    <t>Reserves</t>
  </si>
  <si>
    <t>Share Premium</t>
  </si>
  <si>
    <t>Minority Interests</t>
  </si>
  <si>
    <t>Current year provision</t>
  </si>
  <si>
    <t>NOTES (CONTINUED)</t>
  </si>
  <si>
    <t xml:space="preserve">Shareholders' Funds </t>
  </si>
  <si>
    <t>check</t>
  </si>
  <si>
    <t>(audited)</t>
  </si>
  <si>
    <t>%</t>
  </si>
  <si>
    <t>+/(-)</t>
  </si>
  <si>
    <t>Net tangible assets per share (sen)</t>
  </si>
  <si>
    <t>ended</t>
  </si>
  <si>
    <t>There were no financial instruments with off balance sheet risk as at the date of this announcement.</t>
  </si>
  <si>
    <t>Net assets per share (sen)</t>
  </si>
  <si>
    <t>Our principal business operations are not significantly affected by any seasonal or cyclical factors except</t>
  </si>
  <si>
    <t>N/A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</si>
  <si>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</si>
  <si>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</si>
  <si>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 xml:space="preserve">(ii)  Fully diluted </t>
  </si>
  <si>
    <t>Property, Plant and Equipment</t>
  </si>
  <si>
    <t>Inventories</t>
  </si>
  <si>
    <t>Deposits with Licensed Banks</t>
  </si>
  <si>
    <t>Provision for Taxation</t>
  </si>
  <si>
    <t>Feed &amp; wheat flour</t>
  </si>
  <si>
    <t xml:space="preserve">Deferred </t>
  </si>
  <si>
    <t>Under/(over) provision in prior years</t>
  </si>
  <si>
    <t>Cumulative</t>
  </si>
  <si>
    <t>MATRIX INTERNATIONAL BERHAD</t>
  </si>
  <si>
    <t>(ii)</t>
  </si>
  <si>
    <t>Gaming</t>
  </si>
  <si>
    <t>Investments</t>
  </si>
  <si>
    <t>Deferred Taxation</t>
  </si>
  <si>
    <t>gaming business that may be positively impacted by the festive seasons.</t>
  </si>
  <si>
    <t>for the revenue for the feed and flour business which tends to increase near local festive seasons and</t>
  </si>
  <si>
    <t>Period</t>
  </si>
  <si>
    <t>30/04/02</t>
  </si>
  <si>
    <t>Receivables</t>
  </si>
  <si>
    <t>Payables</t>
  </si>
  <si>
    <t>Quoted Malaysian Government Securities in Malaysia at cost</t>
  </si>
  <si>
    <t>Quoted Malaysian Government Securities in Malaysia at book value</t>
  </si>
  <si>
    <t>Quoted Malaysian Government Securities in Malaysia at market value</t>
  </si>
  <si>
    <t>Quarter</t>
  </si>
  <si>
    <t>(COMPANY NO : 3907-W)</t>
  </si>
  <si>
    <t>31/10/02</t>
  </si>
  <si>
    <t>31/10/01</t>
  </si>
  <si>
    <t>3 MONTHS ENDED</t>
  </si>
  <si>
    <t>Group</t>
  </si>
  <si>
    <t>Financed by:-</t>
  </si>
  <si>
    <t>Note</t>
  </si>
  <si>
    <t>6 MONTHS ENDED</t>
  </si>
  <si>
    <t>Non-operating income</t>
  </si>
  <si>
    <t>Finance costs</t>
  </si>
  <si>
    <t>REVENUE</t>
  </si>
  <si>
    <t>PROFIT FROM OPERATIONS</t>
  </si>
  <si>
    <t>PROFIT BEFORE TAXATION</t>
  </si>
  <si>
    <t>TAXATION</t>
  </si>
  <si>
    <t>PROFIT AFTER TAXATION</t>
  </si>
  <si>
    <t>Minority Interest</t>
  </si>
  <si>
    <t>SHAREHOLDERS OF THE COMPANY</t>
  </si>
  <si>
    <t xml:space="preserve">PROFIT ATTRIBUTABLE TO </t>
  </si>
  <si>
    <t>EARNINGS PER SHARE (SEN)</t>
  </si>
  <si>
    <t>DIVIDEND PER SHARE (SEN)</t>
  </si>
  <si>
    <t>distributable</t>
  </si>
  <si>
    <t>Distributable</t>
  </si>
  <si>
    <t>RM '000</t>
  </si>
  <si>
    <t>Share</t>
  </si>
  <si>
    <t>capital</t>
  </si>
  <si>
    <t>Total</t>
  </si>
  <si>
    <t>At 1 May 2002</t>
  </si>
  <si>
    <t>Bonus issue</t>
  </si>
  <si>
    <t>Net profit for the six months period</t>
  </si>
  <si>
    <t>At 31 October 2002</t>
  </si>
  <si>
    <t>Financial</t>
  </si>
  <si>
    <t>Net cash used in operating activities</t>
  </si>
  <si>
    <t>Net cash used in investing activities</t>
  </si>
  <si>
    <t>Net cash generated from financing activities</t>
  </si>
  <si>
    <t>OPENING CASH AND CASH EQUIVALENTS</t>
  </si>
  <si>
    <t>DECREASE IN CASH AND CASH EQUIVALENTS</t>
  </si>
  <si>
    <t>CLOSING CASH AND CASH EQUIVALENTS</t>
  </si>
  <si>
    <t>NOTES:</t>
  </si>
  <si>
    <t>The interim financial report is not audited and has been prepared in compliance with MASB 26, Interim</t>
  </si>
  <si>
    <t>Financial Reporting.</t>
  </si>
  <si>
    <t>under review.</t>
  </si>
  <si>
    <t>qualification.</t>
  </si>
  <si>
    <t>There was no extraordinary item for the period ended 31 October 2002.</t>
  </si>
  <si>
    <t xml:space="preserve">(b) Investments in quoted Malaysian Government Securities as at 31 October 2002 are as follows: </t>
  </si>
  <si>
    <t>A1</t>
  </si>
  <si>
    <t>A2</t>
  </si>
  <si>
    <t>A3</t>
  </si>
  <si>
    <t>A4</t>
  </si>
  <si>
    <t>A5</t>
  </si>
  <si>
    <t>A6</t>
  </si>
  <si>
    <t>The Company paid an interim gross dividend of 3.0% per share on 41,501,170 ordinary shares, less 28%</t>
  </si>
  <si>
    <t>A7</t>
  </si>
  <si>
    <t>External</t>
  </si>
  <si>
    <t>Inter -</t>
  </si>
  <si>
    <t>segment</t>
  </si>
  <si>
    <t>Total revenue</t>
  </si>
  <si>
    <t>Elimination : Intersegment Revenue</t>
  </si>
  <si>
    <t>Unallocated corporate expenses</t>
  </si>
  <si>
    <t>Operating profit</t>
  </si>
  <si>
    <t>Interest expense</t>
  </si>
  <si>
    <t>Interest income</t>
  </si>
  <si>
    <t>Other non operating income/expenses</t>
  </si>
  <si>
    <t>Income taxes</t>
  </si>
  <si>
    <t>Net profit</t>
  </si>
  <si>
    <t>A8</t>
  </si>
  <si>
    <t>A9</t>
  </si>
  <si>
    <t>A10</t>
  </si>
  <si>
    <t>A11</t>
  </si>
  <si>
    <t>annual balance sheet.</t>
  </si>
  <si>
    <t>ADDITIONAL INFORMATION REQUIRED BY THE KLSE'S LISTING REQUIREMENTS</t>
  </si>
  <si>
    <t>B1</t>
  </si>
  <si>
    <t>B2</t>
  </si>
  <si>
    <t>B3</t>
  </si>
  <si>
    <t>B4</t>
  </si>
  <si>
    <t>B5</t>
  </si>
  <si>
    <t>B6</t>
  </si>
  <si>
    <t>B7</t>
  </si>
  <si>
    <t>B8</t>
  </si>
  <si>
    <t>There were no issuance and repayment of debts and equity securities, share buy-back, share cancellation,</t>
  </si>
  <si>
    <t>B9</t>
  </si>
  <si>
    <t>B10</t>
  </si>
  <si>
    <t>B11</t>
  </si>
  <si>
    <t>There was no pending material litigation since the last annual balance sheet date to the date of this</t>
  </si>
  <si>
    <t>announcement.</t>
  </si>
  <si>
    <t>B12</t>
  </si>
  <si>
    <t>B13</t>
  </si>
  <si>
    <t xml:space="preserve">(i)  Basic </t>
  </si>
  <si>
    <t>premium</t>
  </si>
  <si>
    <t xml:space="preserve">UNAUDITED INTERIM FINANCIAL REPORT </t>
  </si>
  <si>
    <t>FOR THE PERIOD ENDED 31 OCTOBER 2002</t>
  </si>
  <si>
    <t>CONDENSED CONSOLIDATED BALANCE SHEET</t>
  </si>
  <si>
    <t xml:space="preserve">Listing Department </t>
  </si>
  <si>
    <t>Bukit Kewangan</t>
  </si>
  <si>
    <t>50200 Kuala Lumpur</t>
  </si>
  <si>
    <t>cc:</t>
  </si>
  <si>
    <t>Securities Commission</t>
  </si>
  <si>
    <t>Subject: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</si>
  <si>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</si>
  <si>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</si>
  <si>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</si>
  <si>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</si>
  <si>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</si>
  <si>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Additional Information Required by the KLSE's Listing Requirements</t>
  </si>
  <si>
    <t>(COMPANY NO: 3907-W)</t>
  </si>
  <si>
    <t>27 November 2002</t>
  </si>
  <si>
    <t xml:space="preserve">CONDENSED CONSOLIDATED INCOME STATEMENT </t>
  </si>
  <si>
    <t>CONDENSED CONSOLIDATED STATEMENT OF CHANGES IN EQUITY</t>
  </si>
  <si>
    <t xml:space="preserve">Non - </t>
  </si>
  <si>
    <t xml:space="preserve">CONDENSED CONSOLIDATED CASH FLOW STATEMENT </t>
  </si>
  <si>
    <t>The same accounting policies and methods of computation used in preparation of the financial statements</t>
  </si>
  <si>
    <t>There is no profit forecast or profit guarantee for the financial period ended 31 October 2002.</t>
  </si>
  <si>
    <t>UNAUDITED INTERIM FINANCIAL REPORT</t>
  </si>
  <si>
    <t>Quoted investment in Malaysia at cost</t>
  </si>
  <si>
    <t>Quoted investment in Malaysia at book value</t>
  </si>
  <si>
    <t>Quoted investment in Malaysia at market value</t>
  </si>
  <si>
    <t>There are no comparative figures for the same period of the preceding year as this is the first time</t>
  </si>
  <si>
    <t>a condensed consolidated cash flow statement is presented.</t>
  </si>
  <si>
    <t xml:space="preserve">The audit report of the Group's most recent annual audited financial statements did not contain any </t>
  </si>
  <si>
    <t>Basic earnings per share</t>
  </si>
  <si>
    <t>Basic earnings per share (sen)</t>
  </si>
  <si>
    <t>Kuala Lumpur Stock Exchange</t>
  </si>
  <si>
    <t>Notes to the Unaudited Interim Financial Report</t>
  </si>
  <si>
    <t xml:space="preserve"> previous financial period ended 30 April 2002.</t>
  </si>
  <si>
    <t>There are no comparative figures for the same period of the preceding year as this is the first time a condensed consolidated</t>
  </si>
  <si>
    <t>The annexed notes form an integral part of this interim financial report.</t>
  </si>
  <si>
    <t>period to date</t>
  </si>
  <si>
    <t>Stock Exchange ("KLSE") on 30 September 2002.</t>
  </si>
  <si>
    <t>22 July 2002.</t>
  </si>
  <si>
    <t>annual report.</t>
  </si>
  <si>
    <t>There were no material changes in contingent liabilities or contingent assets for the Group since the last</t>
  </si>
  <si>
    <t>5 - 6</t>
  </si>
  <si>
    <t xml:space="preserve">For the first six months under review, the Group achieved a total revenue of RM111.9 million and  </t>
  </si>
  <si>
    <t>The taxation charge for the quarter and financial period ended 31 October 2002 is detailed as follows:</t>
  </si>
  <si>
    <t>Malaysia taxation:</t>
  </si>
  <si>
    <t>The disproportionate tax charge for the Group when compared to profit before income tax is due to the</t>
  </si>
  <si>
    <t>overprovision of taxation in the prior years.</t>
  </si>
  <si>
    <t xml:space="preserve">For the period ended 31 October 2002, there are no gains on disposal of properties and unquoted </t>
  </si>
  <si>
    <t>investments.</t>
  </si>
  <si>
    <t>pre-tax profit of RM 9.9 million. There are no comparative figures as there is no equivalent corresponding</t>
  </si>
  <si>
    <t>There were no outstanding corporate proposals at the date of this announcement.</t>
  </si>
  <si>
    <t>There were no group borrowings and debt securities as at 31 October 2002.</t>
  </si>
  <si>
    <t>The earnings per share is calculated by dividing profit after taxation and minority interest by the number of</t>
  </si>
  <si>
    <t>ordinary shares in issue.</t>
  </si>
  <si>
    <t>On disposal of a subsidiary company</t>
  </si>
  <si>
    <t xml:space="preserve">The interim financial report should be read in conjunction with the audited financial statements of the </t>
  </si>
  <si>
    <t>Profit before taxation</t>
  </si>
  <si>
    <t>The valuation of land and building have been brought forward without amendment from the previous</t>
  </si>
  <si>
    <t xml:space="preserve">The Group recorded a lower revenue of RM49.5 million and pre-tax profit of RM4.6 million in the </t>
  </si>
  <si>
    <t>current quarter as compared to preceding quarter of RM62.3 million and RM5.3 million respectively.</t>
  </si>
  <si>
    <t>The lower results for the current quarter was mainly due to the disposal of SFFM in September 2002,</t>
  </si>
  <si>
    <t>resulting in only about two months results of SFFM being consolidated. The higher prize payout ratio</t>
  </si>
  <si>
    <t>A10(ii), Sublime will be able to contribute positively to the Group's results which is expected to be</t>
  </si>
  <si>
    <t>affected by the disposal of SFFM. As such, the results of the Group for the remaining quarters in the</t>
  </si>
  <si>
    <t>financial year ending 30 April 2003  will be satisfactory.</t>
  </si>
  <si>
    <t>period's results in the previous financial period ended 30 April 2002.</t>
  </si>
  <si>
    <t>Group for the period ended 30 April 2002.</t>
  </si>
  <si>
    <t xml:space="preserve">for the period ended 30 April 2002 have been applied in the preparation of the interim financial report </t>
  </si>
  <si>
    <t xml:space="preserve">income tax, amounting to RM896,425 in respect of the financial period ended 30 April 2002 on </t>
  </si>
  <si>
    <t>RESULTS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</si>
  <si>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</si>
  <si>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Number of ordinary shares after </t>
  </si>
  <si>
    <t>Net profit for the period (RM'000)</t>
  </si>
  <si>
    <t>the bonus issue ('000)</t>
  </si>
  <si>
    <t>The Group does not have in issue any financial instrument or other contract that may entitle its holder to</t>
  </si>
  <si>
    <t>ordinary shares and therefore, dilutive to its basic earnings per share.</t>
  </si>
  <si>
    <t>(CONTINUED)</t>
  </si>
  <si>
    <t>shares held as treasury shares and resale of treasury shares for the financial period ended 31 October 2002</t>
  </si>
  <si>
    <t>The aforesaid shares have been granted listing and quotation on the Main Board of the Kuala Lumpur</t>
  </si>
  <si>
    <t>There were no material events subsequent to the end of this current quarter that have not been reflected</t>
  </si>
  <si>
    <t>in the financial statements for this interim period.</t>
  </si>
  <si>
    <t>restructuring and discontinuing operations except as follows:-</t>
  </si>
  <si>
    <t>Notes</t>
  </si>
  <si>
    <t>Goodwill On Consolidation</t>
  </si>
  <si>
    <t>9th Floor Exchange Square</t>
  </si>
  <si>
    <t>Table of Contents</t>
  </si>
  <si>
    <t>Other Intangible Asset</t>
  </si>
  <si>
    <t>statement of changes in equity is presented.</t>
  </si>
  <si>
    <t>The closing cash and cash equivalents comprise the following:</t>
  </si>
  <si>
    <t xml:space="preserve">  Deposits with licensed banks</t>
  </si>
  <si>
    <t xml:space="preserve">  Cash and bank balances</t>
  </si>
  <si>
    <t>The disposal of Sabah Flour and Feed Mills Sdn Bhd ("SFFM") for RM26,000,000 approved by</t>
  </si>
  <si>
    <t>completed on 24 September 2002.</t>
  </si>
  <si>
    <t>the shareholders of the Company at an extraordinary general meeting held on 27 August 2002 was</t>
  </si>
  <si>
    <t>The acquisition of Sublime Cartel Sdn Bhd ("Sublime") for RM28,000,000 approved by the share-</t>
  </si>
  <si>
    <t>holders of the Company at an extraordinary general meeting held on 27 August 2002 was completed</t>
  </si>
  <si>
    <t>on 30 September 2002.</t>
  </si>
  <si>
    <t xml:space="preserve">incurred and lower number of draws for the current quarter by the gaming division operated by Natural </t>
  </si>
  <si>
    <t>The Directors anticipate that with the completion of the acquisition of Sublime as mentioned in Note</t>
  </si>
  <si>
    <t>A Depositor shall qualify for the entitlement only in respect of:</t>
  </si>
  <si>
    <t>a)</t>
  </si>
  <si>
    <t>b)</t>
  </si>
  <si>
    <t>At the date of this announcement, the Board has declared a first interim dividend of 2% less 28% income</t>
  </si>
  <si>
    <t>shall be fixed on 23 December 2002. The total dividend in respect of the financial period ended 31</t>
  </si>
  <si>
    <t>tax in respect of the quarter ended 31 October 2002 payable on 3 January 2003. The entitlement date</t>
  </si>
  <si>
    <t>Shares transferred to the Depositor's Securities Account before 12.30 p.m. on 23 December 2002 in</t>
  </si>
  <si>
    <t>respect of ordinary transfers.</t>
  </si>
  <si>
    <t>Shares bought on the Kuala Lumpur Stock Exchange on a cum entitlement basis according to the</t>
  </si>
  <si>
    <t>Rules of the Kuala Lumpur Stock Exchange.</t>
  </si>
  <si>
    <t>October 2002 will be 2%. No comparative figure is available as there is no equivalent corresponding</t>
  </si>
  <si>
    <t>(a) Investment in quoted securities as at 31 October 2002 are as follows:</t>
  </si>
  <si>
    <t>7 - 9</t>
  </si>
  <si>
    <t xml:space="preserve">N/A - Not Applicable as there are no comparative figures available since there is no equivalent corresponding period's results in the </t>
  </si>
  <si>
    <t>except for the completion of  a 3 for 1 bonus issue of 124,503,510 new ordinary shares of RM1.00 each.</t>
  </si>
  <si>
    <t>Segmental information for the 6 months period ended October 2002:-</t>
  </si>
  <si>
    <t>Segmental information for the 6 months period ended October 2002:- (Continued)</t>
  </si>
  <si>
    <t>Avenue Sdn Bhd also contributed to the slight reduction in the Group's revenue and pre-tax profit.</t>
  </si>
  <si>
    <t>period's results in the previous financial quarter ended 31 October 2001.</t>
  </si>
  <si>
    <t>- Interim (Net)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</si>
</sst>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</numFmts>
  <fonts count="2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173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 quotePrefix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17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1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/>
    </xf>
    <xf numFmtId="0" fontId="9" fillId="0" borderId="0" xfId="0" applyFont="1" applyAlignment="1" applyProtection="1" quotePrefix="1">
      <alignment horizontal="center"/>
      <protection/>
    </xf>
    <xf numFmtId="3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 applyProtection="1" quotePrefix="1">
      <alignment horizontal="lef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quotePrefix="1">
      <alignment/>
    </xf>
    <xf numFmtId="37" fontId="9" fillId="0" borderId="9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0" fontId="13" fillId="0" borderId="0" xfId="0" applyFont="1" applyAlignment="1" applyProtection="1" quotePrefix="1">
      <alignment horizontal="center"/>
      <protection/>
    </xf>
    <xf numFmtId="0" fontId="13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11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176" fontId="4" fillId="0" borderId="11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2" xfId="0" applyFont="1" applyBorder="1" applyAlignment="1" applyProtection="1" quotePrefix="1">
      <alignment horizontal="left"/>
      <protection/>
    </xf>
    <xf numFmtId="0" fontId="9" fillId="0" borderId="2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176" fontId="4" fillId="0" borderId="1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/>
      <protection/>
    </xf>
    <xf numFmtId="176" fontId="9" fillId="0" borderId="1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9" fontId="9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76" fontId="9" fillId="0" borderId="1" xfId="15" applyNumberFormat="1" applyFont="1" applyBorder="1" applyAlignment="1" applyProtection="1">
      <alignment/>
      <protection/>
    </xf>
    <xf numFmtId="43" fontId="9" fillId="0" borderId="11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/>
      <protection/>
    </xf>
    <xf numFmtId="176" fontId="9" fillId="0" borderId="1" xfId="15" applyNumberFormat="1" applyFont="1" applyBorder="1" applyAlignment="1" applyProtection="1">
      <alignment/>
      <protection locked="0"/>
    </xf>
    <xf numFmtId="176" fontId="9" fillId="0" borderId="0" xfId="15" applyNumberFormat="1" applyFont="1" applyAlignment="1">
      <alignment/>
    </xf>
    <xf numFmtId="39" fontId="9" fillId="0" borderId="0" xfId="15" applyNumberFormat="1" applyFont="1" applyAlignment="1">
      <alignment/>
    </xf>
    <xf numFmtId="176" fontId="9" fillId="0" borderId="0" xfId="15" applyNumberFormat="1" applyFont="1" applyAlignment="1" applyProtection="1">
      <alignment/>
      <protection locked="0"/>
    </xf>
    <xf numFmtId="176" fontId="9" fillId="0" borderId="0" xfId="15" applyNumberFormat="1" applyFont="1" applyBorder="1" applyAlignment="1" applyProtection="1">
      <alignment horizontal="right"/>
      <protection locked="0"/>
    </xf>
    <xf numFmtId="43" fontId="9" fillId="0" borderId="0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 horizontal="right"/>
      <protection/>
    </xf>
    <xf numFmtId="176" fontId="9" fillId="0" borderId="0" xfId="15" applyNumberFormat="1" applyFont="1" applyBorder="1" applyAlignment="1">
      <alignment/>
    </xf>
    <xf numFmtId="39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 applyProtection="1">
      <alignment/>
      <protection locked="0"/>
    </xf>
    <xf numFmtId="176" fontId="9" fillId="0" borderId="2" xfId="15" applyNumberFormat="1" applyFont="1" applyBorder="1" applyAlignment="1" applyProtection="1">
      <alignment/>
      <protection/>
    </xf>
    <xf numFmtId="43" fontId="9" fillId="0" borderId="2" xfId="0" applyNumberFormat="1" applyFont="1" applyBorder="1" applyAlignment="1">
      <alignment horizontal="center"/>
    </xf>
    <xf numFmtId="176" fontId="9" fillId="0" borderId="2" xfId="15" applyNumberFormat="1" applyFont="1" applyBorder="1" applyAlignment="1" applyProtection="1">
      <alignment/>
      <protection locked="0"/>
    </xf>
    <xf numFmtId="176" fontId="9" fillId="0" borderId="2" xfId="15" applyNumberFormat="1" applyFont="1" applyBorder="1" applyAlignment="1">
      <alignment/>
    </xf>
    <xf numFmtId="176" fontId="9" fillId="0" borderId="6" xfId="15" applyNumberFormat="1" applyFont="1" applyBorder="1" applyAlignment="1">
      <alignment/>
    </xf>
    <xf numFmtId="176" fontId="9" fillId="0" borderId="6" xfId="15" applyNumberFormat="1" applyFont="1" applyBorder="1" applyAlignment="1" applyProtection="1">
      <alignment horizontal="center"/>
      <protection/>
    </xf>
    <xf numFmtId="39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 horizontal="right"/>
      <protection/>
    </xf>
    <xf numFmtId="176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/>
      <protection/>
    </xf>
    <xf numFmtId="39" fontId="9" fillId="0" borderId="2" xfId="15" applyNumberFormat="1" applyFont="1" applyBorder="1" applyAlignment="1">
      <alignment/>
    </xf>
    <xf numFmtId="176" fontId="9" fillId="0" borderId="6" xfId="15" applyNumberFormat="1" applyFont="1" applyBorder="1" applyAlignment="1" applyProtection="1">
      <alignment/>
      <protection locked="0"/>
    </xf>
    <xf numFmtId="176" fontId="9" fillId="0" borderId="11" xfId="15" applyNumberFormat="1" applyFont="1" applyBorder="1" applyAlignment="1" applyProtection="1">
      <alignment/>
      <protection locked="0"/>
    </xf>
    <xf numFmtId="39" fontId="9" fillId="0" borderId="0" xfId="0" applyNumberFormat="1" applyFont="1" applyAlignment="1">
      <alignment/>
    </xf>
    <xf numFmtId="180" fontId="9" fillId="0" borderId="1" xfId="15" applyNumberFormat="1" applyFont="1" applyBorder="1" applyAlignment="1" applyProtection="1">
      <alignment horizontal="right"/>
      <protection/>
    </xf>
    <xf numFmtId="43" fontId="9" fillId="0" borderId="1" xfId="0" applyNumberFormat="1" applyFont="1" applyBorder="1" applyAlignment="1">
      <alignment horizontal="center"/>
    </xf>
    <xf numFmtId="43" fontId="9" fillId="0" borderId="11" xfId="15" applyNumberFormat="1" applyFont="1" applyBorder="1" applyAlignment="1" applyProtection="1">
      <alignment horizontal="center"/>
      <protection locked="0"/>
    </xf>
    <xf numFmtId="43" fontId="9" fillId="0" borderId="11" xfId="15" applyNumberFormat="1" applyFont="1" applyBorder="1" applyAlignment="1" applyProtection="1">
      <alignment horizontal="center"/>
      <protection/>
    </xf>
    <xf numFmtId="176" fontId="9" fillId="0" borderId="11" xfId="15" applyNumberFormat="1" applyFont="1" applyBorder="1" applyAlignment="1" applyProtection="1">
      <alignment horizontal="center"/>
      <protection/>
    </xf>
    <xf numFmtId="43" fontId="9" fillId="0" borderId="0" xfId="15" applyNumberFormat="1" applyFont="1" applyBorder="1" applyAlignment="1" applyProtection="1" quotePrefix="1">
      <alignment horizontal="center"/>
      <protection/>
    </xf>
    <xf numFmtId="43" fontId="9" fillId="0" borderId="0" xfId="15" applyNumberFormat="1" applyFont="1" applyBorder="1" applyAlignment="1" applyProtection="1">
      <alignment/>
      <protection locked="0"/>
    </xf>
    <xf numFmtId="0" fontId="20" fillId="0" borderId="0" xfId="0" applyFont="1" applyAlignment="1" quotePrefix="1">
      <alignment/>
    </xf>
    <xf numFmtId="0" fontId="0" fillId="0" borderId="0" xfId="0" applyAlignment="1">
      <alignment horizontal="left"/>
    </xf>
    <xf numFmtId="0" fontId="11" fillId="0" borderId="0" xfId="0" applyFont="1" applyAlignment="1" applyProtection="1" quotePrefix="1">
      <alignment horizontal="left"/>
      <protection/>
    </xf>
    <xf numFmtId="0" fontId="10" fillId="0" borderId="0" xfId="0" applyFont="1" applyAlignment="1">
      <alignment horizontal="left"/>
    </xf>
    <xf numFmtId="176" fontId="9" fillId="0" borderId="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8"/>
  <sheetViews>
    <sheetView workbookViewId="0" topLeftCell="A105">
      <selection activeCell="A116" sqref="A116"/>
    </sheetView>
  </sheetViews>
  <sheetFormatPr defaultColWidth="9.33203125" defaultRowHeight="12.75"/>
  <cols>
    <col min="1" max="1" width="9.66015625" style="0" customWidth="1"/>
    <col min="6" max="6" width="15.5" style="0" customWidth="1"/>
    <col min="8" max="8" width="13.83203125" style="0" customWidth="1"/>
    <col min="9" max="9" width="10.16015625" style="0" customWidth="1"/>
  </cols>
  <sheetData>
    <row r="4" spans="1:10" ht="15">
      <c r="A4" s="194" t="s">
        <v>37</v>
      </c>
      <c r="B4" s="194"/>
      <c r="C4" s="194"/>
      <c r="D4" s="194"/>
      <c r="E4" s="194"/>
      <c r="F4" s="194"/>
      <c r="G4" s="194"/>
      <c r="H4" s="194"/>
      <c r="I4" s="97" t="s">
        <v>0</v>
      </c>
      <c r="J4" s="1"/>
    </row>
    <row r="5" spans="1:10" ht="15">
      <c r="A5" s="195" t="s">
        <v>155</v>
      </c>
      <c r="B5" s="195"/>
      <c r="C5" s="195"/>
      <c r="D5" s="195"/>
      <c r="E5" s="195"/>
      <c r="F5" s="195"/>
      <c r="G5" s="195"/>
      <c r="H5" s="195"/>
      <c r="I5" s="134" t="s">
        <v>0</v>
      </c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23" t="s">
        <v>156</v>
      </c>
      <c r="B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D11" s="1"/>
      <c r="E11" s="1"/>
      <c r="F11" s="1"/>
      <c r="G11" s="1"/>
      <c r="H11" s="1"/>
      <c r="I11" s="1"/>
      <c r="J11" s="1"/>
    </row>
    <row r="12" spans="1:10" ht="15">
      <c r="A12" s="1" t="s">
        <v>143</v>
      </c>
      <c r="B12" s="1"/>
      <c r="D12" s="1"/>
      <c r="E12" s="1"/>
      <c r="F12" s="1"/>
      <c r="G12" s="1"/>
      <c r="H12" s="1"/>
      <c r="I12" s="1"/>
      <c r="J12" s="1"/>
    </row>
    <row r="13" spans="1:10" ht="15">
      <c r="A13" s="1" t="s">
        <v>172</v>
      </c>
      <c r="B13" s="1"/>
      <c r="D13" s="1"/>
      <c r="E13" s="1"/>
      <c r="F13" s="1"/>
      <c r="G13" s="1"/>
      <c r="H13" s="1"/>
      <c r="I13" s="1"/>
      <c r="J13" s="1"/>
    </row>
    <row r="14" spans="1:10" ht="15">
      <c r="A14" s="123" t="s">
        <v>225</v>
      </c>
      <c r="B14" s="1"/>
      <c r="D14" s="1"/>
      <c r="E14" s="1"/>
      <c r="F14" s="1"/>
      <c r="G14" s="1"/>
      <c r="H14" s="1"/>
      <c r="I14" s="1"/>
      <c r="J14" s="1"/>
    </row>
    <row r="15" spans="1:10" ht="15">
      <c r="A15" s="1" t="s">
        <v>144</v>
      </c>
      <c r="B15" s="1"/>
      <c r="D15" s="1"/>
      <c r="E15" s="1"/>
      <c r="F15" s="1"/>
      <c r="G15" s="1"/>
      <c r="H15" s="1"/>
      <c r="I15" s="1"/>
      <c r="J15" s="1"/>
    </row>
    <row r="16" spans="1:10" ht="15">
      <c r="A16" s="123" t="s">
        <v>145</v>
      </c>
      <c r="B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24" t="s">
        <v>148</v>
      </c>
      <c r="B19" s="130" t="s">
        <v>163</v>
      </c>
      <c r="C19" s="125"/>
      <c r="D19" s="125"/>
      <c r="E19" s="125"/>
      <c r="F19" s="125"/>
      <c r="G19" s="125"/>
      <c r="H19" s="125"/>
      <c r="I19" s="125"/>
      <c r="J19" s="1"/>
    </row>
    <row r="20" spans="1:10" ht="15">
      <c r="A20" s="124"/>
      <c r="B20" s="130" t="s">
        <v>141</v>
      </c>
      <c r="C20" s="125"/>
      <c r="D20" s="125"/>
      <c r="E20" s="125"/>
      <c r="F20" s="125"/>
      <c r="G20" s="125"/>
      <c r="H20" s="125"/>
      <c r="I20" s="125"/>
      <c r="J20" s="1"/>
    </row>
    <row r="21" spans="1:10" ht="15">
      <c r="A21" s="135"/>
      <c r="B21" s="135"/>
      <c r="C21" s="135"/>
      <c r="D21" s="135"/>
      <c r="E21" s="135"/>
      <c r="F21" s="135"/>
      <c r="G21" s="135"/>
      <c r="H21" s="135"/>
      <c r="I21" s="135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26" t="s">
        <v>226</v>
      </c>
      <c r="B25" s="1"/>
      <c r="C25" s="1"/>
      <c r="D25" s="1"/>
      <c r="F25" s="1"/>
      <c r="G25" s="1"/>
      <c r="H25" s="127" t="s">
        <v>149</v>
      </c>
      <c r="J25" s="1"/>
    </row>
    <row r="26" spans="1:10" ht="15">
      <c r="A26" s="1"/>
      <c r="B26" s="1"/>
      <c r="C26" s="1"/>
      <c r="D26" s="1"/>
      <c r="F26" s="1"/>
      <c r="G26" s="1"/>
      <c r="H26" s="1"/>
      <c r="J26" s="1"/>
    </row>
    <row r="27" spans="1:10" ht="15">
      <c r="A27" s="1" t="s">
        <v>150</v>
      </c>
      <c r="B27" s="1"/>
      <c r="C27" s="1"/>
      <c r="D27" s="1"/>
      <c r="F27" s="1"/>
      <c r="G27" s="1"/>
      <c r="H27" s="127">
        <v>1</v>
      </c>
      <c r="J27" s="1"/>
    </row>
    <row r="28" spans="1:10" ht="15">
      <c r="A28" s="1"/>
      <c r="B28" s="1"/>
      <c r="C28" s="1"/>
      <c r="D28" s="1"/>
      <c r="F28" s="1"/>
      <c r="G28" s="1"/>
      <c r="H28" s="127"/>
      <c r="J28" s="1"/>
    </row>
    <row r="29" spans="1:10" ht="15">
      <c r="A29" s="1" t="s">
        <v>151</v>
      </c>
      <c r="B29" s="1"/>
      <c r="C29" s="1"/>
      <c r="D29" s="1"/>
      <c r="F29" s="1"/>
      <c r="G29" s="1"/>
      <c r="H29" s="127">
        <v>2</v>
      </c>
      <c r="J29" s="1"/>
    </row>
    <row r="30" spans="1:10" ht="15">
      <c r="A30" s="1"/>
      <c r="B30" s="1"/>
      <c r="C30" s="1"/>
      <c r="D30" s="1"/>
      <c r="F30" s="1"/>
      <c r="G30" s="1"/>
      <c r="H30" s="127"/>
      <c r="J30" s="1"/>
    </row>
    <row r="31" spans="1:10" ht="15">
      <c r="A31" s="1" t="s">
        <v>152</v>
      </c>
      <c r="B31" s="1"/>
      <c r="C31" s="1"/>
      <c r="D31" s="1"/>
      <c r="F31" s="1"/>
      <c r="G31" s="1"/>
      <c r="H31" s="127">
        <v>3</v>
      </c>
      <c r="J31" s="1"/>
    </row>
    <row r="32" spans="1:10" ht="15">
      <c r="A32" s="1"/>
      <c r="B32" s="1"/>
      <c r="C32" s="1"/>
      <c r="D32" s="1"/>
      <c r="F32" s="1"/>
      <c r="G32" s="1"/>
      <c r="H32" s="127"/>
      <c r="J32" s="1"/>
    </row>
    <row r="33" spans="1:10" ht="15">
      <c r="A33" s="1" t="s">
        <v>153</v>
      </c>
      <c r="B33" s="1"/>
      <c r="C33" s="1"/>
      <c r="D33" s="1"/>
      <c r="F33" s="1"/>
      <c r="G33" s="1"/>
      <c r="H33" s="127">
        <v>4</v>
      </c>
      <c r="J33" s="1"/>
    </row>
    <row r="34" spans="1:10" ht="15">
      <c r="A34" s="1"/>
      <c r="B34" s="1"/>
      <c r="C34" s="1"/>
      <c r="D34" s="1"/>
      <c r="F34" s="1"/>
      <c r="G34" s="1"/>
      <c r="H34" s="127"/>
      <c r="J34" s="1"/>
    </row>
    <row r="35" spans="1:10" ht="15">
      <c r="A35" s="1" t="s">
        <v>173</v>
      </c>
      <c r="B35" s="1"/>
      <c r="C35" s="1"/>
      <c r="D35" s="1"/>
      <c r="F35" s="1"/>
      <c r="G35" s="1"/>
      <c r="H35" s="128" t="s">
        <v>182</v>
      </c>
      <c r="J35" s="1"/>
    </row>
    <row r="36" spans="1:10" ht="15">
      <c r="A36" s="1"/>
      <c r="B36" s="1"/>
      <c r="C36" s="1"/>
      <c r="D36" s="1"/>
      <c r="F36" s="1"/>
      <c r="G36" s="1"/>
      <c r="H36" s="127"/>
      <c r="J36" s="1"/>
    </row>
    <row r="37" spans="1:10" ht="15">
      <c r="A37" s="1" t="s">
        <v>154</v>
      </c>
      <c r="B37" s="1"/>
      <c r="C37" s="1"/>
      <c r="D37" s="1"/>
      <c r="F37" s="1"/>
      <c r="G37" s="1"/>
      <c r="H37" s="129" t="s">
        <v>252</v>
      </c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2">
    <mergeCell ref="A4:H4"/>
    <mergeCell ref="A5:H5"/>
  </mergeCells>
  <printOptions/>
  <pageMargins left="1.24" right="0.56" top="1" bottom="1.32" header="0.5" footer="1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17">
      <selection activeCell="J34" sqref="J34"/>
    </sheetView>
  </sheetViews>
  <sheetFormatPr defaultColWidth="11.33203125" defaultRowHeight="12.75"/>
  <cols>
    <col min="1" max="1" width="3.33203125" style="7" customWidth="1"/>
    <col min="2" max="2" width="4.33203125" style="7" customWidth="1"/>
    <col min="3" max="3" width="12.5" style="7" customWidth="1"/>
    <col min="4" max="4" width="11.33203125" style="7" customWidth="1"/>
    <col min="5" max="5" width="17.33203125" style="7" customWidth="1"/>
    <col min="6" max="6" width="16.66015625" style="7" customWidth="1"/>
    <col min="7" max="7" width="2.66015625" style="7" customWidth="1"/>
    <col min="8" max="8" width="16.66015625" style="7" customWidth="1"/>
    <col min="9" max="9" width="2.66015625" style="7" customWidth="1"/>
    <col min="10" max="10" width="16.5" style="7" customWidth="1"/>
    <col min="11" max="16384" width="11.33203125" style="7" customWidth="1"/>
  </cols>
  <sheetData>
    <row r="1" spans="1:10" ht="15" customHeight="1">
      <c r="A1" s="2"/>
      <c r="B1" s="3"/>
      <c r="C1" s="4"/>
      <c r="D1" s="3"/>
      <c r="E1" s="5"/>
      <c r="F1" s="4"/>
      <c r="G1" s="4"/>
      <c r="H1" s="4"/>
      <c r="I1" s="6"/>
      <c r="J1" s="4"/>
    </row>
    <row r="2" spans="1:10" ht="15" customHeight="1">
      <c r="A2" s="2"/>
      <c r="B2" s="3"/>
      <c r="C2" s="4"/>
      <c r="D2" s="3"/>
      <c r="E2" s="5"/>
      <c r="F2" s="4"/>
      <c r="G2" s="4"/>
      <c r="H2" s="4"/>
      <c r="I2" s="6"/>
      <c r="J2" s="4"/>
    </row>
    <row r="3" spans="1:10" ht="15" customHeight="1">
      <c r="A3" s="2"/>
      <c r="B3" s="3"/>
      <c r="C3" s="4"/>
      <c r="D3" s="3"/>
      <c r="E3" s="5"/>
      <c r="F3" s="4"/>
      <c r="G3" s="4"/>
      <c r="H3" s="4"/>
      <c r="I3" s="6"/>
      <c r="J3" s="4"/>
    </row>
    <row r="4" spans="1:10" ht="15" customHeight="1">
      <c r="A4" s="194" t="str">
        <f>+'P&amp;L'!A4</f>
        <v>MATRIX INTERNATIONAL BERHAD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3.5" customHeight="1">
      <c r="A5" s="197" t="str">
        <f>+'P&amp;L'!A5</f>
        <v>(COMPANY NO : 3907-W)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3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3.5" customHeight="1">
      <c r="A7" s="194" t="s">
        <v>140</v>
      </c>
      <c r="B7" s="194"/>
      <c r="C7" s="194"/>
      <c r="D7" s="194"/>
      <c r="E7" s="194"/>
      <c r="F7" s="194"/>
      <c r="G7" s="194"/>
      <c r="H7" s="194"/>
      <c r="I7" s="194"/>
      <c r="J7" s="194"/>
    </row>
    <row r="8" spans="1:10" ht="13.5" customHeight="1">
      <c r="A8" s="194" t="s">
        <v>141</v>
      </c>
      <c r="B8" s="194"/>
      <c r="C8" s="194"/>
      <c r="D8" s="194"/>
      <c r="E8" s="194"/>
      <c r="F8" s="194"/>
      <c r="G8" s="194"/>
      <c r="H8" s="194"/>
      <c r="I8" s="194"/>
      <c r="J8" s="194"/>
    </row>
    <row r="9" spans="1:10" ht="13.5" customHeight="1">
      <c r="A9" s="198" t="s">
        <v>142</v>
      </c>
      <c r="B9" s="198"/>
      <c r="C9" s="198"/>
      <c r="D9" s="198"/>
      <c r="E9" s="198"/>
      <c r="F9" s="198"/>
      <c r="G9" s="198"/>
      <c r="H9" s="198"/>
      <c r="I9" s="198"/>
      <c r="J9" s="198"/>
    </row>
    <row r="10" spans="1:10" ht="13.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0" ht="13.5" customHeight="1">
      <c r="A11" s="23"/>
      <c r="B11" s="1"/>
      <c r="C11" s="1"/>
      <c r="D11" s="1"/>
      <c r="E11" s="1"/>
      <c r="H11" s="33"/>
      <c r="I11" s="33"/>
      <c r="J11" s="94"/>
    </row>
    <row r="12" spans="1:10" ht="13.5" customHeight="1">
      <c r="A12" s="4"/>
      <c r="B12" s="4"/>
      <c r="C12" s="4"/>
      <c r="D12" s="4"/>
      <c r="E12" s="4"/>
      <c r="F12" s="44"/>
      <c r="G12" s="44"/>
      <c r="H12" s="196" t="s">
        <v>56</v>
      </c>
      <c r="I12" s="196"/>
      <c r="J12" s="196"/>
    </row>
    <row r="13" spans="1:10" ht="13.5" customHeight="1">
      <c r="A13" s="4"/>
      <c r="B13" s="4"/>
      <c r="C13" s="4"/>
      <c r="D13" s="4"/>
      <c r="E13" s="4"/>
      <c r="F13" s="97"/>
      <c r="G13" s="44"/>
      <c r="H13" s="108" t="s">
        <v>53</v>
      </c>
      <c r="I13" s="109"/>
      <c r="J13" s="73" t="s">
        <v>45</v>
      </c>
    </row>
    <row r="14" spans="1:10" ht="13.5" customHeight="1">
      <c r="A14" s="4"/>
      <c r="B14" s="4"/>
      <c r="C14" s="4"/>
      <c r="D14" s="4"/>
      <c r="E14" s="4"/>
      <c r="F14" s="44"/>
      <c r="G14" s="44"/>
      <c r="H14" s="109"/>
      <c r="I14" s="109"/>
      <c r="J14" s="110" t="s">
        <v>17</v>
      </c>
    </row>
    <row r="15" spans="1:10" ht="13.5" customHeight="1">
      <c r="A15" s="4"/>
      <c r="B15" s="4"/>
      <c r="C15" s="4"/>
      <c r="D15" s="4"/>
      <c r="E15" s="4"/>
      <c r="F15" s="97" t="s">
        <v>223</v>
      </c>
      <c r="G15" s="44"/>
      <c r="H15" s="73" t="s">
        <v>1</v>
      </c>
      <c r="I15" s="109"/>
      <c r="J15" s="73" t="s">
        <v>1</v>
      </c>
    </row>
    <row r="16" spans="1:5" ht="13.5" customHeight="1">
      <c r="A16" s="4"/>
      <c r="B16" s="4"/>
      <c r="C16" s="4"/>
      <c r="D16" s="4"/>
      <c r="E16" s="4"/>
    </row>
    <row r="17" spans="1:10" ht="15" customHeight="1">
      <c r="A17" s="10"/>
      <c r="B17" s="23" t="s">
        <v>29</v>
      </c>
      <c r="C17" s="24"/>
      <c r="D17" s="4"/>
      <c r="E17" s="4"/>
      <c r="H17" s="14">
        <v>14519</v>
      </c>
      <c r="I17" s="13"/>
      <c r="J17" s="14">
        <v>22355</v>
      </c>
    </row>
    <row r="18" spans="1:10" ht="15" customHeight="1">
      <c r="A18" s="10"/>
      <c r="B18" s="23" t="s">
        <v>40</v>
      </c>
      <c r="C18" s="44"/>
      <c r="F18" s="17" t="s">
        <v>128</v>
      </c>
      <c r="H18" s="14">
        <v>3156</v>
      </c>
      <c r="I18" s="13"/>
      <c r="J18" s="14">
        <v>1120</v>
      </c>
    </row>
    <row r="19" spans="1:10" ht="15" customHeight="1">
      <c r="A19" s="10"/>
      <c r="B19" s="23" t="s">
        <v>224</v>
      </c>
      <c r="C19" s="44"/>
      <c r="F19" s="17"/>
      <c r="H19" s="14">
        <v>179099</v>
      </c>
      <c r="I19" s="13"/>
      <c r="J19" s="14">
        <v>158043</v>
      </c>
    </row>
    <row r="20" spans="1:10" ht="15" customHeight="1">
      <c r="A20" s="10"/>
      <c r="B20" s="23" t="s">
        <v>227</v>
      </c>
      <c r="C20" s="44"/>
      <c r="H20" s="14">
        <v>6755</v>
      </c>
      <c r="I20" s="13"/>
      <c r="J20" s="14">
        <v>0</v>
      </c>
    </row>
    <row r="21" spans="1:10" ht="15" customHeight="1">
      <c r="A21" s="10"/>
      <c r="B21" s="8"/>
      <c r="H21" s="14"/>
      <c r="I21" s="13"/>
      <c r="J21" s="14"/>
    </row>
    <row r="22" spans="1:10" ht="15" customHeight="1">
      <c r="A22" s="10"/>
      <c r="B22" s="23" t="s">
        <v>3</v>
      </c>
      <c r="H22" s="25"/>
      <c r="I22" s="13"/>
      <c r="J22" s="25"/>
    </row>
    <row r="23" spans="1:10" ht="15" customHeight="1">
      <c r="A23" s="10"/>
      <c r="B23" s="8"/>
      <c r="C23" s="7" t="s">
        <v>30</v>
      </c>
      <c r="E23" s="100"/>
      <c r="H23" s="28">
        <v>672</v>
      </c>
      <c r="I23" s="13"/>
      <c r="J23" s="28">
        <v>14931</v>
      </c>
    </row>
    <row r="24" spans="1:10" ht="15" customHeight="1">
      <c r="A24" s="17"/>
      <c r="C24" s="8" t="s">
        <v>46</v>
      </c>
      <c r="E24" s="100"/>
      <c r="H24" s="29">
        <v>2570</v>
      </c>
      <c r="I24" s="13"/>
      <c r="J24" s="29">
        <v>20082</v>
      </c>
    </row>
    <row r="25" spans="1:10" ht="15" customHeight="1">
      <c r="A25" s="17"/>
      <c r="C25" s="8" t="s">
        <v>31</v>
      </c>
      <c r="E25" s="100"/>
      <c r="H25" s="29">
        <v>6804</v>
      </c>
      <c r="I25" s="13"/>
      <c r="J25" s="29">
        <v>4997</v>
      </c>
    </row>
    <row r="26" spans="1:10" ht="15" customHeight="1">
      <c r="A26" s="17"/>
      <c r="C26" s="8" t="s">
        <v>4</v>
      </c>
      <c r="E26" s="100"/>
      <c r="H26" s="30">
        <v>1808</v>
      </c>
      <c r="I26" s="13"/>
      <c r="J26" s="30">
        <v>9727</v>
      </c>
    </row>
    <row r="27" spans="1:10" ht="18" customHeight="1">
      <c r="A27" s="17"/>
      <c r="E27" s="100"/>
      <c r="H27" s="31">
        <f>SUM(H23:H26)</f>
        <v>11854</v>
      </c>
      <c r="I27" s="13"/>
      <c r="J27" s="31">
        <f>SUM(J23:J26)</f>
        <v>49737</v>
      </c>
    </row>
    <row r="28" spans="1:10" ht="15" customHeight="1">
      <c r="A28" s="10"/>
      <c r="B28" s="23" t="s">
        <v>5</v>
      </c>
      <c r="E28" s="100"/>
      <c r="H28" s="28"/>
      <c r="I28" s="13"/>
      <c r="J28" s="28"/>
    </row>
    <row r="29" spans="1:10" ht="15" customHeight="1">
      <c r="A29" s="10"/>
      <c r="B29" s="8"/>
      <c r="C29" s="7" t="s">
        <v>6</v>
      </c>
      <c r="H29" s="28">
        <v>0</v>
      </c>
      <c r="I29" s="13"/>
      <c r="J29" s="28">
        <v>5130</v>
      </c>
    </row>
    <row r="30" spans="1:10" ht="15" customHeight="1">
      <c r="A30" s="17"/>
      <c r="C30" s="8" t="s">
        <v>47</v>
      </c>
      <c r="H30" s="29">
        <f>6614+1079+276</f>
        <v>7969</v>
      </c>
      <c r="I30" s="13"/>
      <c r="J30" s="29">
        <v>15790</v>
      </c>
    </row>
    <row r="31" spans="1:10" ht="15" customHeight="1">
      <c r="A31" s="17"/>
      <c r="C31" s="8" t="s">
        <v>32</v>
      </c>
      <c r="H31" s="29">
        <v>1343</v>
      </c>
      <c r="I31" s="13"/>
      <c r="J31" s="29">
        <v>3013</v>
      </c>
    </row>
    <row r="32" spans="1:10" ht="15" customHeight="1">
      <c r="A32" s="17"/>
      <c r="C32" s="7" t="s">
        <v>7</v>
      </c>
      <c r="H32" s="32">
        <v>0</v>
      </c>
      <c r="I32" s="13"/>
      <c r="J32" s="31">
        <v>896</v>
      </c>
    </row>
    <row r="33" spans="1:10" ht="18" customHeight="1">
      <c r="A33" s="17"/>
      <c r="H33" s="31">
        <f>SUM(H29:H32)</f>
        <v>9312</v>
      </c>
      <c r="I33" s="13"/>
      <c r="J33" s="31">
        <f>SUM(J29:J32)</f>
        <v>24829</v>
      </c>
    </row>
    <row r="34" spans="1:10" ht="15" customHeight="1">
      <c r="A34" s="10"/>
      <c r="B34" s="23" t="s">
        <v>8</v>
      </c>
      <c r="H34" s="45">
        <f>H27-H33</f>
        <v>2542</v>
      </c>
      <c r="I34" s="27"/>
      <c r="J34" s="45">
        <f>J27-J33</f>
        <v>24908</v>
      </c>
    </row>
    <row r="35" spans="1:10" ht="14.25" customHeight="1">
      <c r="A35" s="10"/>
      <c r="B35" s="8"/>
      <c r="H35" s="12"/>
      <c r="I35" s="27"/>
      <c r="J35" s="12"/>
    </row>
    <row r="36" spans="1:10" ht="18" customHeight="1" thickBot="1">
      <c r="A36" s="17"/>
      <c r="H36" s="46">
        <f>SUM(H17:H20)+SUM(H34:H35)</f>
        <v>206071</v>
      </c>
      <c r="I36" s="13"/>
      <c r="J36" s="46">
        <f>SUM(J17:J20)+SUM(J34:J35)</f>
        <v>206426</v>
      </c>
    </row>
    <row r="37" spans="1:10" ht="15" customHeight="1" thickTop="1">
      <c r="A37" s="17"/>
      <c r="H37" s="13"/>
      <c r="I37" s="13"/>
      <c r="J37" s="13"/>
    </row>
    <row r="38" spans="1:10" ht="15" customHeight="1">
      <c r="A38" s="17"/>
      <c r="B38" s="44" t="s">
        <v>57</v>
      </c>
      <c r="H38" s="13"/>
      <c r="I38" s="13"/>
      <c r="J38" s="13"/>
    </row>
    <row r="39" spans="1:10" ht="15" customHeight="1">
      <c r="A39" s="17"/>
      <c r="H39" s="13"/>
      <c r="I39" s="13"/>
      <c r="J39" s="13"/>
    </row>
    <row r="40" spans="1:10" ht="15" customHeight="1">
      <c r="A40" s="10"/>
      <c r="B40" s="8" t="s">
        <v>9</v>
      </c>
      <c r="H40" s="14">
        <v>166004</v>
      </c>
      <c r="I40" s="13"/>
      <c r="J40" s="14">
        <v>41501</v>
      </c>
    </row>
    <row r="41" spans="1:10" ht="15" customHeight="1">
      <c r="A41" s="10"/>
      <c r="B41" s="8" t="s">
        <v>11</v>
      </c>
      <c r="H41" s="14">
        <v>17103</v>
      </c>
      <c r="I41" s="13"/>
      <c r="J41" s="14">
        <v>17103</v>
      </c>
    </row>
    <row r="42" spans="1:10" ht="15" customHeight="1">
      <c r="A42" s="17"/>
      <c r="B42" s="8" t="s">
        <v>10</v>
      </c>
      <c r="H42" s="14">
        <v>17822</v>
      </c>
      <c r="I42" s="13"/>
      <c r="J42" s="25">
        <f>8500+135865</f>
        <v>144365</v>
      </c>
    </row>
    <row r="43" spans="1:10" ht="15" customHeight="1">
      <c r="A43" s="17"/>
      <c r="B43" s="9" t="s">
        <v>15</v>
      </c>
      <c r="H43" s="45">
        <f>SUM(H40:H42)</f>
        <v>200929</v>
      </c>
      <c r="I43" s="13"/>
      <c r="J43" s="14">
        <f>SUM(J40:J42)</f>
        <v>202969</v>
      </c>
    </row>
    <row r="44" spans="1:10" ht="15" customHeight="1">
      <c r="A44" s="17"/>
      <c r="B44" s="8" t="s">
        <v>12</v>
      </c>
      <c r="H44" s="15">
        <v>4233</v>
      </c>
      <c r="I44" s="13"/>
      <c r="J44" s="15">
        <v>2553</v>
      </c>
    </row>
    <row r="45" spans="1:10" ht="15" customHeight="1">
      <c r="A45" s="17"/>
      <c r="B45" s="9"/>
      <c r="H45" s="14">
        <f>+H43+H44</f>
        <v>205162</v>
      </c>
      <c r="I45" s="13"/>
      <c r="J45" s="14">
        <f>+J43+J44</f>
        <v>205522</v>
      </c>
    </row>
    <row r="46" spans="1:10" ht="15" customHeight="1">
      <c r="A46" s="16"/>
      <c r="B46" s="8" t="s">
        <v>41</v>
      </c>
      <c r="H46" s="15">
        <v>909</v>
      </c>
      <c r="I46" s="13"/>
      <c r="J46" s="15">
        <v>904</v>
      </c>
    </row>
    <row r="47" spans="1:10" ht="18" customHeight="1" thickBot="1">
      <c r="A47" s="17"/>
      <c r="H47" s="11">
        <f>SUM(H45:H46)</f>
        <v>206071</v>
      </c>
      <c r="I47" s="13"/>
      <c r="J47" s="11">
        <f>SUM(J45:J46)</f>
        <v>206426</v>
      </c>
    </row>
    <row r="48" spans="1:10" ht="15" customHeight="1" thickTop="1">
      <c r="A48" s="17"/>
      <c r="H48" s="12"/>
      <c r="I48" s="13"/>
      <c r="J48" s="12"/>
    </row>
    <row r="49" spans="1:10" ht="15" customHeight="1">
      <c r="A49" s="17"/>
      <c r="B49" s="36" t="s">
        <v>23</v>
      </c>
      <c r="C49" s="36"/>
      <c r="D49" s="36"/>
      <c r="E49" s="36"/>
      <c r="F49" s="36"/>
      <c r="G49" s="36"/>
      <c r="H49" s="39">
        <f>+H43/H40*100</f>
        <v>121.03864967109226</v>
      </c>
      <c r="I49" s="39"/>
      <c r="J49" s="39">
        <f>+J43/J40*100</f>
        <v>489.0701428881232</v>
      </c>
    </row>
    <row r="50" spans="1:10" ht="15" customHeight="1" thickBot="1">
      <c r="A50" s="17"/>
      <c r="B50" s="40" t="s">
        <v>20</v>
      </c>
      <c r="C50" s="36"/>
      <c r="D50" s="36"/>
      <c r="E50" s="36"/>
      <c r="F50" s="36"/>
      <c r="G50" s="36"/>
      <c r="H50" s="41">
        <f>+(H43-H20-H19)/H40*100</f>
        <v>9.081106479361942</v>
      </c>
      <c r="I50" s="42"/>
      <c r="J50" s="41">
        <f>+(J43-J20-J19)/J40*100</f>
        <v>108.25281318522445</v>
      </c>
    </row>
    <row r="51" spans="1:10" ht="15" customHeight="1" thickTop="1">
      <c r="A51" s="17"/>
      <c r="B51" s="40"/>
      <c r="C51" s="36"/>
      <c r="D51" s="36"/>
      <c r="E51" s="36"/>
      <c r="F51" s="36"/>
      <c r="G51" s="36"/>
      <c r="H51" s="98"/>
      <c r="I51" s="42"/>
      <c r="J51" s="98"/>
    </row>
    <row r="52" spans="1:10" ht="13.5" customHeight="1">
      <c r="A52" s="17"/>
      <c r="B52" s="40"/>
      <c r="C52" s="36"/>
      <c r="D52" s="36"/>
      <c r="E52" s="36"/>
      <c r="F52" s="36"/>
      <c r="G52" s="36"/>
      <c r="H52" s="98"/>
      <c r="I52" s="42"/>
      <c r="J52" s="98"/>
    </row>
    <row r="53" spans="1:10" ht="13.5" customHeight="1">
      <c r="A53" s="17"/>
      <c r="B53" s="40"/>
      <c r="C53" s="36"/>
      <c r="D53" s="36"/>
      <c r="E53" s="36"/>
      <c r="F53" s="36"/>
      <c r="G53" s="36"/>
      <c r="H53" s="98"/>
      <c r="I53" s="42"/>
      <c r="J53" s="98"/>
    </row>
    <row r="54" spans="1:10" ht="14.25" customHeight="1">
      <c r="A54" s="16"/>
      <c r="B54" s="7" t="s">
        <v>176</v>
      </c>
      <c r="J54" s="43"/>
    </row>
    <row r="55" spans="1:10" ht="15" customHeight="1">
      <c r="A55" s="16"/>
      <c r="J55" s="43"/>
    </row>
    <row r="57" spans="6:10" ht="15">
      <c r="F57" s="7" t="s">
        <v>16</v>
      </c>
      <c r="H57" s="26">
        <f>+H47-H36</f>
        <v>0</v>
      </c>
      <c r="J57" s="26">
        <f>+J47-J36</f>
        <v>0</v>
      </c>
    </row>
    <row r="64" ht="12" customHeight="1"/>
    <row r="199" ht="12" customHeight="1"/>
    <row r="201" ht="8.25" customHeight="1"/>
    <row r="204" ht="8.25" customHeight="1"/>
    <row r="213" spans="2:10" ht="15">
      <c r="B213" s="4"/>
      <c r="C213" s="4"/>
      <c r="D213" s="4"/>
      <c r="E213" s="4"/>
      <c r="F213" s="4"/>
      <c r="G213" s="4"/>
      <c r="H213" s="4"/>
      <c r="I213" s="4"/>
      <c r="J213" s="4"/>
    </row>
    <row r="214" ht="10.5" customHeight="1"/>
    <row r="217" ht="10.5" customHeight="1"/>
  </sheetData>
  <mergeCells count="7">
    <mergeCell ref="H12:J12"/>
    <mergeCell ref="A4:J4"/>
    <mergeCell ref="A5:J5"/>
    <mergeCell ref="A9:J9"/>
    <mergeCell ref="A10:J10"/>
    <mergeCell ref="A7:J7"/>
    <mergeCell ref="A8:J8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21">
      <selection activeCell="G34" sqref="G34"/>
    </sheetView>
  </sheetViews>
  <sheetFormatPr defaultColWidth="11.33203125" defaultRowHeight="12.75"/>
  <cols>
    <col min="1" max="1" width="2" style="7" customWidth="1"/>
    <col min="2" max="2" width="4.16015625" style="7" customWidth="1"/>
    <col min="3" max="3" width="12.5" style="7" customWidth="1"/>
    <col min="4" max="4" width="14.33203125" style="7" customWidth="1"/>
    <col min="5" max="5" width="15.16015625" style="7" customWidth="1"/>
    <col min="6" max="6" width="10" style="7" customWidth="1"/>
    <col min="7" max="7" width="15.5" style="7" customWidth="1"/>
    <col min="8" max="8" width="13.83203125" style="7" customWidth="1"/>
    <col min="9" max="9" width="15.16015625" style="7" hidden="1" customWidth="1"/>
    <col min="10" max="10" width="1.0078125" style="7" customWidth="1"/>
    <col min="11" max="11" width="13.5" style="75" customWidth="1"/>
    <col min="12" max="12" width="15.5" style="75" customWidth="1"/>
    <col min="13" max="13" width="13.83203125" style="83" hidden="1" customWidth="1"/>
    <col min="14" max="14" width="1.3359375" style="7" customWidth="1"/>
    <col min="15" max="16384" width="11.33203125" style="7" customWidth="1"/>
  </cols>
  <sheetData>
    <row r="1" spans="1:13" s="21" customFormat="1" ht="15">
      <c r="A1" s="19"/>
      <c r="B1" s="20"/>
      <c r="D1" s="20"/>
      <c r="E1" s="22"/>
      <c r="F1" s="22"/>
      <c r="J1" s="18"/>
      <c r="K1" s="78"/>
      <c r="L1" s="74"/>
      <c r="M1" s="82"/>
    </row>
    <row r="3" spans="1:13" ht="15">
      <c r="A3" s="24"/>
      <c r="B3" s="2"/>
      <c r="C3" s="2"/>
      <c r="D3" s="2"/>
      <c r="E3" s="2"/>
      <c r="F3" s="2"/>
      <c r="G3" s="2"/>
      <c r="H3" s="2"/>
      <c r="I3" s="2"/>
      <c r="J3" s="2"/>
      <c r="K3" s="76"/>
      <c r="L3" s="76"/>
      <c r="M3" s="84"/>
    </row>
    <row r="4" spans="1:12" ht="13.5" customHeight="1">
      <c r="A4" s="202" t="s">
        <v>37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3.5" customHeight="1">
      <c r="A5" s="203" t="s">
        <v>52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3.5" customHeight="1">
      <c r="A6" s="142"/>
      <c r="B6" s="138"/>
      <c r="C6" s="138"/>
      <c r="D6" s="138"/>
      <c r="E6" s="138"/>
      <c r="F6" s="138"/>
      <c r="G6" s="47"/>
      <c r="H6" s="47"/>
      <c r="I6" s="47"/>
      <c r="J6" s="47"/>
      <c r="K6" s="143"/>
      <c r="L6" s="143"/>
    </row>
    <row r="7" spans="1:12" ht="13.5" customHeight="1">
      <c r="A7" s="142"/>
      <c r="B7" s="138"/>
      <c r="C7" s="138"/>
      <c r="D7" s="138"/>
      <c r="E7" s="138"/>
      <c r="F7" s="138"/>
      <c r="G7" s="47"/>
      <c r="H7" s="47"/>
      <c r="I7" s="47"/>
      <c r="J7" s="47"/>
      <c r="K7" s="143"/>
      <c r="L7" s="143"/>
    </row>
    <row r="8" spans="1:14" ht="16.5" customHeight="1">
      <c r="A8" s="47"/>
      <c r="B8" s="199" t="s">
        <v>140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N8" s="7" t="s">
        <v>0</v>
      </c>
    </row>
    <row r="9" spans="1:14" ht="15" customHeight="1">
      <c r="A9" s="47"/>
      <c r="B9" s="199" t="s">
        <v>141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N9" s="7" t="s">
        <v>0</v>
      </c>
    </row>
    <row r="10" spans="1:12" ht="13.5" customHeight="1">
      <c r="A10" s="202" t="s">
        <v>157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3" ht="10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44"/>
      <c r="L11" s="144"/>
      <c r="M11" s="85"/>
    </row>
    <row r="12" spans="1:13" ht="10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144"/>
      <c r="L12" s="144"/>
      <c r="M12" s="85"/>
    </row>
    <row r="13" spans="1:13" ht="10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144"/>
      <c r="L13" s="144"/>
      <c r="M13" s="85"/>
    </row>
    <row r="14" spans="1:15" ht="10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44"/>
      <c r="L14" s="144"/>
      <c r="M14" s="85"/>
      <c r="O14" s="100"/>
    </row>
    <row r="15" spans="1:15" ht="19.5" customHeight="1">
      <c r="A15" s="50"/>
      <c r="B15" s="50"/>
      <c r="C15" s="50"/>
      <c r="D15" s="50"/>
      <c r="E15" s="50"/>
      <c r="F15" s="50"/>
      <c r="G15" s="145" t="s">
        <v>55</v>
      </c>
      <c r="H15" s="146"/>
      <c r="I15" s="146"/>
      <c r="J15" s="58"/>
      <c r="K15" s="204" t="s">
        <v>59</v>
      </c>
      <c r="L15" s="204"/>
      <c r="M15" s="86"/>
      <c r="O15" s="100"/>
    </row>
    <row r="16" spans="1:15" ht="19.5" customHeight="1">
      <c r="A16" s="50"/>
      <c r="B16" s="50"/>
      <c r="C16" s="50"/>
      <c r="D16" s="50"/>
      <c r="E16" s="50"/>
      <c r="F16" s="50"/>
      <c r="G16" s="148" t="s">
        <v>53</v>
      </c>
      <c r="H16" s="148" t="s">
        <v>54</v>
      </c>
      <c r="I16" s="149" t="s">
        <v>19</v>
      </c>
      <c r="J16" s="147"/>
      <c r="K16" s="150" t="str">
        <f>G16</f>
        <v>31/10/02</v>
      </c>
      <c r="L16" s="150" t="str">
        <f>H16</f>
        <v>31/10/01</v>
      </c>
      <c r="M16" s="87" t="s">
        <v>19</v>
      </c>
      <c r="O16" s="100"/>
    </row>
    <row r="17" spans="1:15" ht="19.5" customHeight="1">
      <c r="A17" s="50"/>
      <c r="B17" s="50"/>
      <c r="C17" s="50"/>
      <c r="D17" s="50"/>
      <c r="E17" s="50"/>
      <c r="F17" s="147" t="s">
        <v>58</v>
      </c>
      <c r="G17" s="147" t="s">
        <v>1</v>
      </c>
      <c r="H17" s="147" t="s">
        <v>1</v>
      </c>
      <c r="I17" s="149" t="s">
        <v>18</v>
      </c>
      <c r="J17" s="147"/>
      <c r="K17" s="151" t="s">
        <v>1</v>
      </c>
      <c r="L17" s="151" t="s">
        <v>1</v>
      </c>
      <c r="M17" s="87" t="s">
        <v>18</v>
      </c>
      <c r="O17" s="100"/>
    </row>
    <row r="18" spans="1:15" ht="12" customHeight="1">
      <c r="A18" s="50"/>
      <c r="B18" s="50"/>
      <c r="C18" s="50"/>
      <c r="D18" s="50"/>
      <c r="E18" s="50"/>
      <c r="F18" s="50"/>
      <c r="G18" s="47"/>
      <c r="H18" s="47"/>
      <c r="I18" s="47"/>
      <c r="J18" s="47"/>
      <c r="K18" s="143"/>
      <c r="L18" s="143"/>
      <c r="O18" s="100"/>
    </row>
    <row r="19" spans="1:15" ht="12" customHeight="1">
      <c r="A19" s="50"/>
      <c r="B19" s="50"/>
      <c r="C19" s="50"/>
      <c r="D19" s="50"/>
      <c r="E19" s="50"/>
      <c r="F19" s="50"/>
      <c r="G19" s="47"/>
      <c r="H19" s="47"/>
      <c r="I19" s="47"/>
      <c r="J19" s="47"/>
      <c r="K19" s="143"/>
      <c r="L19" s="143"/>
      <c r="O19" s="100"/>
    </row>
    <row r="20" spans="1:15" ht="12" customHeight="1">
      <c r="A20" s="50"/>
      <c r="B20" s="50"/>
      <c r="C20" s="50"/>
      <c r="D20" s="50"/>
      <c r="E20" s="50"/>
      <c r="F20" s="50"/>
      <c r="G20" s="47"/>
      <c r="H20" s="47"/>
      <c r="I20" s="47"/>
      <c r="J20" s="47"/>
      <c r="K20" s="143"/>
      <c r="L20" s="143"/>
      <c r="O20" s="100"/>
    </row>
    <row r="21" spans="1:15" ht="23.25" customHeight="1" thickBot="1">
      <c r="A21" s="49"/>
      <c r="B21" s="49" t="s">
        <v>62</v>
      </c>
      <c r="C21" s="47"/>
      <c r="D21" s="59"/>
      <c r="E21" s="50"/>
      <c r="F21" s="50"/>
      <c r="G21" s="152">
        <v>49520</v>
      </c>
      <c r="H21" s="153" t="s">
        <v>25</v>
      </c>
      <c r="I21" s="153" t="s">
        <v>25</v>
      </c>
      <c r="J21" s="154"/>
      <c r="K21" s="155">
        <v>111856</v>
      </c>
      <c r="L21" s="153" t="s">
        <v>25</v>
      </c>
      <c r="M21" s="88" t="s">
        <v>25</v>
      </c>
      <c r="O21" s="100"/>
    </row>
    <row r="22" spans="1:15" ht="8.25" customHeight="1" thickTop="1">
      <c r="A22" s="50"/>
      <c r="B22" s="50"/>
      <c r="C22" s="50"/>
      <c r="D22" s="50"/>
      <c r="E22" s="50"/>
      <c r="F22" s="50"/>
      <c r="G22" s="156"/>
      <c r="H22" s="156"/>
      <c r="I22" s="157"/>
      <c r="J22" s="156"/>
      <c r="K22" s="158"/>
      <c r="L22" s="156"/>
      <c r="O22" s="100"/>
    </row>
    <row r="23" spans="1:15" ht="23.25" customHeight="1" thickBot="1">
      <c r="A23" s="50"/>
      <c r="B23" s="49" t="s">
        <v>63</v>
      </c>
      <c r="C23" s="49"/>
      <c r="D23" s="50"/>
      <c r="E23" s="50"/>
      <c r="F23" s="50"/>
      <c r="G23" s="159">
        <v>3094</v>
      </c>
      <c r="H23" s="160" t="s">
        <v>25</v>
      </c>
      <c r="I23" s="160"/>
      <c r="J23" s="161"/>
      <c r="K23" s="159">
        <v>8365</v>
      </c>
      <c r="L23" s="160" t="s">
        <v>25</v>
      </c>
      <c r="M23" s="88" t="s">
        <v>25</v>
      </c>
      <c r="O23" s="100"/>
    </row>
    <row r="24" spans="1:15" ht="8.25" customHeight="1" thickTop="1">
      <c r="A24" s="50"/>
      <c r="B24" s="50"/>
      <c r="C24" s="50"/>
      <c r="D24" s="50"/>
      <c r="E24" s="50"/>
      <c r="F24" s="50"/>
      <c r="G24" s="162"/>
      <c r="H24" s="162"/>
      <c r="I24" s="163"/>
      <c r="J24" s="162"/>
      <c r="K24" s="164"/>
      <c r="L24" s="162"/>
      <c r="O24" s="100"/>
    </row>
    <row r="25" spans="1:15" ht="23.25" customHeight="1" thickBot="1">
      <c r="A25" s="50"/>
      <c r="B25" s="49" t="s">
        <v>60</v>
      </c>
      <c r="C25" s="49"/>
      <c r="D25" s="50"/>
      <c r="E25" s="50"/>
      <c r="F25" s="50"/>
      <c r="G25" s="154">
        <v>1520</v>
      </c>
      <c r="H25" s="160" t="s">
        <v>25</v>
      </c>
      <c r="I25" s="160"/>
      <c r="J25" s="154"/>
      <c r="K25" s="164">
        <v>1547</v>
      </c>
      <c r="L25" s="160" t="s">
        <v>25</v>
      </c>
      <c r="M25" s="88" t="s">
        <v>25</v>
      </c>
      <c r="O25" s="100"/>
    </row>
    <row r="26" spans="1:15" ht="23.25" customHeight="1" thickTop="1">
      <c r="A26" s="50"/>
      <c r="B26" s="49" t="s">
        <v>61</v>
      </c>
      <c r="C26" s="49"/>
      <c r="D26" s="50"/>
      <c r="E26" s="50"/>
      <c r="F26" s="50"/>
      <c r="G26" s="165">
        <v>-26</v>
      </c>
      <c r="H26" s="166" t="s">
        <v>25</v>
      </c>
      <c r="I26" s="160"/>
      <c r="J26" s="154"/>
      <c r="K26" s="167">
        <v>-36</v>
      </c>
      <c r="L26" s="166" t="s">
        <v>25</v>
      </c>
      <c r="M26" s="89"/>
      <c r="O26" s="100"/>
    </row>
    <row r="27" spans="1:15" ht="7.5" customHeight="1">
      <c r="A27" s="49"/>
      <c r="B27" s="49"/>
      <c r="C27" s="49"/>
      <c r="D27" s="50"/>
      <c r="E27" s="50"/>
      <c r="F27" s="50"/>
      <c r="G27" s="156"/>
      <c r="H27" s="156"/>
      <c r="I27" s="157"/>
      <c r="J27" s="156"/>
      <c r="K27" s="158"/>
      <c r="L27" s="156"/>
      <c r="O27" s="100"/>
    </row>
    <row r="28" spans="1:15" ht="23.25" customHeight="1">
      <c r="A28" s="49"/>
      <c r="B28" s="49" t="s">
        <v>64</v>
      </c>
      <c r="C28" s="49"/>
      <c r="D28" s="50"/>
      <c r="E28" s="50"/>
      <c r="F28" s="50"/>
      <c r="G28" s="158">
        <f>SUM(G23:G26)</f>
        <v>4588</v>
      </c>
      <c r="H28" s="160" t="s">
        <v>25</v>
      </c>
      <c r="I28" s="157"/>
      <c r="J28" s="156"/>
      <c r="K28" s="158">
        <f>SUM(K23:K26)</f>
        <v>9876</v>
      </c>
      <c r="L28" s="160" t="s">
        <v>25</v>
      </c>
      <c r="O28" s="100"/>
    </row>
    <row r="29" spans="1:15" ht="7.5" customHeight="1">
      <c r="A29" s="50"/>
      <c r="B29" s="50"/>
      <c r="C29" s="49"/>
      <c r="D29" s="50"/>
      <c r="E29" s="50"/>
      <c r="F29" s="50"/>
      <c r="G29" s="156"/>
      <c r="H29" s="156"/>
      <c r="I29" s="157"/>
      <c r="J29" s="156"/>
      <c r="K29" s="158"/>
      <c r="L29" s="156"/>
      <c r="O29" s="100"/>
    </row>
    <row r="30" spans="1:15" ht="23.25" customHeight="1">
      <c r="A30" s="50"/>
      <c r="B30" s="59" t="s">
        <v>65</v>
      </c>
      <c r="C30" s="49"/>
      <c r="D30" s="50"/>
      <c r="E30" s="50"/>
      <c r="F30" s="50" t="s">
        <v>126</v>
      </c>
      <c r="G30" s="168">
        <v>1</v>
      </c>
      <c r="H30" s="160" t="s">
        <v>25</v>
      </c>
      <c r="I30" s="157"/>
      <c r="J30" s="156"/>
      <c r="K30" s="167">
        <v>-1736</v>
      </c>
      <c r="L30" s="160" t="s">
        <v>25</v>
      </c>
      <c r="O30" s="100"/>
    </row>
    <row r="31" spans="1:15" ht="8.25" customHeight="1">
      <c r="A31" s="50"/>
      <c r="B31" s="50"/>
      <c r="C31" s="50"/>
      <c r="D31" s="50"/>
      <c r="E31" s="50"/>
      <c r="F31" s="50"/>
      <c r="G31" s="169"/>
      <c r="H31" s="170"/>
      <c r="I31" s="171"/>
      <c r="J31" s="156"/>
      <c r="K31" s="158"/>
      <c r="L31" s="170"/>
      <c r="O31" s="100"/>
    </row>
    <row r="32" spans="1:15" ht="23.25" customHeight="1">
      <c r="A32" s="50"/>
      <c r="B32" s="49" t="s">
        <v>66</v>
      </c>
      <c r="C32" s="49"/>
      <c r="D32" s="50"/>
      <c r="E32" s="50"/>
      <c r="F32" s="50"/>
      <c r="G32" s="158">
        <f>+G28+G30</f>
        <v>4589</v>
      </c>
      <c r="H32" s="160" t="s">
        <v>25</v>
      </c>
      <c r="I32" s="160" t="s">
        <v>25</v>
      </c>
      <c r="J32" s="172"/>
      <c r="K32" s="158">
        <f>+K28+K30</f>
        <v>8140</v>
      </c>
      <c r="L32" s="160" t="s">
        <v>25</v>
      </c>
      <c r="M32" s="89" t="s">
        <v>25</v>
      </c>
      <c r="O32" s="100"/>
    </row>
    <row r="33" spans="1:15" ht="8.25" customHeight="1">
      <c r="A33" s="50"/>
      <c r="B33" s="50"/>
      <c r="C33" s="50"/>
      <c r="D33" s="50"/>
      <c r="E33" s="50"/>
      <c r="F33" s="50"/>
      <c r="G33" s="156"/>
      <c r="H33" s="173"/>
      <c r="I33" s="171"/>
      <c r="J33" s="156"/>
      <c r="K33" s="158"/>
      <c r="L33" s="173"/>
      <c r="O33" s="100"/>
    </row>
    <row r="34" spans="1:15" ht="23.25" customHeight="1">
      <c r="A34" s="50"/>
      <c r="B34" s="49" t="s">
        <v>67</v>
      </c>
      <c r="C34" s="49"/>
      <c r="D34" s="50"/>
      <c r="E34" s="50"/>
      <c r="F34" s="50"/>
      <c r="G34" s="165">
        <v>-602</v>
      </c>
      <c r="H34" s="166" t="s">
        <v>25</v>
      </c>
      <c r="I34" s="160" t="s">
        <v>25</v>
      </c>
      <c r="J34" s="174"/>
      <c r="K34" s="167">
        <v>-1680</v>
      </c>
      <c r="L34" s="166" t="s">
        <v>25</v>
      </c>
      <c r="M34" s="89" t="s">
        <v>25</v>
      </c>
      <c r="O34" s="100"/>
    </row>
    <row r="35" spans="1:15" ht="8.25" customHeight="1">
      <c r="A35" s="50"/>
      <c r="B35" s="50"/>
      <c r="C35" s="50"/>
      <c r="D35" s="50"/>
      <c r="E35" s="50"/>
      <c r="F35" s="50"/>
      <c r="G35" s="169"/>
      <c r="H35" s="169"/>
      <c r="I35" s="175"/>
      <c r="J35" s="156"/>
      <c r="K35" s="176"/>
      <c r="L35" s="169"/>
      <c r="M35" s="90"/>
      <c r="O35" s="100"/>
    </row>
    <row r="36" spans="1:15" ht="19.5" customHeight="1">
      <c r="A36" s="50"/>
      <c r="B36" s="59" t="s">
        <v>69</v>
      </c>
      <c r="C36" s="47"/>
      <c r="D36" s="50"/>
      <c r="E36" s="50"/>
      <c r="F36" s="50"/>
      <c r="G36" s="156"/>
      <c r="H36" s="156"/>
      <c r="I36" s="157"/>
      <c r="J36" s="156"/>
      <c r="K36" s="158"/>
      <c r="L36" s="156"/>
      <c r="O36" s="100"/>
    </row>
    <row r="37" spans="1:15" ht="23.25" customHeight="1" thickBot="1">
      <c r="A37" s="50"/>
      <c r="B37" s="50"/>
      <c r="C37" s="59" t="s">
        <v>68</v>
      </c>
      <c r="D37" s="50"/>
      <c r="E37" s="50"/>
      <c r="F37" s="50"/>
      <c r="G37" s="177">
        <f>SUM(G31:G35)</f>
        <v>3987</v>
      </c>
      <c r="H37" s="153" t="s">
        <v>25</v>
      </c>
      <c r="I37" s="160" t="s">
        <v>25</v>
      </c>
      <c r="J37" s="156"/>
      <c r="K37" s="177">
        <f>SUM(K31:K35)</f>
        <v>6460</v>
      </c>
      <c r="L37" s="153" t="s">
        <v>25</v>
      </c>
      <c r="M37" s="89" t="s">
        <v>25</v>
      </c>
      <c r="O37" s="100"/>
    </row>
    <row r="38" spans="1:15" ht="12" customHeight="1" thickTop="1">
      <c r="A38" s="50"/>
      <c r="B38" s="50"/>
      <c r="C38" s="59"/>
      <c r="D38" s="50"/>
      <c r="E38" s="50"/>
      <c r="F38" s="50"/>
      <c r="G38" s="156"/>
      <c r="H38" s="156"/>
      <c r="I38" s="157"/>
      <c r="J38" s="156"/>
      <c r="K38" s="158"/>
      <c r="L38" s="156"/>
      <c r="O38" s="100"/>
    </row>
    <row r="39" spans="1:15" ht="25.5" customHeight="1">
      <c r="A39" s="47"/>
      <c r="B39" s="47" t="s">
        <v>70</v>
      </c>
      <c r="C39" s="66"/>
      <c r="D39" s="47"/>
      <c r="E39" s="47"/>
      <c r="F39" s="47"/>
      <c r="G39" s="47"/>
      <c r="H39" s="47" t="s">
        <v>0</v>
      </c>
      <c r="I39" s="178"/>
      <c r="J39" s="47"/>
      <c r="K39" s="143"/>
      <c r="L39" s="47" t="s">
        <v>0</v>
      </c>
      <c r="O39" s="100"/>
    </row>
    <row r="40" spans="1:15" ht="8.25" customHeight="1">
      <c r="A40" s="47"/>
      <c r="B40" s="47"/>
      <c r="C40" s="47"/>
      <c r="D40" s="47"/>
      <c r="E40" s="47"/>
      <c r="F40" s="47"/>
      <c r="G40" s="47"/>
      <c r="H40" s="47"/>
      <c r="I40" s="178"/>
      <c r="J40" s="47"/>
      <c r="K40" s="143"/>
      <c r="L40" s="47"/>
      <c r="O40" s="100"/>
    </row>
    <row r="41" spans="1:15" ht="16.5" customHeight="1" thickBot="1">
      <c r="A41" s="47"/>
      <c r="B41" s="47"/>
      <c r="C41" s="49" t="s">
        <v>138</v>
      </c>
      <c r="D41" s="47"/>
      <c r="E41" s="47"/>
      <c r="F41" s="53" t="s">
        <v>137</v>
      </c>
      <c r="G41" s="179">
        <v>2.4017493554372185</v>
      </c>
      <c r="H41" s="180" t="s">
        <v>25</v>
      </c>
      <c r="I41" s="180" t="s">
        <v>25</v>
      </c>
      <c r="J41" s="47"/>
      <c r="K41" s="181">
        <v>3.8914724946386836</v>
      </c>
      <c r="L41" s="180" t="s">
        <v>25</v>
      </c>
      <c r="M41" s="91" t="s">
        <v>25</v>
      </c>
      <c r="O41" s="100"/>
    </row>
    <row r="42" spans="1:15" ht="6.75" customHeight="1" thickTop="1">
      <c r="A42" s="47"/>
      <c r="B42" s="47"/>
      <c r="C42" s="66"/>
      <c r="D42" s="47"/>
      <c r="E42" s="47" t="s">
        <v>0</v>
      </c>
      <c r="F42" s="47"/>
      <c r="G42" s="47"/>
      <c r="H42" s="47"/>
      <c r="I42" s="47"/>
      <c r="J42" s="47"/>
      <c r="K42" s="143"/>
      <c r="L42" s="47"/>
      <c r="O42" s="100"/>
    </row>
    <row r="43" spans="1:15" ht="17.25" customHeight="1" thickBot="1">
      <c r="A43" s="47"/>
      <c r="B43" s="47"/>
      <c r="C43" s="200" t="s">
        <v>28</v>
      </c>
      <c r="D43" s="201"/>
      <c r="E43" s="201"/>
      <c r="F43" s="53" t="s">
        <v>137</v>
      </c>
      <c r="G43" s="182">
        <v>2.4017493554372185</v>
      </c>
      <c r="H43" s="183" t="s">
        <v>25</v>
      </c>
      <c r="I43" s="183" t="s">
        <v>25</v>
      </c>
      <c r="J43" s="58"/>
      <c r="K43" s="181">
        <v>3.8914724946386836</v>
      </c>
      <c r="L43" s="183" t="s">
        <v>25</v>
      </c>
      <c r="M43" s="92" t="s">
        <v>25</v>
      </c>
      <c r="O43" s="100"/>
    </row>
    <row r="44" spans="1:15" ht="11.25" customHeight="1" thickTop="1">
      <c r="A44" s="47"/>
      <c r="B44" s="47"/>
      <c r="C44" s="66"/>
      <c r="D44" s="47"/>
      <c r="E44" s="47"/>
      <c r="F44" s="47"/>
      <c r="G44" s="184"/>
      <c r="H44" s="173"/>
      <c r="I44" s="173"/>
      <c r="J44" s="47"/>
      <c r="K44" s="185"/>
      <c r="L44" s="173"/>
      <c r="M44" s="93"/>
      <c r="O44" s="100"/>
    </row>
    <row r="45" spans="1:15" ht="11.25" customHeight="1">
      <c r="A45" s="47"/>
      <c r="B45" s="47"/>
      <c r="C45" s="186"/>
      <c r="D45" s="47"/>
      <c r="E45" s="47"/>
      <c r="F45" s="47"/>
      <c r="G45" s="47"/>
      <c r="H45" s="47"/>
      <c r="I45" s="47"/>
      <c r="J45" s="47"/>
      <c r="K45" s="143"/>
      <c r="L45" s="47"/>
      <c r="O45" s="100"/>
    </row>
    <row r="46" spans="1:15" ht="23.25" customHeight="1">
      <c r="A46" s="47"/>
      <c r="B46" s="47" t="s">
        <v>71</v>
      </c>
      <c r="C46" s="186"/>
      <c r="D46" s="47"/>
      <c r="E46" s="47"/>
      <c r="F46" s="47"/>
      <c r="G46" s="47"/>
      <c r="H46" s="47"/>
      <c r="I46" s="47"/>
      <c r="J46" s="47"/>
      <c r="K46" s="143"/>
      <c r="L46" s="47"/>
      <c r="O46" s="100"/>
    </row>
    <row r="47" spans="1:15" ht="18.75" customHeight="1" thickBot="1">
      <c r="A47" s="47"/>
      <c r="B47" s="47"/>
      <c r="C47" s="66" t="s">
        <v>259</v>
      </c>
      <c r="D47" s="47"/>
      <c r="E47" s="47"/>
      <c r="F47" s="47"/>
      <c r="G47" s="182">
        <v>1.44</v>
      </c>
      <c r="H47" s="183" t="s">
        <v>25</v>
      </c>
      <c r="I47" s="183" t="s">
        <v>25</v>
      </c>
      <c r="J47" s="58"/>
      <c r="K47" s="181">
        <v>1.44</v>
      </c>
      <c r="L47" s="183" t="s">
        <v>25</v>
      </c>
      <c r="O47" s="100"/>
    </row>
    <row r="48" spans="3:15" ht="11.25" customHeight="1" thickTop="1">
      <c r="C48" s="38"/>
      <c r="L48" s="7"/>
      <c r="O48" s="100"/>
    </row>
    <row r="49" spans="3:15" ht="11.25" customHeight="1">
      <c r="C49" s="38"/>
      <c r="O49" s="100"/>
    </row>
    <row r="50" spans="3:15" ht="11.25" customHeight="1">
      <c r="C50" s="38"/>
      <c r="O50" s="100"/>
    </row>
    <row r="51" spans="3:15" ht="12" customHeight="1">
      <c r="C51" s="38"/>
      <c r="O51" s="100"/>
    </row>
    <row r="52" spans="3:15" ht="12" customHeight="1">
      <c r="C52" s="38"/>
      <c r="O52" s="100"/>
    </row>
    <row r="53" spans="3:15" ht="12" customHeight="1">
      <c r="C53" s="38"/>
      <c r="O53" s="100"/>
    </row>
    <row r="54" spans="3:15" ht="12" customHeight="1">
      <c r="C54" s="38"/>
      <c r="O54" s="100"/>
    </row>
    <row r="55" spans="3:15" ht="12" customHeight="1">
      <c r="C55" s="38"/>
      <c r="O55" s="100"/>
    </row>
    <row r="56" spans="2:15" ht="15.75" customHeight="1">
      <c r="B56" s="111" t="s">
        <v>253</v>
      </c>
      <c r="O56" s="100"/>
    </row>
    <row r="57" spans="2:15" ht="16.5" customHeight="1">
      <c r="B57" s="111" t="s">
        <v>174</v>
      </c>
      <c r="O57" s="100"/>
    </row>
    <row r="58" spans="3:15" ht="12" customHeight="1">
      <c r="C58" s="38"/>
      <c r="O58" s="100"/>
    </row>
    <row r="59" spans="2:15" ht="18.75" customHeight="1">
      <c r="B59" s="7" t="s">
        <v>176</v>
      </c>
      <c r="C59" s="38"/>
      <c r="O59" s="100"/>
    </row>
    <row r="60" spans="3:15" ht="11.25" customHeight="1">
      <c r="C60" s="38"/>
      <c r="O60" s="100"/>
    </row>
    <row r="61" spans="3:15" ht="18.75">
      <c r="C61" s="37"/>
      <c r="O61" s="100"/>
    </row>
    <row r="62" ht="18.75">
      <c r="O62" s="100"/>
    </row>
    <row r="64" ht="15">
      <c r="N64" s="7" t="s">
        <v>0</v>
      </c>
    </row>
    <row r="65" spans="7:12" ht="15">
      <c r="G65" s="13"/>
      <c r="L65" s="79"/>
    </row>
    <row r="66" spans="7:12" ht="15">
      <c r="G66" s="27"/>
      <c r="L66" s="80"/>
    </row>
    <row r="67" spans="7:12" ht="15">
      <c r="G67" s="27"/>
      <c r="H67" s="33"/>
      <c r="I67" s="33"/>
      <c r="J67" s="33"/>
      <c r="K67" s="77"/>
      <c r="L67" s="80"/>
    </row>
    <row r="68" spans="7:12" ht="15">
      <c r="G68" s="33"/>
      <c r="H68" s="33"/>
      <c r="I68" s="33"/>
      <c r="J68" s="33"/>
      <c r="K68" s="77"/>
      <c r="L68" s="77"/>
    </row>
    <row r="69" spans="7:12" ht="15">
      <c r="G69" s="33"/>
      <c r="H69" s="33"/>
      <c r="I69" s="33"/>
      <c r="J69" s="33"/>
      <c r="K69" s="77"/>
      <c r="L69" s="77"/>
    </row>
    <row r="70" spans="7:12" ht="15">
      <c r="G70" s="33"/>
      <c r="H70" s="33"/>
      <c r="I70" s="33"/>
      <c r="J70" s="33"/>
      <c r="K70" s="77"/>
      <c r="L70" s="77"/>
    </row>
    <row r="71" spans="7:12" ht="15">
      <c r="G71" s="33"/>
      <c r="H71" s="33"/>
      <c r="I71" s="33"/>
      <c r="J71" s="33"/>
      <c r="K71" s="77"/>
      <c r="L71" s="77"/>
    </row>
    <row r="72" spans="7:12" ht="15">
      <c r="G72" s="35"/>
      <c r="H72" s="33"/>
      <c r="I72" s="33"/>
      <c r="J72" s="33"/>
      <c r="K72" s="77"/>
      <c r="L72" s="77"/>
    </row>
    <row r="73" spans="7:12" ht="15">
      <c r="G73" s="33"/>
      <c r="H73" s="33"/>
      <c r="I73" s="33"/>
      <c r="J73" s="33"/>
      <c r="K73" s="77"/>
      <c r="L73" s="77"/>
    </row>
    <row r="74" spans="7:12" ht="15">
      <c r="G74" s="33"/>
      <c r="H74" s="33"/>
      <c r="I74" s="33"/>
      <c r="J74" s="33"/>
      <c r="K74" s="77"/>
      <c r="L74" s="77"/>
    </row>
    <row r="75" spans="7:12" ht="15">
      <c r="G75" s="33"/>
      <c r="H75" s="33"/>
      <c r="I75" s="33"/>
      <c r="J75" s="33"/>
      <c r="K75" s="77"/>
      <c r="L75" s="77"/>
    </row>
    <row r="76" spans="7:12" ht="15">
      <c r="G76" s="33"/>
      <c r="H76" s="33"/>
      <c r="I76" s="33"/>
      <c r="J76" s="33"/>
      <c r="K76" s="77"/>
      <c r="L76" s="77"/>
    </row>
    <row r="77" spans="7:12" ht="15">
      <c r="G77" s="33"/>
      <c r="H77" s="33"/>
      <c r="I77" s="33"/>
      <c r="J77" s="33"/>
      <c r="K77" s="77"/>
      <c r="L77" s="77"/>
    </row>
    <row r="78" spans="7:12" ht="15">
      <c r="G78" s="33"/>
      <c r="H78" s="33"/>
      <c r="I78" s="33"/>
      <c r="J78" s="33"/>
      <c r="K78" s="77"/>
      <c r="L78" s="77"/>
    </row>
    <row r="79" spans="7:12" ht="15">
      <c r="G79" s="33"/>
      <c r="H79" s="33"/>
      <c r="I79" s="33"/>
      <c r="J79" s="33"/>
      <c r="K79" s="77"/>
      <c r="L79" s="81"/>
    </row>
  </sheetData>
  <mergeCells count="7">
    <mergeCell ref="B9:L9"/>
    <mergeCell ref="C43:E43"/>
    <mergeCell ref="A4:L4"/>
    <mergeCell ref="A5:L5"/>
    <mergeCell ref="A10:L10"/>
    <mergeCell ref="K15:L15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120"/>
  <sheetViews>
    <sheetView workbookViewId="0" topLeftCell="B1">
      <selection activeCell="B1" sqref="B1"/>
    </sheetView>
  </sheetViews>
  <sheetFormatPr defaultColWidth="9.33203125" defaultRowHeight="12.75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5" style="0" customWidth="1"/>
    <col min="10" max="10" width="16.66015625" style="0" customWidth="1"/>
    <col min="11" max="11" width="13.16015625" style="0" customWidth="1"/>
    <col min="15" max="15" width="16.66015625" style="0" customWidth="1"/>
  </cols>
  <sheetData>
    <row r="4" spans="1:15" ht="15.75">
      <c r="A4" s="202" t="s">
        <v>37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96"/>
      <c r="M4" s="96"/>
      <c r="N4" s="96"/>
      <c r="O4" s="96"/>
    </row>
    <row r="5" spans="1:15" ht="12.75">
      <c r="A5" s="205" t="s">
        <v>52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71"/>
      <c r="M5" s="71"/>
      <c r="N5" s="71"/>
      <c r="O5" s="71"/>
    </row>
    <row r="6" spans="1:15" ht="15">
      <c r="A6" s="72"/>
      <c r="B6" s="103"/>
      <c r="C6" s="103"/>
      <c r="D6" s="103"/>
      <c r="E6" s="103"/>
      <c r="F6" s="103"/>
      <c r="G6" s="103"/>
      <c r="H6" s="103"/>
      <c r="I6" s="103"/>
      <c r="J6" s="104"/>
      <c r="K6" s="104"/>
      <c r="L6" s="104"/>
      <c r="M6" s="104"/>
      <c r="N6" s="105"/>
      <c r="O6" s="106"/>
    </row>
    <row r="7" spans="1:15" ht="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O7" s="106"/>
    </row>
    <row r="8" spans="1:15" ht="14.25">
      <c r="A8" s="194" t="s">
        <v>140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95"/>
      <c r="M8" s="95"/>
      <c r="N8" s="95"/>
      <c r="O8" s="95"/>
    </row>
    <row r="9" spans="1:15" ht="14.25">
      <c r="A9" s="194" t="s">
        <v>141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95"/>
      <c r="M9" s="95"/>
      <c r="N9" s="95"/>
      <c r="O9" s="95"/>
    </row>
    <row r="10" spans="1:15" ht="14.25">
      <c r="A10" s="198" t="s">
        <v>158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07"/>
      <c r="M10" s="107"/>
      <c r="N10" s="107"/>
      <c r="O10" s="107"/>
    </row>
    <row r="11" spans="1:15" ht="15.7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O11" s="47"/>
    </row>
    <row r="12" ht="15.75">
      <c r="O12" s="47"/>
    </row>
    <row r="13" spans="9:15" ht="15.75">
      <c r="I13" s="194" t="s">
        <v>10</v>
      </c>
      <c r="J13" s="194"/>
      <c r="O13" s="47"/>
    </row>
    <row r="14" spans="7:15" ht="15.75">
      <c r="G14" s="97" t="s">
        <v>75</v>
      </c>
      <c r="H14" s="97" t="s">
        <v>75</v>
      </c>
      <c r="I14" s="97" t="s">
        <v>159</v>
      </c>
      <c r="O14" s="47"/>
    </row>
    <row r="15" spans="7:15" ht="15.75">
      <c r="G15" s="97" t="s">
        <v>76</v>
      </c>
      <c r="H15" s="97" t="s">
        <v>139</v>
      </c>
      <c r="I15" s="97" t="s">
        <v>72</v>
      </c>
      <c r="J15" s="97" t="s">
        <v>73</v>
      </c>
      <c r="K15" s="97" t="s">
        <v>77</v>
      </c>
      <c r="O15" s="47"/>
    </row>
    <row r="16" spans="7:15" ht="15.75">
      <c r="G16" s="97"/>
      <c r="H16" s="97"/>
      <c r="J16" s="97"/>
      <c r="K16" s="97"/>
      <c r="O16" s="47"/>
    </row>
    <row r="17" spans="7:15" ht="18.75">
      <c r="G17" s="97"/>
      <c r="H17" s="97"/>
      <c r="I17" s="97"/>
      <c r="J17" s="97"/>
      <c r="K17" s="97"/>
      <c r="O17" s="100"/>
    </row>
    <row r="18" spans="7:15" ht="18.75">
      <c r="G18" s="97" t="s">
        <v>74</v>
      </c>
      <c r="H18" s="97" t="s">
        <v>74</v>
      </c>
      <c r="I18" s="97" t="s">
        <v>74</v>
      </c>
      <c r="J18" s="97" t="s">
        <v>1</v>
      </c>
      <c r="K18" s="97" t="s">
        <v>1</v>
      </c>
      <c r="O18" s="100"/>
    </row>
    <row r="19" ht="18.75">
      <c r="O19" s="100"/>
    </row>
    <row r="20" spans="2:15" ht="9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O20" s="100"/>
    </row>
    <row r="21" spans="2:15" ht="18.75">
      <c r="B21" s="1" t="s">
        <v>78</v>
      </c>
      <c r="C21" s="1"/>
      <c r="D21" s="1"/>
      <c r="E21" s="1"/>
      <c r="F21" s="1"/>
      <c r="G21" s="12">
        <v>41501</v>
      </c>
      <c r="H21" s="12">
        <v>17103</v>
      </c>
      <c r="I21" s="12">
        <v>8500</v>
      </c>
      <c r="J21" s="12">
        <f>144365-8500</f>
        <v>135865</v>
      </c>
      <c r="K21" s="12">
        <f>SUM(G21:J21)</f>
        <v>202969</v>
      </c>
      <c r="O21" s="100"/>
    </row>
    <row r="22" spans="2:15" ht="9" customHeight="1">
      <c r="B22" s="1"/>
      <c r="C22" s="1"/>
      <c r="D22" s="1"/>
      <c r="E22" s="1"/>
      <c r="F22" s="1"/>
      <c r="G22" s="12"/>
      <c r="H22" s="12"/>
      <c r="I22" s="12"/>
      <c r="J22" s="12"/>
      <c r="K22" s="12"/>
      <c r="O22" s="100"/>
    </row>
    <row r="23" spans="2:15" ht="18.75">
      <c r="B23" s="1" t="s">
        <v>79</v>
      </c>
      <c r="C23" s="1"/>
      <c r="D23" s="1"/>
      <c r="E23" s="1"/>
      <c r="F23" s="1"/>
      <c r="G23" s="12">
        <v>124503</v>
      </c>
      <c r="H23" s="12">
        <v>0</v>
      </c>
      <c r="I23" s="12">
        <v>0</v>
      </c>
      <c r="J23" s="12">
        <v>-124503</v>
      </c>
      <c r="K23" s="12">
        <f>SUM(G23:J23)</f>
        <v>0</v>
      </c>
      <c r="O23" s="100"/>
    </row>
    <row r="24" spans="2:15" ht="12" customHeight="1">
      <c r="B24" s="1"/>
      <c r="C24" s="1"/>
      <c r="D24" s="1"/>
      <c r="E24" s="1"/>
      <c r="F24" s="1"/>
      <c r="G24" s="12"/>
      <c r="H24" s="12"/>
      <c r="I24" s="12"/>
      <c r="J24" s="12"/>
      <c r="K24" s="12"/>
      <c r="O24" s="100"/>
    </row>
    <row r="25" spans="2:15" ht="18.75">
      <c r="B25" s="1" t="s">
        <v>195</v>
      </c>
      <c r="C25" s="1"/>
      <c r="D25" s="1"/>
      <c r="E25" s="1"/>
      <c r="F25" s="1"/>
      <c r="G25" s="12">
        <v>0</v>
      </c>
      <c r="H25" s="12">
        <v>0</v>
      </c>
      <c r="I25" s="12">
        <v>-8500</v>
      </c>
      <c r="J25" s="12">
        <v>0</v>
      </c>
      <c r="K25" s="12">
        <f>SUM(G25:J25)</f>
        <v>-8500</v>
      </c>
      <c r="O25" s="100"/>
    </row>
    <row r="26" spans="2:15" ht="9" customHeight="1">
      <c r="B26" s="1"/>
      <c r="C26" s="1"/>
      <c r="D26" s="1"/>
      <c r="E26" s="1"/>
      <c r="F26" s="1"/>
      <c r="G26" s="12"/>
      <c r="H26" s="12"/>
      <c r="I26" s="12"/>
      <c r="J26" s="12"/>
      <c r="K26" s="12"/>
      <c r="O26" s="100"/>
    </row>
    <row r="27" spans="2:15" ht="18.75">
      <c r="B27" s="1" t="s">
        <v>80</v>
      </c>
      <c r="C27" s="1"/>
      <c r="D27" s="1"/>
      <c r="E27" s="1"/>
      <c r="F27" s="1"/>
      <c r="G27" s="12">
        <v>0</v>
      </c>
      <c r="H27" s="12">
        <v>0</v>
      </c>
      <c r="I27" s="12">
        <v>0</v>
      </c>
      <c r="J27" s="12">
        <v>6460</v>
      </c>
      <c r="K27" s="12">
        <f>SUM(G27:J27)</f>
        <v>6460</v>
      </c>
      <c r="O27" s="100"/>
    </row>
    <row r="28" spans="2:15" ht="18.75">
      <c r="B28" s="1"/>
      <c r="C28" s="1"/>
      <c r="D28" s="1"/>
      <c r="E28" s="1"/>
      <c r="F28" s="1"/>
      <c r="G28" s="12"/>
      <c r="H28" s="12"/>
      <c r="I28" s="12"/>
      <c r="J28" s="12"/>
      <c r="K28" s="12"/>
      <c r="O28" s="100"/>
    </row>
    <row r="29" spans="2:15" ht="19.5" thickBot="1">
      <c r="B29" s="1" t="s">
        <v>81</v>
      </c>
      <c r="C29" s="1"/>
      <c r="D29" s="1"/>
      <c r="E29" s="1"/>
      <c r="F29" s="1"/>
      <c r="G29" s="122">
        <f>SUM(G21:G27)</f>
        <v>166004</v>
      </c>
      <c r="H29" s="122">
        <f>SUM(H21:H27)</f>
        <v>17103</v>
      </c>
      <c r="I29" s="122">
        <f>SUM(I21:I27)</f>
        <v>0</v>
      </c>
      <c r="J29" s="122">
        <f>SUM(J21:J27)</f>
        <v>17822</v>
      </c>
      <c r="K29" s="122">
        <f>SUM(K21:K27)</f>
        <v>200929</v>
      </c>
      <c r="O29" s="100"/>
    </row>
    <row r="30" spans="2:15" ht="19.5" thickTop="1">
      <c r="B30" s="1"/>
      <c r="C30" s="1"/>
      <c r="D30" s="1"/>
      <c r="E30" s="1"/>
      <c r="F30" s="1"/>
      <c r="G30" s="1"/>
      <c r="H30" s="1"/>
      <c r="I30" s="1"/>
      <c r="J30" s="1"/>
      <c r="K30" s="1"/>
      <c r="O30" s="100"/>
    </row>
    <row r="31" spans="2:15" ht="18.75">
      <c r="B31" s="1"/>
      <c r="C31" s="1"/>
      <c r="D31" s="1"/>
      <c r="E31" s="1"/>
      <c r="F31" s="1"/>
      <c r="G31" s="1"/>
      <c r="H31" s="1"/>
      <c r="I31" s="1"/>
      <c r="J31" s="1"/>
      <c r="K31" s="1"/>
      <c r="O31" s="100"/>
    </row>
    <row r="32" spans="2:15" ht="18.75">
      <c r="B32" s="111" t="s">
        <v>175</v>
      </c>
      <c r="C32" s="1"/>
      <c r="D32" s="1"/>
      <c r="E32" s="1"/>
      <c r="F32" s="1"/>
      <c r="G32" s="1"/>
      <c r="H32" s="1"/>
      <c r="I32" s="1"/>
      <c r="J32" s="1"/>
      <c r="K32" s="1"/>
      <c r="O32" s="100"/>
    </row>
    <row r="33" spans="2:15" ht="18.75">
      <c r="B33" s="111" t="s">
        <v>228</v>
      </c>
      <c r="C33" s="1"/>
      <c r="D33" s="1"/>
      <c r="E33" s="1"/>
      <c r="F33" s="1"/>
      <c r="G33" s="1"/>
      <c r="H33" s="1"/>
      <c r="I33" s="1"/>
      <c r="J33" s="1"/>
      <c r="K33" s="1"/>
      <c r="O33" s="100"/>
    </row>
    <row r="34" spans="2:15" ht="18.75">
      <c r="B34" s="1"/>
      <c r="C34" s="1"/>
      <c r="D34" s="1"/>
      <c r="E34" s="1"/>
      <c r="F34" s="1"/>
      <c r="G34" s="1"/>
      <c r="H34" s="1"/>
      <c r="I34" s="1"/>
      <c r="J34" s="1"/>
      <c r="K34" s="1"/>
      <c r="O34" s="100"/>
    </row>
    <row r="35" spans="2:15" ht="18.75">
      <c r="B35" s="1"/>
      <c r="C35" s="1"/>
      <c r="D35" s="1"/>
      <c r="E35" s="1"/>
      <c r="F35" s="1"/>
      <c r="G35" s="1"/>
      <c r="H35" s="1"/>
      <c r="I35" s="1"/>
      <c r="J35" s="1"/>
      <c r="K35" s="1"/>
      <c r="O35" s="100"/>
    </row>
    <row r="36" spans="2:15" ht="18.75">
      <c r="B36" s="1"/>
      <c r="C36" s="1"/>
      <c r="D36" s="1"/>
      <c r="E36" s="1"/>
      <c r="F36" s="1"/>
      <c r="G36" s="1"/>
      <c r="H36" s="1"/>
      <c r="I36" s="1"/>
      <c r="J36" s="1"/>
      <c r="K36" s="1"/>
      <c r="O36" s="100"/>
    </row>
    <row r="37" spans="2:15" ht="18.75">
      <c r="B37" s="1"/>
      <c r="C37" s="1"/>
      <c r="D37" s="1"/>
      <c r="E37" s="1"/>
      <c r="F37" s="1"/>
      <c r="G37" s="1"/>
      <c r="H37" s="1"/>
      <c r="I37" s="1"/>
      <c r="J37" s="1"/>
      <c r="K37" s="1"/>
      <c r="O37" s="100"/>
    </row>
    <row r="38" spans="2:15" ht="18.75">
      <c r="B38" s="1"/>
      <c r="C38" s="1"/>
      <c r="D38" s="1"/>
      <c r="E38" s="1"/>
      <c r="F38" s="1"/>
      <c r="G38" s="1"/>
      <c r="H38" s="1"/>
      <c r="I38" s="1"/>
      <c r="J38" s="1"/>
      <c r="K38" s="1"/>
      <c r="O38" s="100"/>
    </row>
    <row r="39" spans="2:15" ht="18.75">
      <c r="B39" s="1"/>
      <c r="C39" s="1"/>
      <c r="D39" s="1"/>
      <c r="E39" s="1"/>
      <c r="F39" s="1"/>
      <c r="G39" s="1"/>
      <c r="H39" s="1"/>
      <c r="I39" s="1"/>
      <c r="J39" s="1"/>
      <c r="K39" s="1"/>
      <c r="O39" s="100"/>
    </row>
    <row r="40" spans="2:15" ht="18.75">
      <c r="B40" s="1"/>
      <c r="C40" s="1"/>
      <c r="D40" s="1"/>
      <c r="E40" s="1"/>
      <c r="F40" s="1"/>
      <c r="G40" s="1"/>
      <c r="H40" s="1"/>
      <c r="I40" s="1"/>
      <c r="J40" s="1"/>
      <c r="K40" s="1"/>
      <c r="O40" s="100"/>
    </row>
    <row r="41" spans="2:15" ht="18.75">
      <c r="B41" s="1"/>
      <c r="C41" s="1"/>
      <c r="D41" s="1"/>
      <c r="E41" s="1"/>
      <c r="F41" s="1"/>
      <c r="G41" s="1"/>
      <c r="H41" s="1"/>
      <c r="I41" s="1"/>
      <c r="J41" s="1"/>
      <c r="K41" s="1"/>
      <c r="O41" s="100"/>
    </row>
    <row r="42" spans="2:15" ht="18.75">
      <c r="B42" s="1"/>
      <c r="C42" s="1"/>
      <c r="D42" s="1"/>
      <c r="E42" s="1"/>
      <c r="F42" s="1"/>
      <c r="G42" s="1"/>
      <c r="H42" s="1"/>
      <c r="I42" s="1"/>
      <c r="J42" s="1"/>
      <c r="K42" s="1"/>
      <c r="O42" s="100"/>
    </row>
    <row r="43" spans="2:15" ht="18.75">
      <c r="B43" s="1"/>
      <c r="C43" s="1"/>
      <c r="D43" s="1"/>
      <c r="E43" s="1"/>
      <c r="F43" s="1"/>
      <c r="G43" s="1"/>
      <c r="H43" s="1"/>
      <c r="I43" s="1"/>
      <c r="J43" s="1"/>
      <c r="K43" s="1"/>
      <c r="O43" s="100"/>
    </row>
    <row r="44" spans="2:15" ht="18.75">
      <c r="B44" s="1"/>
      <c r="C44" s="1"/>
      <c r="D44" s="1"/>
      <c r="E44" s="1"/>
      <c r="F44" s="1"/>
      <c r="G44" s="1"/>
      <c r="H44" s="1"/>
      <c r="I44" s="1"/>
      <c r="J44" s="1"/>
      <c r="K44" s="1"/>
      <c r="O44" s="100"/>
    </row>
    <row r="45" spans="2:15" ht="18.75">
      <c r="B45" s="1"/>
      <c r="C45" s="1"/>
      <c r="D45" s="1"/>
      <c r="E45" s="1"/>
      <c r="F45" s="1"/>
      <c r="G45" s="1"/>
      <c r="H45" s="1"/>
      <c r="I45" s="1"/>
      <c r="J45" s="1"/>
      <c r="K45" s="1"/>
      <c r="O45" s="100"/>
    </row>
    <row r="46" spans="2:15" ht="18.75">
      <c r="B46" s="1"/>
      <c r="C46" s="1"/>
      <c r="D46" s="1"/>
      <c r="E46" s="1"/>
      <c r="F46" s="1"/>
      <c r="G46" s="1"/>
      <c r="H46" s="1"/>
      <c r="I46" s="1"/>
      <c r="J46" s="1"/>
      <c r="K46" s="1"/>
      <c r="O46" s="100"/>
    </row>
    <row r="47" spans="3:15" ht="18.75">
      <c r="C47" s="1"/>
      <c r="D47" s="1"/>
      <c r="E47" s="1"/>
      <c r="F47" s="1"/>
      <c r="G47" s="1"/>
      <c r="H47" s="1"/>
      <c r="I47" s="1"/>
      <c r="J47" s="1"/>
      <c r="K47" s="1"/>
      <c r="O47" s="100"/>
    </row>
    <row r="48" spans="2:15" ht="18.75">
      <c r="B48" s="7" t="s">
        <v>176</v>
      </c>
      <c r="C48" s="1"/>
      <c r="D48" s="1"/>
      <c r="E48" s="1"/>
      <c r="F48" s="1"/>
      <c r="G48" s="1"/>
      <c r="H48" s="1"/>
      <c r="I48" s="1"/>
      <c r="J48" s="1"/>
      <c r="K48" s="1"/>
      <c r="O48" s="100"/>
    </row>
    <row r="49" spans="2:15" ht="18.75">
      <c r="B49" s="1"/>
      <c r="C49" s="1"/>
      <c r="D49" s="1"/>
      <c r="E49" s="1"/>
      <c r="F49" s="1"/>
      <c r="G49" s="1"/>
      <c r="H49" s="1"/>
      <c r="I49" s="1"/>
      <c r="J49" s="1"/>
      <c r="K49" s="1"/>
      <c r="O49" s="100"/>
    </row>
    <row r="50" spans="2:15" ht="18.75">
      <c r="B50" s="1"/>
      <c r="C50" s="1"/>
      <c r="D50" s="1"/>
      <c r="E50" s="1"/>
      <c r="F50" s="1"/>
      <c r="G50" s="1"/>
      <c r="H50" s="1"/>
      <c r="I50" s="1"/>
      <c r="J50" s="1"/>
      <c r="K50" s="1"/>
      <c r="O50" s="100"/>
    </row>
    <row r="51" spans="2:15" ht="18.75">
      <c r="B51" s="1"/>
      <c r="C51" s="1"/>
      <c r="D51" s="1"/>
      <c r="E51" s="1"/>
      <c r="F51" s="1"/>
      <c r="G51" s="1"/>
      <c r="H51" s="1"/>
      <c r="I51" s="1"/>
      <c r="J51" s="1"/>
      <c r="K51" s="1"/>
      <c r="O51" s="100"/>
    </row>
    <row r="52" spans="2:15" ht="18.75">
      <c r="B52" s="1"/>
      <c r="C52" s="1"/>
      <c r="D52" s="1"/>
      <c r="E52" s="1"/>
      <c r="F52" s="1"/>
      <c r="G52" s="1"/>
      <c r="H52" s="1"/>
      <c r="I52" s="1"/>
      <c r="J52" s="1"/>
      <c r="K52" s="1"/>
      <c r="O52" s="100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">
      <c r="B120" s="1"/>
      <c r="C120" s="1"/>
      <c r="D120" s="1"/>
      <c r="E120" s="1"/>
      <c r="F120" s="1"/>
      <c r="G120" s="1"/>
      <c r="H120" s="1"/>
      <c r="I120" s="1"/>
      <c r="J120" s="1"/>
      <c r="K120" s="1"/>
    </row>
  </sheetData>
  <mergeCells count="6">
    <mergeCell ref="I13:J13"/>
    <mergeCell ref="A4:K4"/>
    <mergeCell ref="A5:K5"/>
    <mergeCell ref="A10:K10"/>
    <mergeCell ref="A8:K8"/>
    <mergeCell ref="A9:K9"/>
  </mergeCells>
  <printOptions/>
  <pageMargins left="0.6" right="0.22" top="0.31" bottom="0.25" header="0.5" footer="0.32"/>
  <pageSetup firstPageNumber="3" useFirstPageNumber="1" horizontalDpi="600" verticalDpi="600" orientation="portrait" paperSize="9" scale="90" r:id="rId1"/>
  <headerFooter alignWithMargins="0">
    <oddFooter xml:space="preserve">&amp;R3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55"/>
  <sheetViews>
    <sheetView workbookViewId="0" topLeftCell="A1">
      <selection activeCell="A1" sqref="A1"/>
    </sheetView>
  </sheetViews>
  <sheetFormatPr defaultColWidth="9.33203125" defaultRowHeight="12.75"/>
  <cols>
    <col min="1" max="1" width="3.5" style="0" customWidth="1"/>
    <col min="4" max="4" width="16.66015625" style="0" customWidth="1"/>
    <col min="5" max="5" width="13.83203125" style="0" customWidth="1"/>
    <col min="6" max="6" width="12.66015625" style="0" customWidth="1"/>
    <col min="7" max="7" width="14.5" style="0" customWidth="1"/>
    <col min="8" max="8" width="16.33203125" style="0" customWidth="1"/>
  </cols>
  <sheetData>
    <row r="4" spans="1:8" ht="15.75">
      <c r="A4" s="202" t="s">
        <v>37</v>
      </c>
      <c r="B4" s="202"/>
      <c r="C4" s="202"/>
      <c r="D4" s="202"/>
      <c r="E4" s="202"/>
      <c r="F4" s="202"/>
      <c r="G4" s="202"/>
      <c r="H4" s="202"/>
    </row>
    <row r="5" spans="1:8" ht="12.75">
      <c r="A5" s="205" t="s">
        <v>52</v>
      </c>
      <c r="B5" s="205"/>
      <c r="C5" s="205"/>
      <c r="D5" s="205"/>
      <c r="E5" s="205"/>
      <c r="F5" s="205"/>
      <c r="G5" s="205"/>
      <c r="H5" s="205"/>
    </row>
    <row r="6" spans="1:8" ht="12.75">
      <c r="A6" s="72"/>
      <c r="B6" s="103"/>
      <c r="C6" s="103"/>
      <c r="D6" s="103"/>
      <c r="E6" s="103"/>
      <c r="F6" s="103"/>
      <c r="G6" s="103"/>
      <c r="H6" s="103"/>
    </row>
    <row r="7" spans="1:8" ht="15" customHeight="1">
      <c r="A7" s="194" t="s">
        <v>140</v>
      </c>
      <c r="B7" s="194"/>
      <c r="C7" s="194"/>
      <c r="D7" s="194"/>
      <c r="E7" s="194"/>
      <c r="F7" s="194"/>
      <c r="G7" s="194"/>
      <c r="H7" s="194"/>
    </row>
    <row r="8" spans="1:8" ht="15" customHeight="1">
      <c r="A8" s="194" t="s">
        <v>141</v>
      </c>
      <c r="B8" s="194"/>
      <c r="C8" s="194"/>
      <c r="D8" s="194"/>
      <c r="E8" s="194"/>
      <c r="F8" s="194"/>
      <c r="G8" s="194"/>
      <c r="H8" s="194"/>
    </row>
    <row r="9" spans="1:8" ht="14.25">
      <c r="A9" s="198" t="s">
        <v>160</v>
      </c>
      <c r="B9" s="198"/>
      <c r="C9" s="198"/>
      <c r="D9" s="198"/>
      <c r="E9" s="198"/>
      <c r="F9" s="198"/>
      <c r="G9" s="198"/>
      <c r="H9" s="198"/>
    </row>
    <row r="10" spans="1:8" ht="14.25">
      <c r="A10" s="198"/>
      <c r="B10" s="198"/>
      <c r="C10" s="198"/>
      <c r="D10" s="198"/>
      <c r="E10" s="198"/>
      <c r="F10" s="198"/>
      <c r="G10" s="198"/>
      <c r="H10" s="198"/>
    </row>
    <row r="11" spans="1:8" ht="12.75">
      <c r="A11" s="107"/>
      <c r="B11" s="107"/>
      <c r="C11" s="107"/>
      <c r="D11" s="107"/>
      <c r="E11" s="107"/>
      <c r="F11" s="107"/>
      <c r="G11" s="107"/>
      <c r="H11" s="107"/>
    </row>
    <row r="12" spans="1:8" ht="20.25">
      <c r="A12" s="113"/>
      <c r="B12" s="1"/>
      <c r="C12" s="1"/>
      <c r="D12" s="1"/>
      <c r="E12" s="1"/>
      <c r="F12" s="1"/>
      <c r="G12" s="1"/>
      <c r="H12" s="1"/>
    </row>
    <row r="13" spans="1:8" ht="20.25">
      <c r="A13" s="113"/>
      <c r="B13" s="1"/>
      <c r="C13" s="1"/>
      <c r="D13" s="1"/>
      <c r="E13" s="1"/>
      <c r="F13" s="1"/>
      <c r="G13" s="1"/>
      <c r="H13" s="97" t="s">
        <v>82</v>
      </c>
    </row>
    <row r="14" spans="1:8" ht="20.25">
      <c r="A14" s="113"/>
      <c r="B14" s="1"/>
      <c r="C14" s="1"/>
      <c r="D14" s="1"/>
      <c r="E14" s="1"/>
      <c r="F14" s="1"/>
      <c r="G14" s="1"/>
      <c r="H14" s="97" t="s">
        <v>177</v>
      </c>
    </row>
    <row r="15" spans="1:8" ht="20.25">
      <c r="A15" s="113"/>
      <c r="B15" s="1"/>
      <c r="C15" s="1"/>
      <c r="D15" s="1"/>
      <c r="E15" s="1"/>
      <c r="F15" s="1"/>
      <c r="G15" s="1"/>
      <c r="H15" s="97" t="s">
        <v>74</v>
      </c>
    </row>
    <row r="16" spans="1:8" ht="20.25">
      <c r="A16" s="113"/>
      <c r="B16" s="1"/>
      <c r="C16" s="1"/>
      <c r="D16" s="1"/>
      <c r="E16" s="1"/>
      <c r="F16" s="1"/>
      <c r="G16" s="1"/>
      <c r="H16" s="1"/>
    </row>
    <row r="17" spans="1:8" ht="20.25">
      <c r="A17" s="113"/>
      <c r="B17" s="1" t="s">
        <v>83</v>
      </c>
      <c r="C17" s="1"/>
      <c r="D17" s="1"/>
      <c r="E17" s="1"/>
      <c r="F17" s="1"/>
      <c r="G17" s="1"/>
      <c r="H17" s="79">
        <v>-1997</v>
      </c>
    </row>
    <row r="18" spans="1:8" ht="20.25">
      <c r="A18" s="113"/>
      <c r="B18" s="1"/>
      <c r="C18" s="1"/>
      <c r="D18" s="1"/>
      <c r="E18" s="1"/>
      <c r="F18" s="1"/>
      <c r="G18" s="1"/>
      <c r="H18" s="117"/>
    </row>
    <row r="19" spans="1:8" ht="20.25">
      <c r="A19" s="113"/>
      <c r="B19" s="1" t="s">
        <v>84</v>
      </c>
      <c r="C19" s="1"/>
      <c r="D19" s="1"/>
      <c r="E19" s="1"/>
      <c r="F19" s="1"/>
      <c r="G19" s="1"/>
      <c r="H19" s="79">
        <v>-8258</v>
      </c>
    </row>
    <row r="20" spans="1:8" ht="20.25">
      <c r="A20" s="113"/>
      <c r="B20" s="1"/>
      <c r="C20" s="1"/>
      <c r="D20" s="1"/>
      <c r="E20" s="1"/>
      <c r="F20" s="1"/>
      <c r="G20" s="1"/>
      <c r="H20" s="117"/>
    </row>
    <row r="21" spans="1:8" ht="20.25">
      <c r="A21" s="113"/>
      <c r="B21" s="1" t="s">
        <v>85</v>
      </c>
      <c r="C21" s="1"/>
      <c r="D21" s="1"/>
      <c r="E21" s="1"/>
      <c r="F21" s="1"/>
      <c r="G21" s="1"/>
      <c r="H21" s="79">
        <v>4143</v>
      </c>
    </row>
    <row r="22" spans="1:8" ht="6" customHeight="1">
      <c r="A22" s="113"/>
      <c r="B22" s="1"/>
      <c r="C22" s="1"/>
      <c r="D22" s="1"/>
      <c r="E22" s="1"/>
      <c r="F22" s="1"/>
      <c r="G22" s="1"/>
      <c r="H22" s="118"/>
    </row>
    <row r="23" spans="1:8" ht="6" customHeight="1">
      <c r="A23" s="113"/>
      <c r="B23" s="1"/>
      <c r="C23" s="1"/>
      <c r="D23" s="1"/>
      <c r="E23" s="1"/>
      <c r="F23" s="1"/>
      <c r="G23" s="1"/>
      <c r="H23" s="117"/>
    </row>
    <row r="24" spans="1:8" ht="20.25">
      <c r="A24" s="113"/>
      <c r="B24" s="1" t="s">
        <v>87</v>
      </c>
      <c r="C24" s="1"/>
      <c r="D24" s="1"/>
      <c r="E24" s="1"/>
      <c r="F24" s="1"/>
      <c r="G24" s="1"/>
      <c r="H24" s="79">
        <f>SUM(H17:H21)</f>
        <v>-6112</v>
      </c>
    </row>
    <row r="25" spans="1:8" ht="20.25">
      <c r="A25" s="113"/>
      <c r="B25" s="1"/>
      <c r="C25" s="1"/>
      <c r="D25" s="1"/>
      <c r="E25" s="1"/>
      <c r="F25" s="1"/>
      <c r="G25" s="1"/>
      <c r="H25" s="117"/>
    </row>
    <row r="26" spans="1:8" ht="20.25">
      <c r="A26" s="113"/>
      <c r="B26" s="1" t="s">
        <v>86</v>
      </c>
      <c r="C26" s="1"/>
      <c r="D26" s="1"/>
      <c r="E26" s="1"/>
      <c r="F26" s="1"/>
      <c r="G26" s="1"/>
      <c r="H26" s="79">
        <v>14724</v>
      </c>
    </row>
    <row r="27" spans="1:8" ht="5.25" customHeight="1">
      <c r="A27" s="113"/>
      <c r="B27" s="1"/>
      <c r="C27" s="1"/>
      <c r="D27" s="1"/>
      <c r="E27" s="1"/>
      <c r="F27" s="1"/>
      <c r="G27" s="1"/>
      <c r="H27" s="117"/>
    </row>
    <row r="28" spans="1:8" ht="5.25" customHeight="1">
      <c r="A28" s="113"/>
      <c r="B28" s="1"/>
      <c r="C28" s="1"/>
      <c r="D28" s="1"/>
      <c r="E28" s="1"/>
      <c r="F28" s="1"/>
      <c r="G28" s="1"/>
      <c r="H28" s="119"/>
    </row>
    <row r="29" spans="1:8" ht="20.25">
      <c r="A29" s="113"/>
      <c r="B29" s="1" t="s">
        <v>88</v>
      </c>
      <c r="C29" s="1"/>
      <c r="D29" s="1"/>
      <c r="E29" s="1"/>
      <c r="F29" s="1"/>
      <c r="G29" s="1"/>
      <c r="H29" s="79">
        <f>+H24+H26</f>
        <v>8612</v>
      </c>
    </row>
    <row r="30" spans="1:8" ht="6" customHeight="1" thickBot="1">
      <c r="A30" s="113"/>
      <c r="B30" s="1"/>
      <c r="C30" s="1"/>
      <c r="D30" s="1"/>
      <c r="E30" s="1"/>
      <c r="F30" s="1"/>
      <c r="G30" s="1"/>
      <c r="H30" s="120"/>
    </row>
    <row r="31" spans="1:8" ht="21" thickTop="1">
      <c r="A31" s="113"/>
      <c r="B31" s="1"/>
      <c r="C31" s="1"/>
      <c r="D31" s="1"/>
      <c r="E31" s="1"/>
      <c r="F31" s="1"/>
      <c r="G31" s="1"/>
      <c r="H31" s="117"/>
    </row>
    <row r="32" spans="1:8" ht="20.25">
      <c r="A32" s="113"/>
      <c r="B32" s="1"/>
      <c r="C32" s="1"/>
      <c r="D32" s="1"/>
      <c r="E32" s="1"/>
      <c r="F32" s="1"/>
      <c r="G32" s="1"/>
      <c r="H32" s="117"/>
    </row>
    <row r="33" spans="1:8" ht="20.25">
      <c r="A33" s="113"/>
      <c r="B33" s="1"/>
      <c r="C33" s="1"/>
      <c r="D33" s="1"/>
      <c r="E33" s="1"/>
      <c r="F33" s="1"/>
      <c r="G33" s="1"/>
      <c r="H33" s="117"/>
    </row>
    <row r="34" spans="1:8" ht="20.25">
      <c r="A34" s="113"/>
      <c r="B34" s="1" t="s">
        <v>229</v>
      </c>
      <c r="C34" s="1"/>
      <c r="D34" s="1"/>
      <c r="E34" s="1"/>
      <c r="F34" s="1"/>
      <c r="G34" s="1"/>
      <c r="H34" s="117"/>
    </row>
    <row r="35" spans="1:8" ht="20.25">
      <c r="A35" s="113"/>
      <c r="B35" s="123" t="s">
        <v>230</v>
      </c>
      <c r="C35" s="1"/>
      <c r="D35" s="1"/>
      <c r="E35" s="1"/>
      <c r="F35" s="1"/>
      <c r="G35" s="1"/>
      <c r="H35" s="117">
        <v>6804</v>
      </c>
    </row>
    <row r="36" spans="1:8" ht="20.25">
      <c r="A36" s="113"/>
      <c r="B36" s="123" t="s">
        <v>231</v>
      </c>
      <c r="C36" s="1"/>
      <c r="D36" s="1"/>
      <c r="E36" s="1"/>
      <c r="F36" s="1"/>
      <c r="G36" s="1"/>
      <c r="H36" s="117">
        <v>1808</v>
      </c>
    </row>
    <row r="37" spans="1:8" ht="21" thickBot="1">
      <c r="A37" s="113"/>
      <c r="B37" s="123"/>
      <c r="C37" s="1"/>
      <c r="D37" s="1"/>
      <c r="E37" s="1"/>
      <c r="F37" s="1"/>
      <c r="G37" s="1"/>
      <c r="H37" s="191">
        <f>+H35+H36</f>
        <v>8612</v>
      </c>
    </row>
    <row r="38" spans="1:8" ht="21" thickTop="1">
      <c r="A38" s="113"/>
      <c r="B38" s="1"/>
      <c r="C38" s="1"/>
      <c r="D38" s="1"/>
      <c r="E38" s="1"/>
      <c r="F38" s="1"/>
      <c r="G38" s="1"/>
      <c r="H38" s="117"/>
    </row>
    <row r="39" spans="1:8" ht="18" customHeight="1">
      <c r="A39" s="113"/>
      <c r="B39" s="111" t="s">
        <v>167</v>
      </c>
      <c r="C39" s="1"/>
      <c r="D39" s="1"/>
      <c r="E39" s="1"/>
      <c r="F39" s="1"/>
      <c r="G39" s="1"/>
      <c r="H39" s="117"/>
    </row>
    <row r="40" spans="1:8" ht="17.25" customHeight="1">
      <c r="A40" s="113"/>
      <c r="B40" s="111" t="s">
        <v>168</v>
      </c>
      <c r="C40" s="1"/>
      <c r="D40" s="1"/>
      <c r="E40" s="1"/>
      <c r="F40" s="1"/>
      <c r="G40" s="1"/>
      <c r="H40" s="117"/>
    </row>
    <row r="41" spans="1:8" ht="20.25">
      <c r="A41" s="113"/>
      <c r="B41" s="1"/>
      <c r="C41" s="1"/>
      <c r="D41" s="1"/>
      <c r="E41" s="1"/>
      <c r="F41" s="1"/>
      <c r="G41" s="1"/>
      <c r="H41" s="117"/>
    </row>
    <row r="42" spans="1:8" ht="20.25">
      <c r="A42" s="113"/>
      <c r="B42" s="1"/>
      <c r="C42" s="1"/>
      <c r="D42" s="1"/>
      <c r="E42" s="1"/>
      <c r="F42" s="1"/>
      <c r="G42" s="1"/>
      <c r="H42" s="117"/>
    </row>
    <row r="43" spans="1:8" ht="20.25">
      <c r="A43" s="113"/>
      <c r="B43" s="7" t="s">
        <v>176</v>
      </c>
      <c r="C43" s="1"/>
      <c r="D43" s="1"/>
      <c r="E43" s="1"/>
      <c r="F43" s="1"/>
      <c r="G43" s="1"/>
      <c r="H43" s="117"/>
    </row>
    <row r="44" spans="1:8" ht="20.25">
      <c r="A44" s="113"/>
      <c r="B44" s="1"/>
      <c r="C44" s="1"/>
      <c r="D44" s="1"/>
      <c r="E44" s="1"/>
      <c r="F44" s="1"/>
      <c r="G44" s="1"/>
      <c r="H44" s="117"/>
    </row>
    <row r="45" spans="1:8" ht="20.25">
      <c r="A45" s="113"/>
      <c r="H45" s="121"/>
    </row>
    <row r="46" ht="20.25">
      <c r="A46" s="113"/>
    </row>
    <row r="47" ht="20.25">
      <c r="A47" s="113"/>
    </row>
    <row r="48" ht="20.25">
      <c r="A48" s="113"/>
    </row>
    <row r="49" ht="20.25">
      <c r="A49" s="113"/>
    </row>
    <row r="50" ht="20.25">
      <c r="A50" s="113"/>
    </row>
    <row r="51" ht="20.25">
      <c r="A51" s="113"/>
    </row>
    <row r="52" ht="20.25">
      <c r="A52" s="113"/>
    </row>
    <row r="53" ht="20.25">
      <c r="A53" s="113"/>
    </row>
    <row r="54" ht="20.25">
      <c r="A54" s="113"/>
    </row>
    <row r="55" ht="20.25">
      <c r="A55" s="113"/>
    </row>
  </sheetData>
  <mergeCells count="6">
    <mergeCell ref="A4:H4"/>
    <mergeCell ref="A5:H5"/>
    <mergeCell ref="A9:H9"/>
    <mergeCell ref="A10:H10"/>
    <mergeCell ref="A7:H7"/>
    <mergeCell ref="A8:H8"/>
  </mergeCells>
  <printOptions/>
  <pageMargins left="0.75" right="0.75" top="0.68" bottom="0.52" header="0.5" footer="0.5"/>
  <pageSetup firstPageNumber="4" useFirstPageNumber="1" horizontalDpi="600" verticalDpi="600" orientation="portrait" paperSize="9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1"/>
  <sheetViews>
    <sheetView tabSelected="1" workbookViewId="0" topLeftCell="A56">
      <selection activeCell="K73" sqref="K73"/>
    </sheetView>
  </sheetViews>
  <sheetFormatPr defaultColWidth="9.33203125" defaultRowHeight="12.75"/>
  <cols>
    <col min="1" max="1" width="6.66015625" style="0" customWidth="1"/>
    <col min="2" max="2" width="5.16015625" style="0" customWidth="1"/>
    <col min="3" max="3" width="5.5" style="0" customWidth="1"/>
    <col min="5" max="5" width="11.33203125" style="0" customWidth="1"/>
    <col min="6" max="6" width="13.5" style="0" customWidth="1"/>
    <col min="7" max="7" width="12.33203125" style="0" customWidth="1"/>
    <col min="8" max="8" width="3.5" style="0" customWidth="1"/>
    <col min="9" max="9" width="13.5" style="0" customWidth="1"/>
    <col min="10" max="10" width="3.5" style="0" customWidth="1"/>
    <col min="11" max="11" width="13.16015625" style="0" customWidth="1"/>
    <col min="12" max="12" width="3.83203125" style="0" customWidth="1"/>
    <col min="13" max="13" width="12.66015625" style="0" customWidth="1"/>
  </cols>
  <sheetData>
    <row r="1" spans="1:13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>
      <c r="A3" s="207" t="s">
        <v>37</v>
      </c>
      <c r="B3" s="207"/>
      <c r="C3" s="207"/>
      <c r="D3" s="207"/>
      <c r="E3" s="207"/>
      <c r="F3" s="207"/>
      <c r="G3" s="207"/>
      <c r="H3" s="207"/>
      <c r="I3" s="47"/>
      <c r="J3" s="47"/>
      <c r="K3" s="47"/>
      <c r="L3" s="47"/>
      <c r="M3" s="47"/>
    </row>
    <row r="4" spans="1:13" ht="12.75" customHeight="1">
      <c r="A4" s="208" t="s">
        <v>52</v>
      </c>
      <c r="B4" s="208"/>
      <c r="C4" s="208"/>
      <c r="D4" s="208"/>
      <c r="E4" s="208"/>
      <c r="F4" s="208"/>
      <c r="G4" s="208"/>
      <c r="H4" s="208"/>
      <c r="I4" s="47"/>
      <c r="J4" s="47"/>
      <c r="K4" s="47"/>
      <c r="L4" s="47"/>
      <c r="M4" s="47"/>
    </row>
    <row r="5" spans="1:13" ht="15" customHeight="1">
      <c r="A5" s="114"/>
      <c r="B5" s="114"/>
      <c r="C5" s="114"/>
      <c r="D5" s="114"/>
      <c r="E5" s="114"/>
      <c r="F5" s="114"/>
      <c r="G5" s="114"/>
      <c r="H5" s="114"/>
      <c r="I5" s="115"/>
      <c r="J5" s="115"/>
      <c r="K5" s="115"/>
      <c r="L5" s="115"/>
      <c r="M5" s="115"/>
    </row>
    <row r="6" spans="1:13" ht="12.75" customHeight="1">
      <c r="A6" s="72"/>
      <c r="B6" s="72"/>
      <c r="C6" s="72"/>
      <c r="D6" s="72"/>
      <c r="E6" s="72"/>
      <c r="F6" s="72"/>
      <c r="G6" s="72"/>
      <c r="H6" s="72"/>
      <c r="I6" s="47"/>
      <c r="J6" s="47"/>
      <c r="K6" s="47"/>
      <c r="L6" s="47"/>
      <c r="M6" s="47"/>
    </row>
    <row r="7" spans="1:13" ht="15.75">
      <c r="A7" s="48" t="s">
        <v>89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.75">
      <c r="A9" s="49" t="s">
        <v>96</v>
      </c>
      <c r="B9" s="49" t="s">
        <v>90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47"/>
    </row>
    <row r="10" spans="1:13" ht="15.75">
      <c r="A10" s="49"/>
      <c r="B10" s="49" t="s">
        <v>91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7"/>
    </row>
    <row r="11" spans="1:13" ht="15.75">
      <c r="A11" s="49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7"/>
    </row>
    <row r="12" spans="1:13" ht="15.75">
      <c r="A12" s="49"/>
      <c r="B12" s="49" t="s">
        <v>196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7"/>
    </row>
    <row r="13" spans="1:13" ht="15.75">
      <c r="A13" s="49"/>
      <c r="B13" s="49" t="s">
        <v>207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7"/>
    </row>
    <row r="14" spans="1:13" ht="15.75">
      <c r="A14" s="49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7"/>
    </row>
    <row r="15" spans="1:13" ht="15.75">
      <c r="A15" s="59"/>
      <c r="B15" s="49" t="s">
        <v>161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7"/>
    </row>
    <row r="16" spans="1:13" ht="15.75">
      <c r="A16" s="59"/>
      <c r="B16" s="49" t="s">
        <v>208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7"/>
    </row>
    <row r="17" spans="1:13" ht="15.75">
      <c r="A17" s="59"/>
      <c r="B17" s="49" t="s">
        <v>92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7"/>
    </row>
    <row r="18" spans="1:13" ht="15.75">
      <c r="A18" s="59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7"/>
    </row>
    <row r="19" spans="1:13" ht="15.75">
      <c r="A19" s="59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</row>
    <row r="20" spans="1:13" ht="15.75">
      <c r="A20" s="49" t="s">
        <v>97</v>
      </c>
      <c r="B20" s="51" t="s">
        <v>169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7"/>
    </row>
    <row r="21" spans="1:13" ht="15.75">
      <c r="A21" s="49"/>
      <c r="B21" s="51" t="s">
        <v>93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7"/>
    </row>
    <row r="22" spans="1:13" ht="15.75">
      <c r="A22" s="49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7"/>
    </row>
    <row r="23" spans="1:13" ht="15.75">
      <c r="A23" s="49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7"/>
    </row>
    <row r="24" spans="1:13" ht="15.75">
      <c r="A24" s="49" t="s">
        <v>98</v>
      </c>
      <c r="B24" s="49" t="s">
        <v>24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.75">
      <c r="A25" s="59"/>
      <c r="B25" s="49" t="s">
        <v>43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.75">
      <c r="A26" s="49"/>
      <c r="B26" s="49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5.75">
      <c r="A27" s="49"/>
      <c r="B27" s="4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.75">
      <c r="A28" s="49"/>
      <c r="B28" s="49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.75">
      <c r="A29" s="49" t="s">
        <v>99</v>
      </c>
      <c r="B29" s="49" t="s">
        <v>94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.75">
      <c r="A30" s="49"/>
      <c r="B30" s="49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.75">
      <c r="A31" s="59"/>
      <c r="B31" s="49"/>
      <c r="C31" s="50"/>
      <c r="D31" s="50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.75">
      <c r="A32" s="59" t="s">
        <v>100</v>
      </c>
      <c r="B32" s="49" t="s">
        <v>130</v>
      </c>
      <c r="C32" s="50"/>
      <c r="D32" s="47"/>
      <c r="E32" s="47"/>
      <c r="F32" s="47"/>
      <c r="G32" s="47"/>
      <c r="H32" s="50"/>
      <c r="I32" s="47"/>
      <c r="J32" s="47"/>
      <c r="L32" s="53"/>
      <c r="M32" s="47"/>
    </row>
    <row r="33" spans="1:13" ht="15.75">
      <c r="A33" s="59"/>
      <c r="B33" s="49" t="s">
        <v>218</v>
      </c>
      <c r="C33" s="50"/>
      <c r="D33" s="47"/>
      <c r="E33" s="47"/>
      <c r="F33" s="47"/>
      <c r="G33" s="47"/>
      <c r="H33" s="50"/>
      <c r="I33" s="47"/>
      <c r="J33" s="47"/>
      <c r="L33" s="53"/>
      <c r="M33" s="47"/>
    </row>
    <row r="34" spans="1:13" ht="15.75">
      <c r="A34" s="187"/>
      <c r="B34" s="49" t="s">
        <v>254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5.75">
      <c r="A35" s="59"/>
      <c r="B35" s="57" t="s">
        <v>219</v>
      </c>
      <c r="C35" s="58"/>
      <c r="D35" s="58"/>
      <c r="E35" s="47"/>
      <c r="F35" s="47"/>
      <c r="G35" s="47"/>
      <c r="H35" s="58"/>
      <c r="I35" s="47"/>
      <c r="J35" s="47"/>
      <c r="M35" s="47"/>
    </row>
    <row r="36" spans="1:13" ht="15.75">
      <c r="A36" s="59"/>
      <c r="B36" s="57" t="s">
        <v>178</v>
      </c>
      <c r="C36" s="58"/>
      <c r="D36" s="58"/>
      <c r="E36" s="47"/>
      <c r="F36" s="47"/>
      <c r="G36" s="47"/>
      <c r="H36" s="58"/>
      <c r="I36" s="47"/>
      <c r="J36" s="47"/>
      <c r="M36" s="47"/>
    </row>
    <row r="37" spans="1:13" ht="15.75">
      <c r="A37" s="59"/>
      <c r="B37" s="131"/>
      <c r="C37" s="47"/>
      <c r="D37" s="47"/>
      <c r="E37" s="33"/>
      <c r="F37" s="68"/>
      <c r="G37" s="47"/>
      <c r="H37" s="58"/>
      <c r="I37" s="47"/>
      <c r="J37" s="47"/>
      <c r="M37" s="47"/>
    </row>
    <row r="38" spans="1:13" ht="15.75">
      <c r="A38" s="59"/>
      <c r="B38" s="47"/>
      <c r="C38" s="47"/>
      <c r="D38" s="47"/>
      <c r="E38" s="47"/>
      <c r="F38" s="47"/>
      <c r="G38" s="47"/>
      <c r="H38" s="58"/>
      <c r="I38" s="47"/>
      <c r="J38" s="47"/>
      <c r="K38" s="47"/>
      <c r="L38" s="47"/>
      <c r="M38" s="47"/>
    </row>
    <row r="39" spans="1:13" ht="15.75">
      <c r="A39" s="49" t="s">
        <v>101</v>
      </c>
      <c r="B39" s="49" t="s">
        <v>102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5.75">
      <c r="A40" s="49"/>
      <c r="B40" s="49" t="s">
        <v>209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5.75">
      <c r="A41" s="49"/>
      <c r="B41" s="49" t="s">
        <v>179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5.75">
      <c r="A42" s="49"/>
      <c r="B42" s="49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.75">
      <c r="A43" s="49"/>
      <c r="B43" s="49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5.75">
      <c r="A44" s="49" t="s">
        <v>103</v>
      </c>
      <c r="B44" s="49" t="s">
        <v>255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5.75">
      <c r="A45" s="49"/>
      <c r="B45" s="49"/>
      <c r="C45" s="47"/>
      <c r="D45" s="47"/>
      <c r="E45" s="47"/>
      <c r="F45" s="47"/>
      <c r="G45" s="47"/>
      <c r="H45" s="47"/>
      <c r="I45" s="47"/>
      <c r="J45" s="47"/>
      <c r="K45" s="53" t="s">
        <v>105</v>
      </c>
      <c r="L45" s="47"/>
      <c r="M45" s="47"/>
    </row>
    <row r="46" spans="1:13" ht="15.75">
      <c r="A46" s="49"/>
      <c r="C46" s="47"/>
      <c r="D46" s="47"/>
      <c r="E46" s="47"/>
      <c r="F46" s="47"/>
      <c r="G46" s="47"/>
      <c r="H46" s="47"/>
      <c r="I46" s="53" t="s">
        <v>104</v>
      </c>
      <c r="J46" s="47"/>
      <c r="K46" s="53" t="s">
        <v>106</v>
      </c>
      <c r="L46" s="47"/>
      <c r="M46" s="53" t="s">
        <v>77</v>
      </c>
    </row>
    <row r="47" spans="1:13" ht="15.75">
      <c r="A47" s="49"/>
      <c r="B47" s="116" t="s">
        <v>62</v>
      </c>
      <c r="C47" s="47"/>
      <c r="D47" s="47"/>
      <c r="E47" s="47"/>
      <c r="F47" s="47"/>
      <c r="G47" s="47"/>
      <c r="H47" s="47"/>
      <c r="I47" s="53" t="s">
        <v>74</v>
      </c>
      <c r="J47" s="47"/>
      <c r="K47" s="53" t="s">
        <v>74</v>
      </c>
      <c r="L47" s="47"/>
      <c r="M47" s="53" t="s">
        <v>74</v>
      </c>
    </row>
    <row r="48" spans="1:13" ht="15.75">
      <c r="A48" s="49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53"/>
    </row>
    <row r="49" spans="1:13" ht="15.75">
      <c r="A49" s="49"/>
      <c r="B49" s="49" t="s">
        <v>39</v>
      </c>
      <c r="C49" s="47"/>
      <c r="D49" s="47"/>
      <c r="E49" s="47"/>
      <c r="F49" s="47"/>
      <c r="G49" s="47"/>
      <c r="H49" s="47"/>
      <c r="I49" s="133">
        <v>70486</v>
      </c>
      <c r="J49" s="133"/>
      <c r="K49" s="133">
        <v>214</v>
      </c>
      <c r="L49" s="133"/>
      <c r="M49" s="133">
        <f>SUM(I49:K49)</f>
        <v>70700</v>
      </c>
    </row>
    <row r="50" spans="1:13" ht="15.75">
      <c r="A50" s="49"/>
      <c r="B50" s="49" t="s">
        <v>33</v>
      </c>
      <c r="C50" s="47"/>
      <c r="D50" s="47"/>
      <c r="E50" s="47"/>
      <c r="F50" s="47"/>
      <c r="G50" s="47"/>
      <c r="H50" s="47"/>
      <c r="I50" s="133">
        <v>41370</v>
      </c>
      <c r="J50" s="133"/>
      <c r="K50" s="27">
        <v>0</v>
      </c>
      <c r="L50" s="133"/>
      <c r="M50" s="133">
        <f>SUM(I50:K50)</f>
        <v>41370</v>
      </c>
    </row>
    <row r="51" spans="1:13" ht="15.75">
      <c r="A51" s="49"/>
      <c r="B51" s="49" t="s">
        <v>108</v>
      </c>
      <c r="C51" s="47"/>
      <c r="D51" s="47"/>
      <c r="E51" s="47"/>
      <c r="F51" s="47"/>
      <c r="G51" s="47"/>
      <c r="H51" s="47"/>
      <c r="I51" s="133">
        <v>0</v>
      </c>
      <c r="J51" s="133"/>
      <c r="K51" s="133">
        <v>-214</v>
      </c>
      <c r="L51" s="133"/>
      <c r="M51" s="133">
        <f>SUM(I51:K51)</f>
        <v>-214</v>
      </c>
    </row>
    <row r="52" spans="1:13" ht="16.5" thickBot="1">
      <c r="A52" s="49"/>
      <c r="B52" s="49" t="s">
        <v>107</v>
      </c>
      <c r="C52" s="47"/>
      <c r="D52" s="47"/>
      <c r="E52" s="47"/>
      <c r="F52" s="47"/>
      <c r="G52" s="47"/>
      <c r="H52" s="47"/>
      <c r="I52" s="132">
        <f>SUM(I49:I51)</f>
        <v>111856</v>
      </c>
      <c r="J52" s="133"/>
      <c r="K52" s="132">
        <f>SUM(K49:K51)</f>
        <v>0</v>
      </c>
      <c r="L52" s="133"/>
      <c r="M52" s="132">
        <f>SUM(M49:M51)</f>
        <v>111856</v>
      </c>
    </row>
    <row r="53" spans="1:13" ht="16.5" thickTop="1">
      <c r="A53" s="49"/>
      <c r="B53" s="49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5.75">
      <c r="A54" s="55"/>
      <c r="B54" s="4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5.75">
      <c r="A55" s="55"/>
      <c r="B55" s="49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7.25" customHeight="1">
      <c r="A56" s="207" t="s">
        <v>37</v>
      </c>
      <c r="B56" s="207"/>
      <c r="C56" s="207"/>
      <c r="D56" s="207"/>
      <c r="E56" s="207"/>
      <c r="F56" s="207"/>
      <c r="G56" s="207"/>
      <c r="H56" s="207"/>
      <c r="I56" s="47"/>
      <c r="J56" s="47"/>
      <c r="L56" s="53"/>
      <c r="M56" s="47"/>
    </row>
    <row r="57" spans="1:13" ht="17.25" customHeight="1">
      <c r="A57" s="208" t="s">
        <v>52</v>
      </c>
      <c r="B57" s="208"/>
      <c r="C57" s="208"/>
      <c r="D57" s="208"/>
      <c r="E57" s="208"/>
      <c r="F57" s="208"/>
      <c r="G57" s="208"/>
      <c r="H57" s="208"/>
      <c r="I57" s="47"/>
      <c r="J57" s="47"/>
      <c r="L57" s="53"/>
      <c r="M57" s="47"/>
    </row>
    <row r="58" spans="1:13" ht="17.25" customHeight="1">
      <c r="A58" s="114"/>
      <c r="B58" s="114"/>
      <c r="C58" s="114"/>
      <c r="D58" s="114"/>
      <c r="E58" s="114"/>
      <c r="F58" s="114"/>
      <c r="G58" s="114"/>
      <c r="H58" s="114"/>
      <c r="I58" s="115"/>
      <c r="J58" s="115"/>
      <c r="K58" s="140"/>
      <c r="L58" s="141"/>
      <c r="M58" s="115"/>
    </row>
    <row r="59" spans="1:13" ht="15.75">
      <c r="A59" s="55"/>
      <c r="B59" s="49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5.75">
      <c r="A60" s="48" t="s">
        <v>14</v>
      </c>
      <c r="B60" s="9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5.75">
      <c r="A61" s="48"/>
      <c r="B61" s="9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5.75">
      <c r="A62" s="49" t="s">
        <v>103</v>
      </c>
      <c r="B62" s="49" t="s">
        <v>256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5.75">
      <c r="A63" s="49"/>
      <c r="B63" s="49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2" ht="15.75">
      <c r="A64" s="49"/>
      <c r="B64" s="49"/>
      <c r="C64" s="47"/>
      <c r="D64" s="47"/>
      <c r="E64" s="47"/>
      <c r="F64" s="47"/>
      <c r="G64" s="47"/>
      <c r="H64" s="47"/>
      <c r="I64" s="53"/>
      <c r="J64" s="47"/>
      <c r="K64" s="53" t="s">
        <v>77</v>
      </c>
      <c r="L64" s="47"/>
    </row>
    <row r="65" spans="1:12" ht="15.75">
      <c r="A65" s="49"/>
      <c r="B65" s="116" t="s">
        <v>210</v>
      </c>
      <c r="C65" s="47"/>
      <c r="D65" s="47"/>
      <c r="E65" s="47"/>
      <c r="F65" s="47"/>
      <c r="G65" s="47"/>
      <c r="H65" s="47"/>
      <c r="I65" s="53"/>
      <c r="J65" s="47"/>
      <c r="K65" s="53" t="s">
        <v>74</v>
      </c>
      <c r="L65" s="47"/>
    </row>
    <row r="66" spans="1:12" ht="15.75">
      <c r="A66" s="49"/>
      <c r="B66" s="116"/>
      <c r="C66" s="47"/>
      <c r="D66" s="47"/>
      <c r="E66" s="47"/>
      <c r="F66" s="47"/>
      <c r="G66" s="47"/>
      <c r="H66" s="47"/>
      <c r="I66" s="53"/>
      <c r="J66" s="47"/>
      <c r="L66" s="47"/>
    </row>
    <row r="67" spans="1:12" ht="15.75">
      <c r="A67" s="49"/>
      <c r="B67" s="49" t="s">
        <v>39</v>
      </c>
      <c r="C67" s="47"/>
      <c r="D67" s="47"/>
      <c r="E67" s="47"/>
      <c r="F67" s="47"/>
      <c r="G67" s="47"/>
      <c r="H67" s="47"/>
      <c r="I67" s="47"/>
      <c r="J67" s="47"/>
      <c r="K67" s="133">
        <v>6854</v>
      </c>
      <c r="L67" s="47"/>
    </row>
    <row r="68" spans="1:12" ht="15.75">
      <c r="A68" s="49"/>
      <c r="B68" s="49" t="s">
        <v>33</v>
      </c>
      <c r="C68" s="47"/>
      <c r="D68" s="47"/>
      <c r="E68" s="47"/>
      <c r="F68" s="47"/>
      <c r="G68" s="47"/>
      <c r="H68" s="47"/>
      <c r="I68" s="47"/>
      <c r="J68" s="47"/>
      <c r="K68" s="133">
        <v>1587</v>
      </c>
      <c r="L68" s="47"/>
    </row>
    <row r="69" spans="1:12" ht="15.75">
      <c r="A69" s="49"/>
      <c r="G69" s="47"/>
      <c r="H69" s="47"/>
      <c r="I69" s="58"/>
      <c r="J69" s="58"/>
      <c r="K69" s="136">
        <f>+K67+K68</f>
        <v>8441</v>
      </c>
      <c r="L69" s="47"/>
    </row>
    <row r="70" spans="1:12" ht="15.75">
      <c r="A70" s="49"/>
      <c r="B70" s="49" t="s">
        <v>109</v>
      </c>
      <c r="C70" s="47"/>
      <c r="D70" s="47"/>
      <c r="E70" s="47"/>
      <c r="F70" s="47"/>
      <c r="G70" s="47"/>
      <c r="H70" s="47"/>
      <c r="I70" s="58"/>
      <c r="J70" s="47"/>
      <c r="K70" s="137">
        <v>-76</v>
      </c>
      <c r="L70" s="47"/>
    </row>
    <row r="71" spans="1:12" ht="15.75">
      <c r="A71" s="49"/>
      <c r="B71" s="49" t="s">
        <v>110</v>
      </c>
      <c r="C71" s="47"/>
      <c r="D71" s="47"/>
      <c r="E71" s="47"/>
      <c r="F71" s="47"/>
      <c r="G71" s="47"/>
      <c r="H71" s="47"/>
      <c r="I71" s="58"/>
      <c r="J71" s="47"/>
      <c r="K71" s="136">
        <f>+K69+K70</f>
        <v>8365</v>
      </c>
      <c r="L71" s="47"/>
    </row>
    <row r="72" spans="1:12" ht="15.75">
      <c r="A72" s="49"/>
      <c r="B72" s="49" t="s">
        <v>111</v>
      </c>
      <c r="C72" s="47"/>
      <c r="D72" s="47"/>
      <c r="E72" s="47"/>
      <c r="F72" s="47"/>
      <c r="G72" s="47"/>
      <c r="H72" s="47"/>
      <c r="I72" s="58"/>
      <c r="J72" s="47"/>
      <c r="K72" s="137">
        <v>-36</v>
      </c>
      <c r="L72" s="47"/>
    </row>
    <row r="73" spans="1:12" ht="15.75">
      <c r="A73" s="49"/>
      <c r="B73" s="49" t="s">
        <v>112</v>
      </c>
      <c r="C73" s="47"/>
      <c r="D73" s="47"/>
      <c r="E73" s="47"/>
      <c r="F73" s="47"/>
      <c r="G73" s="47"/>
      <c r="H73" s="47"/>
      <c r="I73" s="58"/>
      <c r="J73" s="47"/>
      <c r="K73" s="137">
        <v>240</v>
      </c>
      <c r="L73" s="47"/>
    </row>
    <row r="74" spans="1:12" ht="15.75">
      <c r="A74" s="49"/>
      <c r="B74" s="49" t="s">
        <v>113</v>
      </c>
      <c r="C74" s="47"/>
      <c r="D74" s="47"/>
      <c r="E74" s="47"/>
      <c r="F74" s="47"/>
      <c r="G74" s="47"/>
      <c r="H74" s="47"/>
      <c r="I74" s="58"/>
      <c r="J74" s="47"/>
      <c r="K74" s="190">
        <v>1307</v>
      </c>
      <c r="L74" s="47"/>
    </row>
    <row r="75" spans="1:12" ht="15.75">
      <c r="A75" s="49"/>
      <c r="B75" s="49" t="s">
        <v>197</v>
      </c>
      <c r="C75" s="47"/>
      <c r="D75" s="47"/>
      <c r="E75" s="47"/>
      <c r="F75" s="47"/>
      <c r="G75" s="47"/>
      <c r="H75" s="47"/>
      <c r="I75" s="58"/>
      <c r="J75" s="47"/>
      <c r="K75" s="137">
        <f>SUM(K71:K74)</f>
        <v>9876</v>
      </c>
      <c r="L75" s="47"/>
    </row>
    <row r="76" spans="1:12" ht="15.75">
      <c r="A76" s="49"/>
      <c r="B76" s="49" t="s">
        <v>114</v>
      </c>
      <c r="C76" s="47"/>
      <c r="D76" s="47"/>
      <c r="E76" s="47"/>
      <c r="F76" s="47"/>
      <c r="G76" s="47"/>
      <c r="H76" s="47"/>
      <c r="I76" s="58"/>
      <c r="J76" s="47"/>
      <c r="K76" s="137">
        <v>-1736</v>
      </c>
      <c r="L76" s="47"/>
    </row>
    <row r="77" spans="1:12" ht="16.5" thickBot="1">
      <c r="A77" s="49"/>
      <c r="B77" s="49" t="s">
        <v>115</v>
      </c>
      <c r="C77" s="47"/>
      <c r="D77" s="47"/>
      <c r="E77" s="47"/>
      <c r="F77" s="47"/>
      <c r="G77" s="47"/>
      <c r="H77" s="47"/>
      <c r="I77" s="58"/>
      <c r="J77" s="47"/>
      <c r="K77" s="132">
        <f>+K75+K76</f>
        <v>8140</v>
      </c>
      <c r="L77" s="47"/>
    </row>
    <row r="78" spans="1:12" ht="16.5" thickTop="1">
      <c r="A78" s="49"/>
      <c r="B78" s="49"/>
      <c r="C78" s="47"/>
      <c r="D78" s="47"/>
      <c r="E78" s="47"/>
      <c r="F78" s="47"/>
      <c r="G78" s="47"/>
      <c r="H78" s="47"/>
      <c r="I78" s="58"/>
      <c r="J78" s="47"/>
      <c r="K78" s="137"/>
      <c r="L78" s="47"/>
    </row>
    <row r="79" spans="1:12" ht="15.75">
      <c r="A79" s="49"/>
      <c r="B79" s="49"/>
      <c r="C79" s="47"/>
      <c r="D79" s="47"/>
      <c r="E79" s="47"/>
      <c r="F79" s="47"/>
      <c r="G79" s="47"/>
      <c r="H79" s="47"/>
      <c r="I79" s="58"/>
      <c r="J79" s="47"/>
      <c r="K79" s="137"/>
      <c r="L79" s="47"/>
    </row>
    <row r="80" spans="1:13" ht="15.75">
      <c r="A80" s="49" t="s">
        <v>116</v>
      </c>
      <c r="B80" s="49" t="s">
        <v>198</v>
      </c>
      <c r="C80" s="47"/>
      <c r="D80" s="47"/>
      <c r="E80" s="47"/>
      <c r="F80" s="47"/>
      <c r="G80" s="47"/>
      <c r="H80" s="47"/>
      <c r="I80" s="58"/>
      <c r="J80" s="47"/>
      <c r="K80" s="58"/>
      <c r="L80" s="47"/>
      <c r="M80" s="58"/>
    </row>
    <row r="81" spans="1:13" ht="15.75">
      <c r="A81" s="49"/>
      <c r="B81" s="49" t="s">
        <v>180</v>
      </c>
      <c r="C81" s="47"/>
      <c r="D81" s="47"/>
      <c r="E81" s="47"/>
      <c r="F81" s="47"/>
      <c r="G81" s="47"/>
      <c r="H81" s="47"/>
      <c r="I81" s="58"/>
      <c r="J81" s="47"/>
      <c r="K81" s="58"/>
      <c r="L81" s="47"/>
      <c r="M81" s="58"/>
    </row>
    <row r="82" spans="1:13" ht="15.75">
      <c r="A82" s="49"/>
      <c r="B82" s="49"/>
      <c r="C82" s="47"/>
      <c r="D82" s="47"/>
      <c r="E82" s="47"/>
      <c r="F82" s="47"/>
      <c r="G82" s="47"/>
      <c r="H82" s="47"/>
      <c r="I82" s="58"/>
      <c r="J82" s="47"/>
      <c r="K82" s="58"/>
      <c r="L82" s="47"/>
      <c r="M82" s="58"/>
    </row>
    <row r="83" spans="1:13" ht="15.75">
      <c r="A83" s="49"/>
      <c r="B83" s="49"/>
      <c r="C83" s="47"/>
      <c r="D83" s="47"/>
      <c r="E83" s="47"/>
      <c r="F83" s="47"/>
      <c r="G83" s="47"/>
      <c r="H83" s="47"/>
      <c r="I83" s="58"/>
      <c r="J83" s="47"/>
      <c r="K83" s="58"/>
      <c r="L83" s="47"/>
      <c r="M83" s="58"/>
    </row>
    <row r="84" spans="1:2" ht="15.75">
      <c r="A84" s="49" t="s">
        <v>117</v>
      </c>
      <c r="B84" s="49" t="s">
        <v>220</v>
      </c>
    </row>
    <row r="85" spans="1:13" ht="15.75">
      <c r="A85" s="49"/>
      <c r="B85" s="49" t="s">
        <v>221</v>
      </c>
      <c r="C85" s="47"/>
      <c r="D85" s="47"/>
      <c r="E85" s="47"/>
      <c r="F85" s="47"/>
      <c r="G85" s="47"/>
      <c r="H85" s="47"/>
      <c r="I85" s="58"/>
      <c r="J85" s="47"/>
      <c r="K85" s="58"/>
      <c r="L85" s="47"/>
      <c r="M85" s="58"/>
    </row>
    <row r="86" spans="1:13" ht="15.75">
      <c r="A86" s="49"/>
      <c r="B86" s="49"/>
      <c r="C86" s="47"/>
      <c r="D86" s="47"/>
      <c r="E86" s="47"/>
      <c r="F86" s="47"/>
      <c r="G86" s="47"/>
      <c r="H86" s="47"/>
      <c r="I86" s="58"/>
      <c r="J86" s="47"/>
      <c r="K86" s="58"/>
      <c r="L86" s="47"/>
      <c r="M86" s="58"/>
    </row>
    <row r="87" spans="1:13" ht="15.75">
      <c r="A87" s="49"/>
      <c r="B87" s="49"/>
      <c r="C87" s="47"/>
      <c r="D87" s="47"/>
      <c r="E87" s="47"/>
      <c r="F87" s="47"/>
      <c r="G87" s="47"/>
      <c r="H87" s="47"/>
      <c r="I87" s="58"/>
      <c r="J87" s="47"/>
      <c r="K87" s="58"/>
      <c r="L87" s="47"/>
      <c r="M87" s="58"/>
    </row>
    <row r="88" spans="1:13" ht="15.75">
      <c r="A88" s="59" t="s">
        <v>118</v>
      </c>
      <c r="B88" s="49" t="s">
        <v>26</v>
      </c>
      <c r="C88" s="47"/>
      <c r="D88" s="47"/>
      <c r="E88" s="47"/>
      <c r="F88" s="47"/>
      <c r="G88" s="47"/>
      <c r="H88" s="47"/>
      <c r="I88" s="58"/>
      <c r="J88" s="47"/>
      <c r="K88" s="58"/>
      <c r="L88" s="47"/>
      <c r="M88" s="58"/>
    </row>
    <row r="89" spans="1:13" ht="15.75">
      <c r="A89" s="49"/>
      <c r="B89" s="49" t="s">
        <v>27</v>
      </c>
      <c r="C89" s="47"/>
      <c r="D89" s="47"/>
      <c r="E89" s="47"/>
      <c r="F89" s="47"/>
      <c r="G89" s="47"/>
      <c r="H89" s="47"/>
      <c r="I89" s="58"/>
      <c r="J89" s="47"/>
      <c r="K89" s="58"/>
      <c r="L89" s="47"/>
      <c r="M89" s="58"/>
    </row>
    <row r="90" spans="1:13" ht="15.75">
      <c r="A90" s="49"/>
      <c r="B90" s="49" t="s">
        <v>222</v>
      </c>
      <c r="D90" s="47"/>
      <c r="E90" s="47"/>
      <c r="F90" s="47"/>
      <c r="G90" s="47"/>
      <c r="H90" s="47"/>
      <c r="I90" s="58"/>
      <c r="J90" s="47"/>
      <c r="K90" s="58"/>
      <c r="L90" s="47"/>
      <c r="M90" s="58"/>
    </row>
    <row r="91" spans="1:13" ht="15.75">
      <c r="A91" s="49"/>
      <c r="B91" s="49"/>
      <c r="C91" s="47"/>
      <c r="D91" s="47"/>
      <c r="E91" s="47"/>
      <c r="F91" s="47"/>
      <c r="G91" s="47"/>
      <c r="H91" s="47"/>
      <c r="I91" s="58"/>
      <c r="J91" s="47"/>
      <c r="K91" s="58"/>
      <c r="L91" s="47"/>
      <c r="M91" s="58"/>
    </row>
    <row r="92" spans="1:13" ht="15.75">
      <c r="A92" s="59"/>
      <c r="B92" s="61" t="s">
        <v>2</v>
      </c>
      <c r="C92" s="47" t="s">
        <v>232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5.75">
      <c r="A93" s="59"/>
      <c r="B93" s="49"/>
      <c r="C93" s="47" t="s">
        <v>234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5.75">
      <c r="A94" s="59"/>
      <c r="B94" s="49"/>
      <c r="C94" s="47" t="s">
        <v>233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5.75">
      <c r="A95" s="59"/>
      <c r="B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3" ht="15.75">
      <c r="A96" s="59"/>
      <c r="B96" s="61" t="s">
        <v>38</v>
      </c>
      <c r="C96" s="47" t="s">
        <v>235</v>
      </c>
    </row>
    <row r="97" spans="1:3" ht="15.75">
      <c r="A97" s="59"/>
      <c r="B97" s="61"/>
      <c r="C97" s="47" t="s">
        <v>236</v>
      </c>
    </row>
    <row r="98" spans="1:13" ht="15.75">
      <c r="A98" s="49"/>
      <c r="B98" s="49"/>
      <c r="C98" s="47" t="s">
        <v>237</v>
      </c>
      <c r="D98" s="50"/>
      <c r="E98" s="47"/>
      <c r="F98" s="47"/>
      <c r="G98" s="47"/>
      <c r="H98" s="50"/>
      <c r="I98" s="47"/>
      <c r="J98" s="47"/>
      <c r="K98" s="47"/>
      <c r="L98" s="47"/>
      <c r="M98" s="47"/>
    </row>
    <row r="99" spans="1:13" ht="15.75">
      <c r="A99" s="49"/>
      <c r="B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5" customHeight="1">
      <c r="A100" s="5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5" customHeight="1">
      <c r="A101" s="59" t="s">
        <v>119</v>
      </c>
      <c r="B101" s="47" t="s">
        <v>181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5" customHeight="1">
      <c r="A102" s="59"/>
      <c r="B102" s="47" t="s">
        <v>120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5" customHeight="1">
      <c r="A103" s="59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5" customHeight="1">
      <c r="A104" s="48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5" customHeight="1">
      <c r="A105" s="49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5" customHeight="1">
      <c r="A106" s="188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5" customHeight="1">
      <c r="A107" s="48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7.25" customHeight="1">
      <c r="A108" s="207" t="s">
        <v>37</v>
      </c>
      <c r="B108" s="207"/>
      <c r="C108" s="207"/>
      <c r="D108" s="207"/>
      <c r="E108" s="207"/>
      <c r="F108" s="207"/>
      <c r="G108" s="207"/>
      <c r="H108" s="207"/>
      <c r="I108" s="47"/>
      <c r="J108" s="47"/>
      <c r="L108" s="53"/>
      <c r="M108" s="47"/>
    </row>
    <row r="109" spans="1:13" ht="17.25" customHeight="1">
      <c r="A109" s="208" t="s">
        <v>52</v>
      </c>
      <c r="B109" s="208"/>
      <c r="C109" s="208"/>
      <c r="D109" s="208"/>
      <c r="E109" s="208"/>
      <c r="F109" s="208"/>
      <c r="G109" s="208"/>
      <c r="H109" s="208"/>
      <c r="I109" s="47"/>
      <c r="J109" s="47"/>
      <c r="L109" s="53"/>
      <c r="M109" s="47"/>
    </row>
    <row r="110" spans="1:13" ht="17.25" customHeight="1">
      <c r="A110" s="114"/>
      <c r="B110" s="114"/>
      <c r="C110" s="114"/>
      <c r="D110" s="114"/>
      <c r="E110" s="114"/>
      <c r="F110" s="114"/>
      <c r="G110" s="114"/>
      <c r="H110" s="114"/>
      <c r="I110" s="115"/>
      <c r="J110" s="115"/>
      <c r="K110" s="140"/>
      <c r="L110" s="141"/>
      <c r="M110" s="115"/>
    </row>
    <row r="111" spans="1:13" ht="17.25" customHeight="1">
      <c r="A111" s="72"/>
      <c r="B111" s="72"/>
      <c r="C111" s="72"/>
      <c r="D111" s="72"/>
      <c r="E111" s="72"/>
      <c r="F111" s="72"/>
      <c r="G111" s="72"/>
      <c r="H111" s="72"/>
      <c r="I111" s="47"/>
      <c r="J111" s="47"/>
      <c r="L111" s="53"/>
      <c r="M111" s="47"/>
    </row>
    <row r="112" spans="1:13" ht="17.25" customHeight="1">
      <c r="A112" s="48" t="s">
        <v>121</v>
      </c>
      <c r="B112" s="49"/>
      <c r="C112" s="47"/>
      <c r="D112" s="50"/>
      <c r="E112" s="47"/>
      <c r="F112" s="47"/>
      <c r="G112" s="47"/>
      <c r="H112" s="50"/>
      <c r="I112" s="47"/>
      <c r="J112" s="47"/>
      <c r="L112" s="53"/>
      <c r="M112" s="47"/>
    </row>
    <row r="113" spans="1:13" ht="17.25" customHeight="1">
      <c r="A113" s="48"/>
      <c r="B113" s="49"/>
      <c r="C113" s="47"/>
      <c r="D113" s="50"/>
      <c r="E113" s="47"/>
      <c r="F113" s="47"/>
      <c r="G113" s="47"/>
      <c r="H113" s="50"/>
      <c r="I113" s="47"/>
      <c r="J113" s="47"/>
      <c r="L113" s="53"/>
      <c r="M113" s="47"/>
    </row>
    <row r="114" spans="1:13" ht="17.25" customHeight="1">
      <c r="A114" s="49" t="s">
        <v>122</v>
      </c>
      <c r="B114" s="47" t="s">
        <v>183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7.25" customHeight="1">
      <c r="A115" s="49"/>
      <c r="B115" s="47" t="s">
        <v>190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7.25" customHeight="1">
      <c r="A116" s="49"/>
      <c r="B116" s="47" t="s">
        <v>206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7.25" customHeight="1">
      <c r="A117" s="49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2" customHeight="1">
      <c r="A118" s="49"/>
      <c r="B118" s="49"/>
      <c r="C118" s="47"/>
      <c r="D118" s="50"/>
      <c r="E118" s="47"/>
      <c r="F118" s="47"/>
      <c r="G118" s="47"/>
      <c r="H118" s="50"/>
      <c r="I118" s="47"/>
      <c r="J118" s="47"/>
      <c r="L118" s="53"/>
      <c r="M118" s="47"/>
    </row>
    <row r="119" spans="1:13" ht="17.25" customHeight="1">
      <c r="A119" s="49" t="s">
        <v>123</v>
      </c>
      <c r="B119" s="47" t="s">
        <v>199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7.25" customHeight="1">
      <c r="A120" s="49"/>
      <c r="B120" s="47" t="s">
        <v>200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7.25" customHeight="1">
      <c r="A121" s="49"/>
      <c r="B121" s="47" t="s">
        <v>201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ht="17.25" customHeight="1">
      <c r="A122" s="49"/>
      <c r="B122" s="47" t="s">
        <v>202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ht="17.25" customHeight="1">
      <c r="A123" s="49"/>
      <c r="B123" s="47" t="s">
        <v>238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ht="17.25" customHeight="1">
      <c r="A124" s="49"/>
      <c r="B124" s="47" t="s">
        <v>257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ht="17.25" customHeight="1">
      <c r="A125" s="49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14.25" customHeight="1">
      <c r="A126" s="49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ht="17.25" customHeight="1">
      <c r="A127" s="49" t="s">
        <v>124</v>
      </c>
      <c r="B127" s="47" t="s">
        <v>239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7.25" customHeight="1">
      <c r="A128" s="49"/>
      <c r="B128" s="47" t="s">
        <v>203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7.25" customHeight="1">
      <c r="A129" s="187"/>
      <c r="B129" s="47" t="s">
        <v>204</v>
      </c>
      <c r="C129" s="47"/>
      <c r="D129" s="47"/>
      <c r="E129" s="47"/>
      <c r="F129" s="47"/>
      <c r="G129" s="47"/>
      <c r="H129" s="50"/>
      <c r="I129" s="47"/>
      <c r="J129" s="47"/>
      <c r="L129" s="53"/>
      <c r="M129" s="47"/>
    </row>
    <row r="130" spans="1:13" ht="17.25" customHeight="1">
      <c r="A130" s="49"/>
      <c r="B130" s="47" t="s">
        <v>205</v>
      </c>
      <c r="C130" s="47"/>
      <c r="D130" s="47"/>
      <c r="E130" s="47"/>
      <c r="F130" s="47"/>
      <c r="G130" s="47"/>
      <c r="H130" s="50"/>
      <c r="I130" s="47"/>
      <c r="J130" s="47"/>
      <c r="L130" s="53"/>
      <c r="M130" s="47"/>
    </row>
    <row r="131" spans="1:13" ht="13.5" customHeight="1">
      <c r="A131" s="49"/>
      <c r="B131" s="47"/>
      <c r="C131" s="47"/>
      <c r="D131" s="47"/>
      <c r="E131" s="47"/>
      <c r="F131" s="47"/>
      <c r="G131" s="47"/>
      <c r="H131" s="50"/>
      <c r="I131" s="47"/>
      <c r="J131" s="47"/>
      <c r="L131" s="53"/>
      <c r="M131" s="47"/>
    </row>
    <row r="132" spans="1:13" ht="17.25" customHeight="1">
      <c r="A132" s="49" t="s">
        <v>125</v>
      </c>
      <c r="B132" s="49" t="s">
        <v>162</v>
      </c>
      <c r="C132" s="47"/>
      <c r="D132" s="50"/>
      <c r="E132" s="47"/>
      <c r="F132" s="47"/>
      <c r="G132" s="47"/>
      <c r="H132" s="50"/>
      <c r="I132" s="47"/>
      <c r="J132" s="47"/>
      <c r="L132" s="53"/>
      <c r="M132" s="47"/>
    </row>
    <row r="133" spans="1:13" ht="17.25" customHeight="1">
      <c r="A133" s="49"/>
      <c r="B133" s="49"/>
      <c r="C133" s="47"/>
      <c r="D133" s="50"/>
      <c r="E133" s="47"/>
      <c r="F133" s="47"/>
      <c r="G133" s="47"/>
      <c r="H133" s="50"/>
      <c r="I133" s="47"/>
      <c r="J133" s="47"/>
      <c r="L133" s="53"/>
      <c r="M133" s="47"/>
    </row>
    <row r="134" spans="1:13" ht="13.5" customHeight="1">
      <c r="A134" s="49"/>
      <c r="B134" s="49"/>
      <c r="C134" s="47"/>
      <c r="D134" s="50"/>
      <c r="E134" s="47"/>
      <c r="F134" s="47"/>
      <c r="G134" s="47"/>
      <c r="H134" s="50"/>
      <c r="I134" s="47"/>
      <c r="J134" s="47"/>
      <c r="L134" s="53"/>
      <c r="M134" s="47"/>
    </row>
    <row r="135" spans="1:13" ht="17.25" customHeight="1">
      <c r="A135" s="49" t="s">
        <v>126</v>
      </c>
      <c r="B135" s="49" t="s">
        <v>184</v>
      </c>
      <c r="C135" s="47"/>
      <c r="D135" s="47"/>
      <c r="E135" s="47"/>
      <c r="F135" s="47"/>
      <c r="G135" s="47"/>
      <c r="H135" s="47"/>
      <c r="L135" s="53"/>
      <c r="M135" s="47"/>
    </row>
    <row r="136" spans="1:13" ht="17.25" customHeight="1">
      <c r="A136" s="49"/>
      <c r="B136" s="49"/>
      <c r="C136" s="47"/>
      <c r="D136" s="47"/>
      <c r="E136" s="47"/>
      <c r="F136" s="47"/>
      <c r="G136" s="47"/>
      <c r="H136" s="47"/>
      <c r="L136" s="53"/>
      <c r="M136" s="47"/>
    </row>
    <row r="137" spans="1:13" ht="19.5" customHeight="1">
      <c r="A137" s="49"/>
      <c r="B137" s="49"/>
      <c r="C137" s="47"/>
      <c r="D137" s="47"/>
      <c r="E137" s="49"/>
      <c r="F137" s="47"/>
      <c r="G137" s="47"/>
      <c r="H137" s="47"/>
      <c r="I137" s="53" t="s">
        <v>0</v>
      </c>
      <c r="J137" s="47"/>
      <c r="K137" s="53" t="s">
        <v>36</v>
      </c>
      <c r="L137" s="53"/>
      <c r="M137" s="47"/>
    </row>
    <row r="138" spans="1:13" ht="19.5" customHeight="1">
      <c r="A138" s="49"/>
      <c r="B138" s="47"/>
      <c r="C138" s="47"/>
      <c r="D138" s="47"/>
      <c r="E138" s="49"/>
      <c r="F138" s="47"/>
      <c r="G138" s="47"/>
      <c r="H138" s="47"/>
      <c r="I138" s="53" t="s">
        <v>51</v>
      </c>
      <c r="J138" s="47"/>
      <c r="K138" s="53" t="s">
        <v>44</v>
      </c>
      <c r="L138" s="53"/>
      <c r="M138" s="47"/>
    </row>
    <row r="139" spans="1:13" ht="19.5" customHeight="1">
      <c r="A139" s="49"/>
      <c r="B139" s="47"/>
      <c r="C139" s="47"/>
      <c r="D139" s="47"/>
      <c r="E139" s="49"/>
      <c r="F139" s="47"/>
      <c r="G139" s="47"/>
      <c r="H139" s="47"/>
      <c r="I139" s="53" t="s">
        <v>21</v>
      </c>
      <c r="J139" s="47"/>
      <c r="K139" s="53" t="s">
        <v>21</v>
      </c>
      <c r="L139" s="53"/>
      <c r="M139" s="47"/>
    </row>
    <row r="140" spans="1:13" ht="19.5" customHeight="1">
      <c r="A140" s="49"/>
      <c r="B140" s="47"/>
      <c r="C140" s="47"/>
      <c r="D140" s="47"/>
      <c r="E140" s="47"/>
      <c r="F140" s="47"/>
      <c r="G140" s="47"/>
      <c r="H140" s="47"/>
      <c r="I140" s="54" t="s">
        <v>53</v>
      </c>
      <c r="J140" s="47"/>
      <c r="K140" s="54" t="s">
        <v>53</v>
      </c>
      <c r="L140" s="53"/>
      <c r="M140" s="47"/>
    </row>
    <row r="141" spans="1:13" ht="19.5" customHeight="1">
      <c r="A141" s="49"/>
      <c r="B141" s="47"/>
      <c r="C141" s="47"/>
      <c r="D141" s="47"/>
      <c r="E141" s="47"/>
      <c r="F141" s="47"/>
      <c r="G141" s="47"/>
      <c r="H141" s="47"/>
      <c r="I141" s="55" t="s">
        <v>1</v>
      </c>
      <c r="J141" s="47"/>
      <c r="K141" s="55" t="s">
        <v>1</v>
      </c>
      <c r="L141" s="53"/>
      <c r="M141" s="47"/>
    </row>
    <row r="142" spans="1:13" ht="19.5" customHeight="1">
      <c r="A142" s="49"/>
      <c r="B142" s="47" t="s">
        <v>185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53"/>
      <c r="M142" s="47"/>
    </row>
    <row r="143" spans="1:13" ht="19.5" customHeight="1">
      <c r="A143" s="49"/>
      <c r="B143" s="49" t="s">
        <v>13</v>
      </c>
      <c r="C143" s="47"/>
      <c r="D143" s="47"/>
      <c r="E143" s="47"/>
      <c r="F143" s="49"/>
      <c r="G143" s="47"/>
      <c r="H143" s="47"/>
      <c r="I143" s="63">
        <v>1735</v>
      </c>
      <c r="J143" s="47"/>
      <c r="K143" s="63">
        <v>3472</v>
      </c>
      <c r="L143" s="53"/>
      <c r="M143" s="47"/>
    </row>
    <row r="144" spans="1:13" ht="19.5" customHeight="1">
      <c r="A144" s="49"/>
      <c r="B144" s="49" t="s">
        <v>34</v>
      </c>
      <c r="C144" s="47"/>
      <c r="D144" s="47"/>
      <c r="E144" s="50"/>
      <c r="F144" s="50"/>
      <c r="G144" s="50"/>
      <c r="H144" s="47"/>
      <c r="I144" s="65">
        <v>0</v>
      </c>
      <c r="J144" s="47"/>
      <c r="K144" s="65">
        <v>0</v>
      </c>
      <c r="L144" s="53"/>
      <c r="M144" s="47"/>
    </row>
    <row r="145" spans="1:13" ht="19.5" customHeight="1">
      <c r="A145" s="49"/>
      <c r="B145" s="49" t="s">
        <v>35</v>
      </c>
      <c r="C145" s="47"/>
      <c r="D145" s="47"/>
      <c r="E145" s="50"/>
      <c r="F145" s="50"/>
      <c r="G145" s="50"/>
      <c r="H145" s="47"/>
      <c r="I145" s="65">
        <v>-1736</v>
      </c>
      <c r="J145" s="47"/>
      <c r="K145" s="65">
        <v>-1736</v>
      </c>
      <c r="L145" s="53"/>
      <c r="M145" s="47"/>
    </row>
    <row r="146" spans="1:13" ht="17.25" customHeight="1" thickBot="1">
      <c r="A146" s="49"/>
      <c r="B146" s="49"/>
      <c r="C146" s="47"/>
      <c r="D146" s="47"/>
      <c r="E146" s="50"/>
      <c r="F146" s="50"/>
      <c r="G146" s="50"/>
      <c r="H146" s="47"/>
      <c r="I146" s="64">
        <f>SUM(I143:I145)</f>
        <v>-1</v>
      </c>
      <c r="J146" s="47"/>
      <c r="K146" s="64">
        <f>SUM(K143:K145)</f>
        <v>1736</v>
      </c>
      <c r="L146" s="53"/>
      <c r="M146" s="47"/>
    </row>
    <row r="147" spans="1:13" ht="17.25" customHeight="1">
      <c r="A147" s="49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53"/>
      <c r="M147" s="47"/>
    </row>
    <row r="148" spans="1:13" ht="17.25" customHeight="1">
      <c r="A148" s="49"/>
      <c r="B148" s="47" t="s">
        <v>186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53"/>
      <c r="M148" s="47"/>
    </row>
    <row r="149" spans="1:13" ht="17.25" customHeight="1">
      <c r="A149" s="49"/>
      <c r="B149" s="47" t="s">
        <v>187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53"/>
      <c r="M149" s="47"/>
    </row>
    <row r="150" spans="1:13" ht="17.25" customHeight="1">
      <c r="A150" s="49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53"/>
      <c r="M150" s="47"/>
    </row>
    <row r="151" spans="1:13" ht="14.25" customHeight="1">
      <c r="A151" s="49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53"/>
      <c r="M151" s="47"/>
    </row>
    <row r="152" spans="1:13" ht="17.25" customHeight="1">
      <c r="A152" s="49" t="s">
        <v>127</v>
      </c>
      <c r="B152" s="49" t="s">
        <v>188</v>
      </c>
      <c r="C152" s="47"/>
      <c r="D152" s="50"/>
      <c r="E152" s="47"/>
      <c r="F152" s="47"/>
      <c r="G152" s="47"/>
      <c r="H152" s="50"/>
      <c r="I152" s="47"/>
      <c r="J152" s="47"/>
      <c r="L152" s="53"/>
      <c r="M152" s="47"/>
    </row>
    <row r="153" spans="1:13" ht="17.25" customHeight="1">
      <c r="A153" s="49"/>
      <c r="B153" s="49" t="s">
        <v>189</v>
      </c>
      <c r="C153" s="47"/>
      <c r="D153" s="50"/>
      <c r="E153" s="47"/>
      <c r="F153" s="47"/>
      <c r="G153" s="47"/>
      <c r="H153" s="50"/>
      <c r="I153" s="47"/>
      <c r="J153" s="47"/>
      <c r="L153" s="53"/>
      <c r="M153" s="47"/>
    </row>
    <row r="154" spans="1:13" ht="17.25" customHeight="1">
      <c r="A154" s="49"/>
      <c r="B154" s="49"/>
      <c r="C154" s="47"/>
      <c r="D154" s="50"/>
      <c r="E154" s="47"/>
      <c r="F154" s="47"/>
      <c r="G154" s="47"/>
      <c r="H154" s="50"/>
      <c r="I154" s="47"/>
      <c r="J154" s="47"/>
      <c r="L154" s="53"/>
      <c r="M154" s="47"/>
    </row>
    <row r="155" spans="1:13" ht="17.25" customHeight="1">
      <c r="A155" s="55"/>
      <c r="B155" s="49"/>
      <c r="C155" s="47"/>
      <c r="D155" s="50"/>
      <c r="E155" s="47"/>
      <c r="F155" s="47"/>
      <c r="G155" s="47"/>
      <c r="H155" s="50"/>
      <c r="I155" s="47"/>
      <c r="J155" s="47"/>
      <c r="L155" s="53"/>
      <c r="M155" s="47"/>
    </row>
    <row r="156" spans="1:13" ht="17.25" customHeight="1">
      <c r="A156" s="207" t="s">
        <v>37</v>
      </c>
      <c r="B156" s="207"/>
      <c r="C156" s="207"/>
      <c r="D156" s="207"/>
      <c r="E156" s="207"/>
      <c r="F156" s="207"/>
      <c r="G156" s="207"/>
      <c r="H156" s="207"/>
      <c r="I156" s="47"/>
      <c r="J156" s="47"/>
      <c r="L156" s="53"/>
      <c r="M156" s="47"/>
    </row>
    <row r="157" spans="1:13" ht="17.25" customHeight="1">
      <c r="A157" s="208" t="s">
        <v>52</v>
      </c>
      <c r="B157" s="208"/>
      <c r="C157" s="208"/>
      <c r="D157" s="208"/>
      <c r="E157" s="208"/>
      <c r="F157" s="208"/>
      <c r="G157" s="208"/>
      <c r="H157" s="208"/>
      <c r="I157" s="47"/>
      <c r="J157" s="47"/>
      <c r="L157" s="53"/>
      <c r="M157" s="47"/>
    </row>
    <row r="158" spans="1:13" ht="17.25" customHeight="1">
      <c r="A158" s="114"/>
      <c r="B158" s="114"/>
      <c r="C158" s="114"/>
      <c r="D158" s="114"/>
      <c r="E158" s="114"/>
      <c r="F158" s="114"/>
      <c r="G158" s="114"/>
      <c r="H158" s="114"/>
      <c r="I158" s="115"/>
      <c r="J158" s="115"/>
      <c r="K158" s="140"/>
      <c r="L158" s="141"/>
      <c r="M158" s="115"/>
    </row>
    <row r="159" spans="1:13" ht="17.25" customHeight="1">
      <c r="A159" s="55"/>
      <c r="B159" s="49"/>
      <c r="C159" s="47"/>
      <c r="D159" s="50"/>
      <c r="E159" s="47"/>
      <c r="F159" s="47"/>
      <c r="G159" s="47"/>
      <c r="H159" s="50"/>
      <c r="I159" s="47"/>
      <c r="J159" s="47"/>
      <c r="L159" s="53"/>
      <c r="M159" s="47"/>
    </row>
    <row r="160" spans="1:13" ht="17.25" customHeight="1">
      <c r="A160" s="48" t="s">
        <v>121</v>
      </c>
      <c r="B160" s="49"/>
      <c r="C160" s="47"/>
      <c r="D160" s="50"/>
      <c r="E160" s="47"/>
      <c r="F160" s="47"/>
      <c r="G160" s="47"/>
      <c r="H160" s="50"/>
      <c r="I160" s="47"/>
      <c r="J160" s="47"/>
      <c r="L160" s="53"/>
      <c r="M160" s="47"/>
    </row>
    <row r="161" spans="1:13" ht="17.25" customHeight="1">
      <c r="A161" s="48" t="s">
        <v>217</v>
      </c>
      <c r="B161" s="49"/>
      <c r="C161" s="47"/>
      <c r="D161" s="50"/>
      <c r="E161" s="47"/>
      <c r="F161" s="47"/>
      <c r="G161" s="47"/>
      <c r="H161" s="50"/>
      <c r="I161" s="47"/>
      <c r="J161" s="47"/>
      <c r="L161" s="53"/>
      <c r="M161" s="47"/>
    </row>
    <row r="162" spans="1:13" ht="17.25" customHeight="1">
      <c r="A162" s="55"/>
      <c r="B162" s="49"/>
      <c r="C162" s="47"/>
      <c r="D162" s="50"/>
      <c r="E162" s="47"/>
      <c r="F162" s="47"/>
      <c r="G162" s="47"/>
      <c r="H162" s="50"/>
      <c r="I162" s="47"/>
      <c r="J162" s="47"/>
      <c r="L162" s="53"/>
      <c r="M162" s="47"/>
    </row>
    <row r="163" spans="1:13" ht="17.25" customHeight="1">
      <c r="A163" s="49" t="s">
        <v>128</v>
      </c>
      <c r="B163" s="49" t="s">
        <v>251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ht="17.25" customHeight="1">
      <c r="A164" s="49"/>
      <c r="B164" s="49"/>
      <c r="C164" s="47"/>
      <c r="D164" s="47"/>
      <c r="E164" s="47"/>
      <c r="F164" s="47"/>
      <c r="G164" s="47"/>
      <c r="H164" s="47"/>
      <c r="I164" s="47"/>
      <c r="J164" s="47"/>
      <c r="K164" s="53" t="s">
        <v>1</v>
      </c>
      <c r="L164" s="47"/>
      <c r="M164" s="47"/>
    </row>
    <row r="165" spans="1:13" ht="17.25" customHeight="1" thickBot="1">
      <c r="A165" s="49"/>
      <c r="B165" s="49"/>
      <c r="C165" s="47" t="s">
        <v>164</v>
      </c>
      <c r="D165" s="47"/>
      <c r="E165" s="47"/>
      <c r="F165" s="47"/>
      <c r="G165" s="47"/>
      <c r="H165" s="47"/>
      <c r="I165" s="47"/>
      <c r="J165" s="47"/>
      <c r="K165" s="69">
        <v>2156</v>
      </c>
      <c r="L165" s="47"/>
      <c r="M165" s="47"/>
    </row>
    <row r="166" spans="1:13" ht="17.25" customHeight="1" thickBot="1">
      <c r="A166" s="49"/>
      <c r="B166" s="49"/>
      <c r="C166" s="47" t="s">
        <v>165</v>
      </c>
      <c r="D166" s="47"/>
      <c r="E166" s="47"/>
      <c r="F166" s="47"/>
      <c r="G166" s="47"/>
      <c r="H166" s="47"/>
      <c r="I166" s="47"/>
      <c r="J166" s="47"/>
      <c r="K166" s="70">
        <v>2156</v>
      </c>
      <c r="L166" s="47"/>
      <c r="M166" s="47"/>
    </row>
    <row r="167" spans="1:13" ht="17.25" customHeight="1" thickBot="1">
      <c r="A167" s="49"/>
      <c r="B167" s="49"/>
      <c r="C167" s="47" t="s">
        <v>166</v>
      </c>
      <c r="D167" s="47"/>
      <c r="E167" s="47"/>
      <c r="F167" s="47"/>
      <c r="G167" s="47"/>
      <c r="H167" s="47"/>
      <c r="I167" s="47"/>
      <c r="J167" s="47"/>
      <c r="K167" s="69">
        <v>1562</v>
      </c>
      <c r="L167" s="47"/>
      <c r="M167" s="47"/>
    </row>
    <row r="168" spans="1:13" ht="17.25" customHeight="1">
      <c r="A168" s="49"/>
      <c r="B168" s="57"/>
      <c r="C168" s="58"/>
      <c r="D168" s="58"/>
      <c r="E168" s="47"/>
      <c r="F168" s="47"/>
      <c r="G168" s="47"/>
      <c r="H168" s="58"/>
      <c r="I168" s="47"/>
      <c r="J168" s="47"/>
      <c r="M168" s="47"/>
    </row>
    <row r="169" spans="1:13" ht="17.25" customHeight="1">
      <c r="A169" s="49"/>
      <c r="B169" s="67" t="s">
        <v>95</v>
      </c>
      <c r="C169" s="47"/>
      <c r="D169" s="47"/>
      <c r="E169" s="33"/>
      <c r="F169" s="68"/>
      <c r="G169" s="47"/>
      <c r="H169" s="58"/>
      <c r="I169" s="47"/>
      <c r="J169" s="47"/>
      <c r="M169" s="47"/>
    </row>
    <row r="170" spans="1:13" ht="17.25" customHeight="1">
      <c r="A170" s="49"/>
      <c r="B170" s="67"/>
      <c r="C170" s="47"/>
      <c r="D170" s="47"/>
      <c r="E170" s="33"/>
      <c r="F170" s="68"/>
      <c r="G170" s="47"/>
      <c r="H170" s="58"/>
      <c r="I170" s="47"/>
      <c r="J170" s="47"/>
      <c r="M170" s="47"/>
    </row>
    <row r="171" spans="1:13" ht="17.25" customHeight="1">
      <c r="A171" s="49"/>
      <c r="B171" s="47"/>
      <c r="C171" s="47"/>
      <c r="D171" s="47"/>
      <c r="E171" s="33"/>
      <c r="F171" s="68"/>
      <c r="G171" s="47"/>
      <c r="H171" s="58"/>
      <c r="I171" s="47"/>
      <c r="J171" s="47"/>
      <c r="K171" s="53" t="s">
        <v>1</v>
      </c>
      <c r="L171" s="53"/>
      <c r="M171" s="47"/>
    </row>
    <row r="172" spans="1:13" ht="17.25" customHeight="1" thickBot="1">
      <c r="A172" s="49"/>
      <c r="B172" s="47"/>
      <c r="C172" s="33" t="s">
        <v>48</v>
      </c>
      <c r="D172" s="33"/>
      <c r="E172" s="47"/>
      <c r="F172" s="47"/>
      <c r="G172" s="47"/>
      <c r="H172" s="58"/>
      <c r="I172" s="47"/>
      <c r="J172" s="47"/>
      <c r="K172" s="69">
        <v>1000</v>
      </c>
      <c r="L172" s="56"/>
      <c r="M172" s="47"/>
    </row>
    <row r="173" spans="1:13" ht="17.25" customHeight="1" thickBot="1">
      <c r="A173" s="49"/>
      <c r="B173" s="47"/>
      <c r="C173" s="33" t="s">
        <v>49</v>
      </c>
      <c r="D173" s="33"/>
      <c r="E173" s="47"/>
      <c r="F173" s="47"/>
      <c r="G173" s="47"/>
      <c r="H173" s="58"/>
      <c r="I173" s="47"/>
      <c r="J173" s="47"/>
      <c r="K173" s="70">
        <v>1000</v>
      </c>
      <c r="L173" s="56"/>
      <c r="M173" s="47"/>
    </row>
    <row r="174" spans="1:13" ht="17.25" customHeight="1" thickBot="1">
      <c r="A174" s="49"/>
      <c r="B174" s="47"/>
      <c r="C174" s="33" t="s">
        <v>50</v>
      </c>
      <c r="D174" s="33"/>
      <c r="E174" s="47"/>
      <c r="F174" s="47"/>
      <c r="G174" s="47"/>
      <c r="H174" s="58"/>
      <c r="I174" s="47"/>
      <c r="J174" s="47"/>
      <c r="K174" s="69">
        <v>1145</v>
      </c>
      <c r="L174" s="56"/>
      <c r="M174" s="47"/>
    </row>
    <row r="175" spans="1:13" ht="17.25" customHeight="1">
      <c r="A175" s="49"/>
      <c r="B175" s="47"/>
      <c r="C175" s="47"/>
      <c r="D175" s="47"/>
      <c r="E175" s="47"/>
      <c r="F175" s="47"/>
      <c r="G175" s="47"/>
      <c r="H175" s="58"/>
      <c r="I175" s="47"/>
      <c r="J175" s="47"/>
      <c r="K175" s="47"/>
      <c r="L175" s="47"/>
      <c r="M175" s="47"/>
    </row>
    <row r="176" spans="1:13" ht="15" customHeight="1">
      <c r="A176" s="49"/>
      <c r="B176" s="49"/>
      <c r="C176" s="50"/>
      <c r="D176" s="47"/>
      <c r="E176" s="47"/>
      <c r="F176" s="47"/>
      <c r="G176" s="47"/>
      <c r="H176" s="50"/>
      <c r="I176" s="47"/>
      <c r="J176" s="47"/>
      <c r="L176" s="53"/>
      <c r="M176" s="47"/>
    </row>
    <row r="177" spans="1:2" ht="15" customHeight="1">
      <c r="A177" s="49" t="s">
        <v>129</v>
      </c>
      <c r="B177" s="49" t="s">
        <v>191</v>
      </c>
    </row>
    <row r="178" ht="15" customHeight="1">
      <c r="A178" s="49"/>
    </row>
    <row r="179" spans="1:13" ht="15" customHeight="1">
      <c r="A179" s="49" t="s">
        <v>131</v>
      </c>
      <c r="B179" s="59" t="s">
        <v>192</v>
      </c>
      <c r="C179" s="50"/>
      <c r="D179" s="47"/>
      <c r="E179" s="47"/>
      <c r="F179" s="47"/>
      <c r="G179" s="47"/>
      <c r="H179" s="50"/>
      <c r="I179" s="47"/>
      <c r="J179" s="47"/>
      <c r="L179" s="53"/>
      <c r="M179" s="47"/>
    </row>
    <row r="180" spans="1:13" ht="15" customHeight="1">
      <c r="A180" s="59"/>
      <c r="B180" s="59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1:13" ht="15" customHeight="1">
      <c r="A181" s="59" t="s">
        <v>132</v>
      </c>
      <c r="B181" s="49" t="s">
        <v>22</v>
      </c>
      <c r="C181" s="47"/>
      <c r="D181" s="47"/>
      <c r="E181" s="47"/>
      <c r="F181" s="60"/>
      <c r="G181" s="47"/>
      <c r="H181" s="47"/>
      <c r="I181" s="47"/>
      <c r="J181" s="47"/>
      <c r="K181" s="47"/>
      <c r="L181" s="47"/>
      <c r="M181" s="47"/>
    </row>
    <row r="182" spans="1:13" ht="15" customHeight="1">
      <c r="A182" s="189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1:13" ht="15" customHeight="1">
      <c r="A183" s="49" t="s">
        <v>133</v>
      </c>
      <c r="B183" s="49" t="s">
        <v>134</v>
      </c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1:13" ht="15" customHeight="1">
      <c r="A184" s="188"/>
      <c r="B184" s="47" t="s">
        <v>135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1:13" ht="15" customHeight="1">
      <c r="A185" s="49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1:13" ht="15" customHeight="1">
      <c r="A186" s="59" t="s">
        <v>136</v>
      </c>
      <c r="B186" s="49" t="s">
        <v>243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1:13" ht="15" customHeight="1">
      <c r="A187" s="49"/>
      <c r="B187" s="47" t="s">
        <v>245</v>
      </c>
      <c r="C187" s="47"/>
      <c r="D187" s="47"/>
      <c r="E187" s="50"/>
      <c r="F187" s="50"/>
      <c r="G187" s="50"/>
      <c r="H187" s="47"/>
      <c r="I187" s="47"/>
      <c r="J187" s="62"/>
      <c r="K187" s="50"/>
      <c r="L187" s="50"/>
      <c r="M187" s="47"/>
    </row>
    <row r="188" spans="1:13" ht="15" customHeight="1">
      <c r="A188" s="49"/>
      <c r="B188" s="47" t="s">
        <v>244</v>
      </c>
      <c r="C188" s="47"/>
      <c r="D188" s="47"/>
      <c r="E188" s="50"/>
      <c r="F188" s="50"/>
      <c r="G188" s="50"/>
      <c r="H188" s="47"/>
      <c r="I188" s="47"/>
      <c r="J188" s="62"/>
      <c r="K188" s="50"/>
      <c r="L188" s="50"/>
      <c r="M188" s="47"/>
    </row>
    <row r="189" spans="1:13" ht="15" customHeight="1">
      <c r="A189" s="49"/>
      <c r="B189" s="47" t="s">
        <v>250</v>
      </c>
      <c r="C189" s="47"/>
      <c r="D189" s="47"/>
      <c r="E189" s="50"/>
      <c r="F189" s="50"/>
      <c r="G189" s="50"/>
      <c r="H189" s="47"/>
      <c r="I189" s="47"/>
      <c r="J189" s="62"/>
      <c r="K189" s="50"/>
      <c r="L189" s="50"/>
      <c r="M189" s="47"/>
    </row>
    <row r="190" spans="1:13" ht="15" customHeight="1">
      <c r="A190" s="49"/>
      <c r="B190" s="47" t="s">
        <v>258</v>
      </c>
      <c r="C190" s="47"/>
      <c r="D190" s="47"/>
      <c r="E190" s="50"/>
      <c r="F190" s="50"/>
      <c r="G190" s="50"/>
      <c r="H190" s="47"/>
      <c r="I190" s="47"/>
      <c r="J190" s="62"/>
      <c r="K190" s="50"/>
      <c r="L190" s="50"/>
      <c r="M190" s="47"/>
    </row>
    <row r="191" spans="1:13" ht="15" customHeight="1">
      <c r="A191" s="49"/>
      <c r="B191" s="47"/>
      <c r="C191" s="47"/>
      <c r="D191" s="47"/>
      <c r="E191" s="50"/>
      <c r="F191" s="50"/>
      <c r="G191" s="50"/>
      <c r="H191" s="47"/>
      <c r="I191" s="47"/>
      <c r="J191" s="62"/>
      <c r="K191" s="50"/>
      <c r="L191" s="50"/>
      <c r="M191" s="47"/>
    </row>
    <row r="192" spans="1:13" ht="15" customHeight="1">
      <c r="A192" s="49"/>
      <c r="B192" s="47" t="s">
        <v>240</v>
      </c>
      <c r="C192" s="47"/>
      <c r="D192" s="47"/>
      <c r="E192" s="50"/>
      <c r="F192" s="50"/>
      <c r="G192" s="50"/>
      <c r="H192" s="47"/>
      <c r="I192" s="47"/>
      <c r="J192" s="62"/>
      <c r="K192" s="50"/>
      <c r="L192" s="50"/>
      <c r="M192" s="47"/>
    </row>
    <row r="193" spans="1:13" ht="15" customHeight="1">
      <c r="A193" s="49"/>
      <c r="B193" s="47" t="s">
        <v>241</v>
      </c>
      <c r="C193" s="47" t="s">
        <v>246</v>
      </c>
      <c r="D193" s="47"/>
      <c r="E193" s="50"/>
      <c r="F193" s="50"/>
      <c r="G193" s="50"/>
      <c r="H193" s="47"/>
      <c r="I193" s="47"/>
      <c r="J193" s="62"/>
      <c r="K193" s="50"/>
      <c r="L193" s="50"/>
      <c r="M193" s="47"/>
    </row>
    <row r="194" spans="1:13" ht="15" customHeight="1">
      <c r="A194" s="49"/>
      <c r="B194" s="47"/>
      <c r="C194" s="47" t="s">
        <v>247</v>
      </c>
      <c r="D194" s="47"/>
      <c r="E194" s="50"/>
      <c r="F194" s="50"/>
      <c r="G194" s="50"/>
      <c r="H194" s="47"/>
      <c r="I194" s="47"/>
      <c r="J194" s="62"/>
      <c r="K194" s="50"/>
      <c r="L194" s="50"/>
      <c r="M194" s="47"/>
    </row>
    <row r="195" spans="1:13" ht="15" customHeight="1">
      <c r="A195" s="49"/>
      <c r="B195" s="47"/>
      <c r="C195" s="47"/>
      <c r="D195" s="47"/>
      <c r="E195" s="50"/>
      <c r="F195" s="50"/>
      <c r="G195" s="50"/>
      <c r="H195" s="47"/>
      <c r="I195" s="47"/>
      <c r="J195" s="62"/>
      <c r="K195" s="50"/>
      <c r="L195" s="50"/>
      <c r="M195" s="47"/>
    </row>
    <row r="196" spans="1:13" ht="15" customHeight="1">
      <c r="A196" s="49"/>
      <c r="B196" s="47" t="s">
        <v>242</v>
      </c>
      <c r="C196" s="47" t="s">
        <v>248</v>
      </c>
      <c r="D196" s="47"/>
      <c r="E196" s="50"/>
      <c r="F196" s="50"/>
      <c r="G196" s="50"/>
      <c r="H196" s="47"/>
      <c r="I196" s="47"/>
      <c r="J196" s="62"/>
      <c r="K196" s="50"/>
      <c r="L196" s="50"/>
      <c r="M196" s="47"/>
    </row>
    <row r="197" spans="1:13" ht="15" customHeight="1">
      <c r="A197" s="49"/>
      <c r="B197" s="47"/>
      <c r="C197" s="47" t="s">
        <v>249</v>
      </c>
      <c r="D197" s="47"/>
      <c r="E197" s="50"/>
      <c r="F197" s="50"/>
      <c r="G197" s="50"/>
      <c r="H197" s="47"/>
      <c r="I197" s="47"/>
      <c r="J197" s="62"/>
      <c r="K197" s="50"/>
      <c r="L197" s="50"/>
      <c r="M197" s="47"/>
    </row>
    <row r="198" spans="1:13" ht="15" customHeight="1">
      <c r="A198" s="49"/>
      <c r="B198" s="47"/>
      <c r="C198" s="47"/>
      <c r="D198" s="47"/>
      <c r="E198" s="50"/>
      <c r="F198" s="50"/>
      <c r="G198" s="50"/>
      <c r="H198" s="47"/>
      <c r="I198" s="47"/>
      <c r="J198" s="62"/>
      <c r="K198" s="50"/>
      <c r="L198" s="50"/>
      <c r="M198" s="47"/>
    </row>
    <row r="199" spans="1:13" ht="15" customHeight="1">
      <c r="A199" s="49"/>
      <c r="B199" s="47"/>
      <c r="C199" s="47"/>
      <c r="D199" s="47"/>
      <c r="E199" s="50"/>
      <c r="F199" s="50"/>
      <c r="G199" s="50"/>
      <c r="H199" s="47"/>
      <c r="I199" s="47"/>
      <c r="J199" s="62"/>
      <c r="K199" s="50"/>
      <c r="L199" s="50"/>
      <c r="M199" s="47"/>
    </row>
    <row r="200" spans="1:13" ht="15" customHeight="1">
      <c r="A200" s="49"/>
      <c r="B200" s="47"/>
      <c r="C200" s="47"/>
      <c r="D200" s="47"/>
      <c r="E200" s="50"/>
      <c r="F200" s="50"/>
      <c r="G200" s="50"/>
      <c r="H200" s="47"/>
      <c r="I200" s="47"/>
      <c r="J200" s="62"/>
      <c r="K200" s="50"/>
      <c r="L200" s="50"/>
      <c r="M200" s="47"/>
    </row>
    <row r="201" spans="1:13" ht="15" customHeight="1">
      <c r="A201" s="49"/>
      <c r="B201" s="47"/>
      <c r="C201" s="47"/>
      <c r="D201" s="47"/>
      <c r="E201" s="50"/>
      <c r="F201" s="50"/>
      <c r="G201" s="50"/>
      <c r="H201" s="47"/>
      <c r="I201" s="47"/>
      <c r="J201" s="62"/>
      <c r="K201" s="50"/>
      <c r="L201" s="50"/>
      <c r="M201" s="47"/>
    </row>
    <row r="202" spans="1:13" ht="15" customHeight="1">
      <c r="A202" s="49"/>
      <c r="B202" s="47"/>
      <c r="C202" s="47"/>
      <c r="D202" s="47"/>
      <c r="E202" s="50"/>
      <c r="F202" s="50"/>
      <c r="G202" s="50"/>
      <c r="H202" s="47"/>
      <c r="I202" s="47"/>
      <c r="J202" s="62"/>
      <c r="K202" s="50"/>
      <c r="L202" s="50"/>
      <c r="M202" s="47"/>
    </row>
    <row r="203" spans="1:13" ht="15" customHeight="1">
      <c r="A203" s="49"/>
      <c r="B203" s="47"/>
      <c r="C203" s="47"/>
      <c r="D203" s="47"/>
      <c r="E203" s="50"/>
      <c r="F203" s="50"/>
      <c r="G203" s="50"/>
      <c r="H203" s="47"/>
      <c r="I203" s="47"/>
      <c r="J203" s="62"/>
      <c r="K203" s="50"/>
      <c r="L203" s="50"/>
      <c r="M203" s="47"/>
    </row>
    <row r="204" spans="1:13" ht="15" customHeight="1">
      <c r="A204" s="49"/>
      <c r="B204" s="47"/>
      <c r="C204" s="47"/>
      <c r="D204" s="47"/>
      <c r="E204" s="50"/>
      <c r="F204" s="50"/>
      <c r="G204" s="50"/>
      <c r="H204" s="47"/>
      <c r="I204" s="47"/>
      <c r="J204" s="62"/>
      <c r="K204" s="50"/>
      <c r="L204" s="50"/>
      <c r="M204" s="47"/>
    </row>
    <row r="205" spans="1:13" ht="15" customHeight="1">
      <c r="A205" s="49"/>
      <c r="B205" s="47"/>
      <c r="C205" s="47"/>
      <c r="D205" s="47"/>
      <c r="E205" s="50"/>
      <c r="F205" s="50"/>
      <c r="G205" s="50"/>
      <c r="H205" s="47"/>
      <c r="I205" s="47"/>
      <c r="J205" s="62"/>
      <c r="K205" s="50"/>
      <c r="L205" s="50"/>
      <c r="M205" s="47"/>
    </row>
    <row r="206" spans="1:13" ht="15" customHeight="1">
      <c r="A206" s="49"/>
      <c r="B206" s="47"/>
      <c r="C206" s="47"/>
      <c r="D206" s="47"/>
      <c r="E206" s="50"/>
      <c r="F206" s="50"/>
      <c r="G206" s="50"/>
      <c r="H206" s="47"/>
      <c r="I206" s="47"/>
      <c r="J206" s="62"/>
      <c r="K206" s="50"/>
      <c r="L206" s="50"/>
      <c r="M206" s="47"/>
    </row>
    <row r="207" spans="1:13" ht="15" customHeight="1">
      <c r="A207" s="49"/>
      <c r="B207" s="47"/>
      <c r="C207" s="47"/>
      <c r="D207" s="47"/>
      <c r="E207" s="50"/>
      <c r="F207" s="50"/>
      <c r="G207" s="50"/>
      <c r="H207" s="47"/>
      <c r="I207" s="47"/>
      <c r="J207" s="62"/>
      <c r="K207" s="50"/>
      <c r="L207" s="50"/>
      <c r="M207" s="47"/>
    </row>
    <row r="208" spans="1:13" ht="15" customHeight="1">
      <c r="A208" s="207" t="s">
        <v>37</v>
      </c>
      <c r="B208" s="207"/>
      <c r="C208" s="207"/>
      <c r="D208" s="207"/>
      <c r="E208" s="207"/>
      <c r="F208" s="207"/>
      <c r="G208" s="207"/>
      <c r="H208" s="207"/>
      <c r="I208" s="47"/>
      <c r="J208" s="62"/>
      <c r="K208" s="50"/>
      <c r="L208" s="50"/>
      <c r="M208" s="47"/>
    </row>
    <row r="209" spans="1:13" ht="15" customHeight="1">
      <c r="A209" s="208" t="s">
        <v>52</v>
      </c>
      <c r="B209" s="208"/>
      <c r="C209" s="208"/>
      <c r="D209" s="208"/>
      <c r="E209" s="208"/>
      <c r="F209" s="208"/>
      <c r="G209" s="208"/>
      <c r="H209" s="208"/>
      <c r="I209" s="47"/>
      <c r="J209" s="62"/>
      <c r="K209" s="50"/>
      <c r="L209" s="50"/>
      <c r="M209" s="47"/>
    </row>
    <row r="210" spans="1:13" ht="15" customHeight="1">
      <c r="A210" s="114"/>
      <c r="B210" s="114"/>
      <c r="C210" s="114"/>
      <c r="D210" s="114"/>
      <c r="E210" s="114"/>
      <c r="F210" s="114"/>
      <c r="G210" s="114"/>
      <c r="H210" s="114"/>
      <c r="I210" s="115"/>
      <c r="J210" s="192"/>
      <c r="K210" s="193"/>
      <c r="L210" s="193"/>
      <c r="M210" s="115"/>
    </row>
    <row r="211" spans="1:13" ht="15" customHeight="1">
      <c r="A211" s="55"/>
      <c r="B211" s="49"/>
      <c r="C211" s="47"/>
      <c r="D211" s="50"/>
      <c r="E211" s="47"/>
      <c r="F211" s="47"/>
      <c r="G211" s="47"/>
      <c r="H211" s="50"/>
      <c r="I211" s="47"/>
      <c r="J211" s="62"/>
      <c r="K211" s="50"/>
      <c r="L211" s="50"/>
      <c r="M211" s="47"/>
    </row>
    <row r="212" spans="1:13" ht="15" customHeight="1">
      <c r="A212" s="48" t="s">
        <v>121</v>
      </c>
      <c r="B212" s="49"/>
      <c r="C212" s="47"/>
      <c r="D212" s="50"/>
      <c r="E212" s="47"/>
      <c r="F212" s="47"/>
      <c r="G212" s="47"/>
      <c r="H212" s="50"/>
      <c r="I212" s="47"/>
      <c r="J212" s="62"/>
      <c r="K212" s="50"/>
      <c r="L212" s="50"/>
      <c r="M212" s="47"/>
    </row>
    <row r="213" spans="1:13" ht="15" customHeight="1">
      <c r="A213" s="48" t="s">
        <v>217</v>
      </c>
      <c r="B213" s="49"/>
      <c r="C213" s="47"/>
      <c r="D213" s="50"/>
      <c r="E213" s="47"/>
      <c r="F213" s="47"/>
      <c r="G213" s="47"/>
      <c r="H213" s="50"/>
      <c r="I213" s="47"/>
      <c r="J213" s="62"/>
      <c r="K213" s="50"/>
      <c r="L213" s="50"/>
      <c r="M213" s="47"/>
    </row>
    <row r="214" spans="1:13" ht="15" customHeight="1">
      <c r="A214" s="49"/>
      <c r="B214" s="47"/>
      <c r="C214" s="47"/>
      <c r="D214" s="47"/>
      <c r="E214" s="50"/>
      <c r="F214" s="50"/>
      <c r="G214" s="50"/>
      <c r="H214" s="47"/>
      <c r="I214" s="47"/>
      <c r="J214" s="62"/>
      <c r="K214" s="50"/>
      <c r="L214" s="50"/>
      <c r="M214" s="47"/>
    </row>
    <row r="215" spans="1:13" ht="15.75">
      <c r="A215" s="49" t="s">
        <v>137</v>
      </c>
      <c r="B215" s="47" t="s">
        <v>193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1:13" ht="15.75">
      <c r="A216" s="49"/>
      <c r="B216" s="47" t="s">
        <v>194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ht="15.75">
      <c r="A217" s="59"/>
    </row>
    <row r="218" spans="1:13" ht="15.75">
      <c r="A218" s="59"/>
      <c r="B218" s="138" t="s">
        <v>170</v>
      </c>
      <c r="G218" s="73" t="s">
        <v>55</v>
      </c>
      <c r="H218" s="34"/>
      <c r="I218" s="34"/>
      <c r="J218" s="33"/>
      <c r="K218" s="206" t="s">
        <v>59</v>
      </c>
      <c r="L218" s="206"/>
      <c r="M218" s="206"/>
    </row>
    <row r="219" spans="1:13" ht="15.75">
      <c r="A219" s="59"/>
      <c r="G219" s="101" t="s">
        <v>53</v>
      </c>
      <c r="I219" s="101" t="s">
        <v>54</v>
      </c>
      <c r="J219" s="99"/>
      <c r="K219" s="102" t="str">
        <f>G219</f>
        <v>31/10/02</v>
      </c>
      <c r="M219" s="102" t="str">
        <f>I219</f>
        <v>31/10/01</v>
      </c>
    </row>
    <row r="220" spans="1:13" ht="15.75">
      <c r="A220" s="59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</row>
    <row r="221" spans="1:13" ht="15.75">
      <c r="A221" s="59"/>
      <c r="B221" s="47" t="s">
        <v>213</v>
      </c>
      <c r="C221" s="47"/>
      <c r="D221" s="47"/>
      <c r="E221" s="47"/>
      <c r="F221" s="47"/>
      <c r="G221" s="63">
        <v>3987</v>
      </c>
      <c r="H221" s="47"/>
      <c r="I221" s="53" t="s">
        <v>25</v>
      </c>
      <c r="J221" s="47"/>
      <c r="K221" s="63">
        <v>6460</v>
      </c>
      <c r="L221" s="47"/>
      <c r="M221" s="53" t="s">
        <v>25</v>
      </c>
    </row>
    <row r="222" spans="1:13" ht="15.75">
      <c r="A222" s="59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1:13" ht="15.75">
      <c r="A223" s="59"/>
      <c r="B223" s="47" t="s">
        <v>212</v>
      </c>
      <c r="C223" s="47"/>
      <c r="D223" s="47"/>
      <c r="E223" s="47"/>
      <c r="F223" s="47"/>
      <c r="G223" s="47"/>
      <c r="H223" s="47"/>
      <c r="I223" s="53"/>
      <c r="J223" s="47"/>
      <c r="K223" s="47"/>
      <c r="L223" s="47"/>
      <c r="M223" s="53"/>
    </row>
    <row r="224" spans="1:13" ht="15.75">
      <c r="A224" s="59"/>
      <c r="B224" s="47" t="s">
        <v>214</v>
      </c>
      <c r="C224" s="47"/>
      <c r="D224" s="47"/>
      <c r="E224" s="47"/>
      <c r="F224" s="47"/>
      <c r="G224" s="63">
        <v>166004</v>
      </c>
      <c r="H224" s="47"/>
      <c r="I224" s="53" t="s">
        <v>25</v>
      </c>
      <c r="J224" s="47"/>
      <c r="K224" s="63">
        <v>166004</v>
      </c>
      <c r="L224" s="47"/>
      <c r="M224" s="53" t="s">
        <v>25</v>
      </c>
    </row>
    <row r="225" spans="1:13" ht="15.75">
      <c r="A225" s="59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1:13" ht="15.75">
      <c r="A226" s="59"/>
      <c r="B226" s="47" t="s">
        <v>171</v>
      </c>
      <c r="C226" s="47"/>
      <c r="D226" s="47"/>
      <c r="E226" s="47"/>
      <c r="F226" s="47"/>
      <c r="G226" s="139">
        <v>2.4017493554372185</v>
      </c>
      <c r="H226" s="47"/>
      <c r="I226" s="53" t="s">
        <v>25</v>
      </c>
      <c r="J226" s="47"/>
      <c r="K226" s="139">
        <v>3.8914724946386836</v>
      </c>
      <c r="L226" s="47"/>
      <c r="M226" s="53" t="s">
        <v>25</v>
      </c>
    </row>
    <row r="227" spans="1:13" ht="15.75">
      <c r="A227" s="59"/>
      <c r="B227" s="47"/>
      <c r="C227" s="47"/>
      <c r="D227" s="47"/>
      <c r="E227" s="47"/>
      <c r="F227" s="47"/>
      <c r="G227" s="47" t="s">
        <v>211</v>
      </c>
      <c r="H227" s="47" t="s">
        <v>0</v>
      </c>
      <c r="I227" s="47"/>
      <c r="J227" s="47"/>
      <c r="K227" s="47"/>
      <c r="L227" s="47"/>
      <c r="M227" s="47"/>
    </row>
    <row r="228" spans="1:13" ht="15.75">
      <c r="A228" s="59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</row>
    <row r="229" spans="1:13" ht="15.75">
      <c r="A229" s="59"/>
      <c r="B229" s="47" t="s">
        <v>215</v>
      </c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</row>
    <row r="230" spans="1:13" ht="15.75">
      <c r="A230" s="59"/>
      <c r="B230" s="47" t="s">
        <v>216</v>
      </c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</row>
    <row r="231" spans="1:13" ht="15.75">
      <c r="A231" s="59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</row>
    <row r="232" spans="1:13" ht="15.75">
      <c r="A232" s="59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</row>
    <row r="233" spans="1:13" ht="15.75">
      <c r="A233" s="49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</row>
    <row r="234" spans="1:13" ht="15.75">
      <c r="A234" s="49"/>
      <c r="B234" s="47" t="s">
        <v>146</v>
      </c>
      <c r="C234" s="47" t="s">
        <v>147</v>
      </c>
      <c r="D234" s="47"/>
      <c r="E234" s="47"/>
      <c r="F234" s="47"/>
      <c r="G234" s="47"/>
      <c r="H234" s="47"/>
      <c r="I234" s="47"/>
      <c r="J234" s="47"/>
      <c r="K234" s="47"/>
      <c r="L234" s="47"/>
      <c r="M234" s="47"/>
    </row>
    <row r="235" spans="1:13" ht="15.75">
      <c r="A235" s="18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</row>
    <row r="236" spans="1:13" ht="15.75">
      <c r="A236" s="18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</row>
    <row r="237" ht="12.75">
      <c r="A237" s="187"/>
    </row>
    <row r="238" spans="1:4" ht="15">
      <c r="A238" s="187"/>
      <c r="B238" s="1"/>
      <c r="C238" s="1"/>
      <c r="D238" s="1"/>
    </row>
    <row r="239" ht="12.75">
      <c r="A239" s="187"/>
    </row>
    <row r="240" ht="12.75">
      <c r="A240" s="187"/>
    </row>
    <row r="241" ht="12.75">
      <c r="A241" s="187"/>
    </row>
  </sheetData>
  <mergeCells count="11">
    <mergeCell ref="A3:H3"/>
    <mergeCell ref="A4:H4"/>
    <mergeCell ref="A56:H56"/>
    <mergeCell ref="A57:H57"/>
    <mergeCell ref="K218:M218"/>
    <mergeCell ref="A108:H108"/>
    <mergeCell ref="A109:H109"/>
    <mergeCell ref="A156:H156"/>
    <mergeCell ref="A157:H157"/>
    <mergeCell ref="A208:H208"/>
    <mergeCell ref="A209:H209"/>
  </mergeCells>
  <printOptions/>
  <pageMargins left="0.6" right="0.3" top="0.5" bottom="0.5" header="0.5" footer="0.5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2002-11-27T08:03:12Z</cp:lastPrinted>
  <dcterms:created xsi:type="dcterms:W3CDTF">1999-12-03T07:39:59Z</dcterms:created>
  <dcterms:modified xsi:type="dcterms:W3CDTF">2002-11-27T08:27:59Z</dcterms:modified>
  <cp:category/>
  <cp:version/>
  <cp:contentType/>
  <cp:contentStatus/>
</cp:coreProperties>
</file>