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activeTab="0"/>
  </bookViews>
  <sheets>
    <sheet name="page1" sheetId="1" r:id="rId1"/>
    <sheet name="page2" sheetId="2" r:id="rId2"/>
    <sheet name="page3" sheetId="3" r:id="rId3"/>
    <sheet name="page4" sheetId="4" r:id="rId4"/>
    <sheet name="page5" sheetId="5" r:id="rId5"/>
    <sheet name="page6" sheetId="6" r:id="rId6"/>
    <sheet name="page7" sheetId="7" r:id="rId7"/>
    <sheet name="page8" sheetId="8" r:id="rId8"/>
    <sheet name="page9" sheetId="9" r:id="rId9"/>
    <sheet name="page10" sheetId="10" r:id="rId10"/>
    <sheet name="page11" sheetId="11" r:id="rId11"/>
    <sheet name="page12" sheetId="12" r:id="rId12"/>
    <sheet name="page13" sheetId="13" r:id="rId13"/>
    <sheet name="page14" sheetId="14" r:id="rId14"/>
    <sheet name="page15" sheetId="15" r:id="rId15"/>
  </sheets>
  <definedNames>
    <definedName name="_xlnm.Print_Area" localSheetId="13">'page14'!$A$1:$H$23</definedName>
    <definedName name="_xlnm.Print_Area" localSheetId="14">'page15'!$A$1:$H$16</definedName>
  </definedNames>
  <calcPr fullCalcOnLoad="1"/>
</workbook>
</file>

<file path=xl/sharedStrings.xml><?xml version="1.0" encoding="utf-8"?>
<sst xmlns="http://schemas.openxmlformats.org/spreadsheetml/2006/main" count="422" uniqueCount="342">
  <si>
    <t>Bursa Securites had, vide its letter dated 27 April 2007, grated Ekran a waiver to submit a regularization plan that falls within the ambit of Section 32 of the Securities Commission Act 1993. Bursa Securities is without prejudice to Bursa Securities' right to proceed to suspend the trading of the securities of the Company and to commence de-listing procedures against the Company in the event that certain conditions imposed by Bursa Securities are not fulfilled by 31 December 2007.</t>
  </si>
  <si>
    <t>During the nine months ended 31 March 2007, the Group managed to settle bank borrowings (including outstanding interest) of approximately RM76.7 million.</t>
  </si>
  <si>
    <t>The Group is currently actively negotiating to settle its remaining major bank loan including interest of approximately RM77.5 million. Once this major loan is settled, the remaining bank borrowings of the Group, which amounts to approximately RM6 million, are not significant and expected to be duly repaid.</t>
  </si>
  <si>
    <t>The Company had appealed to Special Commissioners on the ground that the compensation was in the nature of capital receipt and this should not be subject to Income Tax under Seciton 4(a) of Income Tax Act 1967. The Special Commissioners had on 29 April 2005 issued a "deciding order" in favour of the Company and commanded that the notice of assessment for 1997 has to be amended in acccordance with the decision of the Special Commissioners.</t>
  </si>
  <si>
    <t>The Company had provided a total of RM48 million for the said assessment in prior years. To-date, RM23 million had been paid leaving a balance of RM25 million provided in the financial statements.</t>
  </si>
  <si>
    <t>In view of the ever encouraging palm oil prices in the world market and also that the exsiting planted areas are producing positive cashflows, the Group has commenced developing another 3,000 acres. The development costs are financed by internally generated fund from the sales of fresh fruits bunch ("FFB"). Fruiting is expected after three years from the planting date.</t>
  </si>
  <si>
    <t>With the increased planted area, the Group expects revenue from FFB sales to be further enhanced in future.</t>
  </si>
  <si>
    <t>The Company was assessed by the Inland Revenue Board to pay tax of RM48 million for Year of Assessment 1997. This assessment resulted from the compensation received from the Bakun Project.</t>
  </si>
  <si>
    <t>Rationalization/Recovery Plan</t>
  </si>
  <si>
    <t>The cash payment of RM228,821,687.65 by Tan Sri Ting pursuant to the Settlement Agreements in 12 instalment until 30 September 2004.</t>
  </si>
  <si>
    <t>Transactions with companies in which Tan Sri Ting has substantial financial interest :</t>
  </si>
  <si>
    <t>Audit Matters</t>
  </si>
  <si>
    <t xml:space="preserve">    Negotiation for settlement is in progress</t>
  </si>
  <si>
    <t>1,217,535.25      +</t>
  </si>
  <si>
    <t>1.</t>
  </si>
  <si>
    <t>Revenue</t>
  </si>
  <si>
    <t>2.</t>
  </si>
  <si>
    <t>(i)</t>
  </si>
  <si>
    <t>(ii)</t>
  </si>
  <si>
    <t>RM'000</t>
  </si>
  <si>
    <t>Property, plant and equipment</t>
  </si>
  <si>
    <t>3.</t>
  </si>
  <si>
    <t>4.</t>
  </si>
  <si>
    <t>Other receivables</t>
  </si>
  <si>
    <t>Cash and bank balances</t>
  </si>
  <si>
    <t>5.</t>
  </si>
  <si>
    <t>Trade payables</t>
  </si>
  <si>
    <t>Other payables</t>
  </si>
  <si>
    <t>6.</t>
  </si>
  <si>
    <t>7.</t>
  </si>
  <si>
    <t>Reserves</t>
  </si>
  <si>
    <t>8.</t>
  </si>
  <si>
    <t>9.</t>
  </si>
  <si>
    <t>10.</t>
  </si>
  <si>
    <t>11.</t>
  </si>
  <si>
    <t>RM</t>
  </si>
  <si>
    <r>
      <t xml:space="preserve">EKRAN BERHAD </t>
    </r>
    <r>
      <rPr>
        <b/>
        <sz val="8"/>
        <rFont val="Times New Roman"/>
        <family val="1"/>
      </rPr>
      <t>(224747-K)</t>
    </r>
  </si>
  <si>
    <t>Share</t>
  </si>
  <si>
    <t>Capital</t>
  </si>
  <si>
    <t>Premium</t>
  </si>
  <si>
    <t>Total</t>
  </si>
  <si>
    <t>Accounting Policies</t>
  </si>
  <si>
    <t>(a)</t>
  </si>
  <si>
    <t>Advances to an associated company, Wembley Industries Holdings Berhad (“WIHB”)</t>
  </si>
  <si>
    <t>Current status:</t>
  </si>
  <si>
    <t>(b)</t>
  </si>
  <si>
    <t>Current Status:</t>
  </si>
  <si>
    <t>NOTES :</t>
  </si>
  <si>
    <t>Proposed offer from Tan Sri Dato’ Paduka (Dr) Ting Pek Khiing (“Tan Sri Ting”) for a revised settlement for a sum of RM564.0 million out of the total RM712.9 million owing by Tan Sri Ting to the Company, i.e. a discount of RM148.9 million.</t>
  </si>
  <si>
    <t>Explanatory comments about the seasonality or cyclicality of operations.</t>
  </si>
  <si>
    <t>The business of the Group are not subject to seasonal or cyclical fluctuations.</t>
  </si>
  <si>
    <t xml:space="preserve">Exceptional Items </t>
  </si>
  <si>
    <t>There were no exceptional items in the quarterly financial statement under review.</t>
  </si>
  <si>
    <t>Accounting Estimates</t>
  </si>
  <si>
    <t>There were no changes in estimates of amounts reported in prior interim periods of the current financial year or in prior financial years that have a material effect in the current interim period.</t>
  </si>
  <si>
    <t>Issuance or Repayment of Debt and Equity Securities</t>
  </si>
  <si>
    <t>Dividend Paid</t>
  </si>
  <si>
    <t>No dividends were paid during the quarter.</t>
  </si>
  <si>
    <t>Segmental Reporting</t>
  </si>
  <si>
    <t>Contingent Liabilities and Contingent Assets</t>
  </si>
  <si>
    <t>Company</t>
  </si>
  <si>
    <t>RM’000</t>
  </si>
  <si>
    <t>13.</t>
  </si>
  <si>
    <t>Group</t>
  </si>
  <si>
    <t>14.</t>
  </si>
  <si>
    <t>Significant Related Party Transactions</t>
  </si>
  <si>
    <t>Interest income from Mashyur Mutiara Sdn Bhd</t>
  </si>
  <si>
    <t>15.</t>
  </si>
  <si>
    <t>Review of Performance of the Company and its Principal subsidiaries</t>
  </si>
  <si>
    <t>16.</t>
  </si>
  <si>
    <t>Comment on financial results (current quarter compared with the preceding quarter)</t>
  </si>
  <si>
    <t>17.</t>
  </si>
  <si>
    <t>Prospects for the current financial year</t>
  </si>
  <si>
    <t>Variance of Actual Profit from Forecast Profit</t>
  </si>
  <si>
    <t>Not applicable.</t>
  </si>
  <si>
    <t>Taxation</t>
  </si>
  <si>
    <t>Current Quarter</t>
  </si>
  <si>
    <t>Cumulative Quarter</t>
  </si>
  <si>
    <t>RM ‘000</t>
  </si>
  <si>
    <t>• Current taxation</t>
  </si>
  <si>
    <t>-</t>
  </si>
  <si>
    <t>• Deferred taxation</t>
  </si>
  <si>
    <t>• Share of tax in associated companies</t>
  </si>
  <si>
    <t>• In respect of prior years</t>
  </si>
  <si>
    <t xml:space="preserve">There is no tax charge for the year as the company is in a tax loss position. </t>
  </si>
  <si>
    <t>Profit on sale of Investments and/or Properties</t>
  </si>
  <si>
    <t>Quoted Securities</t>
  </si>
  <si>
    <t>Remarks</t>
  </si>
  <si>
    <t>Weighted average number of ordinary shares</t>
  </si>
  <si>
    <t>Issued ordinary shares at beginning of period</t>
  </si>
  <si>
    <t>Effect of shares issued during the quarter</t>
  </si>
  <si>
    <t>Claimant</t>
  </si>
  <si>
    <t xml:space="preserve">Claimed amount </t>
  </si>
  <si>
    <t>Pengurusan Danaharta National Sdn Bhd</t>
  </si>
  <si>
    <t>+</t>
  </si>
  <si>
    <t>Interest</t>
  </si>
  <si>
    <t xml:space="preserve">Danaharta filed separate writs of summons against the Company.  The Company’s lawyers have filed defence to the Suits. </t>
  </si>
  <si>
    <t>Danaharta Managers Sdn Bhd</t>
  </si>
  <si>
    <t>Danaharta Urus  Sdn Bhd</t>
  </si>
  <si>
    <t>AmBank Berhad</t>
  </si>
  <si>
    <t>(Arab Malaysian Bank Berhad)</t>
  </si>
  <si>
    <t>Dividend</t>
  </si>
  <si>
    <t>Earnings Per Share</t>
  </si>
  <si>
    <t>Basic earnings per share</t>
  </si>
  <si>
    <t>Oil palm plantation</t>
  </si>
  <si>
    <t>Gaming</t>
  </si>
  <si>
    <t>Consolidation adjustment</t>
  </si>
  <si>
    <t>Valuation of Property, Plant and Equipment</t>
  </si>
  <si>
    <t>The valuations of Property, Plant and Equipment have been brought forward, without amendment from the previous annual report.</t>
  </si>
  <si>
    <t>The information for each of the Group's industry segments is as follows:</t>
  </si>
  <si>
    <t>Investment holding and</t>
  </si>
  <si>
    <t xml:space="preserve">    Project Management</t>
  </si>
  <si>
    <t>Trading and extraction of</t>
  </si>
  <si>
    <t xml:space="preserve">    timber</t>
  </si>
  <si>
    <t>Construction and property</t>
  </si>
  <si>
    <t xml:space="preserve">    development</t>
  </si>
  <si>
    <t>Air transportation and</t>
  </si>
  <si>
    <t xml:space="preserve">     related aerial business</t>
  </si>
  <si>
    <t>3 months</t>
  </si>
  <si>
    <t>ended</t>
  </si>
  <si>
    <t>Group Borrowings and Debt Securities</t>
  </si>
  <si>
    <t>The details are as follows :</t>
  </si>
  <si>
    <t>Revolving credits :</t>
  </si>
  <si>
    <t>- Secured</t>
  </si>
  <si>
    <t>- Unsecured</t>
  </si>
  <si>
    <t>Term loans :</t>
  </si>
  <si>
    <t>Bank overdrafts :</t>
  </si>
  <si>
    <t>24.</t>
  </si>
  <si>
    <t>Off Balance Sheet Financial Instruments</t>
  </si>
  <si>
    <t>There were no off balance sheet financial instruments at the date of this report.</t>
  </si>
  <si>
    <t>25.</t>
  </si>
  <si>
    <t>Material Litigation</t>
  </si>
  <si>
    <t>A summary of Material Litigations against the company for payment is as follows:-</t>
  </si>
  <si>
    <t>+           Interest</t>
  </si>
  <si>
    <t>28,426,953.08   +                Interest</t>
  </si>
  <si>
    <t>Turnover</t>
  </si>
  <si>
    <t>Profit/(Loss) Before tax</t>
  </si>
  <si>
    <t>Total Assets Employed</t>
  </si>
  <si>
    <t>The interim financial report of the Group was prepared in line with MASB 26, Interim Financial Reporting and Listing Requirements of the Bursa Malaysia Securities Berhad.</t>
  </si>
  <si>
    <t>12 months</t>
  </si>
  <si>
    <t>Tan Sri Ting had effected repayment of RM246.5 million, thus leaving a balance of RM466.4 million prior to consideration of the proposed discount. A provision for doubtful recovery has been made in the previous financial year ended 30 June 2004 for the RM148.9 million discount leaving a net balance of RM317.5 million in the financial statements. The Auditors are unable to ascertain whether any further provision for doubtful recovery is required for Tan Sri Ting's remaining obligations.</t>
  </si>
  <si>
    <t>12.</t>
  </si>
  <si>
    <t>23.</t>
  </si>
  <si>
    <t>22.</t>
  </si>
  <si>
    <t>21.</t>
  </si>
  <si>
    <t>19.</t>
  </si>
  <si>
    <t>18.</t>
  </si>
  <si>
    <t>Inventories</t>
  </si>
  <si>
    <t>Hotel Business</t>
  </si>
  <si>
    <t>Significant and Subsequent Events</t>
  </si>
  <si>
    <t>for the amount owing from Wembley Group.</t>
  </si>
  <si>
    <t>The accounting policies and methods of computation adopted by the Group in this interim financial report are consistent with those adopted in the financial statements for the year ended 30 June 2006.</t>
  </si>
  <si>
    <t>(iii)</t>
  </si>
  <si>
    <t>(iv)</t>
  </si>
  <si>
    <t>Status of Corporate Proposals</t>
  </si>
  <si>
    <t>20.</t>
  </si>
  <si>
    <t>As provided in the supplemental agreement dated 16 April 2003, the beneficial ownership of the shares in the hotel companies is deemed to pass from Nusantara to the Company on the Completion Date. However, the transfer documents of the hotel companies presently still remain with the stakeholder until such time that Tan Sri Ting meets the conditions of the security for the Assigned Debt.</t>
  </si>
  <si>
    <t>The shareholders of the Company approved the Proposed Hotel-Co Acquisitions on 28 September 2001. On 16 April 2003, the Company, entered into a supplemental agreement with Nusantara to extend the fulfilment of the conditions precedent of the agreement to 16 April 2003. The sale and purchase agreement for the Proposed Hotel-Co Acquisitions has since been completed in accordance with the said agreement on 16 April 2003 ("Completion Date").</t>
  </si>
  <si>
    <t>The purchase consideration of RM200.0 million is to be satisfied by the absolute assignment to Aset Nusantara Sdn Bhd ("Nusantara") by the Company of the debt of RM200.0 million ("Assigned Debt") owing by Tan Sri Ting to the Company.  The Deed of Assignment of the debt had been duly executed and placed with the stakeholders.</t>
  </si>
  <si>
    <t>The above purchase consideration of RM200.0 million in cash for the Proposed Hotel Co Acquisitions shall be set off against the Aggregate amount of RM712,939,000 owing to the Company by Tan Sri Ting.</t>
  </si>
  <si>
    <t>The Foreign Investment Committee (“FIC”) approved the Proposed Hotel-Co Acquisitions on 17 September 2001. The shareholders of Granite Industries Berhad (“GIB”) approved the proposed disposal of the 4 hotel companies to Ekran Berhad on 28 December 2002.</t>
  </si>
  <si>
    <t>The entire equity interest in Vital Orient Sdn Bhd comprising 57,925,000 ordinary shares of RM1.00 each for a consideration of RM25 million.</t>
  </si>
  <si>
    <t>(d)</t>
  </si>
  <si>
    <t>The entire equity interest in Mashyur Mutiara Sdn Bhd comprising 75,441,000 ordinary shares of RM1.00 each for a consideration of RM75 million; and</t>
  </si>
  <si>
    <t>(c)</t>
  </si>
  <si>
    <t>The entire equity interest in Home and Hotel Holding Sdn Bhd comprising 56,629,000 ordinary shares of RM1.00 each for a consideration of RM65 million;</t>
  </si>
  <si>
    <t xml:space="preserve">(b)  </t>
  </si>
  <si>
    <t>The entire equity interest in Accruvest Hotel Management Sdn Bhd comprising 93,707,000 ordinary shares of RM1.00 each for a consideration of RM35 million;</t>
  </si>
  <si>
    <t>The proposed acquisitions of the following hotel companies for a total purchase consideration of RM200 million (“Proposed Hotel-Co Acquisitions”):</t>
  </si>
  <si>
    <t>The following proposals are pending completion:</t>
  </si>
  <si>
    <t>Direct cash payment of RM37.632 million by Tan Sri Ting due on 31 March 2002 was extended by the Board of Directors to 30 June 2003.</t>
  </si>
  <si>
    <t>On 1 July 2003, the Company announced that it has received a proposed revised settlement and extension of time from Tan Sri Ting.  The proposed offer of revised settlement from Tan Sri Ting totalling RM317.525 million (from a balance outstanding amount of RM466.454 million), as detailed in the Company’s announcement dated 12 July 2003, will be completed within 14 days from the date of approval from the shareholders of Ekran for the said proposed offer of revised settlement.  Tan Sri Ting has todate paid to the Company a total sum of RM246.485 million.  With the proposed offer of revised settlement, Tan Sri Ting would be making a total final payment sum of RM564.010 million out of the amount of RM712.939 million owing to Ekran.  The proposed final settlement sum of RM564.010 million represents a discount of 21% from the total amount due.  The Board will be making an appropriate recommendation to the shareholders of Ekran upon obtaining the advice of the Company’s advisers as well as that of an independent adviser for minority shareholders.</t>
  </si>
  <si>
    <t>In October 2003 while the advisers were working on the revised settlement proposal, Tan Sri informed the Board that there might be a variation to his previous settlement proposal.  Tan Sri said that he is looking into the possibility of a new proposal which involves injection of assets by a third party.  Tan Sri said that he shall present the new proposal to the Board once negotiations with the party concerned are finalised.  For this reason, the advisers were then advised by the Company to put on hold the preparation of the circular to shareholders.</t>
  </si>
  <si>
    <t>On 30 April 2002, the Company entered into two sale and purchase agreements with Tan Sri Dato’ Paduka (Dr) Ting Pek Khiing (“Tan Sri Ting”), Asli bin Edi and Gilbert Asen Ak Maju (“the Vendors”) for the acquisition of the following :</t>
  </si>
  <si>
    <t>the entire equity interest in Langkasuka Resort Sdn Bhd (“LRSB”) representing 8  ordinary shares of RM1.00 each for a cash consideration of RM11,600,000; and</t>
  </si>
  <si>
    <t>the entire equity interest in Aquabeat Langkawi Sdn Bhd (“ALSB”) representing 400 ordinary shares of RM1.00 each for a cash consideration of RM400.</t>
  </si>
  <si>
    <t>The above proposed acquisitions were subject to the approvals of the FIC and the shareholders of Ekran Berhad which are still pending.</t>
  </si>
  <si>
    <t>In the audited accounts for the financial year ended 30 June 2006, the auditors gave an "except for" opinion on the financial statement. The matters highlighted were as follows :-</t>
  </si>
  <si>
    <t xml:space="preserve">No further advances has been made to WIHB and full provision for doubtful debt had been made </t>
  </si>
  <si>
    <t>The Company had, on 8 May 2006 announced that it was considered an "affected listed issuer" pursuant to Paragraph 2.1(d) of PN17, due to the fact that Auditors had expressed a disclaimer opinion in the audited accounts for the financial year ended 30 June 2005. The Company had on 30 October 2006 applied to Bursa Malaysia Securities Berhad ("Bursa Securities") for the uplifting of the Company from PN17 classification on the basis that the disclaimer opinion on audited accounts had been addressed for the financial year ended 30 June 2006.</t>
  </si>
  <si>
    <t>The rationalization/recovery plan submitted by Ekran on 29 December 2006 to Bursa Securities covers the following areas:</t>
  </si>
  <si>
    <t>a) Repayment scheme for all the Group's bank borrowings</t>
  </si>
  <si>
    <t>b) Review of the Group's business operations</t>
  </si>
  <si>
    <t>c) Recovery of the Group's outstanding debts</t>
  </si>
  <si>
    <t>Construction</t>
  </si>
  <si>
    <t>The oil palm plantation has been generating stable income to the Group. The Group's oil palm plantation in Sarawak has an acreage of approximately 28,600 acres. At present, the total planted and yielding area is approximately 6,000 acres.</t>
  </si>
  <si>
    <t>Oil Palm Plantation</t>
  </si>
  <si>
    <t>Bank Borrowings</t>
  </si>
  <si>
    <t>Status of Tax Refund</t>
  </si>
  <si>
    <t>On 19 April 2004 wrote to the Board of Directors that he was negotiating with a third party with a view to a global and comprehensive settlement of his outstanding debt with the Company and requested more time to complete his negotiation. Tan Sri Ting had on various Board Meetings held in the financial year reassured the Board of his sincere intention to resolve his settlement proposal with the Company.</t>
  </si>
  <si>
    <t>The Group was awarded a construction contract work worth RM20 million on the upgrading of Labuan Airport on 6 June 2006.The Group will continue to pursue other infrastructure projects to enhance the earnings base of the Group.</t>
  </si>
  <si>
    <t>(a) Contingent Liabilities - There were no contingent liabilities at the date of this report.</t>
  </si>
  <si>
    <t>(b) Contingent Assets - The Company has a contingent asset as represented by the potential tax refund detailed under Note 15. The positive impact to the Group's financial statements of this contingent asset will be about RM48 million.</t>
  </si>
  <si>
    <t xml:space="preserve">Ekran is of the opinion that the rationalization/receovery plan does not require the approval of SC in its implementation as it does not involve any capital restructuring or issue of new securities. These action plans, which are currently part of Ekran's operational activities, will be successfully implemented and sufficiently resolve the Group's present financial and operational issues. </t>
  </si>
  <si>
    <t>If the trial of this case in High Court is again in the Group's favour, the Group will be entitled to a refund of  the RM23 million previously paid to the Inland Revenue Board and also the balance of RM25 million still provided in the accounts will be reversed, resulting in a total positive impact of RM48 million in the Group's financial statements.</t>
  </si>
  <si>
    <t>Income tax expense</t>
  </si>
  <si>
    <t>Profit for the period</t>
  </si>
  <si>
    <t>Attributable to:</t>
  </si>
  <si>
    <t>Equity holders of the parent</t>
  </si>
  <si>
    <t>Minority interest</t>
  </si>
  <si>
    <t>Condensed Consolidated Balance Sheet</t>
  </si>
  <si>
    <t>As at 31 March 2007</t>
  </si>
  <si>
    <t>As at</t>
  </si>
  <si>
    <t>ASSETS</t>
  </si>
  <si>
    <t>Non-current assets</t>
  </si>
  <si>
    <t>Current assets</t>
  </si>
  <si>
    <t>Trade receivables</t>
  </si>
  <si>
    <t>TOTAL ASSETS</t>
  </si>
  <si>
    <t>EQUITY AND LIABILITIES</t>
  </si>
  <si>
    <t>Equity attributable to equity holders of the parent</t>
  </si>
  <si>
    <t xml:space="preserve">Share capital </t>
  </si>
  <si>
    <t>Total equity</t>
  </si>
  <si>
    <t>Non-current liabilities</t>
  </si>
  <si>
    <t>Borrowings</t>
  </si>
  <si>
    <t>Deferred tax liabilities</t>
  </si>
  <si>
    <t>Current liabilities</t>
  </si>
  <si>
    <t>Total liabilities</t>
  </si>
  <si>
    <t>TOTAL EQUITY AND LIABILITIES</t>
  </si>
  <si>
    <t xml:space="preserve">Share </t>
  </si>
  <si>
    <t>Retained</t>
  </si>
  <si>
    <t>Earnings</t>
  </si>
  <si>
    <t>Minority</t>
  </si>
  <si>
    <t>Equity</t>
  </si>
  <si>
    <t>Foreign currency translation, representing</t>
  </si>
  <si>
    <t>net expense recognised directly in equity</t>
  </si>
  <si>
    <t>At 1 July 2005</t>
  </si>
  <si>
    <t>FRS 121</t>
  </si>
  <si>
    <t>FRS 140</t>
  </si>
  <si>
    <t>Condensed Consolidated Cash Flow Statement</t>
  </si>
  <si>
    <t>Condensed Consolidated Statement of Changes in Equity</t>
  </si>
  <si>
    <t>For the Nine-Month Period Ended 31 March 2007</t>
  </si>
  <si>
    <t>9 months ended</t>
  </si>
  <si>
    <t>Net increase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</si>
  <si>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</si>
  <si>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</si>
  <si>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</si>
  <si>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 :</t>
  </si>
  <si>
    <t>3 months ended</t>
  </si>
  <si>
    <t>Condensed Consolidated Income Statements</t>
  </si>
  <si>
    <t>The Board of Directors of Ekran Berhad wishes to announce the unaudited results of the Group for the third quarter ended 31 March 2007.</t>
  </si>
  <si>
    <t>The condensed consolidated income statements should be read in conjunction with the audited financial statements for the year ended 30 June 2006 and the accompanying explanatory notes attached to the interim financial statements.</t>
  </si>
  <si>
    <t>Note</t>
  </si>
  <si>
    <r>
      <t xml:space="preserve">EKRAN BERHAD </t>
    </r>
    <r>
      <rPr>
        <b/>
        <sz val="10"/>
        <rFont val="Times New Roman"/>
        <family val="1"/>
      </rPr>
      <t>(224747-K)</t>
    </r>
  </si>
  <si>
    <t>The condensed consolidated balance sheet should be read in conjunction with the audited financial statements for the year ended 30 June 2006 and the accompanying explanatory notes attached to the interim financial statements.</t>
  </si>
  <si>
    <t>The condensed consolidated cash flow statement should be read in conjunction with the audited financial statements for the year ended 30 June 2006 and the accompanying explanatory notes attached to the interim financial statements.</t>
  </si>
  <si>
    <t>The condensed consolidated statement of changes in equity should be read in conjunction with the audited financial statements for the year ended 30 June 2006 and the accompanying explanatory notes attached to the interim financial statements.</t>
  </si>
  <si>
    <t xml:space="preserve">FRS 2 </t>
  </si>
  <si>
    <t xml:space="preserve">Share-based Payment </t>
  </si>
  <si>
    <t xml:space="preserve">FRS 3 </t>
  </si>
  <si>
    <t>Business Combinations</t>
  </si>
  <si>
    <t xml:space="preserve">FRS 5  </t>
  </si>
  <si>
    <t>Non-current Assets Held for Sale and Discontinued Operations</t>
  </si>
  <si>
    <t>FRS 101</t>
  </si>
  <si>
    <t>Presentation of Financial Statements</t>
  </si>
  <si>
    <t xml:space="preserve">FRS 102 </t>
  </si>
  <si>
    <t>FRS 108</t>
  </si>
  <si>
    <t>FRS 110</t>
  </si>
  <si>
    <t>Events after the Balance Sheet Date</t>
  </si>
  <si>
    <t>FRS 116</t>
  </si>
  <si>
    <t>Property, Plant and Equipment</t>
  </si>
  <si>
    <t>The Effects fo Changes in Foreign Exchange Rates</t>
  </si>
  <si>
    <t>FRS 127</t>
  </si>
  <si>
    <t>Consolidated and Separate Financial Statements</t>
  </si>
  <si>
    <t>FRS 128</t>
  </si>
  <si>
    <t>Investments in Associates</t>
  </si>
  <si>
    <t>FRS 131</t>
  </si>
  <si>
    <t>Interests in Joint Ventures</t>
  </si>
  <si>
    <t>FRS 132</t>
  </si>
  <si>
    <t>Financial Instruments : Disclosure and Presentation</t>
  </si>
  <si>
    <t>FRS 133</t>
  </si>
  <si>
    <t>FRS 136</t>
  </si>
  <si>
    <t>Impairment of Assets</t>
  </si>
  <si>
    <t>FRS 138</t>
  </si>
  <si>
    <t>Intangible Assets</t>
  </si>
  <si>
    <t>Investment Property</t>
  </si>
  <si>
    <t>FRS 117</t>
  </si>
  <si>
    <t>Leases</t>
  </si>
  <si>
    <t>FRS 124</t>
  </si>
  <si>
    <t>Related Party Disclosures</t>
  </si>
  <si>
    <t>FRS 101 : Presentation of Financial Statements</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</si>
  <si>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</si>
  <si>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</si>
  <si>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recognised as expenses</t>
  </si>
  <si>
    <t>Staff costs</t>
  </si>
  <si>
    <t>Depreciation</t>
  </si>
  <si>
    <t>Share of results of associates</t>
  </si>
  <si>
    <t>sen</t>
  </si>
  <si>
    <t>Investments</t>
  </si>
  <si>
    <t>Leasehold land held for development</t>
  </si>
  <si>
    <t>Construction costs</t>
  </si>
  <si>
    <t>Tax payable</t>
  </si>
  <si>
    <t>&lt;---Attributable to Equity Holders ot the Parent---&gt;</t>
  </si>
  <si>
    <t>At 31 March 2006</t>
  </si>
  <si>
    <t>For The Nine-Month Period Ended 31 March 2007</t>
  </si>
  <si>
    <t>31.03.2007</t>
  </si>
  <si>
    <t>31.03.2006</t>
  </si>
  <si>
    <t>Other income</t>
  </si>
  <si>
    <t>Other expenses</t>
  </si>
  <si>
    <t>30.06.2006</t>
  </si>
  <si>
    <t>At 1 July 2006</t>
  </si>
  <si>
    <t>At 31 March 2007</t>
  </si>
  <si>
    <t>Bank overdrafts (included within short term borrowings)</t>
  </si>
  <si>
    <t>The paid up share capital as at 31 March 2007 stood at RM525,968,572. There were no issuance and repayment of debt and equity securities, share buy-backs, share cancellation or shares held as treasury shares.</t>
  </si>
  <si>
    <t>9 months</t>
  </si>
  <si>
    <t>The settlement of the bank borrowings during the nine months will also greatly reduce the interest expenses of the Group in the next three months of the financial year.</t>
  </si>
  <si>
    <t>There were no profits on sale of unquoted investments and/or properties for the current financial period ended 31 March 2007.</t>
  </si>
  <si>
    <t>There was no purchase or disposal of quoted securities for the current financial period ended 31 March 2007.</t>
  </si>
  <si>
    <t>Subsequent to the financial year ended 30 June 2006, Tan Sri Ting had repaid a total sum of RM16.3 million to the Company to enable the Group to settle certain outstanding bank borrowings.</t>
  </si>
  <si>
    <t>31.12.2006</t>
  </si>
  <si>
    <t>Both parties had agreed on the full and final settlement sum. Repayment shall be made accordingly.</t>
  </si>
  <si>
    <t>The Directors do not propose the payment of any interim dividend for the quarter period ended 31 March 2007.</t>
  </si>
  <si>
    <t>Exchange</t>
  </si>
  <si>
    <t>Fluctuation</t>
  </si>
  <si>
    <t>Profit/(Loss) for the period</t>
  </si>
  <si>
    <t>Basic profit/(loss) per share</t>
  </si>
  <si>
    <t>Tan Sri Ting had made repayment of RM16.3 million for the financial period ended 31 March 2007.</t>
  </si>
  <si>
    <t>The Regularization Plan implemented pursuant to the upliftment of the Company's PN17 status would involve the implementation of the proposed settlement of debt by Tan Sri Ting which includes, amongst others, the first instalment cash repayment amounting to RM85 million by 31 December 2007.</t>
  </si>
  <si>
    <t>Profit/(Loss) from operations</t>
  </si>
  <si>
    <t>Profit/(Loss) before taxation</t>
  </si>
  <si>
    <t>Due from an associated company</t>
  </si>
  <si>
    <t>Total recognized income and expense</t>
  </si>
  <si>
    <t>Net cash generated from operating activities</t>
  </si>
  <si>
    <t>Net cash generated from investing activities</t>
  </si>
  <si>
    <t>Net cash used in financing activities</t>
  </si>
  <si>
    <t>The significant accounting policies adopted are consistent with those of the audited financial statements for the year ended 30 June 2006 except for the adoption of the following new/revised Financial Reporting Standard ("FRS") effective for financial period beginning 1 July 2006:</t>
  </si>
  <si>
    <t>Accounting Policies, Changes in Estimates and Errors</t>
  </si>
  <si>
    <t>The Group has not early adopted the following new/revised FRSs that are:</t>
  </si>
  <si>
    <t>Effective for the financial period beginning on or after 1 October 2006</t>
  </si>
  <si>
    <t>Effective for the financial period beginning on or after 1 January 2007</t>
  </si>
  <si>
    <t>FRS 119</t>
  </si>
  <si>
    <t>Employees Benefits - actuarial gains and losses, group plans and disclosures</t>
  </si>
  <si>
    <t>The adoption of FRS 2, FRS 3, FRS 5, FRS 102, 108, 110, 116, 121, 127, 128, 131, 132, 133, 136, 138 and 140 does not have significant financial impact  on the Group. The principal effects of the changes in accounting policies resulting from the adoption of the other new/revised FRSs are discussed below :</t>
  </si>
  <si>
    <t>Inland Revenue Board had then filed an appeal against the Special Commissioners' decision to the High Court. The case has been mentioned in the High Court and the date of trial has been fixed on 8 January 2008.</t>
  </si>
  <si>
    <t>for the period</t>
  </si>
  <si>
    <t>Due to customers on contracts</t>
  </si>
  <si>
    <t>Notes To The Unaudited Results For The 3rd Quarter Ended 31 March 2007</t>
  </si>
  <si>
    <t>The Company had on 29 December 2006 submitted to Bursa Securities a rationalization/receovery plan as well as an application for upliftment of the Company from Amended PN17 status.</t>
  </si>
  <si>
    <t>AmInvestment Bank Berhad had on 25 April 2007 made an appeal on behalf of Ekran to Bursa Securities to exempt Ekran to submit a regularization plan that falls within the ambit of Section 32 of the Securities Commission Act 1993.</t>
  </si>
  <si>
    <t>The Group recorded a pre-tax profit of RM21.6 million for the 3rd quarter this year as compared to RM18.9 million pre-tax profit for 2nd quarter ended December 2006. The profit of RM2.7 million is mainly attributed to the discount obtained on bank loans settlement and surplus from disposal of fixed assets.</t>
  </si>
  <si>
    <t>Basic earnings per share is calculated by dividing the net profit attributable to the shareholders of RM21.6 million by the weighted average number of ordinary shares in issue as at 31 March 2007 of 525,968,572 shares</t>
  </si>
  <si>
    <t>For 3rd quarter, the Group has registered a turnover of RM14.2 million mainly from its construction sector, oil palm plantation and hotel business and a pre-tax profit of RM21.6 million is mainly attributed to the discount obtained on bank loans settlement and surplus from disposal of fixed assets.</t>
  </si>
  <si>
    <t>Finance costs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</si>
</sst>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 numFmtId="184" formatCode="[$-409]h:mm:ss\ AM/PM"/>
    <numFmt numFmtId="185" formatCode="#,##0.0"/>
    <numFmt numFmtId="186" formatCode="_(* #,##0.000_);_(* \(#,##0.000\);_(* &quot;-&quot;???_);_(@_)"/>
    <numFmt numFmtId="187" formatCode="_(* #,##0.0_);_(* \(#,##0.0\);_(* &quot;-&quot;_);_(@_)"/>
    <numFmt numFmtId="188" formatCode="_(* #,##0.00_);_(* \(#,##0.00\);_(* &quot;-&quot;_);_(@_)"/>
    <numFmt numFmtId="189" formatCode="_(* #,##0_);_(* \(#,##0\);_(* &quot;-&quot;??_);_(@_)"/>
    <numFmt numFmtId="190" formatCode="_-* #,##0.0_-;\-* #,##0.0_-;_-* &quot;-&quot;??_-;_-@_-"/>
    <numFmt numFmtId="191" formatCode="_-* #,##0_-;\-* #,##0_-;_-* &quot;-&quot;??_-;_-@_-"/>
    <numFmt numFmtId="192" formatCode="[$-809]dd\ mmmm\ yyyy"/>
  </numFmts>
  <fonts count="37">
    <font>
      <sz val="10"/>
      <name val="MS Sans Serif"/>
      <family val="0"/>
    </font>
    <font>
      <sz val="10"/>
      <name val="Times New Roman"/>
      <family val="1"/>
    </font>
    <font>
      <sz val="8"/>
      <name val="MS Sans Serif"/>
      <family val="0"/>
    </font>
    <font>
      <b/>
      <sz val="10"/>
      <name val="Times New Roman"/>
      <family val="1"/>
    </font>
    <font>
      <b/>
      <u val="single"/>
      <sz val="10"/>
      <name val="Times New Roman"/>
      <family val="1"/>
    </font>
    <font>
      <b/>
      <sz val="14"/>
      <name val="Times New Roman"/>
      <family val="1"/>
    </font>
    <font>
      <b/>
      <sz val="8"/>
      <name val="Times New Roman"/>
      <family val="1"/>
    </font>
    <font>
      <b/>
      <sz val="10"/>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0"/>
      <color indexed="8"/>
      <name val="Times New Roman"/>
      <family val="1"/>
    </font>
    <font>
      <b/>
      <u val="single"/>
      <sz val="8"/>
      <color indexed="8"/>
      <name val="Times New Roman"/>
      <family val="1"/>
    </font>
    <font>
      <b/>
      <sz val="10"/>
      <name val="MS Sans Serif"/>
      <family val="0"/>
    </font>
    <font>
      <sz val="8.5"/>
      <name val="MS Sans Serif"/>
      <family val="0"/>
    </font>
    <font>
      <sz val="8.5"/>
      <color indexed="8"/>
      <name val="Times New Roman"/>
      <family val="1"/>
    </font>
    <font>
      <b/>
      <u val="single"/>
      <sz val="8.5"/>
      <color indexed="8"/>
      <name val="Times New Roman"/>
      <family val="1"/>
    </font>
    <font>
      <b/>
      <sz val="8.5"/>
      <color indexed="8"/>
      <name val="Times New Roman"/>
      <family val="1"/>
    </font>
    <font>
      <sz val="8"/>
      <color indexed="8"/>
      <name val="Times New Roman"/>
      <family val="1"/>
    </font>
    <font>
      <u val="single"/>
      <sz val="10"/>
      <color indexed="8"/>
      <name val="Times New Roman"/>
      <family val="1"/>
    </font>
    <font>
      <b/>
      <sz val="8"/>
      <color indexed="8"/>
      <name val="Times New Roman"/>
      <family val="1"/>
    </font>
    <font>
      <i/>
      <sz val="10"/>
      <color indexed="8"/>
      <name val="Times New Roman"/>
      <family val="1"/>
    </font>
    <font>
      <u val="single"/>
      <sz val="12"/>
      <color indexed="12"/>
      <name val="MS Sans Serif"/>
      <family val="0"/>
    </font>
    <font>
      <u val="single"/>
      <sz val="12"/>
      <color indexed="36"/>
      <name val="MS Sans Serif"/>
      <family val="0"/>
    </font>
    <font>
      <sz val="9.5"/>
      <color indexed="8"/>
      <name val="Times New Roman"/>
      <family val="1"/>
    </font>
    <font>
      <b/>
      <u val="single"/>
      <sz val="11"/>
      <name val="Times New Roman"/>
      <family val="1"/>
    </font>
    <font>
      <sz val="11"/>
      <name val="MS Sans Serif"/>
      <family val="0"/>
    </font>
    <font>
      <sz val="10.5"/>
      <name val="MS Sans Serif"/>
      <family val="0"/>
    </font>
    <font>
      <sz val="11"/>
      <color indexed="8"/>
      <name val="Times New Roman"/>
      <family val="1"/>
    </font>
    <font>
      <b/>
      <u val="single"/>
      <sz val="11"/>
      <color indexed="8"/>
      <name val="Times New Roman"/>
      <family val="1"/>
    </font>
    <font>
      <b/>
      <u val="single"/>
      <sz val="11"/>
      <name val="MS Sans Serif"/>
      <family val="0"/>
    </font>
    <font>
      <b/>
      <u val="single"/>
      <sz val="12"/>
      <name val="Times New Roman"/>
      <family val="1"/>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double"/>
    </border>
    <border>
      <left>
        <color indexed="63"/>
      </left>
      <right>
        <color indexed="63"/>
      </right>
      <top style="thin"/>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292">
    <xf numFmtId="0" fontId="0" fillId="0" borderId="0" xfId="0" applyAlignment="1">
      <alignment/>
    </xf>
    <xf numFmtId="0" fontId="1" fillId="0" borderId="0" xfId="0" applyFont="1" applyAlignment="1">
      <alignment/>
    </xf>
    <xf numFmtId="0" fontId="4" fillId="0" borderId="0" xfId="0" applyFont="1" applyAlignment="1">
      <alignment horizontal="center"/>
    </xf>
    <xf numFmtId="3" fontId="1" fillId="0" borderId="0" xfId="0" applyNumberFormat="1" applyFont="1" applyBorder="1" applyAlignment="1">
      <alignment/>
    </xf>
    <xf numFmtId="0" fontId="9" fillId="0" borderId="0" xfId="0" applyFont="1" applyAlignment="1">
      <alignment vertical="top" wrapText="1"/>
    </xf>
    <xf numFmtId="0" fontId="7" fillId="0" borderId="0" xfId="0" applyFont="1" applyAlignment="1">
      <alignment vertical="top" wrapText="1"/>
    </xf>
    <xf numFmtId="0" fontId="9" fillId="0" borderId="0" xfId="0" applyFont="1" applyAlignment="1">
      <alignment horizontal="right"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 fillId="0" borderId="0" xfId="0" applyFont="1" applyAlignment="1">
      <alignment vertical="top" wrapText="1"/>
    </xf>
    <xf numFmtId="0" fontId="10" fillId="0" borderId="0" xfId="0" applyFont="1" applyAlignment="1">
      <alignment horizontal="right" vertical="top" wrapText="1"/>
    </xf>
    <xf numFmtId="0" fontId="11" fillId="0" borderId="0" xfId="0" applyFont="1" applyAlignment="1">
      <alignment horizontal="center" vertical="top" wrapText="1"/>
    </xf>
    <xf numFmtId="0" fontId="10" fillId="0" borderId="0" xfId="0" applyFont="1" applyAlignment="1">
      <alignment horizontal="center" wrapText="1"/>
    </xf>
    <xf numFmtId="0" fontId="10" fillId="0" borderId="0" xfId="0" applyFont="1" applyAlignment="1">
      <alignment horizontal="right" wrapText="1"/>
    </xf>
    <xf numFmtId="0" fontId="10" fillId="0" borderId="0" xfId="0" applyFont="1" applyAlignment="1">
      <alignment horizontal="center" vertical="top" wrapText="1"/>
    </xf>
    <xf numFmtId="0" fontId="7" fillId="0" borderId="0" xfId="0" applyFont="1" applyBorder="1" applyAlignment="1">
      <alignment horizontal="center" wrapText="1"/>
    </xf>
    <xf numFmtId="3" fontId="10" fillId="0" borderId="0" xfId="0" applyNumberFormat="1" applyFont="1" applyAlignment="1">
      <alignment horizontal="center" vertical="top" wrapText="1"/>
    </xf>
    <xf numFmtId="0" fontId="1" fillId="0" borderId="0" xfId="0" applyFont="1" applyAlignment="1">
      <alignment wrapText="1"/>
    </xf>
    <xf numFmtId="3" fontId="10" fillId="0" borderId="0" xfId="0" applyNumberFormat="1" applyFont="1" applyBorder="1" applyAlignment="1">
      <alignment horizontal="right" wrapText="1"/>
    </xf>
    <xf numFmtId="3" fontId="10" fillId="0" borderId="0" xfId="0" applyNumberFormat="1" applyFont="1" applyAlignment="1">
      <alignment horizontal="right" wrapText="1"/>
    </xf>
    <xf numFmtId="0" fontId="12" fillId="0" borderId="0" xfId="0" applyFont="1" applyAlignment="1">
      <alignment horizontal="center" vertical="top" wrapText="1"/>
    </xf>
    <xf numFmtId="14" fontId="12" fillId="0" borderId="0" xfId="0" applyNumberFormat="1" applyFont="1" applyAlignment="1">
      <alignment horizontal="center" vertical="top" wrapText="1"/>
    </xf>
    <xf numFmtId="0" fontId="13" fillId="0" borderId="0" xfId="0" applyFont="1" applyAlignment="1">
      <alignment/>
    </xf>
    <xf numFmtId="0" fontId="0" fillId="0" borderId="0" xfId="0" applyFont="1" applyAlignment="1">
      <alignment/>
    </xf>
    <xf numFmtId="0" fontId="0" fillId="0" borderId="0" xfId="0" applyFont="1" applyAlignment="1">
      <alignment/>
    </xf>
    <xf numFmtId="0" fontId="10" fillId="0" borderId="0" xfId="0" applyFont="1" applyAlignment="1">
      <alignment horizontal="left" vertical="top" wrapText="1"/>
    </xf>
    <xf numFmtId="0" fontId="14" fillId="0" borderId="0" xfId="0" applyFont="1" applyAlignment="1">
      <alignment/>
    </xf>
    <xf numFmtId="0" fontId="15" fillId="0" borderId="0" xfId="0" applyFont="1" applyAlignment="1">
      <alignment horizontal="left" vertical="top" wrapText="1"/>
    </xf>
    <xf numFmtId="3" fontId="10" fillId="0" borderId="0" xfId="0" applyNumberFormat="1" applyFont="1" applyAlignment="1">
      <alignment vertical="top" wrapText="1"/>
    </xf>
    <xf numFmtId="3" fontId="10" fillId="0" borderId="1" xfId="0" applyNumberFormat="1" applyFont="1" applyBorder="1" applyAlignment="1">
      <alignment vertical="top" wrapText="1"/>
    </xf>
    <xf numFmtId="3" fontId="10" fillId="0" borderId="0" xfId="0" applyNumberFormat="1" applyFont="1" applyBorder="1" applyAlignment="1">
      <alignment vertical="top" wrapText="1"/>
    </xf>
    <xf numFmtId="0" fontId="10" fillId="0" borderId="0" xfId="0" applyFont="1" applyBorder="1" applyAlignment="1">
      <alignment vertical="top" wrapText="1"/>
    </xf>
    <xf numFmtId="0" fontId="0" fillId="0" borderId="0" xfId="0" applyFont="1" applyBorder="1" applyAlignment="1">
      <alignment/>
    </xf>
    <xf numFmtId="3" fontId="7" fillId="0" borderId="0" xfId="0" applyNumberFormat="1" applyFont="1" applyBorder="1" applyAlignment="1">
      <alignment vertical="top" wrapText="1"/>
    </xf>
    <xf numFmtId="0" fontId="13" fillId="0" borderId="0" xfId="0" applyFont="1" applyBorder="1" applyAlignment="1">
      <alignment/>
    </xf>
    <xf numFmtId="0" fontId="2" fillId="0" borderId="0" xfId="0" applyFont="1" applyAlignment="1">
      <alignment/>
    </xf>
    <xf numFmtId="0" fontId="18" fillId="0" borderId="0" xfId="0" applyFont="1" applyAlignment="1">
      <alignment horizontal="left" vertical="top" wrapText="1"/>
    </xf>
    <xf numFmtId="0" fontId="11" fillId="0" borderId="0" xfId="0" applyFont="1" applyAlignment="1">
      <alignment horizontal="right" vertical="top" wrapText="1"/>
    </xf>
    <xf numFmtId="0" fontId="10" fillId="0" borderId="0" xfId="0" applyFont="1" applyBorder="1" applyAlignment="1">
      <alignment horizontal="right" wrapText="1"/>
    </xf>
    <xf numFmtId="0" fontId="10" fillId="0" borderId="0" xfId="0" applyFont="1" applyBorder="1" applyAlignment="1">
      <alignment horizontal="justify" vertical="top" wrapText="1"/>
    </xf>
    <xf numFmtId="14" fontId="11" fillId="0" borderId="0" xfId="0" applyNumberFormat="1" applyFont="1" applyBorder="1" applyAlignment="1">
      <alignment horizontal="right" vertical="top" wrapText="1"/>
    </xf>
    <xf numFmtId="0" fontId="11" fillId="0" borderId="0" xfId="0" applyFont="1" applyBorder="1" applyAlignment="1">
      <alignment horizontal="right" vertical="top" wrapText="1"/>
    </xf>
    <xf numFmtId="0" fontId="7" fillId="0" borderId="0" xfId="0" applyFont="1" applyBorder="1" applyAlignment="1">
      <alignment horizontal="right" wrapText="1"/>
    </xf>
    <xf numFmtId="3" fontId="7" fillId="0" borderId="0" xfId="0" applyNumberFormat="1" applyFont="1" applyBorder="1" applyAlignment="1">
      <alignment horizontal="right" wrapText="1"/>
    </xf>
    <xf numFmtId="0" fontId="8" fillId="0" borderId="0" xfId="0" applyFont="1" applyAlignment="1" quotePrefix="1">
      <alignment vertical="top" wrapText="1"/>
    </xf>
    <xf numFmtId="0" fontId="15" fillId="0" borderId="2" xfId="0" applyFont="1" applyBorder="1" applyAlignment="1">
      <alignment horizontal="left"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0" fillId="0" borderId="5" xfId="0" applyFont="1" applyBorder="1" applyAlignment="1">
      <alignment vertical="top" wrapText="1"/>
    </xf>
    <xf numFmtId="0" fontId="10" fillId="0" borderId="6"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6" fillId="0" borderId="2" xfId="0" applyFont="1" applyBorder="1" applyAlignment="1">
      <alignment horizontal="center" vertical="top" wrapText="1"/>
    </xf>
    <xf numFmtId="0" fontId="17" fillId="0" borderId="4" xfId="0" applyFont="1" applyBorder="1" applyAlignment="1">
      <alignment horizontal="center" vertical="top" wrapText="1"/>
    </xf>
    <xf numFmtId="3" fontId="10" fillId="0" borderId="6" xfId="0" applyNumberFormat="1" applyFont="1" applyBorder="1" applyAlignment="1">
      <alignment vertical="top" wrapText="1"/>
    </xf>
    <xf numFmtId="3" fontId="7" fillId="0" borderId="6" xfId="0" applyNumberFormat="1" applyFont="1" applyBorder="1" applyAlignment="1">
      <alignment vertical="top" wrapText="1"/>
    </xf>
    <xf numFmtId="3" fontId="10" fillId="0" borderId="8" xfId="0" applyNumberFormat="1" applyFont="1" applyBorder="1" applyAlignment="1">
      <alignment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3" fontId="10" fillId="0" borderId="5" xfId="0" applyNumberFormat="1" applyFont="1" applyBorder="1" applyAlignment="1">
      <alignment vertical="top" wrapText="1"/>
    </xf>
    <xf numFmtId="3" fontId="7" fillId="0" borderId="5" xfId="0" applyNumberFormat="1" applyFont="1" applyBorder="1" applyAlignment="1">
      <alignment vertical="top" wrapText="1"/>
    </xf>
    <xf numFmtId="3" fontId="10" fillId="0" borderId="7" xfId="0" applyNumberFormat="1" applyFont="1" applyBorder="1" applyAlignment="1">
      <alignment vertical="top" wrapText="1"/>
    </xf>
    <xf numFmtId="0" fontId="10" fillId="0" borderId="2" xfId="0" applyFont="1" applyBorder="1" applyAlignment="1">
      <alignment horizontal="lef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5" fillId="0" borderId="7" xfId="0" applyFont="1" applyBorder="1" applyAlignment="1">
      <alignment horizontal="left" vertical="top" wrapText="1"/>
    </xf>
    <xf numFmtId="0" fontId="16" fillId="0" borderId="1" xfId="0" applyFont="1" applyBorder="1" applyAlignment="1">
      <alignment horizontal="center" vertical="top" wrapText="1"/>
    </xf>
    <xf numFmtId="0" fontId="17" fillId="0" borderId="8" xfId="0" applyFont="1" applyBorder="1" applyAlignment="1">
      <alignment horizontal="center" vertical="top" wrapText="1"/>
    </xf>
    <xf numFmtId="0" fontId="10" fillId="0" borderId="2" xfId="0" applyFont="1" applyBorder="1" applyAlignment="1">
      <alignment vertical="top" wrapText="1"/>
    </xf>
    <xf numFmtId="0" fontId="17" fillId="0" borderId="7" xfId="0" applyFont="1" applyBorder="1" applyAlignment="1">
      <alignment horizontal="center" vertical="top" wrapText="1"/>
    </xf>
    <xf numFmtId="0" fontId="17" fillId="0" borderId="1" xfId="0" applyFont="1" applyBorder="1" applyAlignment="1">
      <alignment horizontal="center" vertical="top" wrapText="1"/>
    </xf>
    <xf numFmtId="0" fontId="10" fillId="0" borderId="5" xfId="0" applyFont="1" applyBorder="1" applyAlignment="1">
      <alignment horizontal="left" vertical="top" wrapText="1"/>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41" fontId="1" fillId="0" borderId="0" xfId="0" applyNumberFormat="1" applyFont="1" applyAlignment="1">
      <alignment/>
    </xf>
    <xf numFmtId="188" fontId="1" fillId="0" borderId="0" xfId="0" applyNumberFormat="1" applyFont="1" applyAlignment="1">
      <alignment/>
    </xf>
    <xf numFmtId="41" fontId="3" fillId="0" borderId="0" xfId="0" applyNumberFormat="1" applyFont="1" applyAlignment="1">
      <alignment/>
    </xf>
    <xf numFmtId="183" fontId="18" fillId="0" borderId="6" xfId="0" applyNumberFormat="1" applyFont="1" applyBorder="1" applyAlignment="1">
      <alignment horizontal="left" vertical="top" wrapText="1"/>
    </xf>
    <xf numFmtId="183" fontId="18" fillId="0" borderId="5" xfId="0" applyNumberFormat="1" applyFont="1" applyBorder="1" applyAlignment="1">
      <alignment horizontal="left" vertical="top" wrapText="1"/>
    </xf>
    <xf numFmtId="183" fontId="11" fillId="0" borderId="0" xfId="0" applyNumberFormat="1" applyFont="1" applyAlignment="1">
      <alignment horizontal="right" vertical="top" wrapText="1"/>
    </xf>
    <xf numFmtId="0" fontId="19" fillId="0" borderId="3" xfId="0" applyFont="1" applyBorder="1" applyAlignment="1">
      <alignment horizontal="left" vertical="top" wrapText="1"/>
    </xf>
    <xf numFmtId="0" fontId="19" fillId="0" borderId="3" xfId="0" applyFont="1" applyBorder="1" applyAlignment="1">
      <alignment vertical="top" wrapText="1"/>
    </xf>
    <xf numFmtId="0" fontId="20" fillId="0" borderId="0" xfId="0" applyFont="1" applyBorder="1" applyAlignment="1">
      <alignment horizontal="center" vertical="top" wrapText="1"/>
    </xf>
    <xf numFmtId="183" fontId="20" fillId="0" borderId="0" xfId="0" applyNumberFormat="1" applyFont="1" applyBorder="1" applyAlignment="1">
      <alignment horizontal="center" vertical="top" wrapText="1"/>
    </xf>
    <xf numFmtId="0" fontId="18" fillId="0" borderId="7" xfId="0" applyFont="1" applyBorder="1" applyAlignment="1">
      <alignment horizontal="left" vertical="top" wrapText="1"/>
    </xf>
    <xf numFmtId="0" fontId="20" fillId="0" borderId="1" xfId="0" applyFont="1" applyBorder="1" applyAlignment="1">
      <alignment horizontal="center" vertical="top" wrapText="1"/>
    </xf>
    <xf numFmtId="0" fontId="18" fillId="0" borderId="8" xfId="0" applyFont="1" applyBorder="1" applyAlignment="1">
      <alignment horizontal="left" vertical="top" wrapText="1"/>
    </xf>
    <xf numFmtId="0" fontId="20" fillId="0" borderId="6" xfId="0" applyFont="1" applyBorder="1" applyAlignment="1">
      <alignment horizontal="center" vertical="top" wrapText="1"/>
    </xf>
    <xf numFmtId="0" fontId="20" fillId="0" borderId="5" xfId="0" applyFont="1" applyBorder="1" applyAlignment="1">
      <alignment horizontal="center" vertical="top" wrapText="1"/>
    </xf>
    <xf numFmtId="183" fontId="20" fillId="0" borderId="6" xfId="0" applyNumberFormat="1" applyFont="1" applyBorder="1" applyAlignment="1">
      <alignment horizontal="center" vertical="top" wrapText="1"/>
    </xf>
    <xf numFmtId="183" fontId="20" fillId="0" borderId="5" xfId="0" applyNumberFormat="1" applyFont="1" applyBorder="1" applyAlignment="1">
      <alignment horizontal="center" vertical="top" wrapText="1"/>
    </xf>
    <xf numFmtId="0" fontId="20" fillId="0" borderId="8" xfId="0" applyFont="1" applyBorder="1" applyAlignment="1">
      <alignment horizontal="center" vertical="top" wrapText="1"/>
    </xf>
    <xf numFmtId="0" fontId="20" fillId="0" borderId="7" xfId="0" applyFont="1" applyBorder="1" applyAlignment="1">
      <alignment horizontal="center" vertical="top" wrapText="1"/>
    </xf>
    <xf numFmtId="0" fontId="10" fillId="0" borderId="9" xfId="0" applyFont="1" applyBorder="1" applyAlignment="1">
      <alignment vertical="top" wrapText="1"/>
    </xf>
    <xf numFmtId="3" fontId="10" fillId="0" borderId="10" xfId="0" applyNumberFormat="1" applyFont="1" applyBorder="1" applyAlignment="1">
      <alignment vertical="top" wrapText="1"/>
    </xf>
    <xf numFmtId="0" fontId="10" fillId="0" borderId="11" xfId="0" applyFont="1" applyBorder="1" applyAlignment="1">
      <alignment vertical="top" wrapText="1"/>
    </xf>
    <xf numFmtId="3" fontId="10" fillId="0" borderId="11" xfId="0" applyNumberFormat="1" applyFont="1" applyBorder="1" applyAlignment="1">
      <alignment vertical="top" wrapText="1"/>
    </xf>
    <xf numFmtId="3" fontId="10" fillId="0" borderId="9" xfId="0" applyNumberFormat="1" applyFont="1" applyBorder="1" applyAlignment="1">
      <alignment vertical="top" wrapText="1"/>
    </xf>
    <xf numFmtId="3" fontId="10" fillId="0" borderId="1" xfId="0" applyNumberFormat="1" applyFont="1" applyBorder="1" applyAlignment="1">
      <alignment horizontal="right" wrapText="1"/>
    </xf>
    <xf numFmtId="0" fontId="10" fillId="0" borderId="1" xfId="0" applyFont="1" applyBorder="1" applyAlignment="1">
      <alignment horizontal="center" vertical="top" wrapText="1"/>
    </xf>
    <xf numFmtId="0" fontId="7" fillId="0" borderId="12" xfId="0" applyFont="1" applyBorder="1" applyAlignment="1">
      <alignment horizontal="center" wrapText="1"/>
    </xf>
    <xf numFmtId="0" fontId="10" fillId="0" borderId="1" xfId="0" applyFont="1" applyBorder="1" applyAlignment="1">
      <alignment horizontal="center" wrapText="1"/>
    </xf>
    <xf numFmtId="3" fontId="7" fillId="0" borderId="13" xfId="0" applyNumberFormat="1" applyFont="1" applyBorder="1" applyAlignment="1">
      <alignment horizontal="center" vertical="top" wrapText="1"/>
    </xf>
    <xf numFmtId="3" fontId="7" fillId="0" borderId="13" xfId="0" applyNumberFormat="1" applyFont="1" applyBorder="1" applyAlignment="1">
      <alignment horizontal="right" wrapText="1"/>
    </xf>
    <xf numFmtId="0" fontId="9" fillId="0" borderId="0" xfId="0" applyFont="1" applyAlignment="1" quotePrefix="1">
      <alignment horizontal="left" vertical="top" wrapText="1"/>
    </xf>
    <xf numFmtId="0" fontId="9" fillId="0" borderId="0" xfId="0" applyFont="1" applyAlignment="1" quotePrefix="1">
      <alignment vertical="top" wrapText="1"/>
    </xf>
    <xf numFmtId="0" fontId="9" fillId="0" borderId="0" xfId="0" applyFont="1" applyAlignment="1" quotePrefix="1">
      <alignment horizontal="right" vertical="top" wrapText="1"/>
    </xf>
    <xf numFmtId="0" fontId="3" fillId="0" borderId="0" xfId="0" applyFont="1" applyAlignment="1">
      <alignment vertical="top" wrapText="1"/>
    </xf>
    <xf numFmtId="41" fontId="1" fillId="0" borderId="0" xfId="0" applyNumberFormat="1" applyFont="1" applyFill="1" applyAlignment="1">
      <alignment/>
    </xf>
    <xf numFmtId="0" fontId="10" fillId="0" borderId="0" xfId="0" applyFont="1" applyAlignment="1">
      <alignment vertical="top"/>
    </xf>
    <xf numFmtId="0" fontId="4" fillId="0" borderId="0" xfId="0" applyFont="1" applyAlignment="1">
      <alignment horizontal="center" wrapText="1"/>
    </xf>
    <xf numFmtId="0" fontId="8" fillId="0" borderId="0" xfId="0" applyFont="1" applyAlignment="1">
      <alignment vertical="top" wrapText="1"/>
    </xf>
    <xf numFmtId="0" fontId="7" fillId="0" borderId="0" xfId="0" applyFont="1" applyAlignment="1">
      <alignment vertical="top"/>
    </xf>
    <xf numFmtId="0" fontId="0" fillId="0" borderId="0" xfId="0" applyAlignment="1">
      <alignment/>
    </xf>
    <xf numFmtId="3" fontId="1" fillId="0" borderId="6" xfId="0" applyNumberFormat="1" applyFont="1" applyBorder="1" applyAlignment="1">
      <alignment/>
    </xf>
    <xf numFmtId="41" fontId="1" fillId="0" borderId="6" xfId="0" applyNumberFormat="1" applyFont="1" applyBorder="1" applyAlignment="1">
      <alignment/>
    </xf>
    <xf numFmtId="0" fontId="27" fillId="0" borderId="0" xfId="0" applyFont="1" applyAlignment="1">
      <alignment/>
    </xf>
    <xf numFmtId="0" fontId="0" fillId="0" borderId="0" xfId="0" applyAlignment="1">
      <alignment wrapText="1"/>
    </xf>
    <xf numFmtId="0" fontId="28" fillId="0" borderId="0" xfId="0" applyFont="1" applyFill="1" applyAlignment="1">
      <alignment horizontal="justify" vertical="top" wrapText="1"/>
    </xf>
    <xf numFmtId="0" fontId="28" fillId="0" borderId="0" xfId="0" applyFont="1" applyAlignment="1">
      <alignment vertical="top" wrapText="1"/>
    </xf>
    <xf numFmtId="0" fontId="26" fillId="0" borderId="0" xfId="0" applyFont="1" applyAlignment="1">
      <alignment wrapText="1"/>
    </xf>
    <xf numFmtId="0" fontId="26" fillId="0" borderId="0" xfId="0" applyFont="1" applyAlignment="1">
      <alignment/>
    </xf>
    <xf numFmtId="0" fontId="25" fillId="0" borderId="0" xfId="0" applyFont="1" applyAlignment="1">
      <alignment vertical="top" wrapText="1"/>
    </xf>
    <xf numFmtId="0" fontId="32" fillId="0" borderId="0" xfId="0" applyFont="1" applyAlignment="1">
      <alignment vertical="top" wrapText="1"/>
    </xf>
    <xf numFmtId="0" fontId="29" fillId="0" borderId="0" xfId="0" applyFont="1" applyFill="1" applyAlignment="1">
      <alignment horizontal="justify" vertical="top" wrapText="1"/>
    </xf>
    <xf numFmtId="0" fontId="10" fillId="0" borderId="0" xfId="0" applyFont="1" applyAlignment="1" quotePrefix="1">
      <alignment vertical="top" wrapText="1"/>
    </xf>
    <xf numFmtId="0" fontId="33" fillId="0" borderId="0" xfId="0" applyFont="1" applyAlignment="1">
      <alignment/>
    </xf>
    <xf numFmtId="0" fontId="33" fillId="0" borderId="0" xfId="0" applyFont="1" applyAlignment="1">
      <alignment horizontal="center"/>
    </xf>
    <xf numFmtId="0" fontId="34" fillId="0" borderId="0" xfId="0" applyFont="1" applyAlignment="1">
      <alignment/>
    </xf>
    <xf numFmtId="0" fontId="34" fillId="0" borderId="0" xfId="0" applyFont="1" applyAlignment="1">
      <alignment/>
    </xf>
    <xf numFmtId="3" fontId="34" fillId="0" borderId="0" xfId="0" applyNumberFormat="1" applyFont="1" applyAlignment="1">
      <alignment/>
    </xf>
    <xf numFmtId="0" fontId="34" fillId="0" borderId="0" xfId="0" applyFont="1" applyAlignment="1">
      <alignment horizontal="center"/>
    </xf>
    <xf numFmtId="0" fontId="31" fillId="0" borderId="0" xfId="0" applyFont="1" applyAlignment="1">
      <alignment horizontal="center"/>
    </xf>
    <xf numFmtId="183" fontId="33" fillId="0" borderId="0" xfId="0" applyNumberFormat="1" applyFont="1" applyAlignment="1">
      <alignment horizontal="center"/>
    </xf>
    <xf numFmtId="183" fontId="34" fillId="0" borderId="0" xfId="0" applyNumberFormat="1" applyFont="1" applyAlignment="1">
      <alignment/>
    </xf>
    <xf numFmtId="3" fontId="34" fillId="0" borderId="0" xfId="0" applyNumberFormat="1" applyFont="1" applyAlignment="1">
      <alignment/>
    </xf>
    <xf numFmtId="41" fontId="34" fillId="0" borderId="0" xfId="0" applyNumberFormat="1" applyFont="1" applyAlignment="1">
      <alignment/>
    </xf>
    <xf numFmtId="0" fontId="34" fillId="0" borderId="0" xfId="0" applyFont="1" applyAlignment="1" quotePrefix="1">
      <alignment horizontal="center"/>
    </xf>
    <xf numFmtId="41" fontId="34" fillId="0" borderId="1" xfId="0" applyNumberFormat="1" applyFont="1" applyBorder="1" applyAlignment="1">
      <alignment/>
    </xf>
    <xf numFmtId="0" fontId="33" fillId="0" borderId="0" xfId="0" applyFont="1" applyAlignment="1">
      <alignment/>
    </xf>
    <xf numFmtId="41" fontId="34" fillId="0" borderId="0" xfId="0" applyNumberFormat="1" applyFont="1" applyFill="1" applyAlignment="1">
      <alignment/>
    </xf>
    <xf numFmtId="41" fontId="34" fillId="0" borderId="10" xfId="0" applyNumberFormat="1" applyFont="1" applyBorder="1" applyAlignment="1">
      <alignment/>
    </xf>
    <xf numFmtId="14" fontId="33" fillId="0" borderId="0" xfId="0" applyNumberFormat="1" applyFont="1" applyBorder="1" applyAlignment="1">
      <alignment horizontal="center"/>
    </xf>
    <xf numFmtId="0" fontId="34" fillId="0" borderId="0" xfId="0" applyFont="1" applyBorder="1" applyAlignment="1">
      <alignment/>
    </xf>
    <xf numFmtId="3" fontId="34" fillId="0" borderId="0" xfId="0" applyNumberFormat="1" applyFont="1" applyBorder="1" applyAlignment="1">
      <alignment/>
    </xf>
    <xf numFmtId="0" fontId="33" fillId="0" borderId="0" xfId="0" applyFont="1" applyBorder="1" applyAlignment="1">
      <alignment horizontal="center"/>
    </xf>
    <xf numFmtId="0" fontId="34" fillId="0" borderId="0" xfId="0" applyFont="1" applyAlignment="1">
      <alignment horizontal="left"/>
    </xf>
    <xf numFmtId="14" fontId="34" fillId="0" borderId="0" xfId="0" applyNumberFormat="1" applyFont="1" applyBorder="1" applyAlignment="1">
      <alignment/>
    </xf>
    <xf numFmtId="183" fontId="34" fillId="0" borderId="0" xfId="0" applyNumberFormat="1" applyFont="1" applyBorder="1" applyAlignment="1">
      <alignment/>
    </xf>
    <xf numFmtId="0" fontId="33" fillId="0" borderId="0" xfId="0" applyFont="1" applyAlignment="1" quotePrefix="1">
      <alignment/>
    </xf>
    <xf numFmtId="0" fontId="33" fillId="0" borderId="0" xfId="0" applyFont="1" applyAlignment="1">
      <alignment horizontal="left"/>
    </xf>
    <xf numFmtId="0" fontId="33" fillId="0" borderId="0" xfId="0" applyFont="1" applyBorder="1" applyAlignment="1" quotePrefix="1">
      <alignment/>
    </xf>
    <xf numFmtId="0" fontId="34" fillId="0" borderId="0" xfId="0" applyFont="1" applyBorder="1" applyAlignment="1">
      <alignment horizontal="left"/>
    </xf>
    <xf numFmtId="0" fontId="33" fillId="0" borderId="0" xfId="0" applyFont="1" applyBorder="1" applyAlignment="1">
      <alignment/>
    </xf>
    <xf numFmtId="0" fontId="34" fillId="0" borderId="0" xfId="0" applyFont="1" applyBorder="1" applyAlignment="1" quotePrefix="1">
      <alignment/>
    </xf>
    <xf numFmtId="0" fontId="32" fillId="0" borderId="0" xfId="0" applyFont="1" applyAlignment="1">
      <alignment horizontal="center"/>
    </xf>
    <xf numFmtId="0" fontId="36" fillId="0" borderId="0" xfId="0" applyFont="1" applyAlignment="1">
      <alignment/>
    </xf>
    <xf numFmtId="189" fontId="36" fillId="0" borderId="0" xfId="0" applyNumberFormat="1" applyFont="1" applyAlignment="1">
      <alignment/>
    </xf>
    <xf numFmtId="189" fontId="32" fillId="0" borderId="0" xfId="0" applyNumberFormat="1" applyFont="1" applyAlignment="1">
      <alignment horizontal="center"/>
    </xf>
    <xf numFmtId="0" fontId="32" fillId="0" borderId="0" xfId="0" applyFont="1" applyAlignment="1">
      <alignment/>
    </xf>
    <xf numFmtId="189" fontId="32" fillId="0" borderId="0" xfId="0" applyNumberFormat="1" applyFont="1" applyAlignment="1">
      <alignment/>
    </xf>
    <xf numFmtId="0" fontId="32" fillId="0" borderId="0" xfId="0" applyFont="1" applyAlignment="1">
      <alignment horizontal="right"/>
    </xf>
    <xf numFmtId="189" fontId="36" fillId="0" borderId="3" xfId="0" applyNumberFormat="1" applyFont="1" applyBorder="1" applyAlignment="1">
      <alignment/>
    </xf>
    <xf numFmtId="0" fontId="33" fillId="0" borderId="0" xfId="0" applyFont="1" applyBorder="1" applyAlignment="1">
      <alignment horizontal="left"/>
    </xf>
    <xf numFmtId="0" fontId="33" fillId="0" borderId="0" xfId="0" applyFont="1" applyBorder="1" applyAlignment="1">
      <alignment/>
    </xf>
    <xf numFmtId="189" fontId="34" fillId="0" borderId="0" xfId="0" applyNumberFormat="1" applyFont="1" applyBorder="1" applyAlignment="1">
      <alignment/>
    </xf>
    <xf numFmtId="189" fontId="33" fillId="0" borderId="0" xfId="0" applyNumberFormat="1" applyFont="1" applyBorder="1" applyAlignment="1">
      <alignment horizontal="center"/>
    </xf>
    <xf numFmtId="189" fontId="33" fillId="0" borderId="1" xfId="0" applyNumberFormat="1" applyFont="1" applyBorder="1" applyAlignment="1">
      <alignment horizontal="center"/>
    </xf>
    <xf numFmtId="189" fontId="33" fillId="0" borderId="12" xfId="0" applyNumberFormat="1" applyFont="1" applyBorder="1" applyAlignment="1">
      <alignment horizontal="center"/>
    </xf>
    <xf numFmtId="187" fontId="34" fillId="0" borderId="0" xfId="0" applyNumberFormat="1" applyFont="1" applyAlignment="1">
      <alignment/>
    </xf>
    <xf numFmtId="189" fontId="32" fillId="0" borderId="0" xfId="0" applyNumberFormat="1" applyFont="1" applyAlignment="1">
      <alignment/>
    </xf>
    <xf numFmtId="0" fontId="28" fillId="0" borderId="0" xfId="0" applyFont="1" applyAlignment="1">
      <alignment horizontal="justify" vertical="top" wrapText="1"/>
    </xf>
    <xf numFmtId="189" fontId="34" fillId="0" borderId="1" xfId="0" applyNumberFormat="1" applyFont="1" applyBorder="1" applyAlignment="1">
      <alignment/>
    </xf>
    <xf numFmtId="189" fontId="34" fillId="0" borderId="3" xfId="0" applyNumberFormat="1" applyFont="1" applyBorder="1" applyAlignment="1">
      <alignment/>
    </xf>
    <xf numFmtId="189" fontId="34" fillId="0" borderId="13" xfId="0" applyNumberFormat="1" applyFont="1" applyBorder="1" applyAlignment="1">
      <alignment/>
    </xf>
    <xf numFmtId="189" fontId="33" fillId="0" borderId="0" xfId="0" applyNumberFormat="1" applyFont="1" applyBorder="1" applyAlignment="1">
      <alignment/>
    </xf>
    <xf numFmtId="189" fontId="34" fillId="0" borderId="12" xfId="0" applyNumberFormat="1" applyFont="1" applyBorder="1" applyAlignment="1">
      <alignment/>
    </xf>
    <xf numFmtId="189" fontId="34" fillId="0" borderId="10" xfId="0" applyNumberFormat="1" applyFont="1" applyBorder="1" applyAlignment="1">
      <alignment/>
    </xf>
    <xf numFmtId="14" fontId="33" fillId="0" borderId="0" xfId="0" applyNumberFormat="1" applyFont="1" applyBorder="1" applyAlignment="1" quotePrefix="1">
      <alignment horizontal="center"/>
    </xf>
    <xf numFmtId="189" fontId="32" fillId="0" borderId="0" xfId="0" applyNumberFormat="1" applyFont="1" applyBorder="1" applyAlignment="1">
      <alignment/>
    </xf>
    <xf numFmtId="0" fontId="32" fillId="0" borderId="0" xfId="0" applyFont="1" applyBorder="1" applyAlignment="1">
      <alignment/>
    </xf>
    <xf numFmtId="183" fontId="11" fillId="0" borderId="0" xfId="0" applyNumberFormat="1" applyFont="1" applyAlignment="1" quotePrefix="1">
      <alignment horizontal="right" vertical="top" wrapText="1"/>
    </xf>
    <xf numFmtId="38" fontId="32" fillId="0" borderId="0" xfId="0" applyNumberFormat="1" applyFont="1" applyAlignment="1">
      <alignment horizontal="center"/>
    </xf>
    <xf numFmtId="38" fontId="32" fillId="0" borderId="0" xfId="0" applyNumberFormat="1" applyFont="1" applyAlignment="1">
      <alignment/>
    </xf>
    <xf numFmtId="38" fontId="32" fillId="0" borderId="0" xfId="0" applyNumberFormat="1" applyFont="1" applyBorder="1" applyAlignment="1">
      <alignment/>
    </xf>
    <xf numFmtId="38" fontId="36" fillId="0" borderId="0" xfId="0" applyNumberFormat="1" applyFont="1" applyAlignment="1">
      <alignment/>
    </xf>
    <xf numFmtId="189" fontId="32" fillId="0" borderId="1" xfId="0" applyNumberFormat="1" applyFont="1" applyBorder="1" applyAlignment="1">
      <alignment/>
    </xf>
    <xf numFmtId="189" fontId="36" fillId="0" borderId="0" xfId="0" applyNumberFormat="1" applyFont="1" applyBorder="1" applyAlignment="1">
      <alignment/>
    </xf>
    <xf numFmtId="189" fontId="36" fillId="0" borderId="1" xfId="0" applyNumberFormat="1" applyFont="1" applyBorder="1" applyAlignment="1">
      <alignment/>
    </xf>
    <xf numFmtId="0" fontId="7" fillId="0" borderId="0" xfId="0" applyFont="1" applyBorder="1" applyAlignment="1">
      <alignment horizontal="center" vertical="top" wrapText="1"/>
    </xf>
    <xf numFmtId="0" fontId="0" fillId="0" borderId="0" xfId="0" applyAlignment="1">
      <alignment vertical="top" wrapText="1"/>
    </xf>
    <xf numFmtId="0" fontId="29" fillId="0" borderId="0" xfId="0" applyFont="1" applyAlignment="1">
      <alignment horizontal="justify" vertical="top" wrapText="1"/>
    </xf>
    <xf numFmtId="0" fontId="30" fillId="0" borderId="0" xfId="0" applyFont="1" applyAlignment="1">
      <alignment wrapText="1"/>
    </xf>
    <xf numFmtId="0" fontId="1"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wrapText="1"/>
    </xf>
    <xf numFmtId="0" fontId="5" fillId="0" borderId="0" xfId="0" applyFont="1" applyAlignment="1">
      <alignment horizontal="center"/>
    </xf>
    <xf numFmtId="0" fontId="9" fillId="0" borderId="0" xfId="0" applyFont="1" applyAlignment="1">
      <alignment horizontal="right" vertical="top" wrapText="1"/>
    </xf>
    <xf numFmtId="0" fontId="4" fillId="0" borderId="0" xfId="0" applyFont="1" applyAlignment="1">
      <alignment horizontal="center" wrapText="1"/>
    </xf>
    <xf numFmtId="0" fontId="8" fillId="0" borderId="0" xfId="0" applyFont="1" applyAlignment="1">
      <alignment vertical="top" wrapText="1"/>
    </xf>
    <xf numFmtId="0" fontId="7" fillId="0" borderId="0" xfId="0" applyFont="1" applyAlignment="1">
      <alignment vertical="top" wrapText="1"/>
    </xf>
    <xf numFmtId="0" fontId="10" fillId="0" borderId="0" xfId="0" applyFont="1" applyAlignment="1">
      <alignment horizontal="justify" vertical="top" wrapText="1"/>
    </xf>
    <xf numFmtId="0" fontId="10" fillId="0" borderId="0" xfId="0" applyFont="1" applyAlignment="1">
      <alignment vertical="top" wrapText="1"/>
    </xf>
    <xf numFmtId="0" fontId="7" fillId="0" borderId="0" xfId="0" applyFont="1" applyAlignment="1">
      <alignment horizontal="center" wrapText="1"/>
    </xf>
    <xf numFmtId="0" fontId="10" fillId="0" borderId="0" xfId="0" applyFont="1" applyAlignment="1">
      <alignment horizontal="left" vertical="top" wrapText="1"/>
    </xf>
    <xf numFmtId="0" fontId="28" fillId="0" borderId="0" xfId="0" applyFont="1" applyAlignment="1">
      <alignment horizontal="justify" vertical="top" wrapText="1"/>
    </xf>
    <xf numFmtId="0" fontId="26" fillId="0" borderId="0" xfId="0" applyFont="1" applyAlignment="1">
      <alignment wrapText="1"/>
    </xf>
    <xf numFmtId="0" fontId="0" fillId="0" borderId="0" xfId="0" applyNumberFormat="1" applyAlignment="1">
      <alignment wrapText="1"/>
    </xf>
    <xf numFmtId="0" fontId="32" fillId="0" borderId="0" xfId="0" applyFont="1" applyAlignment="1">
      <alignment horizontal="center"/>
    </xf>
    <xf numFmtId="189" fontId="32" fillId="0" borderId="0" xfId="0" applyNumberFormat="1" applyFont="1" applyAlignment="1">
      <alignment horizontal="center"/>
    </xf>
    <xf numFmtId="3" fontId="34" fillId="0" borderId="0" xfId="0" applyNumberFormat="1" applyFont="1" applyBorder="1" applyAlignment="1">
      <alignment horizontal="center"/>
    </xf>
    <xf numFmtId="0" fontId="33" fillId="0" borderId="0" xfId="0" applyFont="1" applyBorder="1" applyAlignment="1">
      <alignment horizontal="center"/>
    </xf>
    <xf numFmtId="0" fontId="33" fillId="0" borderId="0" xfId="0" applyFont="1" applyAlignment="1">
      <alignment horizontal="justify" wrapText="1"/>
    </xf>
    <xf numFmtId="0" fontId="0" fillId="0" borderId="0" xfId="0" applyAlignment="1">
      <alignment horizontal="justify" wrapText="1"/>
    </xf>
    <xf numFmtId="0" fontId="35" fillId="0" borderId="0" xfId="0" applyFont="1" applyAlignment="1">
      <alignment horizontal="center"/>
    </xf>
    <xf numFmtId="0" fontId="33" fillId="0" borderId="0" xfId="0" applyFont="1" applyAlignment="1">
      <alignment horizontal="center"/>
    </xf>
    <xf numFmtId="0" fontId="34" fillId="0" borderId="0" xfId="0" applyFont="1" applyAlignment="1">
      <alignment horizontal="justify" wrapText="1"/>
    </xf>
    <xf numFmtId="0" fontId="33" fillId="0" borderId="0" xfId="0" applyNumberFormat="1" applyFont="1" applyAlignment="1">
      <alignment horizontal="justify" wrapText="1"/>
    </xf>
    <xf numFmtId="0" fontId="0" fillId="0" borderId="0" xfId="0" applyNumberFormat="1" applyAlignment="1">
      <alignment horizontal="justify" wrapText="1"/>
    </xf>
    <xf numFmtId="0" fontId="31" fillId="0" borderId="0" xfId="0" applyFont="1" applyAlignment="1">
      <alignment horizontal="center" wrapText="1"/>
    </xf>
    <xf numFmtId="0" fontId="0" fillId="0" borderId="0" xfId="0" applyAlignment="1">
      <alignment wrapText="1"/>
    </xf>
    <xf numFmtId="0" fontId="0" fillId="0" borderId="0" xfId="0" applyAlignment="1">
      <alignment/>
    </xf>
    <xf numFmtId="0" fontId="7" fillId="0" borderId="0" xfId="0" applyFont="1" applyBorder="1" applyAlignment="1">
      <alignment vertical="top" wrapText="1"/>
    </xf>
    <xf numFmtId="0" fontId="11" fillId="0" borderId="0" xfId="0" applyFont="1" applyAlignment="1">
      <alignment horizontal="center" vertical="top" wrapText="1"/>
    </xf>
    <xf numFmtId="183" fontId="11" fillId="0" borderId="0" xfId="0" applyNumberFormat="1" applyFont="1" applyAlignment="1" quotePrefix="1">
      <alignment horizontal="center" vertical="top" wrapText="1"/>
    </xf>
    <xf numFmtId="183" fontId="11" fillId="0" borderId="0" xfId="0" applyNumberFormat="1" applyFont="1" applyAlignment="1">
      <alignment horizontal="center" vertical="top" wrapText="1"/>
    </xf>
    <xf numFmtId="0" fontId="21" fillId="0" borderId="0" xfId="0" applyFont="1" applyAlignment="1">
      <alignment vertical="top" wrapText="1"/>
    </xf>
    <xf numFmtId="38" fontId="10" fillId="0" borderId="0" xfId="0" applyNumberFormat="1" applyFont="1" applyBorder="1" applyAlignment="1">
      <alignment horizontal="center" wrapText="1"/>
    </xf>
    <xf numFmtId="0" fontId="28" fillId="0" borderId="0" xfId="0" applyFont="1" applyFill="1" applyAlignment="1">
      <alignment horizontal="justify" vertical="top" wrapText="1"/>
    </xf>
    <xf numFmtId="0" fontId="9" fillId="0" borderId="0" xfId="0" applyFont="1" applyAlignment="1">
      <alignment vertical="top" wrapText="1"/>
    </xf>
    <xf numFmtId="0" fontId="9" fillId="0" borderId="0" xfId="0" applyFont="1" applyAlignment="1" quotePrefix="1">
      <alignment vertical="top" wrapText="1"/>
    </xf>
    <xf numFmtId="0" fontId="3" fillId="0" borderId="0" xfId="0" applyFont="1" applyAlignment="1">
      <alignment vertical="top" wrapText="1"/>
    </xf>
    <xf numFmtId="0" fontId="4" fillId="0" borderId="0" xfId="0" applyFont="1" applyAlignment="1">
      <alignment horizontal="center"/>
    </xf>
    <xf numFmtId="0" fontId="24" fillId="0" borderId="0" xfId="0" applyFont="1" applyAlignment="1">
      <alignment horizontal="justify" vertical="top" wrapText="1"/>
    </xf>
    <xf numFmtId="0" fontId="7" fillId="0" borderId="0" xfId="0" applyFont="1" applyAlignment="1">
      <alignment horizontal="center" vertical="top" wrapText="1"/>
    </xf>
    <xf numFmtId="0" fontId="25" fillId="0" borderId="0" xfId="0" applyFont="1" applyAlignment="1">
      <alignment horizontal="center"/>
    </xf>
    <xf numFmtId="0" fontId="26" fillId="0" borderId="0" xfId="0" applyFont="1" applyAlignment="1">
      <alignment/>
    </xf>
    <xf numFmtId="0" fontId="0" fillId="0" borderId="0" xfId="0" applyAlignment="1">
      <alignment/>
    </xf>
    <xf numFmtId="0" fontId="7"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vertical="top" wrapText="1"/>
    </xf>
    <xf numFmtId="0" fontId="10" fillId="0" borderId="0" xfId="0" applyFont="1" applyBorder="1" applyAlignment="1">
      <alignment horizontal="justify" vertical="top" wrapText="1"/>
    </xf>
    <xf numFmtId="0" fontId="1" fillId="0" borderId="0" xfId="0" applyFont="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top" wrapText="1"/>
    </xf>
    <xf numFmtId="0" fontId="1" fillId="0" borderId="15" xfId="0" applyFont="1" applyBorder="1" applyAlignment="1">
      <alignment vertical="top" wrapText="1"/>
    </xf>
    <xf numFmtId="0" fontId="1" fillId="0" borderId="10" xfId="0" applyFont="1" applyBorder="1" applyAlignment="1">
      <alignment vertical="top" wrapText="1"/>
    </xf>
    <xf numFmtId="0" fontId="1" fillId="0" borderId="16" xfId="0" applyFont="1" applyBorder="1" applyAlignment="1">
      <alignment vertical="top" wrapText="1"/>
    </xf>
    <xf numFmtId="0" fontId="9" fillId="0" borderId="20" xfId="0" applyFont="1" applyBorder="1" applyAlignment="1">
      <alignment horizontal="righ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0" xfId="0" applyBorder="1" applyAlignment="1">
      <alignment vertical="top" wrapText="1"/>
    </xf>
    <xf numFmtId="4" fontId="1" fillId="0" borderId="17" xfId="0" applyNumberFormat="1" applyFont="1" applyBorder="1" applyAlignment="1">
      <alignment horizontal="center" vertical="top" wrapText="1"/>
    </xf>
    <xf numFmtId="4" fontId="1" fillId="0" borderId="18" xfId="0" applyNumberFormat="1" applyFont="1" applyBorder="1" applyAlignment="1">
      <alignment horizontal="center" vertical="top" wrapText="1"/>
    </xf>
    <xf numFmtId="0" fontId="1" fillId="0" borderId="19" xfId="0" applyFont="1" applyBorder="1" applyAlignment="1" quotePrefix="1">
      <alignment horizontal="center" vertical="center" wrapText="1"/>
    </xf>
    <xf numFmtId="0" fontId="1" fillId="0" borderId="20" xfId="0" applyFont="1" applyBorder="1" applyAlignment="1">
      <alignment horizontal="center" vertical="center" wrapText="1"/>
    </xf>
    <xf numFmtId="0" fontId="1" fillId="0" borderId="19" xfId="0" applyFont="1" applyBorder="1" applyAlignment="1">
      <alignment horizontal="left" vertical="top" wrapText="1" indent="1"/>
    </xf>
    <xf numFmtId="0" fontId="1" fillId="0" borderId="0" xfId="0" applyFont="1" applyAlignment="1">
      <alignment horizontal="left" vertical="top" wrapText="1" indent="1"/>
    </xf>
    <xf numFmtId="0" fontId="1" fillId="0" borderId="20" xfId="0" applyFont="1" applyBorder="1" applyAlignment="1">
      <alignment horizontal="left" vertical="top" wrapText="1" inden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0" xfId="0" applyFont="1" applyBorder="1" applyAlignment="1">
      <alignment horizontal="justify" vertical="top" wrapText="1"/>
    </xf>
    <xf numFmtId="0" fontId="7" fillId="0" borderId="17" xfId="0" applyFont="1" applyBorder="1" applyAlignment="1">
      <alignment horizontal="center" vertical="top" wrapText="1"/>
    </xf>
    <xf numFmtId="0" fontId="7" fillId="0" borderId="14" xfId="0" applyFont="1" applyBorder="1" applyAlignment="1">
      <alignment horizontal="center" vertical="top" wrapText="1"/>
    </xf>
    <xf numFmtId="0" fontId="7" fillId="0" borderId="18" xfId="0" applyFont="1" applyBorder="1" applyAlignment="1">
      <alignment horizontal="center" vertical="top" wrapText="1"/>
    </xf>
    <xf numFmtId="0" fontId="7" fillId="0" borderId="15" xfId="0" applyFont="1" applyBorder="1" applyAlignment="1">
      <alignment horizontal="center" vertical="top" wrapText="1"/>
    </xf>
    <xf numFmtId="0" fontId="7" fillId="0" borderId="10" xfId="0" applyFont="1" applyBorder="1" applyAlignment="1">
      <alignment horizontal="center" vertical="top" wrapText="1"/>
    </xf>
    <xf numFmtId="0" fontId="7" fillId="0" borderId="16" xfId="0" applyFont="1" applyBorder="1" applyAlignment="1">
      <alignment horizontal="center" vertical="top" wrapText="1"/>
    </xf>
    <xf numFmtId="0" fontId="9" fillId="0" borderId="20" xfId="0" applyFont="1" applyBorder="1" applyAlignment="1">
      <alignment vertical="top" wrapText="1"/>
    </xf>
    <xf numFmtId="4" fontId="1" fillId="0" borderId="17" xfId="0" applyNumberFormat="1"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0" xfId="0" applyFont="1" applyAlignment="1">
      <alignment horizontal="justify" vertical="top" wrapText="1"/>
    </xf>
    <xf numFmtId="0" fontId="4"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9</xdr:row>
      <xdr:rowOff>19050</xdr:rowOff>
    </xdr:from>
    <xdr:to>
      <xdr:col>5</xdr:col>
      <xdr:colOff>76200</xdr:colOff>
      <xdr:row>17</xdr:row>
      <xdr:rowOff>0</xdr:rowOff>
    </xdr:to>
    <xdr:sp>
      <xdr:nvSpPr>
        <xdr:cNvPr id="1" name="AutoShape 1"/>
        <xdr:cNvSpPr>
          <a:spLocks/>
        </xdr:cNvSpPr>
      </xdr:nvSpPr>
      <xdr:spPr>
        <a:xfrm>
          <a:off x="2257425" y="1343025"/>
          <a:ext cx="47625" cy="1419225"/>
        </a:xfrm>
        <a:prstGeom prst="rightBrac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dimension ref="A1:Q51"/>
  <sheetViews>
    <sheetView tabSelected="1" workbookViewId="0" topLeftCell="A16">
      <selection activeCell="H29" sqref="H29"/>
    </sheetView>
  </sheetViews>
  <sheetFormatPr defaultColWidth="9.140625" defaultRowHeight="12.75"/>
  <cols>
    <col min="1" max="1" width="1.8515625" style="135" customWidth="1"/>
    <col min="2" max="2" width="2.8515625" style="132" customWidth="1"/>
    <col min="3" max="4" width="3.00390625" style="132" customWidth="1"/>
    <col min="5" max="5" width="9.140625" style="132" customWidth="1"/>
    <col min="6" max="6" width="10.8515625" style="132" customWidth="1"/>
    <col min="7" max="7" width="11.28125" style="139" bestFit="1" customWidth="1"/>
    <col min="8" max="9" width="2.7109375" style="132" customWidth="1"/>
    <col min="10" max="10" width="11.28125" style="139" bestFit="1" customWidth="1"/>
    <col min="11" max="11" width="2.7109375" style="139" customWidth="1"/>
    <col min="12" max="12" width="2.7109375" style="132" customWidth="1"/>
    <col min="13" max="13" width="11.28125" style="139" bestFit="1" customWidth="1"/>
    <col min="14" max="14" width="3.00390625" style="139" customWidth="1"/>
    <col min="15" max="15" width="3.00390625" style="132" customWidth="1"/>
    <col min="16" max="16" width="11.28125" style="139" bestFit="1" customWidth="1"/>
    <col min="17" max="16384" width="9.140625" style="132" customWidth="1"/>
  </cols>
  <sheetData>
    <row r="1" spans="1:17" ht="20.25">
      <c r="A1" s="130"/>
      <c r="B1" s="218" t="s">
        <v>242</v>
      </c>
      <c r="C1" s="218"/>
      <c r="D1" s="218"/>
      <c r="E1" s="218"/>
      <c r="F1" s="218"/>
      <c r="G1" s="218"/>
      <c r="H1" s="218"/>
      <c r="I1" s="218"/>
      <c r="J1" s="218"/>
      <c r="K1" s="218"/>
      <c r="L1" s="218"/>
      <c r="M1" s="218"/>
      <c r="N1" s="218"/>
      <c r="O1" s="218"/>
      <c r="P1" s="218"/>
      <c r="Q1" s="130"/>
    </row>
    <row r="2" spans="1:16" ht="15.75">
      <c r="A2" s="133"/>
      <c r="B2" s="133"/>
      <c r="C2" s="133"/>
      <c r="D2" s="133"/>
      <c r="E2" s="133"/>
      <c r="F2" s="133"/>
      <c r="G2" s="134"/>
      <c r="H2" s="133"/>
      <c r="I2" s="133"/>
      <c r="J2" s="134"/>
      <c r="K2" s="134"/>
      <c r="L2" s="133"/>
      <c r="M2" s="134"/>
      <c r="N2" s="134"/>
      <c r="O2" s="133"/>
      <c r="P2" s="134"/>
    </row>
    <row r="3" spans="1:17" ht="15.75">
      <c r="A3" s="130"/>
      <c r="B3" s="219" t="s">
        <v>238</v>
      </c>
      <c r="C3" s="219"/>
      <c r="D3" s="219"/>
      <c r="E3" s="219"/>
      <c r="F3" s="219"/>
      <c r="G3" s="219"/>
      <c r="H3" s="219"/>
      <c r="I3" s="219"/>
      <c r="J3" s="219"/>
      <c r="K3" s="219"/>
      <c r="L3" s="219"/>
      <c r="M3" s="219"/>
      <c r="N3" s="219"/>
      <c r="O3" s="219"/>
      <c r="P3" s="219"/>
      <c r="Q3" s="130"/>
    </row>
    <row r="4" spans="1:17" ht="15.75">
      <c r="A4" s="130"/>
      <c r="B4" s="131"/>
      <c r="C4" s="131"/>
      <c r="D4" s="131"/>
      <c r="E4" s="131"/>
      <c r="F4" s="131"/>
      <c r="G4" s="131"/>
      <c r="H4" s="131"/>
      <c r="I4" s="131"/>
      <c r="J4" s="131"/>
      <c r="K4" s="131"/>
      <c r="L4" s="131"/>
      <c r="M4" s="131"/>
      <c r="N4" s="131"/>
      <c r="O4" s="131"/>
      <c r="P4" s="131"/>
      <c r="Q4" s="130"/>
    </row>
    <row r="5" spans="1:17" ht="15.75">
      <c r="A5" s="130"/>
      <c r="B5" s="219" t="s">
        <v>293</v>
      </c>
      <c r="C5" s="219"/>
      <c r="D5" s="219"/>
      <c r="E5" s="219"/>
      <c r="F5" s="219"/>
      <c r="G5" s="219"/>
      <c r="H5" s="219"/>
      <c r="I5" s="219"/>
      <c r="J5" s="219"/>
      <c r="K5" s="219"/>
      <c r="L5" s="219"/>
      <c r="M5" s="219"/>
      <c r="N5" s="219"/>
      <c r="O5" s="219"/>
      <c r="P5" s="219"/>
      <c r="Q5" s="130"/>
    </row>
    <row r="6" spans="1:16" ht="15.75">
      <c r="A6" s="133"/>
      <c r="B6" s="133"/>
      <c r="C6" s="133"/>
      <c r="D6" s="133"/>
      <c r="E6" s="133"/>
      <c r="F6" s="133"/>
      <c r="G6" s="134"/>
      <c r="H6" s="133"/>
      <c r="I6" s="133"/>
      <c r="J6" s="134"/>
      <c r="K6" s="134"/>
      <c r="L6" s="133"/>
      <c r="M6" s="134"/>
      <c r="N6" s="134"/>
      <c r="O6" s="133"/>
      <c r="P6" s="134"/>
    </row>
    <row r="7" spans="1:16" ht="15.75">
      <c r="A7" s="133"/>
      <c r="B7" s="220" t="s">
        <v>239</v>
      </c>
      <c r="C7" s="217"/>
      <c r="D7" s="217"/>
      <c r="E7" s="217"/>
      <c r="F7" s="217"/>
      <c r="G7" s="217"/>
      <c r="H7" s="217"/>
      <c r="I7" s="217"/>
      <c r="J7" s="217"/>
      <c r="K7" s="217"/>
      <c r="L7" s="217"/>
      <c r="M7" s="217"/>
      <c r="N7" s="217"/>
      <c r="O7" s="217"/>
      <c r="P7" s="217"/>
    </row>
    <row r="8" spans="1:16" ht="15.75">
      <c r="A8" s="133"/>
      <c r="B8" s="217"/>
      <c r="C8" s="217"/>
      <c r="D8" s="217"/>
      <c r="E8" s="217"/>
      <c r="F8" s="217"/>
      <c r="G8" s="217"/>
      <c r="H8" s="217"/>
      <c r="I8" s="217"/>
      <c r="J8" s="217"/>
      <c r="K8" s="217"/>
      <c r="L8" s="217"/>
      <c r="M8" s="217"/>
      <c r="N8" s="217"/>
      <c r="O8" s="217"/>
      <c r="P8" s="217"/>
    </row>
    <row r="9" spans="1:16" ht="15.75">
      <c r="A9" s="133"/>
      <c r="B9" s="133"/>
      <c r="C9" s="133"/>
      <c r="D9" s="133"/>
      <c r="E9" s="133"/>
      <c r="F9" s="133"/>
      <c r="G9" s="134"/>
      <c r="H9" s="133"/>
      <c r="I9" s="133"/>
      <c r="J9" s="134"/>
      <c r="K9" s="134"/>
      <c r="L9" s="133"/>
      <c r="M9" s="134"/>
      <c r="N9" s="134"/>
      <c r="O9" s="133"/>
      <c r="P9" s="134"/>
    </row>
    <row r="10" spans="7:16" ht="15.75">
      <c r="G10" s="219" t="s">
        <v>237</v>
      </c>
      <c r="H10" s="219"/>
      <c r="I10" s="219"/>
      <c r="J10" s="219"/>
      <c r="K10" s="136"/>
      <c r="M10" s="219" t="s">
        <v>231</v>
      </c>
      <c r="N10" s="219"/>
      <c r="O10" s="219"/>
      <c r="P10" s="219"/>
    </row>
    <row r="11" spans="7:16" ht="3" customHeight="1">
      <c r="G11" s="132"/>
      <c r="J11" s="132"/>
      <c r="K11" s="132"/>
      <c r="M11" s="132"/>
      <c r="N11" s="132"/>
      <c r="P11" s="132"/>
    </row>
    <row r="12" spans="7:16" ht="15.75">
      <c r="G12" s="182" t="s">
        <v>294</v>
      </c>
      <c r="H12" s="138"/>
      <c r="I12" s="138"/>
      <c r="J12" s="146" t="s">
        <v>295</v>
      </c>
      <c r="K12" s="137"/>
      <c r="L12" s="138"/>
      <c r="M12" s="146" t="str">
        <f>+G12</f>
        <v>31.03.2007</v>
      </c>
      <c r="N12" s="137"/>
      <c r="O12" s="138"/>
      <c r="P12" s="146" t="str">
        <f>+J12</f>
        <v>31.03.2006</v>
      </c>
    </row>
    <row r="13" spans="7:16" ht="15.75">
      <c r="G13" s="131" t="s">
        <v>19</v>
      </c>
      <c r="J13" s="131" t="s">
        <v>19</v>
      </c>
      <c r="K13" s="131"/>
      <c r="M13" s="131" t="s">
        <v>19</v>
      </c>
      <c r="N13" s="131"/>
      <c r="P13" s="131" t="s">
        <v>19</v>
      </c>
    </row>
    <row r="14" spans="7:16" ht="15.75">
      <c r="G14" s="131"/>
      <c r="J14" s="131"/>
      <c r="K14" s="131"/>
      <c r="M14" s="131"/>
      <c r="N14" s="131"/>
      <c r="P14" s="131"/>
    </row>
    <row r="16" spans="2:16" ht="15.75">
      <c r="B16" s="132" t="s">
        <v>15</v>
      </c>
      <c r="G16" s="140">
        <v>2887</v>
      </c>
      <c r="H16" s="140"/>
      <c r="I16" s="140"/>
      <c r="J16" s="140">
        <v>6060</v>
      </c>
      <c r="K16" s="140"/>
      <c r="L16" s="140"/>
      <c r="M16" s="140">
        <v>14220</v>
      </c>
      <c r="N16" s="140"/>
      <c r="O16" s="140"/>
      <c r="P16" s="140">
        <v>17717</v>
      </c>
    </row>
    <row r="17" spans="1:16" ht="15.75">
      <c r="A17" s="141"/>
      <c r="B17" s="132" t="s">
        <v>296</v>
      </c>
      <c r="G17" s="140">
        <v>12472</v>
      </c>
      <c r="H17" s="140"/>
      <c r="I17" s="140"/>
      <c r="J17" s="140">
        <f>121+7758</f>
        <v>7879</v>
      </c>
      <c r="K17" s="140"/>
      <c r="L17" s="140"/>
      <c r="M17" s="140">
        <v>42566</v>
      </c>
      <c r="N17" s="140"/>
      <c r="O17" s="140"/>
      <c r="P17" s="140">
        <f>741+7758</f>
        <v>8499</v>
      </c>
    </row>
    <row r="18" spans="1:16" ht="15.75">
      <c r="A18" s="141"/>
      <c r="B18" s="132" t="s">
        <v>289</v>
      </c>
      <c r="G18" s="140"/>
      <c r="H18" s="140"/>
      <c r="I18" s="140"/>
      <c r="J18" s="140"/>
      <c r="K18" s="140"/>
      <c r="L18" s="140"/>
      <c r="M18" s="140"/>
      <c r="N18" s="140"/>
      <c r="O18" s="140"/>
      <c r="P18" s="140"/>
    </row>
    <row r="19" spans="1:16" ht="15.75">
      <c r="A19" s="141"/>
      <c r="C19" s="132" t="s">
        <v>282</v>
      </c>
      <c r="G19" s="140">
        <v>-2072</v>
      </c>
      <c r="H19" s="140"/>
      <c r="I19" s="140"/>
      <c r="J19" s="140">
        <v>-3552</v>
      </c>
      <c r="K19" s="140"/>
      <c r="L19" s="140"/>
      <c r="M19" s="140">
        <v>-7547</v>
      </c>
      <c r="N19" s="140"/>
      <c r="O19" s="140"/>
      <c r="P19" s="140">
        <v>-11903</v>
      </c>
    </row>
    <row r="20" spans="1:16" ht="15.75">
      <c r="A20" s="141"/>
      <c r="B20" s="132" t="s">
        <v>283</v>
      </c>
      <c r="G20" s="140">
        <v>-1070</v>
      </c>
      <c r="H20" s="140"/>
      <c r="I20" s="140"/>
      <c r="J20" s="140">
        <v>-630</v>
      </c>
      <c r="K20" s="140"/>
      <c r="L20" s="140"/>
      <c r="M20" s="140">
        <v>-2965</v>
      </c>
      <c r="N20" s="140"/>
      <c r="O20" s="140"/>
      <c r="P20" s="140">
        <v>-1719</v>
      </c>
    </row>
    <row r="21" spans="1:16" ht="15.75">
      <c r="A21" s="141"/>
      <c r="B21" s="132" t="s">
        <v>284</v>
      </c>
      <c r="G21" s="140">
        <v>-2131</v>
      </c>
      <c r="H21" s="140"/>
      <c r="I21" s="140"/>
      <c r="J21" s="140">
        <v>-1657</v>
      </c>
      <c r="K21" s="140"/>
      <c r="L21" s="140"/>
      <c r="M21" s="140">
        <v>-7085</v>
      </c>
      <c r="N21" s="140"/>
      <c r="O21" s="140"/>
      <c r="P21" s="140">
        <v>-3967</v>
      </c>
    </row>
    <row r="22" spans="1:16" ht="15.75">
      <c r="A22" s="141"/>
      <c r="B22" s="132" t="s">
        <v>297</v>
      </c>
      <c r="G22" s="140">
        <v>-6011</v>
      </c>
      <c r="H22" s="140"/>
      <c r="I22" s="140"/>
      <c r="J22" s="140">
        <f>6246-7758</f>
        <v>-1512</v>
      </c>
      <c r="K22" s="140"/>
      <c r="L22" s="140"/>
      <c r="M22" s="140">
        <v>-10682</v>
      </c>
      <c r="N22" s="140"/>
      <c r="O22" s="140"/>
      <c r="P22" s="140">
        <f>-1367-7758</f>
        <v>-9125</v>
      </c>
    </row>
    <row r="23" spans="1:16" ht="3" customHeight="1">
      <c r="A23" s="141"/>
      <c r="G23" s="142"/>
      <c r="H23" s="140"/>
      <c r="I23" s="140"/>
      <c r="J23" s="142"/>
      <c r="K23" s="140"/>
      <c r="L23" s="140"/>
      <c r="M23" s="142"/>
      <c r="N23" s="140"/>
      <c r="O23" s="140"/>
      <c r="P23" s="142"/>
    </row>
    <row r="24" spans="1:16" ht="3" customHeight="1">
      <c r="A24" s="141"/>
      <c r="G24" s="140"/>
      <c r="H24" s="140"/>
      <c r="I24" s="140"/>
      <c r="J24" s="140"/>
      <c r="K24" s="140"/>
      <c r="L24" s="140"/>
      <c r="M24" s="140"/>
      <c r="N24" s="140"/>
      <c r="O24" s="140"/>
      <c r="P24" s="140"/>
    </row>
    <row r="25" spans="1:16" ht="15.75">
      <c r="A25" s="141"/>
      <c r="B25" s="132" t="s">
        <v>317</v>
      </c>
      <c r="G25" s="140">
        <f>SUM(G15:G24)</f>
        <v>4075</v>
      </c>
      <c r="H25" s="140"/>
      <c r="I25" s="140"/>
      <c r="J25" s="140">
        <f>SUM(J15:J24)</f>
        <v>6588</v>
      </c>
      <c r="K25" s="140"/>
      <c r="L25" s="140"/>
      <c r="M25" s="140">
        <f>SUM(M15:M24)</f>
        <v>28507</v>
      </c>
      <c r="N25" s="140"/>
      <c r="O25" s="140"/>
      <c r="P25" s="140">
        <f>SUM(P15:P24)</f>
        <v>-498</v>
      </c>
    </row>
    <row r="26" spans="2:16" ht="15.75">
      <c r="B26" s="132" t="s">
        <v>341</v>
      </c>
      <c r="G26" s="144">
        <v>-2139</v>
      </c>
      <c r="H26" s="140"/>
      <c r="I26" s="140"/>
      <c r="J26" s="140">
        <v>-3174</v>
      </c>
      <c r="K26" s="140"/>
      <c r="L26" s="140"/>
      <c r="M26" s="140">
        <v>-8732</v>
      </c>
      <c r="N26" s="140"/>
      <c r="O26" s="140"/>
      <c r="P26" s="140">
        <v>-1721</v>
      </c>
    </row>
    <row r="27" spans="2:16" ht="15.75">
      <c r="B27" s="132" t="s">
        <v>285</v>
      </c>
      <c r="G27" s="140">
        <v>6</v>
      </c>
      <c r="H27" s="140"/>
      <c r="I27" s="140"/>
      <c r="J27" s="140">
        <v>0</v>
      </c>
      <c r="K27" s="140"/>
      <c r="L27" s="140"/>
      <c r="M27" s="140">
        <v>20</v>
      </c>
      <c r="N27" s="140"/>
      <c r="O27" s="140"/>
      <c r="P27" s="140">
        <v>5</v>
      </c>
    </row>
    <row r="28" spans="1:16" ht="3" customHeight="1">
      <c r="A28" s="141"/>
      <c r="G28" s="142"/>
      <c r="H28" s="140"/>
      <c r="I28" s="140"/>
      <c r="J28" s="142"/>
      <c r="K28" s="140"/>
      <c r="L28" s="140"/>
      <c r="M28" s="142"/>
      <c r="N28" s="140"/>
      <c r="O28" s="140"/>
      <c r="P28" s="142"/>
    </row>
    <row r="29" spans="1:16" ht="3" customHeight="1">
      <c r="A29" s="141"/>
      <c r="G29" s="140"/>
      <c r="H29" s="140"/>
      <c r="I29" s="140"/>
      <c r="J29" s="140"/>
      <c r="K29" s="140"/>
      <c r="L29" s="140"/>
      <c r="M29" s="140"/>
      <c r="N29" s="140"/>
      <c r="O29" s="140"/>
      <c r="P29" s="140"/>
    </row>
    <row r="30" spans="2:16" ht="15.75">
      <c r="B30" s="132" t="s">
        <v>318</v>
      </c>
      <c r="G30" s="140">
        <f>SUM(G25:G29)</f>
        <v>1942</v>
      </c>
      <c r="H30" s="140"/>
      <c r="I30" s="140"/>
      <c r="J30" s="140">
        <f>SUM(J25:J29)</f>
        <v>3414</v>
      </c>
      <c r="K30" s="140"/>
      <c r="L30" s="140"/>
      <c r="M30" s="140">
        <f>SUM(M25:M29)</f>
        <v>19795</v>
      </c>
      <c r="N30" s="140"/>
      <c r="O30" s="140"/>
      <c r="P30" s="140">
        <f>SUM(P25:P29)</f>
        <v>-2214</v>
      </c>
    </row>
    <row r="31" spans="7:16" ht="3" customHeight="1">
      <c r="G31" s="140"/>
      <c r="H31" s="140"/>
      <c r="I31" s="140"/>
      <c r="J31" s="140"/>
      <c r="K31" s="140"/>
      <c r="L31" s="140"/>
      <c r="M31" s="140"/>
      <c r="N31" s="140"/>
      <c r="O31" s="140"/>
      <c r="P31" s="140"/>
    </row>
    <row r="32" spans="2:16" ht="15.75">
      <c r="B32" s="132" t="s">
        <v>195</v>
      </c>
      <c r="G32" s="140">
        <v>-1</v>
      </c>
      <c r="H32" s="140"/>
      <c r="I32" s="140"/>
      <c r="J32" s="140">
        <v>0</v>
      </c>
      <c r="K32" s="140"/>
      <c r="L32" s="140"/>
      <c r="M32" s="140">
        <v>-3</v>
      </c>
      <c r="N32" s="140"/>
      <c r="O32" s="140"/>
      <c r="P32" s="140">
        <v>-1</v>
      </c>
    </row>
    <row r="33" spans="7:16" ht="3" customHeight="1">
      <c r="G33" s="142"/>
      <c r="H33" s="140"/>
      <c r="I33" s="140"/>
      <c r="J33" s="142"/>
      <c r="K33" s="140"/>
      <c r="L33" s="140"/>
      <c r="M33" s="142"/>
      <c r="N33" s="140"/>
      <c r="O33" s="140"/>
      <c r="P33" s="142"/>
    </row>
    <row r="34" spans="7:16" ht="3" customHeight="1">
      <c r="G34" s="140"/>
      <c r="H34" s="140"/>
      <c r="I34" s="140"/>
      <c r="J34" s="140"/>
      <c r="K34" s="140"/>
      <c r="L34" s="140"/>
      <c r="M34" s="140"/>
      <c r="N34" s="140"/>
      <c r="O34" s="140"/>
      <c r="P34" s="140"/>
    </row>
    <row r="35" spans="2:16" ht="15.75">
      <c r="B35" s="132" t="s">
        <v>313</v>
      </c>
      <c r="G35" s="140">
        <f>SUM(G30:G34)</f>
        <v>1941</v>
      </c>
      <c r="H35" s="140"/>
      <c r="I35" s="140"/>
      <c r="J35" s="140">
        <f>SUM(J30:J34)</f>
        <v>3414</v>
      </c>
      <c r="K35" s="140"/>
      <c r="L35" s="140"/>
      <c r="M35" s="140">
        <f>SUM(M30:M34)</f>
        <v>19792</v>
      </c>
      <c r="N35" s="140"/>
      <c r="O35" s="140"/>
      <c r="P35" s="140">
        <f>SUM(P30:P34)</f>
        <v>-2215</v>
      </c>
    </row>
    <row r="36" spans="7:16" ht="3" customHeight="1" thickBot="1">
      <c r="G36" s="145"/>
      <c r="H36" s="140"/>
      <c r="I36" s="140"/>
      <c r="J36" s="145"/>
      <c r="K36" s="140"/>
      <c r="L36" s="140"/>
      <c r="M36" s="145"/>
      <c r="N36" s="140"/>
      <c r="O36" s="140"/>
      <c r="P36" s="145"/>
    </row>
    <row r="37" spans="7:16" ht="15.75">
      <c r="G37" s="140"/>
      <c r="H37" s="140"/>
      <c r="I37" s="140"/>
      <c r="J37" s="140"/>
      <c r="K37" s="140"/>
      <c r="L37" s="140"/>
      <c r="M37" s="140"/>
      <c r="N37" s="140"/>
      <c r="O37" s="140"/>
      <c r="P37" s="140"/>
    </row>
    <row r="38" spans="2:16" ht="15.75">
      <c r="B38" s="132" t="s">
        <v>197</v>
      </c>
      <c r="G38" s="140"/>
      <c r="H38" s="140"/>
      <c r="I38" s="140"/>
      <c r="J38" s="140"/>
      <c r="K38" s="140"/>
      <c r="L38" s="140"/>
      <c r="M38" s="140"/>
      <c r="N38" s="140"/>
      <c r="O38" s="140"/>
      <c r="P38" s="140"/>
    </row>
    <row r="39" spans="2:16" ht="15.75">
      <c r="B39" s="132" t="s">
        <v>198</v>
      </c>
      <c r="G39" s="140">
        <v>2700</v>
      </c>
      <c r="H39" s="140"/>
      <c r="I39" s="140"/>
      <c r="J39" s="140">
        <f>J43-J40</f>
        <v>3414</v>
      </c>
      <c r="K39" s="140"/>
      <c r="L39" s="140"/>
      <c r="M39" s="140">
        <v>21562</v>
      </c>
      <c r="N39" s="140"/>
      <c r="O39" s="140"/>
      <c r="P39" s="140">
        <f>P43-P40</f>
        <v>-2215</v>
      </c>
    </row>
    <row r="40" spans="2:16" ht="15.75">
      <c r="B40" s="132" t="s">
        <v>199</v>
      </c>
      <c r="G40" s="140">
        <v>-759</v>
      </c>
      <c r="H40" s="140"/>
      <c r="I40" s="140"/>
      <c r="J40" s="140">
        <v>0</v>
      </c>
      <c r="K40" s="140"/>
      <c r="L40" s="140"/>
      <c r="M40" s="140">
        <v>-1770</v>
      </c>
      <c r="N40" s="140"/>
      <c r="O40" s="140"/>
      <c r="P40" s="140">
        <v>0</v>
      </c>
    </row>
    <row r="41" spans="7:16" ht="3" customHeight="1">
      <c r="G41" s="142"/>
      <c r="H41" s="140"/>
      <c r="I41" s="140"/>
      <c r="J41" s="142"/>
      <c r="K41" s="140"/>
      <c r="L41" s="140"/>
      <c r="M41" s="142"/>
      <c r="N41" s="140"/>
      <c r="O41" s="140"/>
      <c r="P41" s="142"/>
    </row>
    <row r="42" spans="7:16" ht="3" customHeight="1">
      <c r="G42" s="140"/>
      <c r="H42" s="140"/>
      <c r="I42" s="140"/>
      <c r="J42" s="140"/>
      <c r="K42" s="140"/>
      <c r="L42" s="140"/>
      <c r="M42" s="140"/>
      <c r="N42" s="140"/>
      <c r="O42" s="140"/>
      <c r="P42" s="140"/>
    </row>
    <row r="43" spans="2:16" ht="15.75">
      <c r="B43" s="143"/>
      <c r="G43" s="140">
        <f>SUM(G39:G42)</f>
        <v>1941</v>
      </c>
      <c r="H43" s="140"/>
      <c r="I43" s="140"/>
      <c r="J43" s="140">
        <f>+J35</f>
        <v>3414</v>
      </c>
      <c r="K43" s="140"/>
      <c r="L43" s="140"/>
      <c r="M43" s="140">
        <f>SUM(M39:M42)</f>
        <v>19792</v>
      </c>
      <c r="N43" s="140"/>
      <c r="O43" s="140"/>
      <c r="P43" s="140">
        <f>+P35</f>
        <v>-2215</v>
      </c>
    </row>
    <row r="44" spans="7:16" ht="3" customHeight="1" thickBot="1">
      <c r="G44" s="145"/>
      <c r="H44" s="140"/>
      <c r="I44" s="140"/>
      <c r="J44" s="145"/>
      <c r="K44" s="140"/>
      <c r="L44" s="140"/>
      <c r="M44" s="145"/>
      <c r="N44" s="140"/>
      <c r="O44" s="140"/>
      <c r="P44" s="145"/>
    </row>
    <row r="45" spans="7:16" ht="15.75">
      <c r="G45" s="140"/>
      <c r="H45" s="140"/>
      <c r="I45" s="140"/>
      <c r="J45" s="140"/>
      <c r="K45" s="140"/>
      <c r="L45" s="140"/>
      <c r="M45" s="140"/>
      <c r="N45" s="140"/>
      <c r="O45" s="140"/>
      <c r="P45" s="140"/>
    </row>
    <row r="46" spans="2:17" ht="15.75">
      <c r="B46" s="132" t="s">
        <v>314</v>
      </c>
      <c r="G46" s="173">
        <f>G35/525969*100</f>
        <v>0.36903315594645314</v>
      </c>
      <c r="H46" s="140" t="s">
        <v>286</v>
      </c>
      <c r="I46" s="140"/>
      <c r="J46" s="173">
        <f>J35/525969*100</f>
        <v>0.6490876838749051</v>
      </c>
      <c r="K46" s="140" t="s">
        <v>286</v>
      </c>
      <c r="L46" s="140"/>
      <c r="M46" s="173">
        <f>M35/525969*100</f>
        <v>3.762959413957857</v>
      </c>
      <c r="N46" s="140" t="s">
        <v>286</v>
      </c>
      <c r="O46" s="140"/>
      <c r="P46" s="173">
        <f>P35/525969*100</f>
        <v>-0.4211274808971631</v>
      </c>
      <c r="Q46" s="140" t="s">
        <v>286</v>
      </c>
    </row>
    <row r="47" spans="7:16" ht="15.75">
      <c r="G47" s="140"/>
      <c r="H47" s="140"/>
      <c r="I47" s="140"/>
      <c r="J47" s="140"/>
      <c r="K47" s="140"/>
      <c r="L47" s="140"/>
      <c r="M47" s="140"/>
      <c r="N47" s="140"/>
      <c r="O47" s="140"/>
      <c r="P47" s="140"/>
    </row>
    <row r="49" spans="2:16" ht="48" customHeight="1">
      <c r="B49" s="216" t="s">
        <v>240</v>
      </c>
      <c r="C49" s="217"/>
      <c r="D49" s="217"/>
      <c r="E49" s="217"/>
      <c r="F49" s="217"/>
      <c r="G49" s="217"/>
      <c r="H49" s="217"/>
      <c r="I49" s="217"/>
      <c r="J49" s="217"/>
      <c r="K49" s="217"/>
      <c r="L49" s="217"/>
      <c r="M49" s="217"/>
      <c r="N49" s="217"/>
      <c r="O49" s="217"/>
      <c r="P49" s="217"/>
    </row>
    <row r="50" ht="15.75">
      <c r="B50" s="143"/>
    </row>
    <row r="51" ht="15.75">
      <c r="B51" s="143"/>
    </row>
  </sheetData>
  <mergeCells count="7">
    <mergeCell ref="B49:P49"/>
    <mergeCell ref="B1:P1"/>
    <mergeCell ref="B3:P3"/>
    <mergeCell ref="B5:P5"/>
    <mergeCell ref="G10:J10"/>
    <mergeCell ref="M10:P10"/>
    <mergeCell ref="B7:P8"/>
  </mergeCells>
  <printOptions/>
  <pageMargins left="0.248031496" right="0.196850394" top="0.946850394" bottom="0.393700787401575" header="0.511811023622047" footer="0"/>
  <pageSetup horizontalDpi="600" verticalDpi="600" orientation="portrait" r:id="rId1"/>
  <headerFooter alignWithMargins="0">
    <oddFooter>&amp;C&amp;"Times New Roman,Italic"&amp;8 Page 1 of 15 Pages</oddFooter>
  </headerFooter>
</worksheet>
</file>

<file path=xl/worksheets/sheet10.xml><?xml version="1.0" encoding="utf-8"?>
<worksheet xmlns="http://schemas.openxmlformats.org/spreadsheetml/2006/main" xmlns:r="http://schemas.openxmlformats.org/officeDocument/2006/relationships">
  <sheetPr codeName="Sheet7"/>
  <dimension ref="A1:I29"/>
  <sheetViews>
    <sheetView zoomScale="120" zoomScaleNormal="120" workbookViewId="0" topLeftCell="A12">
      <selection activeCell="B21" sqref="B21:D21"/>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3.28125" style="1" customWidth="1"/>
    <col min="10" max="16384" width="9.140625" style="1" customWidth="1"/>
  </cols>
  <sheetData>
    <row r="1" spans="1:9" ht="18.75">
      <c r="A1" s="200" t="s">
        <v>36</v>
      </c>
      <c r="B1" s="200"/>
      <c r="C1" s="200"/>
      <c r="D1" s="200"/>
      <c r="E1" s="200"/>
      <c r="F1" s="200"/>
      <c r="G1" s="200"/>
      <c r="H1" s="200"/>
      <c r="I1" s="200"/>
    </row>
    <row r="2" ht="7.5" customHeight="1"/>
    <row r="3" spans="1:9" ht="12.75">
      <c r="A3" s="236" t="str">
        <f>page5!A3</f>
        <v>Notes To The Unaudited Results For The 3rd Quarter Ended 31 March 2007</v>
      </c>
      <c r="B3" s="236"/>
      <c r="C3" s="236"/>
      <c r="D3" s="236"/>
      <c r="E3" s="236"/>
      <c r="F3" s="236"/>
      <c r="G3" s="236"/>
      <c r="H3" s="236"/>
      <c r="I3" s="236"/>
    </row>
    <row r="4" spans="1:9" ht="12.75">
      <c r="A4" s="2"/>
      <c r="B4" s="2"/>
      <c r="C4" s="2"/>
      <c r="D4" s="2"/>
      <c r="E4" s="2"/>
      <c r="F4" s="2"/>
      <c r="G4" s="2"/>
      <c r="H4" s="2"/>
      <c r="I4" s="2"/>
    </row>
    <row r="5" spans="1:6" ht="8.25" customHeight="1">
      <c r="A5" s="129"/>
      <c r="B5" s="111"/>
      <c r="C5" s="111"/>
      <c r="D5" s="111"/>
      <c r="E5" s="111"/>
      <c r="F5" s="111"/>
    </row>
    <row r="6" spans="1:9" ht="87.75" customHeight="1">
      <c r="A6" s="129"/>
      <c r="B6" s="232" t="s">
        <v>3</v>
      </c>
      <c r="C6" s="232"/>
      <c r="D6" s="232"/>
      <c r="E6" s="232"/>
      <c r="F6" s="232"/>
      <c r="G6" s="232"/>
      <c r="H6" s="232"/>
      <c r="I6" s="224"/>
    </row>
    <row r="7" spans="1:9" ht="47.25" customHeight="1">
      <c r="A7" s="109"/>
      <c r="B7" s="232" t="s">
        <v>332</v>
      </c>
      <c r="C7" s="232"/>
      <c r="D7" s="232"/>
      <c r="E7" s="232"/>
      <c r="F7" s="232"/>
      <c r="G7" s="232"/>
      <c r="H7" s="232"/>
      <c r="I7" s="224"/>
    </row>
    <row r="8" spans="1:9" ht="42" customHeight="1">
      <c r="A8" s="109"/>
      <c r="B8" s="232" t="s">
        <v>4</v>
      </c>
      <c r="C8" s="232"/>
      <c r="D8" s="232"/>
      <c r="E8" s="232"/>
      <c r="F8" s="232"/>
      <c r="G8" s="232"/>
      <c r="H8" s="232"/>
      <c r="I8" s="224"/>
    </row>
    <row r="9" spans="1:9" ht="62.25" customHeight="1">
      <c r="A9" s="109"/>
      <c r="B9" s="232" t="s">
        <v>194</v>
      </c>
      <c r="C9" s="232"/>
      <c r="D9" s="232"/>
      <c r="E9" s="232"/>
      <c r="F9" s="232"/>
      <c r="G9" s="232"/>
      <c r="H9" s="232"/>
      <c r="I9" s="224"/>
    </row>
    <row r="10" spans="1:6" ht="8.25" customHeight="1">
      <c r="A10" s="109"/>
      <c r="B10" s="111"/>
      <c r="C10" s="111"/>
      <c r="D10" s="111"/>
      <c r="E10" s="111"/>
      <c r="F10" s="111"/>
    </row>
    <row r="11" spans="1:6" ht="8.25" customHeight="1">
      <c r="A11" s="109"/>
      <c r="B11" s="111"/>
      <c r="C11" s="111"/>
      <c r="D11" s="111"/>
      <c r="E11" s="111"/>
      <c r="F11" s="111"/>
    </row>
    <row r="12" spans="1:9" ht="12.75" customHeight="1">
      <c r="A12" s="109" t="s">
        <v>69</v>
      </c>
      <c r="B12" s="235" t="s">
        <v>73</v>
      </c>
      <c r="C12" s="235"/>
      <c r="D12" s="235"/>
      <c r="E12" s="235"/>
      <c r="F12" s="235"/>
      <c r="G12" s="235"/>
      <c r="H12" s="235"/>
      <c r="I12" s="235"/>
    </row>
    <row r="13" spans="1:9" ht="12.75" customHeight="1">
      <c r="A13" s="4"/>
      <c r="B13" s="206" t="s">
        <v>74</v>
      </c>
      <c r="C13" s="206"/>
      <c r="D13" s="206"/>
      <c r="E13" s="206"/>
      <c r="F13" s="206"/>
      <c r="G13" s="206"/>
      <c r="H13" s="206"/>
      <c r="I13" s="206"/>
    </row>
    <row r="14" spans="1:9" ht="10.5" customHeight="1">
      <c r="A14" s="4"/>
      <c r="B14" s="204"/>
      <c r="C14" s="204"/>
      <c r="D14" s="204"/>
      <c r="E14" s="204"/>
      <c r="F14" s="204"/>
      <c r="G14" s="204"/>
      <c r="H14" s="204"/>
      <c r="I14" s="204"/>
    </row>
    <row r="15" spans="1:9" ht="12.75">
      <c r="A15" s="109" t="s">
        <v>71</v>
      </c>
      <c r="B15" s="204" t="s">
        <v>75</v>
      </c>
      <c r="C15" s="204"/>
      <c r="D15" s="204"/>
      <c r="E15" s="204"/>
      <c r="F15" s="204"/>
      <c r="G15" s="204"/>
      <c r="H15" s="204"/>
      <c r="I15" s="204"/>
    </row>
    <row r="16" spans="1:9" ht="25.5">
      <c r="A16" s="201"/>
      <c r="B16" s="206"/>
      <c r="C16" s="206"/>
      <c r="D16" s="206"/>
      <c r="E16" s="11" t="s">
        <v>76</v>
      </c>
      <c r="G16" s="11"/>
      <c r="H16" s="11"/>
      <c r="I16" s="11" t="s">
        <v>77</v>
      </c>
    </row>
    <row r="17" spans="1:9" ht="12.75">
      <c r="A17" s="201"/>
      <c r="B17" s="206"/>
      <c r="C17" s="206"/>
      <c r="D17" s="206"/>
      <c r="E17" s="11" t="s">
        <v>78</v>
      </c>
      <c r="G17" s="11"/>
      <c r="H17" s="11"/>
      <c r="I17" s="11" t="s">
        <v>78</v>
      </c>
    </row>
    <row r="18" spans="1:9" ht="12.75">
      <c r="A18" s="201"/>
      <c r="B18" s="206" t="s">
        <v>79</v>
      </c>
      <c r="C18" s="206"/>
      <c r="D18" s="206"/>
      <c r="E18" s="12">
        <v>0</v>
      </c>
      <c r="G18" s="12"/>
      <c r="H18" s="12"/>
      <c r="I18" s="12">
        <v>-1</v>
      </c>
    </row>
    <row r="19" spans="1:9" ht="12.75">
      <c r="A19" s="201"/>
      <c r="B19" s="206" t="s">
        <v>81</v>
      </c>
      <c r="C19" s="206"/>
      <c r="D19" s="206"/>
      <c r="E19" s="12"/>
      <c r="G19" s="12"/>
      <c r="H19" s="12"/>
      <c r="I19" s="12"/>
    </row>
    <row r="20" spans="1:9" ht="12.75">
      <c r="A20" s="201"/>
      <c r="B20" s="206" t="s">
        <v>82</v>
      </c>
      <c r="C20" s="206"/>
      <c r="D20" s="206"/>
      <c r="E20" s="12">
        <v>1</v>
      </c>
      <c r="G20" s="13"/>
      <c r="H20" s="13"/>
      <c r="I20" s="12">
        <v>4</v>
      </c>
    </row>
    <row r="21" spans="1:9" ht="12.75">
      <c r="A21" s="201"/>
      <c r="B21" s="206" t="s">
        <v>83</v>
      </c>
      <c r="C21" s="206"/>
      <c r="D21" s="206"/>
      <c r="E21" s="105"/>
      <c r="G21" s="13"/>
      <c r="H21" s="13"/>
      <c r="I21" s="105"/>
    </row>
    <row r="22" spans="1:9" ht="13.5" thickBot="1">
      <c r="A22" s="201"/>
      <c r="B22" s="206"/>
      <c r="C22" s="206"/>
      <c r="D22" s="206"/>
      <c r="E22" s="104">
        <f>SUM(E18:E21)</f>
        <v>1</v>
      </c>
      <c r="G22" s="15"/>
      <c r="H22" s="15"/>
      <c r="I22" s="104">
        <f>SUM(I18:I21)</f>
        <v>3</v>
      </c>
    </row>
    <row r="23" spans="1:9" ht="13.5" thickTop="1">
      <c r="A23" s="7"/>
      <c r="B23" s="205" t="s">
        <v>84</v>
      </c>
      <c r="C23" s="205"/>
      <c r="D23" s="205"/>
      <c r="E23" s="205"/>
      <c r="F23" s="205"/>
      <c r="G23" s="205"/>
      <c r="H23" s="205"/>
      <c r="I23" s="205"/>
    </row>
    <row r="24" spans="1:9" ht="10.5" customHeight="1">
      <c r="A24" s="238"/>
      <c r="B24" s="238"/>
      <c r="C24" s="238"/>
      <c r="D24" s="238"/>
      <c r="E24" s="238"/>
      <c r="F24" s="238"/>
      <c r="G24" s="238"/>
      <c r="H24" s="238"/>
      <c r="I24" s="238"/>
    </row>
    <row r="25" spans="1:9" ht="14.25" customHeight="1">
      <c r="A25" s="109" t="s">
        <v>146</v>
      </c>
      <c r="B25" s="204" t="s">
        <v>85</v>
      </c>
      <c r="C25" s="204"/>
      <c r="D25" s="204"/>
      <c r="E25" s="204"/>
      <c r="F25" s="204"/>
      <c r="G25" s="204"/>
      <c r="H25" s="204"/>
      <c r="I25" s="204"/>
    </row>
    <row r="26" spans="1:9" ht="27" customHeight="1">
      <c r="A26" s="6"/>
      <c r="B26" s="237" t="s">
        <v>305</v>
      </c>
      <c r="C26" s="237"/>
      <c r="D26" s="237"/>
      <c r="E26" s="237"/>
      <c r="F26" s="237"/>
      <c r="G26" s="237"/>
      <c r="H26" s="237"/>
      <c r="I26" s="237"/>
    </row>
    <row r="27" spans="1:9" ht="9.75" customHeight="1">
      <c r="A27" s="6"/>
      <c r="B27" s="201"/>
      <c r="C27" s="201"/>
      <c r="D27" s="201"/>
      <c r="E27" s="201"/>
      <c r="F27" s="201"/>
      <c r="G27" s="201"/>
      <c r="H27" s="201"/>
      <c r="I27" s="201"/>
    </row>
    <row r="28" spans="1:9" ht="12.75">
      <c r="A28" s="110" t="s">
        <v>145</v>
      </c>
      <c r="B28" s="235" t="s">
        <v>86</v>
      </c>
      <c r="C28" s="235"/>
      <c r="D28" s="235"/>
      <c r="E28" s="235"/>
      <c r="F28" s="235"/>
      <c r="G28" s="235"/>
      <c r="H28" s="235"/>
      <c r="I28" s="235"/>
    </row>
    <row r="29" spans="1:9" ht="12.75">
      <c r="A29" s="6"/>
      <c r="B29" s="206" t="s">
        <v>306</v>
      </c>
      <c r="C29" s="206"/>
      <c r="D29" s="206"/>
      <c r="E29" s="206"/>
      <c r="F29" s="206"/>
      <c r="G29" s="206"/>
      <c r="H29" s="206"/>
      <c r="I29" s="206"/>
    </row>
  </sheetData>
  <mergeCells count="25">
    <mergeCell ref="A1:I1"/>
    <mergeCell ref="A3:I3"/>
    <mergeCell ref="B12:I12"/>
    <mergeCell ref="B13:I13"/>
    <mergeCell ref="B7:I7"/>
    <mergeCell ref="B8:I8"/>
    <mergeCell ref="B9:I9"/>
    <mergeCell ref="B6:I6"/>
    <mergeCell ref="B29:I29"/>
    <mergeCell ref="B16:D16"/>
    <mergeCell ref="B17:D17"/>
    <mergeCell ref="B18:D18"/>
    <mergeCell ref="B19:D19"/>
    <mergeCell ref="B20:D20"/>
    <mergeCell ref="B21:D21"/>
    <mergeCell ref="B22:D22"/>
    <mergeCell ref="B14:I14"/>
    <mergeCell ref="B26:I26"/>
    <mergeCell ref="B27:I27"/>
    <mergeCell ref="B28:I28"/>
    <mergeCell ref="B23:I23"/>
    <mergeCell ref="A24:I24"/>
    <mergeCell ref="B25:I25"/>
    <mergeCell ref="B15:I15"/>
    <mergeCell ref="A16:A22"/>
  </mergeCells>
  <printOptions/>
  <pageMargins left="0.748031496062992" right="0.78740157480315" top="0.446850394" bottom="0.393700787401575" header="0.511811023622047" footer="0"/>
  <pageSetup horizontalDpi="600" verticalDpi="600" orientation="portrait" scale="99" r:id="rId1"/>
  <headerFooter alignWithMargins="0">
    <oddFooter>&amp;C&amp;"Times New Roman,Italic"&amp;8Page 10 of 15 Pages</oddFooter>
  </headerFooter>
</worksheet>
</file>

<file path=xl/worksheets/sheet11.xml><?xml version="1.0" encoding="utf-8"?>
<worksheet xmlns="http://schemas.openxmlformats.org/spreadsheetml/2006/main" xmlns:r="http://schemas.openxmlformats.org/officeDocument/2006/relationships">
  <dimension ref="A1:K25"/>
  <sheetViews>
    <sheetView workbookViewId="0" topLeftCell="A2">
      <selection activeCell="C25" sqref="C25:J25"/>
    </sheetView>
  </sheetViews>
  <sheetFormatPr defaultColWidth="9.140625" defaultRowHeight="12.75"/>
  <cols>
    <col min="1" max="1" width="4.421875" style="0" customWidth="1"/>
    <col min="10" max="10" width="19.28125" style="0" customWidth="1"/>
  </cols>
  <sheetData>
    <row r="1" spans="1:10" s="1" customFormat="1" ht="18.75">
      <c r="A1" s="200" t="s">
        <v>36</v>
      </c>
      <c r="B1" s="200"/>
      <c r="C1" s="200"/>
      <c r="D1" s="200"/>
      <c r="E1" s="200"/>
      <c r="F1" s="200"/>
      <c r="G1" s="200"/>
      <c r="H1" s="200"/>
      <c r="I1" s="200"/>
      <c r="J1" s="241"/>
    </row>
    <row r="2" s="1" customFormat="1" ht="7.5" customHeight="1"/>
    <row r="3" spans="1:10" s="1" customFormat="1" ht="14.25">
      <c r="A3" s="239" t="str">
        <f>page5!A3</f>
        <v>Notes To The Unaudited Results For The 3rd Quarter Ended 31 March 2007</v>
      </c>
      <c r="B3" s="239"/>
      <c r="C3" s="239"/>
      <c r="D3" s="239"/>
      <c r="E3" s="239"/>
      <c r="F3" s="239"/>
      <c r="G3" s="239"/>
      <c r="H3" s="239"/>
      <c r="I3" s="239"/>
      <c r="J3" s="240"/>
    </row>
    <row r="4" spans="1:6" s="1" customFormat="1" ht="8.25" customHeight="1">
      <c r="A4" s="109"/>
      <c r="B4" s="111"/>
      <c r="C4" s="111"/>
      <c r="D4" s="111"/>
      <c r="E4" s="111"/>
      <c r="F4" s="111"/>
    </row>
    <row r="6" spans="1:10" ht="12.75">
      <c r="A6" s="110" t="s">
        <v>155</v>
      </c>
      <c r="B6" s="242" t="s">
        <v>154</v>
      </c>
      <c r="C6" s="242"/>
      <c r="D6" s="242"/>
      <c r="E6" s="242"/>
      <c r="F6" s="242"/>
      <c r="G6" s="242"/>
      <c r="H6" s="242"/>
      <c r="I6" s="242"/>
      <c r="J6" s="242"/>
    </row>
    <row r="7" spans="1:10" ht="15" customHeight="1">
      <c r="A7" s="6"/>
      <c r="B7" s="205" t="s">
        <v>169</v>
      </c>
      <c r="C7" s="205"/>
      <c r="D7" s="205"/>
      <c r="E7" s="205"/>
      <c r="F7" s="205"/>
      <c r="G7" s="205"/>
      <c r="H7" s="205"/>
      <c r="I7" s="205"/>
      <c r="J7" s="205"/>
    </row>
    <row r="8" spans="1:10" ht="28.5" customHeight="1">
      <c r="A8" s="6"/>
      <c r="B8" s="7" t="s">
        <v>17</v>
      </c>
      <c r="C8" s="205" t="s">
        <v>168</v>
      </c>
      <c r="D8" s="205"/>
      <c r="E8" s="205"/>
      <c r="F8" s="205"/>
      <c r="G8" s="205"/>
      <c r="H8" s="205"/>
      <c r="I8" s="205"/>
      <c r="J8" s="205"/>
    </row>
    <row r="9" spans="1:10" ht="27.75" customHeight="1">
      <c r="A9" s="6"/>
      <c r="B9" s="7"/>
      <c r="C9" s="7" t="s">
        <v>42</v>
      </c>
      <c r="D9" s="205" t="s">
        <v>167</v>
      </c>
      <c r="E9" s="205"/>
      <c r="F9" s="205"/>
      <c r="G9" s="205"/>
      <c r="H9" s="205"/>
      <c r="I9" s="205"/>
      <c r="J9" s="205"/>
    </row>
    <row r="10" spans="1:10" ht="32.25" customHeight="1">
      <c r="A10" s="6"/>
      <c r="B10" s="7"/>
      <c r="C10" s="7" t="s">
        <v>166</v>
      </c>
      <c r="D10" s="205" t="s">
        <v>165</v>
      </c>
      <c r="E10" s="205"/>
      <c r="F10" s="205"/>
      <c r="G10" s="205"/>
      <c r="H10" s="205"/>
      <c r="I10" s="205"/>
      <c r="J10" s="205"/>
    </row>
    <row r="11" spans="1:10" ht="32.25" customHeight="1">
      <c r="A11" s="6"/>
      <c r="B11" s="7"/>
      <c r="C11" s="7" t="s">
        <v>164</v>
      </c>
      <c r="D11" s="205" t="s">
        <v>163</v>
      </c>
      <c r="E11" s="205"/>
      <c r="F11" s="205"/>
      <c r="G11" s="205"/>
      <c r="H11" s="205"/>
      <c r="I11" s="205"/>
      <c r="J11" s="205"/>
    </row>
    <row r="12" spans="1:10" ht="30" customHeight="1">
      <c r="A12" s="6"/>
      <c r="B12" s="7"/>
      <c r="C12" s="7" t="s">
        <v>162</v>
      </c>
      <c r="D12" s="205" t="s">
        <v>161</v>
      </c>
      <c r="E12" s="205"/>
      <c r="F12" s="205"/>
      <c r="G12" s="205"/>
      <c r="H12" s="205"/>
      <c r="I12" s="205"/>
      <c r="J12" s="205"/>
    </row>
    <row r="13" spans="1:10" ht="48" customHeight="1">
      <c r="A13" s="201"/>
      <c r="B13" s="205"/>
      <c r="C13" s="205" t="s">
        <v>160</v>
      </c>
      <c r="D13" s="205"/>
      <c r="E13" s="205"/>
      <c r="F13" s="205"/>
      <c r="G13" s="205"/>
      <c r="H13" s="205"/>
      <c r="I13" s="205"/>
      <c r="J13" s="205"/>
    </row>
    <row r="14" spans="1:10" ht="12.75">
      <c r="A14" s="201"/>
      <c r="B14" s="205"/>
      <c r="C14" s="205"/>
      <c r="D14" s="205"/>
      <c r="E14" s="205"/>
      <c r="F14" s="205"/>
      <c r="G14" s="205"/>
      <c r="H14" s="205"/>
      <c r="I14" s="205"/>
      <c r="J14" s="205"/>
    </row>
    <row r="15" spans="1:10" ht="44.25" customHeight="1">
      <c r="A15" s="201"/>
      <c r="B15" s="205"/>
      <c r="C15" s="205" t="s">
        <v>159</v>
      </c>
      <c r="D15" s="205"/>
      <c r="E15" s="205"/>
      <c r="F15" s="205"/>
      <c r="G15" s="205"/>
      <c r="H15" s="205"/>
      <c r="I15" s="205"/>
      <c r="J15" s="205"/>
    </row>
    <row r="16" spans="1:10" ht="12.75">
      <c r="A16" s="201"/>
      <c r="B16" s="205"/>
      <c r="C16" s="205"/>
      <c r="D16" s="205"/>
      <c r="E16" s="205"/>
      <c r="F16" s="205"/>
      <c r="G16" s="205"/>
      <c r="H16" s="205"/>
      <c r="I16" s="205"/>
      <c r="J16" s="205"/>
    </row>
    <row r="17" spans="1:10" ht="57.75" customHeight="1">
      <c r="A17" s="201"/>
      <c r="B17" s="205"/>
      <c r="C17" s="205" t="s">
        <v>158</v>
      </c>
      <c r="D17" s="205"/>
      <c r="E17" s="205"/>
      <c r="F17" s="205"/>
      <c r="G17" s="205"/>
      <c r="H17" s="205"/>
      <c r="I17" s="205"/>
      <c r="J17" s="205"/>
    </row>
    <row r="18" spans="1:10" ht="12.75">
      <c r="A18" s="201"/>
      <c r="B18" s="205"/>
      <c r="C18" s="205"/>
      <c r="D18" s="205"/>
      <c r="E18" s="205"/>
      <c r="F18" s="205"/>
      <c r="G18" s="205"/>
      <c r="H18" s="205"/>
      <c r="I18" s="205"/>
      <c r="J18" s="205"/>
    </row>
    <row r="19" spans="1:10" ht="69" customHeight="1">
      <c r="A19" s="201"/>
      <c r="B19" s="205"/>
      <c r="C19" s="205" t="s">
        <v>157</v>
      </c>
      <c r="D19" s="205"/>
      <c r="E19" s="205"/>
      <c r="F19" s="205"/>
      <c r="G19" s="205"/>
      <c r="H19" s="205"/>
      <c r="I19" s="205"/>
      <c r="J19" s="205"/>
    </row>
    <row r="20" spans="1:10" ht="12.75">
      <c r="A20" s="201"/>
      <c r="B20" s="205"/>
      <c r="C20" s="205"/>
      <c r="D20" s="205"/>
      <c r="E20" s="205"/>
      <c r="F20" s="205"/>
      <c r="G20" s="205"/>
      <c r="H20" s="205"/>
      <c r="I20" s="205"/>
      <c r="J20" s="205"/>
    </row>
    <row r="21" spans="1:10" ht="65.25" customHeight="1">
      <c r="A21" s="201"/>
      <c r="B21" s="205"/>
      <c r="C21" s="205" t="s">
        <v>156</v>
      </c>
      <c r="D21" s="205"/>
      <c r="E21" s="205"/>
      <c r="F21" s="205"/>
      <c r="G21" s="205"/>
      <c r="H21" s="205"/>
      <c r="I21" s="205"/>
      <c r="J21" s="205"/>
    </row>
    <row r="23" spans="1:11" ht="34.5" customHeight="1">
      <c r="A23" s="7"/>
      <c r="B23" s="7" t="s">
        <v>18</v>
      </c>
      <c r="C23" s="205" t="s">
        <v>170</v>
      </c>
      <c r="D23" s="205"/>
      <c r="E23" s="205"/>
      <c r="F23" s="205"/>
      <c r="G23" s="205"/>
      <c r="H23" s="205"/>
      <c r="I23" s="205"/>
      <c r="J23" s="205"/>
      <c r="K23" s="7"/>
    </row>
    <row r="24" spans="1:11" ht="12.75">
      <c r="A24" s="7"/>
      <c r="B24" s="7"/>
      <c r="C24" s="7"/>
      <c r="D24" s="7"/>
      <c r="E24" s="7"/>
      <c r="F24" s="7"/>
      <c r="G24" s="7"/>
      <c r="H24" s="7"/>
      <c r="I24" s="7"/>
      <c r="J24" s="7"/>
      <c r="K24" s="7"/>
    </row>
    <row r="25" spans="1:11" ht="38.25" customHeight="1">
      <c r="A25" s="7"/>
      <c r="B25" s="7" t="s">
        <v>152</v>
      </c>
      <c r="C25" s="205" t="s">
        <v>9</v>
      </c>
      <c r="D25" s="205"/>
      <c r="E25" s="205"/>
      <c r="F25" s="205"/>
      <c r="G25" s="205"/>
      <c r="H25" s="205"/>
      <c r="I25" s="205"/>
      <c r="J25" s="205"/>
      <c r="K25" s="7"/>
    </row>
  </sheetData>
  <mergeCells count="22">
    <mergeCell ref="C18:J18"/>
    <mergeCell ref="C19:J19"/>
    <mergeCell ref="C20:J20"/>
    <mergeCell ref="C21:J21"/>
    <mergeCell ref="C23:J23"/>
    <mergeCell ref="C25:J25"/>
    <mergeCell ref="D12:J12"/>
    <mergeCell ref="A13:A21"/>
    <mergeCell ref="B13:B21"/>
    <mergeCell ref="C13:J13"/>
    <mergeCell ref="C14:J14"/>
    <mergeCell ref="C15:J15"/>
    <mergeCell ref="C16:J16"/>
    <mergeCell ref="C17:J17"/>
    <mergeCell ref="C8:J8"/>
    <mergeCell ref="D9:J9"/>
    <mergeCell ref="D10:J10"/>
    <mergeCell ref="D11:J11"/>
    <mergeCell ref="A3:J3"/>
    <mergeCell ref="A1:J1"/>
    <mergeCell ref="B6:J6"/>
    <mergeCell ref="B7:J7"/>
  </mergeCells>
  <printOptions/>
  <pageMargins left="0.5" right="0.5" top="0.75" bottom="0.5" header="0.5" footer="0.5"/>
  <pageSetup horizontalDpi="600" verticalDpi="600" orientation="portrait" r:id="rId1"/>
  <headerFooter alignWithMargins="0">
    <oddFooter>&amp;C&amp;"Times New Roman,Italic"&amp;8Page 11 of 15 pages</oddFooter>
  </headerFooter>
</worksheet>
</file>

<file path=xl/worksheets/sheet12.xml><?xml version="1.0" encoding="utf-8"?>
<worksheet xmlns="http://schemas.openxmlformats.org/spreadsheetml/2006/main" xmlns:r="http://schemas.openxmlformats.org/officeDocument/2006/relationships">
  <dimension ref="A1:J16"/>
  <sheetViews>
    <sheetView workbookViewId="0" topLeftCell="A12">
      <selection activeCell="G19" sqref="G19"/>
    </sheetView>
  </sheetViews>
  <sheetFormatPr defaultColWidth="9.140625" defaultRowHeight="12.75"/>
  <cols>
    <col min="1" max="1" width="11.7109375" style="0" customWidth="1"/>
    <col min="2" max="2" width="12.00390625" style="0" customWidth="1"/>
    <col min="3" max="3" width="16.00390625" style="0" customWidth="1"/>
    <col min="9" max="9" width="14.421875" style="0" customWidth="1"/>
  </cols>
  <sheetData>
    <row r="1" spans="1:9" s="1" customFormat="1" ht="18.75">
      <c r="A1" s="200" t="s">
        <v>36</v>
      </c>
      <c r="B1" s="200"/>
      <c r="C1" s="200"/>
      <c r="D1" s="200"/>
      <c r="E1" s="200"/>
      <c r="F1" s="200"/>
      <c r="G1" s="200"/>
      <c r="H1" s="200"/>
      <c r="I1" s="200"/>
    </row>
    <row r="2" s="1" customFormat="1" ht="7.5" customHeight="1"/>
    <row r="3" spans="1:10" s="1" customFormat="1" ht="14.25">
      <c r="A3" s="239" t="str">
        <f>page5!A3</f>
        <v>Notes To The Unaudited Results For The 3rd Quarter Ended 31 March 2007</v>
      </c>
      <c r="B3" s="239"/>
      <c r="C3" s="239"/>
      <c r="D3" s="239"/>
      <c r="E3" s="239"/>
      <c r="F3" s="239"/>
      <c r="G3" s="239"/>
      <c r="H3" s="239"/>
      <c r="I3" s="239"/>
      <c r="J3" s="120"/>
    </row>
    <row r="4" spans="1:6" s="1" customFormat="1" ht="8.25" customHeight="1">
      <c r="A4" s="109"/>
      <c r="B4" s="111"/>
      <c r="C4" s="111"/>
      <c r="D4" s="111"/>
      <c r="E4" s="111"/>
      <c r="F4" s="111"/>
    </row>
    <row r="5" spans="1:9" ht="8.25" customHeight="1">
      <c r="A5" s="243"/>
      <c r="B5" s="243"/>
      <c r="C5" s="243"/>
      <c r="D5" s="243"/>
      <c r="E5" s="243"/>
      <c r="F5" s="243"/>
      <c r="G5" s="243"/>
      <c r="H5" s="243"/>
      <c r="I5" s="243"/>
    </row>
    <row r="6" spans="1:9" ht="121.5" customHeight="1">
      <c r="A6" s="243" t="s">
        <v>171</v>
      </c>
      <c r="B6" s="243"/>
      <c r="C6" s="243"/>
      <c r="D6" s="243"/>
      <c r="E6" s="243"/>
      <c r="F6" s="243"/>
      <c r="G6" s="243"/>
      <c r="H6" s="243"/>
      <c r="I6" s="243"/>
    </row>
    <row r="7" spans="1:9" ht="69" customHeight="1">
      <c r="A7" s="243" t="s">
        <v>172</v>
      </c>
      <c r="B7" s="243"/>
      <c r="C7" s="243"/>
      <c r="D7" s="243"/>
      <c r="E7" s="243"/>
      <c r="F7" s="243"/>
      <c r="G7" s="243"/>
      <c r="H7" s="243"/>
      <c r="I7" s="243"/>
    </row>
    <row r="8" spans="1:9" ht="57.75" customHeight="1">
      <c r="A8" s="243" t="s">
        <v>189</v>
      </c>
      <c r="B8" s="243"/>
      <c r="C8" s="243"/>
      <c r="D8" s="243"/>
      <c r="E8" s="243"/>
      <c r="F8" s="243"/>
      <c r="G8" s="243"/>
      <c r="H8" s="243"/>
      <c r="I8" s="243"/>
    </row>
    <row r="9" spans="1:9" ht="45" customHeight="1">
      <c r="A9" s="243" t="s">
        <v>307</v>
      </c>
      <c r="B9" s="243"/>
      <c r="C9" s="243"/>
      <c r="D9" s="243"/>
      <c r="E9" s="243"/>
      <c r="F9" s="243"/>
      <c r="G9" s="243"/>
      <c r="H9" s="243"/>
      <c r="I9" s="243"/>
    </row>
    <row r="10" spans="1:9" ht="45" customHeight="1">
      <c r="A10" s="243" t="s">
        <v>316</v>
      </c>
      <c r="B10" s="243"/>
      <c r="C10" s="243"/>
      <c r="D10" s="243"/>
      <c r="E10" s="243"/>
      <c r="F10" s="243"/>
      <c r="G10" s="243"/>
      <c r="H10" s="243"/>
      <c r="I10" s="243"/>
    </row>
    <row r="11" ht="8.25" customHeight="1"/>
    <row r="12" spans="1:9" ht="41.25" customHeight="1">
      <c r="A12" s="7" t="s">
        <v>153</v>
      </c>
      <c r="B12" s="243" t="s">
        <v>173</v>
      </c>
      <c r="C12" s="243"/>
      <c r="D12" s="243"/>
      <c r="E12" s="243"/>
      <c r="F12" s="243"/>
      <c r="G12" s="243"/>
      <c r="H12" s="243"/>
      <c r="I12" s="243"/>
    </row>
    <row r="13" spans="1:9" ht="12.75">
      <c r="A13" s="205"/>
      <c r="B13" s="244" t="s">
        <v>17</v>
      </c>
      <c r="C13" s="243" t="s">
        <v>174</v>
      </c>
      <c r="D13" s="243"/>
      <c r="E13" s="243"/>
      <c r="F13" s="243"/>
      <c r="G13" s="243"/>
      <c r="H13" s="243"/>
      <c r="I13" s="243"/>
    </row>
    <row r="14" spans="1:9" ht="18" customHeight="1">
      <c r="A14" s="205"/>
      <c r="B14" s="244"/>
      <c r="C14" s="243"/>
      <c r="D14" s="243"/>
      <c r="E14" s="243"/>
      <c r="F14" s="243"/>
      <c r="G14" s="243"/>
      <c r="H14" s="243"/>
      <c r="I14" s="243"/>
    </row>
    <row r="15" spans="1:9" ht="30.75" customHeight="1">
      <c r="A15" s="7"/>
      <c r="B15" s="9" t="s">
        <v>18</v>
      </c>
      <c r="C15" s="243" t="s">
        <v>175</v>
      </c>
      <c r="D15" s="243"/>
      <c r="E15" s="243"/>
      <c r="F15" s="243"/>
      <c r="G15" s="243"/>
      <c r="H15" s="243"/>
      <c r="I15" s="243"/>
    </row>
    <row r="16" spans="1:9" ht="29.25" customHeight="1">
      <c r="A16" s="7"/>
      <c r="B16" s="243" t="s">
        <v>176</v>
      </c>
      <c r="C16" s="243"/>
      <c r="D16" s="243"/>
      <c r="E16" s="243"/>
      <c r="F16" s="243"/>
      <c r="G16" s="243"/>
      <c r="H16" s="243"/>
      <c r="I16" s="243"/>
    </row>
  </sheetData>
  <mergeCells count="14">
    <mergeCell ref="B16:I16"/>
    <mergeCell ref="A13:A14"/>
    <mergeCell ref="B13:B14"/>
    <mergeCell ref="C13:I14"/>
    <mergeCell ref="C15:I15"/>
    <mergeCell ref="B12:I12"/>
    <mergeCell ref="A5:I5"/>
    <mergeCell ref="A6:I6"/>
    <mergeCell ref="A9:I9"/>
    <mergeCell ref="A10:I10"/>
    <mergeCell ref="A1:I1"/>
    <mergeCell ref="A3:I3"/>
    <mergeCell ref="A7:I7"/>
    <mergeCell ref="A8:I8"/>
  </mergeCells>
  <printOptions/>
  <pageMargins left="0.15" right="0.15" top="0.75" bottom="0.75" header="0.5" footer="0.5"/>
  <pageSetup horizontalDpi="600" verticalDpi="600" orientation="portrait" r:id="rId1"/>
  <headerFooter alignWithMargins="0">
    <oddFooter>&amp;C&amp;"Times New Roman,Italic"&amp;8Page 12 of 15 pages</oddFooter>
  </headerFooter>
</worksheet>
</file>

<file path=xl/worksheets/sheet13.xml><?xml version="1.0" encoding="utf-8"?>
<worksheet xmlns="http://schemas.openxmlformats.org/spreadsheetml/2006/main" xmlns:r="http://schemas.openxmlformats.org/officeDocument/2006/relationships">
  <sheetPr codeName="Sheet3"/>
  <dimension ref="A1:J21"/>
  <sheetViews>
    <sheetView zoomScale="120" zoomScaleNormal="120" workbookViewId="0" topLeftCell="A1">
      <selection activeCell="F17" sqref="F17"/>
    </sheetView>
  </sheetViews>
  <sheetFormatPr defaultColWidth="9.140625" defaultRowHeight="12.75"/>
  <cols>
    <col min="1" max="1" width="3.140625" style="0" bestFit="1" customWidth="1"/>
    <col min="2" max="2" width="3.57421875" style="0" bestFit="1" customWidth="1"/>
    <col min="5" max="5" width="12.57421875" style="0" customWidth="1"/>
    <col min="6" max="6" width="10.140625" style="0" bestFit="1" customWidth="1"/>
    <col min="7" max="7" width="3.00390625" style="0" customWidth="1"/>
    <col min="8" max="8" width="10.140625" style="0" bestFit="1" customWidth="1"/>
    <col min="10" max="10" width="20.140625" style="0" customWidth="1"/>
  </cols>
  <sheetData>
    <row r="1" spans="1:10" ht="18.75">
      <c r="A1" s="200" t="s">
        <v>36</v>
      </c>
      <c r="B1" s="200"/>
      <c r="C1" s="200"/>
      <c r="D1" s="200"/>
      <c r="E1" s="200"/>
      <c r="F1" s="200"/>
      <c r="G1" s="200"/>
      <c r="H1" s="200"/>
      <c r="I1" s="200"/>
      <c r="J1" s="200"/>
    </row>
    <row r="2" spans="1:5" ht="12.75">
      <c r="A2" s="1"/>
      <c r="B2" s="1"/>
      <c r="C2" s="1"/>
      <c r="D2" s="1"/>
      <c r="E2" s="1"/>
    </row>
    <row r="3" spans="1:10" ht="12.75" customHeight="1">
      <c r="A3" s="202" t="str">
        <f>page5!A3</f>
        <v>Notes To The Unaudited Results For The 3rd Quarter Ended 31 March 2007</v>
      </c>
      <c r="B3" s="202"/>
      <c r="C3" s="202"/>
      <c r="D3" s="202"/>
      <c r="E3" s="202"/>
      <c r="F3" s="202"/>
      <c r="G3" s="202"/>
      <c r="H3" s="202"/>
      <c r="I3" s="202"/>
      <c r="J3" s="202"/>
    </row>
    <row r="5" spans="1:10" ht="12.75" customHeight="1">
      <c r="A5" s="110" t="s">
        <v>144</v>
      </c>
      <c r="B5" s="204" t="s">
        <v>120</v>
      </c>
      <c r="C5" s="204"/>
      <c r="D5" s="204"/>
      <c r="E5" s="204"/>
      <c r="F5" s="204"/>
      <c r="G5" s="204"/>
      <c r="H5" s="204"/>
      <c r="I5" s="204"/>
      <c r="J5" s="204"/>
    </row>
    <row r="6" spans="1:10" ht="12.75" customHeight="1">
      <c r="A6" s="6"/>
      <c r="B6" s="206" t="s">
        <v>121</v>
      </c>
      <c r="C6" s="206"/>
      <c r="D6" s="206"/>
      <c r="E6" s="206"/>
      <c r="F6" s="206"/>
      <c r="G6" s="206"/>
      <c r="H6" s="206"/>
      <c r="I6" s="206"/>
      <c r="J6" s="206"/>
    </row>
    <row r="7" spans="1:10" ht="12.75" customHeight="1">
      <c r="A7" s="6"/>
      <c r="B7" s="205"/>
      <c r="C7" s="205"/>
      <c r="D7" s="205"/>
      <c r="E7" s="205"/>
      <c r="F7" s="185" t="s">
        <v>294</v>
      </c>
      <c r="G7" s="83"/>
      <c r="H7" s="185" t="s">
        <v>308</v>
      </c>
      <c r="I7" s="40"/>
      <c r="J7" s="7"/>
    </row>
    <row r="8" spans="1:10" ht="12.75" customHeight="1">
      <c r="A8" s="6"/>
      <c r="B8" s="205"/>
      <c r="C8" s="205"/>
      <c r="D8" s="205"/>
      <c r="E8" s="205"/>
      <c r="F8" s="37" t="s">
        <v>61</v>
      </c>
      <c r="G8" s="37"/>
      <c r="H8" s="37" t="s">
        <v>61</v>
      </c>
      <c r="I8" s="41"/>
      <c r="J8" s="39"/>
    </row>
    <row r="9" spans="1:10" ht="12.75" customHeight="1">
      <c r="A9" s="6"/>
      <c r="B9" s="205" t="s">
        <v>122</v>
      </c>
      <c r="C9" s="205"/>
      <c r="D9" s="205"/>
      <c r="E9" s="205"/>
      <c r="F9" s="19"/>
      <c r="G9" s="13"/>
      <c r="H9" s="19"/>
      <c r="I9" s="18"/>
      <c r="J9" s="39"/>
    </row>
    <row r="10" spans="1:10" ht="12.75" customHeight="1">
      <c r="A10" s="6"/>
      <c r="B10" s="205" t="s">
        <v>123</v>
      </c>
      <c r="C10" s="205"/>
      <c r="D10" s="205"/>
      <c r="E10" s="205"/>
      <c r="F10" s="19">
        <v>9290</v>
      </c>
      <c r="G10" s="13"/>
      <c r="H10" s="19">
        <v>10105</v>
      </c>
      <c r="I10" s="18"/>
      <c r="J10" s="18"/>
    </row>
    <row r="11" spans="1:10" ht="12.75" customHeight="1">
      <c r="A11" s="6"/>
      <c r="B11" s="205" t="s">
        <v>124</v>
      </c>
      <c r="C11" s="205"/>
      <c r="D11" s="205"/>
      <c r="E11" s="205"/>
      <c r="F11" s="19">
        <v>21954</v>
      </c>
      <c r="G11" s="13"/>
      <c r="H11" s="19">
        <v>21955</v>
      </c>
      <c r="I11" s="18"/>
      <c r="J11" s="18"/>
    </row>
    <row r="12" spans="1:10" ht="12.75" customHeight="1">
      <c r="A12" s="6"/>
      <c r="B12" s="205" t="s">
        <v>125</v>
      </c>
      <c r="C12" s="205"/>
      <c r="D12" s="205"/>
      <c r="E12" s="205"/>
      <c r="F12" s="19"/>
      <c r="G12" s="13"/>
      <c r="H12" s="19"/>
      <c r="I12" s="18"/>
      <c r="J12" s="18"/>
    </row>
    <row r="13" spans="1:10" ht="12.75" customHeight="1">
      <c r="A13" s="6"/>
      <c r="B13" s="205" t="s">
        <v>123</v>
      </c>
      <c r="C13" s="205"/>
      <c r="D13" s="205"/>
      <c r="E13" s="205"/>
      <c r="F13" s="19" t="s">
        <v>80</v>
      </c>
      <c r="G13" s="13"/>
      <c r="H13" s="19" t="s">
        <v>80</v>
      </c>
      <c r="I13" s="18"/>
      <c r="J13" s="18"/>
    </row>
    <row r="14" spans="1:10" ht="12.75" customHeight="1">
      <c r="A14" s="6"/>
      <c r="B14" s="205" t="s">
        <v>126</v>
      </c>
      <c r="C14" s="205"/>
      <c r="D14" s="205"/>
      <c r="E14" s="205"/>
      <c r="F14" s="19"/>
      <c r="G14" s="13"/>
      <c r="H14" s="19"/>
      <c r="I14" s="18"/>
      <c r="J14" s="18"/>
    </row>
    <row r="15" spans="1:10" ht="12.75" customHeight="1">
      <c r="A15" s="6"/>
      <c r="B15" s="205" t="s">
        <v>123</v>
      </c>
      <c r="C15" s="205"/>
      <c r="D15" s="205"/>
      <c r="E15" s="205"/>
      <c r="F15" s="19" t="s">
        <v>80</v>
      </c>
      <c r="G15" s="13"/>
      <c r="H15" s="19">
        <v>30911</v>
      </c>
      <c r="I15" s="18"/>
      <c r="J15" s="18"/>
    </row>
    <row r="16" spans="1:10" ht="12.75">
      <c r="A16" s="6"/>
      <c r="B16" s="205" t="s">
        <v>124</v>
      </c>
      <c r="C16" s="205"/>
      <c r="D16" s="205"/>
      <c r="E16" s="205"/>
      <c r="F16" s="102">
        <v>38846</v>
      </c>
      <c r="G16" s="38"/>
      <c r="H16" s="102">
        <v>38019</v>
      </c>
      <c r="I16" s="18"/>
      <c r="J16" s="18"/>
    </row>
    <row r="17" spans="1:10" ht="13.5" thickBot="1">
      <c r="A17" s="6"/>
      <c r="B17" s="205"/>
      <c r="C17" s="205"/>
      <c r="D17" s="205"/>
      <c r="E17" s="205"/>
      <c r="F17" s="107">
        <f>SUM(F9:F16)</f>
        <v>70090</v>
      </c>
      <c r="G17" s="42"/>
      <c r="H17" s="107">
        <f>SUM(H9:H16)</f>
        <v>100990</v>
      </c>
      <c r="I17" s="43"/>
      <c r="J17" s="39"/>
    </row>
    <row r="18" spans="1:10" ht="12.75">
      <c r="A18" s="6"/>
      <c r="B18" s="205"/>
      <c r="C18" s="205"/>
      <c r="D18" s="205"/>
      <c r="E18" s="205"/>
      <c r="F18" s="39"/>
      <c r="G18" s="39"/>
      <c r="H18" s="39"/>
      <c r="I18" s="245"/>
      <c r="J18" s="245"/>
    </row>
    <row r="19" spans="1:10" ht="12.75" customHeight="1">
      <c r="A19" s="110" t="s">
        <v>143</v>
      </c>
      <c r="B19" s="235" t="s">
        <v>128</v>
      </c>
      <c r="C19" s="235"/>
      <c r="D19" s="235"/>
      <c r="E19" s="235"/>
      <c r="F19" s="235"/>
      <c r="G19" s="235"/>
      <c r="H19" s="235"/>
      <c r="I19" s="235"/>
      <c r="J19" s="235"/>
    </row>
    <row r="20" spans="1:10" ht="12.75" customHeight="1">
      <c r="A20" s="6"/>
      <c r="B20" s="206" t="s">
        <v>129</v>
      </c>
      <c r="C20" s="206"/>
      <c r="D20" s="206"/>
      <c r="E20" s="206"/>
      <c r="F20" s="206"/>
      <c r="G20" s="206"/>
      <c r="H20" s="206"/>
      <c r="I20" s="206"/>
      <c r="J20" s="206"/>
    </row>
    <row r="21" spans="1:10" ht="12.75">
      <c r="A21" s="6"/>
      <c r="B21" s="205"/>
      <c r="C21" s="205"/>
      <c r="D21" s="205"/>
      <c r="E21" s="205"/>
      <c r="F21" s="205"/>
      <c r="G21" s="205"/>
      <c r="H21" s="205"/>
      <c r="I21" s="7"/>
      <c r="J21" s="7"/>
    </row>
  </sheetData>
  <mergeCells count="21">
    <mergeCell ref="B9:E9"/>
    <mergeCell ref="B10:E10"/>
    <mergeCell ref="B8:E8"/>
    <mergeCell ref="B13:E13"/>
    <mergeCell ref="B11:E11"/>
    <mergeCell ref="B12:E12"/>
    <mergeCell ref="B16:E16"/>
    <mergeCell ref="B17:E17"/>
    <mergeCell ref="B14:E14"/>
    <mergeCell ref="B15:E15"/>
    <mergeCell ref="B19:J19"/>
    <mergeCell ref="I18:J18"/>
    <mergeCell ref="B20:J20"/>
    <mergeCell ref="B21:E21"/>
    <mergeCell ref="F21:H21"/>
    <mergeCell ref="B18:E18"/>
    <mergeCell ref="A1:J1"/>
    <mergeCell ref="A3:J3"/>
    <mergeCell ref="B6:J6"/>
    <mergeCell ref="B7:E7"/>
    <mergeCell ref="B5:J5"/>
  </mergeCells>
  <printOptions/>
  <pageMargins left="0.7480314960629921" right="0.7480314960629921" top="0.1968503937007874" bottom="0.3937007874015748" header="0.5118110236220472" footer="0"/>
  <pageSetup horizontalDpi="600" verticalDpi="600" orientation="portrait" r:id="rId1"/>
  <headerFooter alignWithMargins="0">
    <oddFooter>&amp;C&amp;"Times New Roman,Italic"&amp;8Page 13 of 15 Pages</oddFooter>
  </headerFooter>
</worksheet>
</file>

<file path=xl/worksheets/sheet14.xml><?xml version="1.0" encoding="utf-8"?>
<worksheet xmlns="http://schemas.openxmlformats.org/spreadsheetml/2006/main" xmlns:r="http://schemas.openxmlformats.org/officeDocument/2006/relationships">
  <sheetPr codeName="Sheet2"/>
  <dimension ref="A1:J28"/>
  <sheetViews>
    <sheetView zoomScale="120" zoomScaleNormal="120" workbookViewId="0" topLeftCell="A1">
      <selection activeCell="F18" sqref="F18:H20"/>
    </sheetView>
  </sheetViews>
  <sheetFormatPr defaultColWidth="9.140625" defaultRowHeight="12.75"/>
  <cols>
    <col min="1" max="1" width="3.28125" style="0" customWidth="1"/>
    <col min="4" max="4" width="10.57421875" style="0" customWidth="1"/>
    <col min="5" max="5" width="1.28515625" style="0" customWidth="1"/>
    <col min="8" max="8" width="43.8515625" style="0" customWidth="1"/>
  </cols>
  <sheetData>
    <row r="1" spans="2:8" ht="18.75">
      <c r="B1" s="200" t="s">
        <v>36</v>
      </c>
      <c r="C1" s="200"/>
      <c r="D1" s="200"/>
      <c r="E1" s="200"/>
      <c r="F1" s="200"/>
      <c r="G1" s="200"/>
      <c r="H1" s="200"/>
    </row>
    <row r="2" spans="2:6" ht="9" customHeight="1">
      <c r="B2" s="1"/>
      <c r="C2" s="1"/>
      <c r="D2" s="1"/>
      <c r="E2" s="1"/>
      <c r="F2" s="1"/>
    </row>
    <row r="3" spans="2:8" ht="12.75">
      <c r="B3" s="202" t="str">
        <f>page5!A3</f>
        <v>Notes To The Unaudited Results For The 3rd Quarter Ended 31 March 2007</v>
      </c>
      <c r="C3" s="202"/>
      <c r="D3" s="202"/>
      <c r="E3" s="202"/>
      <c r="F3" s="202"/>
      <c r="G3" s="202"/>
      <c r="H3" s="202"/>
    </row>
    <row r="4" ht="8.25" customHeight="1"/>
    <row r="5" spans="1:10" ht="12.75" customHeight="1">
      <c r="A5" s="110" t="s">
        <v>142</v>
      </c>
      <c r="B5" s="235" t="s">
        <v>131</v>
      </c>
      <c r="C5" s="235"/>
      <c r="D5" s="235"/>
      <c r="E5" s="235"/>
      <c r="F5" s="235"/>
      <c r="G5" s="235"/>
      <c r="H5" s="235"/>
      <c r="I5" s="235"/>
      <c r="J5" s="235"/>
    </row>
    <row r="6" spans="1:10" ht="12.75" customHeight="1">
      <c r="A6" s="201"/>
      <c r="B6" s="274" t="s">
        <v>132</v>
      </c>
      <c r="C6" s="274"/>
      <c r="D6" s="274"/>
      <c r="E6" s="274"/>
      <c r="F6" s="274"/>
      <c r="G6" s="274"/>
      <c r="H6" s="274"/>
      <c r="I6" s="274"/>
      <c r="J6" s="274"/>
    </row>
    <row r="7" spans="1:10" ht="3.75" customHeight="1" thickBot="1">
      <c r="A7" s="201"/>
      <c r="B7" s="274"/>
      <c r="C7" s="274"/>
      <c r="D7" s="274"/>
      <c r="E7" s="274"/>
      <c r="F7" s="274"/>
      <c r="G7" s="274"/>
      <c r="H7" s="274"/>
      <c r="I7" s="274"/>
      <c r="J7" s="274"/>
    </row>
    <row r="8" spans="1:8" ht="12.75" customHeight="1">
      <c r="A8" s="259"/>
      <c r="B8" s="275"/>
      <c r="C8" s="277"/>
      <c r="D8" s="288" t="s">
        <v>92</v>
      </c>
      <c r="E8" s="289"/>
      <c r="F8" s="275"/>
      <c r="G8" s="276"/>
      <c r="H8" s="277"/>
    </row>
    <row r="9" spans="1:8" ht="13.5" thickBot="1">
      <c r="A9" s="259"/>
      <c r="B9" s="278" t="s">
        <v>91</v>
      </c>
      <c r="C9" s="280"/>
      <c r="D9" s="278" t="s">
        <v>35</v>
      </c>
      <c r="E9" s="280"/>
      <c r="F9" s="278" t="s">
        <v>87</v>
      </c>
      <c r="G9" s="279"/>
      <c r="H9" s="280"/>
    </row>
    <row r="10" spans="1:8" ht="12.75" customHeight="1">
      <c r="A10" s="281"/>
      <c r="B10" s="252" t="s">
        <v>93</v>
      </c>
      <c r="C10" s="253"/>
      <c r="D10" s="282" t="s">
        <v>134</v>
      </c>
      <c r="E10" s="283"/>
      <c r="F10" s="252"/>
      <c r="G10" s="248"/>
      <c r="H10" s="253"/>
    </row>
    <row r="11" spans="1:8" ht="12.75" customHeight="1">
      <c r="A11" s="281"/>
      <c r="B11" s="254"/>
      <c r="C11" s="255"/>
      <c r="D11" s="284"/>
      <c r="E11" s="285"/>
      <c r="F11" s="254"/>
      <c r="G11" s="244"/>
      <c r="H11" s="255"/>
    </row>
    <row r="12" spans="1:8" ht="11.25" customHeight="1" thickBot="1">
      <c r="A12" s="281"/>
      <c r="B12" s="256"/>
      <c r="C12" s="258"/>
      <c r="D12" s="286"/>
      <c r="E12" s="287"/>
      <c r="F12" s="254"/>
      <c r="G12" s="244"/>
      <c r="H12" s="255"/>
    </row>
    <row r="13" spans="1:8" ht="24" customHeight="1">
      <c r="A13" s="259"/>
      <c r="B13" s="252" t="s">
        <v>97</v>
      </c>
      <c r="C13" s="253"/>
      <c r="D13" s="265" t="s">
        <v>13</v>
      </c>
      <c r="E13" s="266"/>
      <c r="F13" s="269" t="s">
        <v>96</v>
      </c>
      <c r="G13" s="270"/>
      <c r="H13" s="271"/>
    </row>
    <row r="14" spans="1:8" ht="13.5" thickBot="1">
      <c r="A14" s="259"/>
      <c r="B14" s="256"/>
      <c r="C14" s="258"/>
      <c r="D14" s="250" t="s">
        <v>95</v>
      </c>
      <c r="E14" s="251"/>
      <c r="F14" s="262"/>
      <c r="G14" s="194"/>
      <c r="H14" s="263"/>
    </row>
    <row r="15" spans="1:8" ht="12.75" customHeight="1">
      <c r="A15" s="259"/>
      <c r="B15" s="252" t="s">
        <v>98</v>
      </c>
      <c r="C15" s="253"/>
      <c r="D15" s="265">
        <v>29535045.28</v>
      </c>
      <c r="E15" s="266"/>
      <c r="F15" s="254" t="s">
        <v>12</v>
      </c>
      <c r="G15" s="244"/>
      <c r="H15" s="255"/>
    </row>
    <row r="16" spans="1:8" ht="12.75" customHeight="1">
      <c r="A16" s="259"/>
      <c r="B16" s="254"/>
      <c r="C16" s="255"/>
      <c r="D16" s="272" t="s">
        <v>94</v>
      </c>
      <c r="E16" s="273"/>
      <c r="F16" s="262"/>
      <c r="G16" s="194"/>
      <c r="H16" s="263"/>
    </row>
    <row r="17" spans="1:8" ht="13.5" thickBot="1">
      <c r="A17" s="259"/>
      <c r="B17" s="256"/>
      <c r="C17" s="258"/>
      <c r="D17" s="250" t="s">
        <v>95</v>
      </c>
      <c r="E17" s="251"/>
      <c r="F17" s="260"/>
      <c r="G17" s="264"/>
      <c r="H17" s="261"/>
    </row>
    <row r="18" spans="1:8" ht="12.75" customHeight="1">
      <c r="A18" s="259"/>
      <c r="B18" s="252" t="s">
        <v>99</v>
      </c>
      <c r="C18" s="253"/>
      <c r="D18" s="265">
        <v>3079661.39</v>
      </c>
      <c r="E18" s="266"/>
      <c r="F18" s="252" t="s">
        <v>309</v>
      </c>
      <c r="G18" s="248"/>
      <c r="H18" s="253"/>
    </row>
    <row r="19" spans="1:8" ht="25.5" customHeight="1">
      <c r="A19" s="259"/>
      <c r="B19" s="254" t="s">
        <v>100</v>
      </c>
      <c r="C19" s="255"/>
      <c r="D19" s="267" t="s">
        <v>133</v>
      </c>
      <c r="E19" s="268"/>
      <c r="F19" s="254"/>
      <c r="G19" s="244"/>
      <c r="H19" s="255"/>
    </row>
    <row r="20" spans="1:8" ht="6.75" customHeight="1" thickBot="1">
      <c r="A20" s="259"/>
      <c r="B20" s="260"/>
      <c r="C20" s="261"/>
      <c r="D20" s="250"/>
      <c r="E20" s="251"/>
      <c r="F20" s="256"/>
      <c r="G20" s="257"/>
      <c r="H20" s="258"/>
    </row>
    <row r="21" spans="1:8" ht="7.5" customHeight="1">
      <c r="A21" s="6"/>
      <c r="B21" s="9"/>
      <c r="C21" s="246"/>
      <c r="D21" s="247"/>
      <c r="E21" s="248"/>
      <c r="F21" s="249"/>
      <c r="G21" s="9"/>
      <c r="H21" s="9"/>
    </row>
    <row r="22" spans="1:8" ht="12.75" customHeight="1">
      <c r="A22" s="110" t="s">
        <v>127</v>
      </c>
      <c r="B22" s="235" t="s">
        <v>101</v>
      </c>
      <c r="C22" s="235"/>
      <c r="D22" s="235"/>
      <c r="E22" s="235"/>
      <c r="F22" s="235"/>
      <c r="G22" s="235"/>
      <c r="H22" s="235"/>
    </row>
    <row r="23" spans="1:8" ht="12.75">
      <c r="A23" s="6"/>
      <c r="B23" s="205" t="s">
        <v>310</v>
      </c>
      <c r="C23" s="205"/>
      <c r="D23" s="205"/>
      <c r="E23" s="205"/>
      <c r="F23" s="205"/>
      <c r="G23" s="205"/>
      <c r="H23" s="205"/>
    </row>
    <row r="27" spans="1:8" ht="12.75">
      <c r="A27" s="17"/>
      <c r="B27" s="17"/>
      <c r="C27" s="17"/>
      <c r="D27" s="17"/>
      <c r="E27" s="17"/>
      <c r="F27" s="17"/>
      <c r="G27" s="17"/>
      <c r="H27" s="17"/>
    </row>
    <row r="28" ht="12.75">
      <c r="A28" s="1"/>
    </row>
  </sheetData>
  <mergeCells count="44">
    <mergeCell ref="A10:A12"/>
    <mergeCell ref="B10:C12"/>
    <mergeCell ref="D10:E12"/>
    <mergeCell ref="B1:H1"/>
    <mergeCell ref="B3:H3"/>
    <mergeCell ref="A8:A9"/>
    <mergeCell ref="B8:C8"/>
    <mergeCell ref="B9:C9"/>
    <mergeCell ref="D8:E8"/>
    <mergeCell ref="D9:E9"/>
    <mergeCell ref="A6:A7"/>
    <mergeCell ref="B6:J7"/>
    <mergeCell ref="B5:J5"/>
    <mergeCell ref="F15:H15"/>
    <mergeCell ref="F8:H8"/>
    <mergeCell ref="F9:H9"/>
    <mergeCell ref="F10:H10"/>
    <mergeCell ref="F11:H11"/>
    <mergeCell ref="F12:H12"/>
    <mergeCell ref="F14:H14"/>
    <mergeCell ref="A15:A17"/>
    <mergeCell ref="B15:C17"/>
    <mergeCell ref="D15:E15"/>
    <mergeCell ref="F13:H13"/>
    <mergeCell ref="A13:A14"/>
    <mergeCell ref="B13:C14"/>
    <mergeCell ref="D13:E13"/>
    <mergeCell ref="D14:E14"/>
    <mergeCell ref="D16:E16"/>
    <mergeCell ref="D17:E17"/>
    <mergeCell ref="F16:H16"/>
    <mergeCell ref="F17:H17"/>
    <mergeCell ref="D18:E18"/>
    <mergeCell ref="D19:E19"/>
    <mergeCell ref="D20:E20"/>
    <mergeCell ref="F18:H20"/>
    <mergeCell ref="A18:A20"/>
    <mergeCell ref="B18:C18"/>
    <mergeCell ref="B19:C19"/>
    <mergeCell ref="B20:C20"/>
    <mergeCell ref="B22:H22"/>
    <mergeCell ref="B23:H23"/>
    <mergeCell ref="C21:D21"/>
    <mergeCell ref="E21:F21"/>
  </mergeCells>
  <printOptions/>
  <pageMargins left="0.7480314960629921" right="0.1968503937007874" top="0.1968503937007874" bottom="0.1968503937007874" header="0.5118110236220472" footer="0"/>
  <pageSetup horizontalDpi="600" verticalDpi="600" orientation="portrait" r:id="rId2"/>
  <headerFooter alignWithMargins="0">
    <oddFooter>&amp;C&amp;"Times New Roman,Italic"&amp;8Page 14 of 15 Pages</oddFooter>
  </headerFooter>
  <drawing r:id="rId1"/>
</worksheet>
</file>

<file path=xl/worksheets/sheet15.xml><?xml version="1.0" encoding="utf-8"?>
<worksheet xmlns="http://schemas.openxmlformats.org/spreadsheetml/2006/main" xmlns:r="http://schemas.openxmlformats.org/officeDocument/2006/relationships">
  <sheetPr codeName="Sheet1"/>
  <dimension ref="A1:H16"/>
  <sheetViews>
    <sheetView workbookViewId="0" topLeftCell="A1">
      <selection activeCell="B14" sqref="B14"/>
    </sheetView>
  </sheetViews>
  <sheetFormatPr defaultColWidth="9.140625" defaultRowHeight="12.75"/>
  <cols>
    <col min="1" max="1" width="3.140625" style="0" bestFit="1" customWidth="1"/>
    <col min="3" max="3" width="34.7109375" style="0" customWidth="1"/>
    <col min="4" max="4" width="10.7109375" style="0" customWidth="1"/>
    <col min="5" max="5" width="7.57421875" style="0" customWidth="1"/>
    <col min="6" max="6" width="17.7109375" style="0" customWidth="1"/>
    <col min="7" max="7" width="8.28125" style="0" customWidth="1"/>
  </cols>
  <sheetData>
    <row r="1" spans="2:6" ht="18.75">
      <c r="B1" s="200" t="s">
        <v>36</v>
      </c>
      <c r="C1" s="200"/>
      <c r="D1" s="200"/>
      <c r="E1" s="200"/>
      <c r="F1" s="200"/>
    </row>
    <row r="2" spans="2:6" ht="12.75">
      <c r="B2" s="1"/>
      <c r="C2" s="1"/>
      <c r="D2" s="1"/>
      <c r="E2" s="1"/>
      <c r="F2" s="1"/>
    </row>
    <row r="3" spans="2:6" ht="12.75">
      <c r="B3" s="291" t="str">
        <f>page14!B3</f>
        <v>Notes To The Unaudited Results For The 3rd Quarter Ended 31 March 2007</v>
      </c>
      <c r="C3" s="291"/>
      <c r="D3" s="291"/>
      <c r="E3" s="291"/>
      <c r="F3" s="291"/>
    </row>
    <row r="5" spans="1:8" ht="12.75" customHeight="1">
      <c r="A5" s="110" t="s">
        <v>130</v>
      </c>
      <c r="B5" s="242" t="s">
        <v>102</v>
      </c>
      <c r="C5" s="242"/>
      <c r="D5" s="242"/>
      <c r="E5" s="242"/>
      <c r="F5" s="242"/>
      <c r="G5" s="242"/>
      <c r="H5" s="242"/>
    </row>
    <row r="6" spans="1:8" ht="12.75" customHeight="1">
      <c r="A6" s="6"/>
      <c r="B6" s="242" t="s">
        <v>103</v>
      </c>
      <c r="C6" s="242"/>
      <c r="D6" s="242"/>
      <c r="E6" s="242"/>
      <c r="F6" s="242"/>
      <c r="G6" s="242"/>
      <c r="H6" s="242"/>
    </row>
    <row r="7" spans="1:8" ht="30" customHeight="1">
      <c r="A7" s="6"/>
      <c r="B7" s="205" t="s">
        <v>339</v>
      </c>
      <c r="C7" s="205"/>
      <c r="D7" s="205"/>
      <c r="E7" s="205"/>
      <c r="F7" s="205"/>
      <c r="G7" s="205"/>
      <c r="H7" s="205"/>
    </row>
    <row r="8" spans="1:8" ht="9.75" customHeight="1">
      <c r="A8" s="6"/>
      <c r="B8" s="7"/>
      <c r="C8" s="7"/>
      <c r="D8" s="7"/>
      <c r="E8" s="7"/>
      <c r="F8" s="7"/>
      <c r="G8" s="7"/>
      <c r="H8" s="7"/>
    </row>
    <row r="9" spans="2:6" ht="12.75">
      <c r="B9" s="242" t="s">
        <v>88</v>
      </c>
      <c r="C9" s="242"/>
      <c r="D9" s="7"/>
      <c r="E9" s="205"/>
      <c r="F9" s="205"/>
    </row>
    <row r="10" spans="2:6" ht="12.75">
      <c r="B10" s="206" t="s">
        <v>89</v>
      </c>
      <c r="C10" s="206"/>
      <c r="D10" s="16">
        <v>525968572</v>
      </c>
      <c r="E10" s="205"/>
      <c r="F10" s="205"/>
    </row>
    <row r="11" spans="2:6" ht="12.75">
      <c r="B11" s="206" t="s">
        <v>90</v>
      </c>
      <c r="C11" s="206"/>
      <c r="D11" s="103" t="s">
        <v>80</v>
      </c>
      <c r="E11" s="205"/>
      <c r="F11" s="205"/>
    </row>
    <row r="12" spans="2:6" ht="13.5" thickBot="1">
      <c r="B12" s="204" t="s">
        <v>88</v>
      </c>
      <c r="C12" s="204"/>
      <c r="D12" s="106">
        <f>SUM(D10:D11)</f>
        <v>525968572</v>
      </c>
      <c r="E12" s="205"/>
      <c r="F12" s="205"/>
    </row>
    <row r="13" spans="2:6" ht="12.75">
      <c r="B13" s="290"/>
      <c r="C13" s="290"/>
      <c r="D13" s="290"/>
      <c r="E13" s="290"/>
      <c r="F13" s="290"/>
    </row>
    <row r="14" spans="2:6" ht="12.75">
      <c r="B14" s="5"/>
      <c r="C14" s="14"/>
      <c r="D14" s="14"/>
      <c r="E14" s="205"/>
      <c r="F14" s="205"/>
    </row>
    <row r="15" spans="2:6" ht="12.75" customHeight="1">
      <c r="B15" s="204"/>
      <c r="C15" s="204"/>
      <c r="D15" s="204"/>
      <c r="E15" s="7"/>
      <c r="F15" s="7"/>
    </row>
    <row r="16" spans="2:6" ht="12.75">
      <c r="B16" s="205"/>
      <c r="C16" s="205"/>
      <c r="D16" s="205"/>
      <c r="E16" s="205"/>
      <c r="F16" s="205"/>
    </row>
  </sheetData>
  <mergeCells count="17">
    <mergeCell ref="B1:F1"/>
    <mergeCell ref="B3:F3"/>
    <mergeCell ref="B9:C9"/>
    <mergeCell ref="E9:F9"/>
    <mergeCell ref="B6:H6"/>
    <mergeCell ref="B7:H7"/>
    <mergeCell ref="B5:H5"/>
    <mergeCell ref="B10:C10"/>
    <mergeCell ref="E10:F10"/>
    <mergeCell ref="B11:C11"/>
    <mergeCell ref="E11:F11"/>
    <mergeCell ref="B12:C12"/>
    <mergeCell ref="E12:F12"/>
    <mergeCell ref="B16:F16"/>
    <mergeCell ref="B13:F13"/>
    <mergeCell ref="E14:F14"/>
    <mergeCell ref="B15:D15"/>
  </mergeCells>
  <printOptions/>
  <pageMargins left="0.15" right="0.19" top="0.946850394" bottom="0.19685" header="0.511811023622047" footer="0.511811023622047"/>
  <pageSetup horizontalDpi="600" verticalDpi="600" orientation="portrait" paperSize="9" r:id="rId1"/>
  <headerFooter alignWithMargins="0">
    <oddFooter>&amp;C&amp;"Times New Roman,Italic"&amp;8Page 15 of 15 Pages</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N79"/>
  <sheetViews>
    <sheetView zoomScale="120" zoomScaleNormal="120" workbookViewId="0" topLeftCell="A41">
      <selection activeCell="K74" sqref="K74"/>
    </sheetView>
  </sheetViews>
  <sheetFormatPr defaultColWidth="9.140625" defaultRowHeight="12.75"/>
  <cols>
    <col min="1" max="1" width="3.421875" style="132" customWidth="1"/>
    <col min="2" max="2" width="2.28125" style="150" bestFit="1" customWidth="1"/>
    <col min="3" max="3" width="2.8515625" style="132" customWidth="1"/>
    <col min="4" max="4" width="2.140625" style="132" customWidth="1"/>
    <col min="5" max="7" width="9.140625" style="132" customWidth="1"/>
    <col min="8" max="9" width="9.140625" style="147" customWidth="1"/>
    <col min="10" max="10" width="1.7109375" style="147" customWidth="1"/>
    <col min="11" max="11" width="15.28125" style="148" customWidth="1"/>
    <col min="12" max="13" width="1.7109375" style="147" customWidth="1"/>
    <col min="14" max="14" width="17.00390625" style="148" customWidth="1"/>
    <col min="15" max="15" width="1.57421875" style="132" customWidth="1"/>
    <col min="16" max="16384" width="9.140625" style="132" customWidth="1"/>
  </cols>
  <sheetData>
    <row r="1" spans="1:14" ht="20.25">
      <c r="A1" s="130"/>
      <c r="B1" s="218" t="s">
        <v>242</v>
      </c>
      <c r="C1" s="218"/>
      <c r="D1" s="218"/>
      <c r="E1" s="218"/>
      <c r="F1" s="218"/>
      <c r="G1" s="218"/>
      <c r="H1" s="218"/>
      <c r="I1" s="218"/>
      <c r="J1" s="218"/>
      <c r="K1" s="218"/>
      <c r="L1" s="218"/>
      <c r="M1" s="218"/>
      <c r="N1" s="218"/>
    </row>
    <row r="2" ht="8.25" customHeight="1">
      <c r="B2" s="132"/>
    </row>
    <row r="3" spans="1:14" ht="15.75">
      <c r="A3" s="130"/>
      <c r="B3" s="219" t="s">
        <v>200</v>
      </c>
      <c r="C3" s="219"/>
      <c r="D3" s="219"/>
      <c r="E3" s="219"/>
      <c r="F3" s="219"/>
      <c r="G3" s="219"/>
      <c r="H3" s="219"/>
      <c r="I3" s="219"/>
      <c r="J3" s="219"/>
      <c r="K3" s="219"/>
      <c r="L3" s="219"/>
      <c r="M3" s="219"/>
      <c r="N3" s="219"/>
    </row>
    <row r="4" spans="1:14" ht="7.5" customHeight="1">
      <c r="A4" s="130"/>
      <c r="B4" s="131"/>
      <c r="C4" s="131"/>
      <c r="D4" s="131"/>
      <c r="E4" s="131"/>
      <c r="F4" s="131"/>
      <c r="G4" s="131"/>
      <c r="H4" s="149"/>
      <c r="I4" s="149"/>
      <c r="J4" s="149"/>
      <c r="K4" s="149"/>
      <c r="L4" s="149"/>
      <c r="M4" s="149"/>
      <c r="N4" s="149"/>
    </row>
    <row r="5" spans="1:14" ht="15.75">
      <c r="A5" s="130"/>
      <c r="B5" s="219" t="s">
        <v>201</v>
      </c>
      <c r="C5" s="219"/>
      <c r="D5" s="219"/>
      <c r="E5" s="219"/>
      <c r="F5" s="219"/>
      <c r="G5" s="219"/>
      <c r="H5" s="219"/>
      <c r="I5" s="219"/>
      <c r="J5" s="219"/>
      <c r="K5" s="219"/>
      <c r="L5" s="219"/>
      <c r="M5" s="219"/>
      <c r="N5" s="219"/>
    </row>
    <row r="6" ht="6" customHeight="1"/>
    <row r="7" ht="3.75" customHeight="1"/>
    <row r="8" spans="11:14" ht="15.75">
      <c r="K8" s="149" t="s">
        <v>202</v>
      </c>
      <c r="N8" s="149" t="s">
        <v>202</v>
      </c>
    </row>
    <row r="9" spans="9:14" ht="15.75">
      <c r="I9" s="149" t="s">
        <v>241</v>
      </c>
      <c r="J9" s="151"/>
      <c r="K9" s="182" t="s">
        <v>294</v>
      </c>
      <c r="L9" s="152"/>
      <c r="M9" s="152"/>
      <c r="N9" s="182" t="s">
        <v>298</v>
      </c>
    </row>
    <row r="10" spans="11:14" ht="15.75">
      <c r="K10" s="149" t="s">
        <v>19</v>
      </c>
      <c r="N10" s="149" t="s">
        <v>19</v>
      </c>
    </row>
    <row r="11" spans="11:14" ht="6" customHeight="1">
      <c r="K11" s="149"/>
      <c r="N11" s="149"/>
    </row>
    <row r="12" spans="1:14" ht="15.75">
      <c r="A12" s="153"/>
      <c r="B12" s="154" t="s">
        <v>203</v>
      </c>
      <c r="K12" s="169"/>
      <c r="L12" s="169"/>
      <c r="M12" s="169"/>
      <c r="N12" s="169"/>
    </row>
    <row r="13" spans="1:14" ht="6" customHeight="1">
      <c r="A13" s="153"/>
      <c r="B13" s="154"/>
      <c r="K13" s="169"/>
      <c r="L13" s="169"/>
      <c r="M13" s="169"/>
      <c r="N13" s="169"/>
    </row>
    <row r="14" spans="1:14" ht="15.75">
      <c r="A14" s="153"/>
      <c r="B14" s="154" t="s">
        <v>204</v>
      </c>
      <c r="K14" s="169"/>
      <c r="L14" s="169"/>
      <c r="M14" s="169"/>
      <c r="N14" s="169"/>
    </row>
    <row r="15" spans="1:14" ht="15.75">
      <c r="A15" s="153"/>
      <c r="B15" s="150" t="s">
        <v>20</v>
      </c>
      <c r="K15" s="169">
        <f>76616+33597</f>
        <v>110213</v>
      </c>
      <c r="L15" s="169"/>
      <c r="M15" s="169"/>
      <c r="N15" s="169">
        <v>126650</v>
      </c>
    </row>
    <row r="16" spans="1:14" ht="15.75">
      <c r="A16" s="153"/>
      <c r="B16" s="150" t="s">
        <v>287</v>
      </c>
      <c r="K16" s="169">
        <v>1462</v>
      </c>
      <c r="L16" s="169"/>
      <c r="M16" s="169"/>
      <c r="N16" s="169">
        <v>1446</v>
      </c>
    </row>
    <row r="17" spans="1:14" ht="15.75">
      <c r="A17" s="153"/>
      <c r="B17" s="150" t="s">
        <v>288</v>
      </c>
      <c r="K17" s="169">
        <v>619038</v>
      </c>
      <c r="L17" s="169"/>
      <c r="M17" s="169"/>
      <c r="N17" s="169">
        <v>619038</v>
      </c>
    </row>
    <row r="18" spans="1:14" ht="3" customHeight="1">
      <c r="A18" s="155"/>
      <c r="B18" s="156"/>
      <c r="C18" s="147"/>
      <c r="D18" s="147"/>
      <c r="E18" s="147"/>
      <c r="F18" s="147"/>
      <c r="G18" s="147"/>
      <c r="K18" s="176"/>
      <c r="L18" s="169"/>
      <c r="M18" s="169"/>
      <c r="N18" s="176"/>
    </row>
    <row r="19" spans="1:14" ht="3" customHeight="1">
      <c r="A19" s="155"/>
      <c r="B19" s="156"/>
      <c r="C19" s="147"/>
      <c r="D19" s="147"/>
      <c r="E19" s="147"/>
      <c r="F19" s="147"/>
      <c r="G19" s="147"/>
      <c r="K19" s="169"/>
      <c r="L19" s="169"/>
      <c r="M19" s="169"/>
      <c r="N19" s="169"/>
    </row>
    <row r="20" spans="1:14" ht="15.75">
      <c r="A20" s="158"/>
      <c r="B20" s="156"/>
      <c r="C20" s="147"/>
      <c r="D20" s="147"/>
      <c r="E20" s="147"/>
      <c r="F20" s="147"/>
      <c r="G20" s="147"/>
      <c r="K20" s="169">
        <f>SUM(K14:K19)</f>
        <v>730713</v>
      </c>
      <c r="L20" s="169"/>
      <c r="M20" s="169"/>
      <c r="N20" s="169">
        <f>SUM(N14:N19)</f>
        <v>747134</v>
      </c>
    </row>
    <row r="21" spans="1:14" ht="3" customHeight="1">
      <c r="A21" s="155"/>
      <c r="B21" s="156"/>
      <c r="C21" s="147"/>
      <c r="D21" s="147"/>
      <c r="E21" s="147"/>
      <c r="F21" s="147"/>
      <c r="G21" s="147"/>
      <c r="K21" s="176"/>
      <c r="L21" s="169"/>
      <c r="M21" s="169"/>
      <c r="N21" s="176"/>
    </row>
    <row r="22" spans="1:14" ht="3" customHeight="1">
      <c r="A22" s="155"/>
      <c r="B22" s="156"/>
      <c r="C22" s="147"/>
      <c r="D22" s="147"/>
      <c r="E22" s="147"/>
      <c r="F22" s="147"/>
      <c r="G22" s="147"/>
      <c r="K22" s="169"/>
      <c r="L22" s="169"/>
      <c r="M22" s="169"/>
      <c r="N22" s="169"/>
    </row>
    <row r="23" spans="1:14" ht="15.75">
      <c r="A23" s="153"/>
      <c r="B23" s="154" t="s">
        <v>205</v>
      </c>
      <c r="K23" s="169"/>
      <c r="L23" s="169"/>
      <c r="M23" s="169"/>
      <c r="N23" s="169"/>
    </row>
    <row r="24" spans="1:14" ht="15.75">
      <c r="A24" s="153"/>
      <c r="B24" s="150" t="s">
        <v>147</v>
      </c>
      <c r="K24" s="169">
        <v>65</v>
      </c>
      <c r="L24" s="169"/>
      <c r="M24" s="169"/>
      <c r="N24" s="169">
        <v>48</v>
      </c>
    </row>
    <row r="25" spans="1:14" ht="15.75">
      <c r="A25" s="153"/>
      <c r="B25" s="150" t="s">
        <v>206</v>
      </c>
      <c r="K25" s="169">
        <f>8511</f>
        <v>8511</v>
      </c>
      <c r="L25" s="169"/>
      <c r="M25" s="169"/>
      <c r="N25" s="169">
        <f>17699</f>
        <v>17699</v>
      </c>
    </row>
    <row r="26" spans="1:14" ht="15.75">
      <c r="A26" s="153"/>
      <c r="B26" s="150" t="s">
        <v>23</v>
      </c>
      <c r="K26" s="169">
        <v>301457</v>
      </c>
      <c r="L26" s="169"/>
      <c r="M26" s="169"/>
      <c r="N26" s="169">
        <v>321757</v>
      </c>
    </row>
    <row r="27" spans="1:14" ht="15.75">
      <c r="A27" s="153"/>
      <c r="B27" s="150" t="s">
        <v>319</v>
      </c>
      <c r="K27" s="169">
        <v>9</v>
      </c>
      <c r="L27" s="169"/>
      <c r="M27" s="169"/>
      <c r="N27" s="169">
        <v>0</v>
      </c>
    </row>
    <row r="28" spans="1:14" ht="15.75">
      <c r="A28" s="153"/>
      <c r="B28" s="150" t="s">
        <v>24</v>
      </c>
      <c r="K28" s="169">
        <f>1911+4424</f>
        <v>6335</v>
      </c>
      <c r="L28" s="169"/>
      <c r="M28" s="169"/>
      <c r="N28" s="169">
        <v>9144</v>
      </c>
    </row>
    <row r="29" spans="1:14" ht="3" customHeight="1">
      <c r="A29" s="155"/>
      <c r="B29" s="156"/>
      <c r="C29" s="147"/>
      <c r="D29" s="147"/>
      <c r="E29" s="147"/>
      <c r="F29" s="147"/>
      <c r="G29" s="147"/>
      <c r="K29" s="176"/>
      <c r="L29" s="169"/>
      <c r="M29" s="169"/>
      <c r="N29" s="176"/>
    </row>
    <row r="30" spans="1:14" ht="3" customHeight="1">
      <c r="A30" s="155"/>
      <c r="B30" s="156"/>
      <c r="C30" s="147"/>
      <c r="D30" s="147"/>
      <c r="E30" s="147"/>
      <c r="F30" s="147"/>
      <c r="G30" s="147"/>
      <c r="K30" s="169"/>
      <c r="L30" s="169"/>
      <c r="M30" s="169"/>
      <c r="N30" s="169"/>
    </row>
    <row r="31" spans="1:14" ht="15.75">
      <c r="A31" s="153"/>
      <c r="K31" s="169">
        <f>SUM(K24:K30)</f>
        <v>316377</v>
      </c>
      <c r="L31" s="169"/>
      <c r="M31" s="169"/>
      <c r="N31" s="169">
        <f>SUM(N24:N30)</f>
        <v>348648</v>
      </c>
    </row>
    <row r="32" spans="1:14" ht="3" customHeight="1">
      <c r="A32" s="155"/>
      <c r="B32" s="156"/>
      <c r="C32" s="147"/>
      <c r="D32" s="147"/>
      <c r="E32" s="147"/>
      <c r="F32" s="147"/>
      <c r="G32" s="147"/>
      <c r="K32" s="176"/>
      <c r="L32" s="169"/>
      <c r="M32" s="169"/>
      <c r="N32" s="176"/>
    </row>
    <row r="33" spans="1:14" ht="6.75" customHeight="1" thickBot="1">
      <c r="A33" s="155"/>
      <c r="B33" s="156"/>
      <c r="C33" s="147"/>
      <c r="D33" s="147"/>
      <c r="E33" s="147"/>
      <c r="F33" s="147"/>
      <c r="G33" s="147"/>
      <c r="K33" s="177"/>
      <c r="L33" s="169"/>
      <c r="M33" s="169"/>
      <c r="N33" s="178"/>
    </row>
    <row r="34" spans="1:14" s="147" customFormat="1" ht="3" customHeight="1">
      <c r="A34" s="155"/>
      <c r="B34" s="156"/>
      <c r="K34" s="177"/>
      <c r="L34" s="169"/>
      <c r="M34" s="169"/>
      <c r="N34" s="177"/>
    </row>
    <row r="35" spans="1:14" s="143" customFormat="1" ht="15.75">
      <c r="A35" s="153"/>
      <c r="B35" s="154" t="s">
        <v>207</v>
      </c>
      <c r="H35" s="157"/>
      <c r="I35" s="157"/>
      <c r="J35" s="157"/>
      <c r="K35" s="179">
        <f>+K31+K20</f>
        <v>1047090</v>
      </c>
      <c r="L35" s="179"/>
      <c r="M35" s="179"/>
      <c r="N35" s="179">
        <f>+N31+N20</f>
        <v>1095782</v>
      </c>
    </row>
    <row r="36" spans="1:14" s="147" customFormat="1" ht="3" customHeight="1" thickBot="1">
      <c r="A36" s="155"/>
      <c r="B36" s="156"/>
      <c r="K36" s="180"/>
      <c r="L36" s="169"/>
      <c r="M36" s="169"/>
      <c r="N36" s="180"/>
    </row>
    <row r="37" spans="1:14" s="147" customFormat="1" ht="6" customHeight="1" thickTop="1">
      <c r="A37" s="155"/>
      <c r="B37" s="156"/>
      <c r="K37" s="169"/>
      <c r="L37" s="169"/>
      <c r="M37" s="169"/>
      <c r="N37" s="169"/>
    </row>
    <row r="38" spans="1:14" ht="15.75">
      <c r="A38" s="153"/>
      <c r="B38" s="154" t="s">
        <v>208</v>
      </c>
      <c r="K38" s="169"/>
      <c r="L38" s="169"/>
      <c r="M38" s="169"/>
      <c r="N38" s="169"/>
    </row>
    <row r="39" spans="1:14" ht="15.75">
      <c r="A39" s="153"/>
      <c r="B39" s="154" t="s">
        <v>209</v>
      </c>
      <c r="K39" s="169"/>
      <c r="L39" s="169"/>
      <c r="M39" s="169"/>
      <c r="N39" s="169"/>
    </row>
    <row r="40" spans="1:14" ht="15.75">
      <c r="A40" s="153"/>
      <c r="B40" s="150" t="s">
        <v>210</v>
      </c>
      <c r="K40" s="169">
        <v>525969</v>
      </c>
      <c r="L40" s="169"/>
      <c r="M40" s="169"/>
      <c r="N40" s="169">
        <v>525969</v>
      </c>
    </row>
    <row r="41" spans="1:14" ht="15.75">
      <c r="A41" s="153"/>
      <c r="B41" s="150" t="s">
        <v>30</v>
      </c>
      <c r="K41" s="169">
        <f>1186930-2552-1079725</f>
        <v>104653</v>
      </c>
      <c r="L41" s="169"/>
      <c r="M41" s="169"/>
      <c r="N41" s="169">
        <v>81952</v>
      </c>
    </row>
    <row r="42" spans="1:14" s="147" customFormat="1" ht="3" customHeight="1">
      <c r="A42" s="155"/>
      <c r="B42" s="156"/>
      <c r="K42" s="176"/>
      <c r="L42" s="169"/>
      <c r="M42" s="169"/>
      <c r="N42" s="176"/>
    </row>
    <row r="43" spans="1:14" s="147" customFormat="1" ht="3" customHeight="1">
      <c r="A43" s="155"/>
      <c r="B43" s="156"/>
      <c r="K43" s="169"/>
      <c r="L43" s="169"/>
      <c r="M43" s="169"/>
      <c r="N43" s="169"/>
    </row>
    <row r="44" spans="1:14" ht="15.75">
      <c r="A44" s="155"/>
      <c r="B44" s="156"/>
      <c r="C44" s="147"/>
      <c r="D44" s="147"/>
      <c r="E44" s="147"/>
      <c r="F44" s="147"/>
      <c r="G44" s="147"/>
      <c r="K44" s="169">
        <f>SUM(K40:K43)</f>
        <v>630622</v>
      </c>
      <c r="L44" s="169"/>
      <c r="M44" s="169"/>
      <c r="N44" s="169">
        <f>SUM(N40:N43)</f>
        <v>607921</v>
      </c>
    </row>
    <row r="45" spans="1:14" ht="15.75">
      <c r="A45" s="153"/>
      <c r="B45" s="154" t="s">
        <v>199</v>
      </c>
      <c r="K45" s="169">
        <v>97021</v>
      </c>
      <c r="L45" s="169"/>
      <c r="M45" s="169"/>
      <c r="N45" s="169">
        <v>98791</v>
      </c>
    </row>
    <row r="46" spans="1:14" ht="3" customHeight="1" thickBot="1">
      <c r="A46" s="155"/>
      <c r="B46" s="156"/>
      <c r="C46" s="147"/>
      <c r="D46" s="147"/>
      <c r="E46" s="147"/>
      <c r="F46" s="147"/>
      <c r="G46" s="147"/>
      <c r="K46" s="181"/>
      <c r="L46" s="169"/>
      <c r="M46" s="169"/>
      <c r="N46" s="181"/>
    </row>
    <row r="47" spans="1:14" ht="3" customHeight="1">
      <c r="A47" s="155"/>
      <c r="B47" s="156"/>
      <c r="C47" s="147"/>
      <c r="D47" s="147"/>
      <c r="E47" s="147"/>
      <c r="F47" s="147"/>
      <c r="G47" s="147"/>
      <c r="K47" s="169"/>
      <c r="L47" s="169"/>
      <c r="M47" s="169"/>
      <c r="N47" s="169"/>
    </row>
    <row r="48" spans="1:14" ht="15.75">
      <c r="A48" s="153"/>
      <c r="B48" s="154" t="s">
        <v>211</v>
      </c>
      <c r="K48" s="169">
        <f>SUM(K44:K47)</f>
        <v>727643</v>
      </c>
      <c r="L48" s="169"/>
      <c r="M48" s="169"/>
      <c r="N48" s="169">
        <f>SUM(N44:N47)</f>
        <v>706712</v>
      </c>
    </row>
    <row r="49" spans="1:14" ht="3" customHeight="1" thickBot="1">
      <c r="A49" s="155"/>
      <c r="B49" s="156"/>
      <c r="C49" s="147"/>
      <c r="D49" s="147"/>
      <c r="E49" s="147"/>
      <c r="F49" s="147"/>
      <c r="G49" s="147"/>
      <c r="K49" s="181"/>
      <c r="L49" s="169"/>
      <c r="M49" s="169"/>
      <c r="N49" s="181"/>
    </row>
    <row r="50" spans="1:14" ht="3" customHeight="1">
      <c r="A50" s="155"/>
      <c r="B50" s="156"/>
      <c r="C50" s="147"/>
      <c r="D50" s="147"/>
      <c r="E50" s="147"/>
      <c r="F50" s="147"/>
      <c r="G50" s="147"/>
      <c r="K50" s="169"/>
      <c r="L50" s="169"/>
      <c r="M50" s="169"/>
      <c r="N50" s="169"/>
    </row>
    <row r="51" spans="1:14" ht="15.75">
      <c r="A51" s="153"/>
      <c r="B51" s="154" t="s">
        <v>212</v>
      </c>
      <c r="K51" s="169"/>
      <c r="L51" s="169"/>
      <c r="M51" s="169"/>
      <c r="N51" s="169"/>
    </row>
    <row r="52" spans="1:14" ht="15.75">
      <c r="A52" s="153"/>
      <c r="B52" s="150" t="s">
        <v>214</v>
      </c>
      <c r="K52" s="169">
        <v>100716</v>
      </c>
      <c r="L52" s="169"/>
      <c r="M52" s="169"/>
      <c r="N52" s="169">
        <v>100716</v>
      </c>
    </row>
    <row r="53" spans="1:14" ht="3" customHeight="1">
      <c r="A53" s="155"/>
      <c r="B53" s="156"/>
      <c r="C53" s="147"/>
      <c r="D53" s="147"/>
      <c r="E53" s="147"/>
      <c r="F53" s="147"/>
      <c r="G53" s="147"/>
      <c r="K53" s="176"/>
      <c r="L53" s="169"/>
      <c r="M53" s="169"/>
      <c r="N53" s="176"/>
    </row>
    <row r="54" spans="1:14" ht="3" customHeight="1">
      <c r="A54" s="155"/>
      <c r="B54" s="156"/>
      <c r="C54" s="147"/>
      <c r="D54" s="147"/>
      <c r="E54" s="147"/>
      <c r="F54" s="147"/>
      <c r="G54" s="147"/>
      <c r="K54" s="169"/>
      <c r="L54" s="169"/>
      <c r="M54" s="169"/>
      <c r="N54" s="169"/>
    </row>
    <row r="55" spans="1:14" ht="15.75">
      <c r="A55" s="153"/>
      <c r="B55" s="154"/>
      <c r="K55" s="169">
        <f>SUM(K52:K54)</f>
        <v>100716</v>
      </c>
      <c r="L55" s="169"/>
      <c r="M55" s="169"/>
      <c r="N55" s="169">
        <f>SUM(N52:N54)</f>
        <v>100716</v>
      </c>
    </row>
    <row r="56" spans="1:14" ht="3" customHeight="1">
      <c r="A56" s="155"/>
      <c r="B56" s="156"/>
      <c r="C56" s="147"/>
      <c r="D56" s="147"/>
      <c r="E56" s="147"/>
      <c r="F56" s="147"/>
      <c r="G56" s="147"/>
      <c r="K56" s="176"/>
      <c r="L56" s="169"/>
      <c r="M56" s="169"/>
      <c r="N56" s="176"/>
    </row>
    <row r="57" spans="1:14" ht="3" customHeight="1">
      <c r="A57" s="155"/>
      <c r="B57" s="156"/>
      <c r="C57" s="147"/>
      <c r="D57" s="147"/>
      <c r="E57" s="147"/>
      <c r="F57" s="147"/>
      <c r="G57" s="147"/>
      <c r="K57" s="169"/>
      <c r="L57" s="169"/>
      <c r="M57" s="169"/>
      <c r="N57" s="169"/>
    </row>
    <row r="58" spans="1:14" ht="15.75">
      <c r="A58" s="153"/>
      <c r="B58" s="154" t="s">
        <v>215</v>
      </c>
      <c r="K58" s="169"/>
      <c r="L58" s="169"/>
      <c r="M58" s="169"/>
      <c r="N58" s="169"/>
    </row>
    <row r="59" spans="1:14" ht="15.75">
      <c r="A59" s="153"/>
      <c r="B59" s="150" t="s">
        <v>213</v>
      </c>
      <c r="K59" s="169">
        <v>70090</v>
      </c>
      <c r="L59" s="169"/>
      <c r="M59" s="169"/>
      <c r="N59" s="169">
        <v>133257</v>
      </c>
    </row>
    <row r="60" spans="1:14" ht="15.75">
      <c r="A60" s="153"/>
      <c r="B60" s="150" t="s">
        <v>334</v>
      </c>
      <c r="K60" s="169">
        <v>-2948</v>
      </c>
      <c r="L60" s="169"/>
      <c r="M60" s="169"/>
      <c r="N60" s="169">
        <v>1495</v>
      </c>
    </row>
    <row r="61" spans="1:14" ht="15.75">
      <c r="A61" s="153"/>
      <c r="B61" s="150" t="s">
        <v>26</v>
      </c>
      <c r="K61" s="169">
        <v>18185</v>
      </c>
      <c r="L61" s="169"/>
      <c r="M61" s="169"/>
      <c r="N61" s="169">
        <v>19445</v>
      </c>
    </row>
    <row r="62" spans="1:14" ht="15.75">
      <c r="A62" s="153"/>
      <c r="B62" s="150" t="s">
        <v>27</v>
      </c>
      <c r="K62" s="169">
        <v>108233</v>
      </c>
      <c r="L62" s="169"/>
      <c r="M62" s="169"/>
      <c r="N62" s="169">
        <v>108986</v>
      </c>
    </row>
    <row r="63" spans="1:14" ht="15.75">
      <c r="A63" s="153"/>
      <c r="B63" s="150" t="s">
        <v>290</v>
      </c>
      <c r="K63" s="169">
        <v>25171</v>
      </c>
      <c r="L63" s="169"/>
      <c r="M63" s="169"/>
      <c r="N63" s="169">
        <v>25171</v>
      </c>
    </row>
    <row r="64" spans="1:14" ht="3" customHeight="1">
      <c r="A64" s="155"/>
      <c r="B64" s="156"/>
      <c r="C64" s="147"/>
      <c r="D64" s="147"/>
      <c r="E64" s="147"/>
      <c r="F64" s="147"/>
      <c r="G64" s="147"/>
      <c r="K64" s="176"/>
      <c r="L64" s="169"/>
      <c r="M64" s="169"/>
      <c r="N64" s="176"/>
    </row>
    <row r="65" spans="1:14" ht="3" customHeight="1">
      <c r="A65" s="155"/>
      <c r="B65" s="156"/>
      <c r="C65" s="147"/>
      <c r="D65" s="147"/>
      <c r="E65" s="147"/>
      <c r="F65" s="147"/>
      <c r="G65" s="147"/>
      <c r="K65" s="169"/>
      <c r="L65" s="169"/>
      <c r="M65" s="169"/>
      <c r="N65" s="169"/>
    </row>
    <row r="66" spans="1:14" ht="15.75">
      <c r="A66" s="153"/>
      <c r="B66" s="154"/>
      <c r="K66" s="169">
        <f>SUM(K59:K65)</f>
        <v>218731</v>
      </c>
      <c r="L66" s="169"/>
      <c r="M66" s="169"/>
      <c r="N66" s="169">
        <f>SUM(N59:N65)</f>
        <v>288354</v>
      </c>
    </row>
    <row r="67" spans="1:14" ht="3" customHeight="1">
      <c r="A67" s="155"/>
      <c r="B67" s="156"/>
      <c r="C67" s="147"/>
      <c r="D67" s="147"/>
      <c r="E67" s="147"/>
      <c r="F67" s="147"/>
      <c r="G67" s="147"/>
      <c r="K67" s="176"/>
      <c r="L67" s="169"/>
      <c r="M67" s="169"/>
      <c r="N67" s="176"/>
    </row>
    <row r="68" spans="1:14" ht="3" customHeight="1" thickBot="1">
      <c r="A68" s="155"/>
      <c r="B68" s="156"/>
      <c r="C68" s="147"/>
      <c r="D68" s="147"/>
      <c r="E68" s="147"/>
      <c r="F68" s="147"/>
      <c r="G68" s="147"/>
      <c r="K68" s="181"/>
      <c r="L68" s="169"/>
      <c r="M68" s="169"/>
      <c r="N68" s="181"/>
    </row>
    <row r="69" spans="1:14" ht="3" customHeight="1">
      <c r="A69" s="155"/>
      <c r="B69" s="156"/>
      <c r="C69" s="147"/>
      <c r="D69" s="147"/>
      <c r="E69" s="147"/>
      <c r="F69" s="147"/>
      <c r="G69" s="147"/>
      <c r="K69" s="169"/>
      <c r="L69" s="169"/>
      <c r="M69" s="169"/>
      <c r="N69" s="169"/>
    </row>
    <row r="70" spans="1:14" ht="15.75">
      <c r="A70" s="153"/>
      <c r="B70" s="154" t="s">
        <v>216</v>
      </c>
      <c r="K70" s="169">
        <f>+K66+K55</f>
        <v>319447</v>
      </c>
      <c r="L70" s="169"/>
      <c r="M70" s="169"/>
      <c r="N70" s="169">
        <f>+N66+N55</f>
        <v>389070</v>
      </c>
    </row>
    <row r="71" spans="1:14" ht="3" customHeight="1" thickBot="1">
      <c r="A71" s="155"/>
      <c r="B71" s="156"/>
      <c r="C71" s="147"/>
      <c r="D71" s="147"/>
      <c r="E71" s="147"/>
      <c r="F71" s="147"/>
      <c r="G71" s="147"/>
      <c r="K71" s="181"/>
      <c r="L71" s="169"/>
      <c r="M71" s="169"/>
      <c r="N71" s="181"/>
    </row>
    <row r="72" spans="1:14" ht="15.75">
      <c r="A72" s="155"/>
      <c r="B72" s="156"/>
      <c r="C72" s="147"/>
      <c r="D72" s="147"/>
      <c r="E72" s="147"/>
      <c r="F72" s="147"/>
      <c r="G72" s="147"/>
      <c r="K72" s="176"/>
      <c r="L72" s="169"/>
      <c r="M72" s="169"/>
      <c r="N72" s="176"/>
    </row>
    <row r="73" spans="1:14" ht="3" customHeight="1">
      <c r="A73" s="155"/>
      <c r="B73" s="156"/>
      <c r="C73" s="147"/>
      <c r="D73" s="147"/>
      <c r="E73" s="147"/>
      <c r="F73" s="147"/>
      <c r="G73" s="147"/>
      <c r="K73" s="177"/>
      <c r="L73" s="169"/>
      <c r="M73" s="169"/>
      <c r="N73" s="177"/>
    </row>
    <row r="74" spans="1:14" s="143" customFormat="1" ht="15.75">
      <c r="A74" s="153"/>
      <c r="B74" s="154" t="s">
        <v>217</v>
      </c>
      <c r="H74" s="157"/>
      <c r="I74" s="157"/>
      <c r="J74" s="157"/>
      <c r="K74" s="179">
        <f>+K70+K48</f>
        <v>1047090</v>
      </c>
      <c r="L74" s="179"/>
      <c r="M74" s="179"/>
      <c r="N74" s="179">
        <f>+N70+N48</f>
        <v>1095782</v>
      </c>
    </row>
    <row r="75" spans="1:14" ht="3" customHeight="1" thickBot="1">
      <c r="A75" s="155"/>
      <c r="B75" s="156"/>
      <c r="C75" s="147"/>
      <c r="D75" s="147"/>
      <c r="E75" s="147"/>
      <c r="F75" s="147"/>
      <c r="G75" s="147"/>
      <c r="K75" s="180"/>
      <c r="L75" s="169"/>
      <c r="M75" s="169"/>
      <c r="N75" s="180"/>
    </row>
    <row r="76" spans="1:14" ht="3" customHeight="1" thickTop="1">
      <c r="A76" s="155"/>
      <c r="B76" s="156"/>
      <c r="C76" s="147"/>
      <c r="D76" s="147"/>
      <c r="E76" s="147"/>
      <c r="F76" s="147"/>
      <c r="G76" s="147"/>
      <c r="K76" s="169"/>
      <c r="L76" s="169"/>
      <c r="M76" s="169"/>
      <c r="N76" s="169"/>
    </row>
    <row r="77" spans="11:14" ht="15.75">
      <c r="K77" s="169"/>
      <c r="L77" s="169"/>
      <c r="M77" s="169"/>
      <c r="N77" s="169"/>
    </row>
    <row r="78" spans="1:14" ht="48" customHeight="1">
      <c r="A78" s="143"/>
      <c r="B78" s="216" t="s">
        <v>243</v>
      </c>
      <c r="C78" s="217"/>
      <c r="D78" s="217"/>
      <c r="E78" s="217"/>
      <c r="F78" s="217"/>
      <c r="G78" s="217"/>
      <c r="H78" s="217"/>
      <c r="I78" s="217"/>
      <c r="J78" s="217"/>
      <c r="K78" s="217"/>
      <c r="L78" s="217"/>
      <c r="M78" s="217"/>
      <c r="N78" s="217"/>
    </row>
    <row r="79" spans="1:2" ht="15.75">
      <c r="A79" s="143"/>
      <c r="B79" s="143"/>
    </row>
  </sheetData>
  <mergeCells count="4">
    <mergeCell ref="B1:N1"/>
    <mergeCell ref="B3:N3"/>
    <mergeCell ref="B5:N5"/>
    <mergeCell ref="B78:N78"/>
  </mergeCells>
  <printOptions/>
  <pageMargins left="0.748031496" right="0.446850394" top="0.696850394" bottom="0.393700787401575" header="0.511811023622047" footer="0"/>
  <pageSetup fitToHeight="1" fitToWidth="1" horizontalDpi="600" verticalDpi="600" orientation="portrait" scale="89" r:id="rId1"/>
  <headerFooter alignWithMargins="0">
    <oddFooter>&amp;C&amp;"Times New Roman,Italic"&amp;8Page 2 of 15 Pages</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Q41"/>
  <sheetViews>
    <sheetView workbookViewId="0" topLeftCell="B11">
      <pane ySplit="1155" topLeftCell="BM24" activePane="bottomLeft" state="split"/>
      <selection pane="topLeft" activeCell="B16" sqref="B16"/>
      <selection pane="bottomLeft" activeCell="Q37" sqref="Q37"/>
    </sheetView>
  </sheetViews>
  <sheetFormatPr defaultColWidth="9.140625" defaultRowHeight="12.75"/>
  <cols>
    <col min="1" max="1" width="1.7109375" style="160" customWidth="1"/>
    <col min="2" max="2" width="2.140625" style="160" customWidth="1"/>
    <col min="3" max="3" width="35.00390625" style="160" customWidth="1"/>
    <col min="4" max="4" width="0.85546875" style="160" customWidth="1"/>
    <col min="5" max="5" width="11.57421875" style="161" customWidth="1"/>
    <col min="6" max="6" width="0.85546875" style="160" customWidth="1"/>
    <col min="7" max="7" width="11.421875" style="161" customWidth="1"/>
    <col min="8" max="8" width="0.85546875" style="160" customWidth="1"/>
    <col min="9" max="9" width="14.57421875" style="189" customWidth="1"/>
    <col min="10" max="10" width="1.7109375" style="160" customWidth="1"/>
    <col min="11" max="11" width="13.140625" style="161" bestFit="1" customWidth="1"/>
    <col min="12" max="12" width="0.85546875" style="160" customWidth="1"/>
    <col min="13" max="13" width="11.421875" style="161" customWidth="1"/>
    <col min="14" max="14" width="0.85546875" style="160" customWidth="1"/>
    <col min="15" max="15" width="10.7109375" style="161" customWidth="1"/>
    <col min="16" max="16" width="0.85546875" style="160" customWidth="1"/>
    <col min="17" max="17" width="11.28125" style="161" customWidth="1"/>
    <col min="18" max="16384" width="9.140625" style="160" customWidth="1"/>
  </cols>
  <sheetData>
    <row r="1" spans="2:17" ht="20.25">
      <c r="B1" s="218" t="s">
        <v>242</v>
      </c>
      <c r="C1" s="218"/>
      <c r="D1" s="218"/>
      <c r="E1" s="218"/>
      <c r="F1" s="218"/>
      <c r="G1" s="218"/>
      <c r="H1" s="218"/>
      <c r="I1" s="218"/>
      <c r="J1" s="218"/>
      <c r="K1" s="218"/>
      <c r="L1" s="218"/>
      <c r="M1" s="218"/>
      <c r="N1" s="218"/>
      <c r="O1" s="218"/>
      <c r="P1" s="218"/>
      <c r="Q1" s="218"/>
    </row>
    <row r="2" spans="3:16" ht="6" customHeight="1">
      <c r="C2" s="159"/>
      <c r="D2" s="159"/>
      <c r="E2" s="162"/>
      <c r="F2" s="159"/>
      <c r="G2" s="162"/>
      <c r="H2" s="159"/>
      <c r="I2" s="186"/>
      <c r="J2" s="159"/>
      <c r="K2" s="162"/>
      <c r="L2" s="159"/>
      <c r="M2" s="162"/>
      <c r="N2" s="159"/>
      <c r="P2" s="159"/>
    </row>
    <row r="3" spans="2:17" ht="15">
      <c r="B3" s="212" t="s">
        <v>229</v>
      </c>
      <c r="C3" s="212"/>
      <c r="D3" s="212"/>
      <c r="E3" s="212"/>
      <c r="F3" s="212"/>
      <c r="G3" s="212"/>
      <c r="H3" s="212"/>
      <c r="I3" s="212"/>
      <c r="J3" s="212"/>
      <c r="K3" s="212"/>
      <c r="L3" s="212"/>
      <c r="M3" s="212"/>
      <c r="N3" s="212"/>
      <c r="O3" s="212"/>
      <c r="P3" s="212"/>
      <c r="Q3" s="212"/>
    </row>
    <row r="4" spans="3:16" ht="6" customHeight="1">
      <c r="C4" s="159"/>
      <c r="D4" s="159"/>
      <c r="E4" s="162"/>
      <c r="F4" s="159"/>
      <c r="G4" s="162"/>
      <c r="H4" s="159"/>
      <c r="I4" s="186"/>
      <c r="J4" s="159"/>
      <c r="K4" s="162"/>
      <c r="L4" s="159"/>
      <c r="M4" s="162"/>
      <c r="N4" s="159"/>
      <c r="P4" s="159"/>
    </row>
    <row r="5" spans="2:17" ht="15">
      <c r="B5" s="212" t="s">
        <v>230</v>
      </c>
      <c r="C5" s="212"/>
      <c r="D5" s="212"/>
      <c r="E5" s="212"/>
      <c r="F5" s="212"/>
      <c r="G5" s="212"/>
      <c r="H5" s="212"/>
      <c r="I5" s="212"/>
      <c r="J5" s="212"/>
      <c r="K5" s="212"/>
      <c r="L5" s="212"/>
      <c r="M5" s="212"/>
      <c r="N5" s="212"/>
      <c r="O5" s="212"/>
      <c r="P5" s="212"/>
      <c r="Q5" s="212"/>
    </row>
    <row r="7" spans="5:17" s="163" customFormat="1" ht="14.25">
      <c r="E7" s="164"/>
      <c r="G7" s="164"/>
      <c r="I7" s="187"/>
      <c r="K7" s="164"/>
      <c r="M7" s="164"/>
      <c r="O7" s="162" t="s">
        <v>221</v>
      </c>
      <c r="Q7" s="162" t="s">
        <v>40</v>
      </c>
    </row>
    <row r="8" spans="5:17" s="163" customFormat="1" ht="14.25">
      <c r="E8" s="213" t="s">
        <v>291</v>
      </c>
      <c r="F8" s="213"/>
      <c r="G8" s="213"/>
      <c r="H8" s="213"/>
      <c r="I8" s="213"/>
      <c r="J8" s="213"/>
      <c r="K8" s="213"/>
      <c r="L8" s="213"/>
      <c r="M8" s="213"/>
      <c r="O8" s="162" t="s">
        <v>95</v>
      </c>
      <c r="Q8" s="162" t="s">
        <v>222</v>
      </c>
    </row>
    <row r="9" spans="5:17" s="163" customFormat="1" ht="14.25">
      <c r="E9" s="162"/>
      <c r="F9" s="162"/>
      <c r="G9" s="162"/>
      <c r="H9" s="162"/>
      <c r="I9" s="186"/>
      <c r="J9" s="162"/>
      <c r="K9" s="162"/>
      <c r="L9" s="162"/>
      <c r="M9" s="162"/>
      <c r="O9" s="162"/>
      <c r="Q9" s="162"/>
    </row>
    <row r="10" spans="5:17" s="163" customFormat="1" ht="14.25">
      <c r="E10" s="164"/>
      <c r="G10" s="174"/>
      <c r="I10" s="186" t="s">
        <v>311</v>
      </c>
      <c r="K10" s="164"/>
      <c r="M10" s="164"/>
      <c r="O10" s="162"/>
      <c r="Q10" s="162"/>
    </row>
    <row r="11" spans="5:17" s="165" customFormat="1" ht="14.25">
      <c r="E11" s="162" t="s">
        <v>218</v>
      </c>
      <c r="G11" s="162" t="s">
        <v>37</v>
      </c>
      <c r="I11" s="186" t="s">
        <v>312</v>
      </c>
      <c r="K11" s="162" t="s">
        <v>219</v>
      </c>
      <c r="M11" s="162"/>
      <c r="O11" s="162"/>
      <c r="Q11" s="162"/>
    </row>
    <row r="12" spans="5:17" s="165" customFormat="1" ht="14.25">
      <c r="E12" s="162" t="s">
        <v>38</v>
      </c>
      <c r="G12" s="162" t="s">
        <v>39</v>
      </c>
      <c r="I12" s="186" t="s">
        <v>30</v>
      </c>
      <c r="K12" s="162" t="s">
        <v>220</v>
      </c>
      <c r="M12" s="162" t="s">
        <v>40</v>
      </c>
      <c r="O12" s="162"/>
      <c r="Q12" s="162"/>
    </row>
    <row r="13" spans="5:17" s="165" customFormat="1" ht="14.25">
      <c r="E13" s="162" t="s">
        <v>19</v>
      </c>
      <c r="G13" s="162" t="s">
        <v>19</v>
      </c>
      <c r="I13" s="186" t="s">
        <v>19</v>
      </c>
      <c r="K13" s="162" t="s">
        <v>19</v>
      </c>
      <c r="M13" s="162" t="s">
        <v>19</v>
      </c>
      <c r="O13" s="162" t="s">
        <v>19</v>
      </c>
      <c r="Q13" s="162" t="s">
        <v>19</v>
      </c>
    </row>
    <row r="15" spans="2:17" s="163" customFormat="1" ht="14.25">
      <c r="B15" s="163" t="s">
        <v>225</v>
      </c>
      <c r="E15" s="183">
        <v>525969</v>
      </c>
      <c r="F15" s="184"/>
      <c r="G15" s="183">
        <v>1186931</v>
      </c>
      <c r="H15" s="184"/>
      <c r="I15" s="188">
        <v>20540</v>
      </c>
      <c r="J15" s="184"/>
      <c r="K15" s="183">
        <v>-1036684</v>
      </c>
      <c r="L15" s="184"/>
      <c r="M15" s="183">
        <f>SUM(E15:K15)</f>
        <v>696756</v>
      </c>
      <c r="N15" s="184"/>
      <c r="O15" s="183">
        <v>107237</v>
      </c>
      <c r="P15" s="184"/>
      <c r="Q15" s="183">
        <f>+M15+O15</f>
        <v>803993</v>
      </c>
    </row>
    <row r="17" ht="15">
      <c r="B17" s="160" t="s">
        <v>223</v>
      </c>
    </row>
    <row r="18" spans="3:17" ht="15">
      <c r="C18" s="160" t="s">
        <v>224</v>
      </c>
      <c r="E18" s="161">
        <v>0</v>
      </c>
      <c r="G18" s="161">
        <v>0</v>
      </c>
      <c r="I18" s="161">
        <v>0</v>
      </c>
      <c r="K18" s="161">
        <v>0</v>
      </c>
      <c r="M18" s="183">
        <f>SUM(E18:K18)</f>
        <v>0</v>
      </c>
      <c r="O18" s="161">
        <v>0</v>
      </c>
      <c r="Q18" s="161">
        <f>SUM(M18:P18)</f>
        <v>0</v>
      </c>
    </row>
    <row r="19" spans="2:17" ht="15">
      <c r="B19" s="160" t="s">
        <v>196</v>
      </c>
      <c r="E19" s="161">
        <v>0</v>
      </c>
      <c r="G19" s="161">
        <v>0</v>
      </c>
      <c r="I19" s="161">
        <v>0</v>
      </c>
      <c r="K19" s="164">
        <v>-2216</v>
      </c>
      <c r="M19" s="183">
        <f>SUM(E19:K19)</f>
        <v>-2216</v>
      </c>
      <c r="O19" s="161">
        <v>0</v>
      </c>
      <c r="Q19" s="164">
        <f>+M19+O19</f>
        <v>-2216</v>
      </c>
    </row>
    <row r="20" spans="2:17" ht="15">
      <c r="B20" s="160" t="s">
        <v>320</v>
      </c>
      <c r="E20" s="166"/>
      <c r="G20" s="166"/>
      <c r="I20" s="166"/>
      <c r="K20" s="166"/>
      <c r="M20" s="166"/>
      <c r="O20" s="166"/>
      <c r="Q20" s="166"/>
    </row>
    <row r="21" spans="3:17" ht="15">
      <c r="C21" s="160" t="s">
        <v>333</v>
      </c>
      <c r="E21" s="192">
        <f>SUM(E18:E19)</f>
        <v>0</v>
      </c>
      <c r="G21" s="192">
        <f>SUM(G18:G19)</f>
        <v>0</v>
      </c>
      <c r="I21" s="192">
        <f>SUM(I18:I19)</f>
        <v>0</v>
      </c>
      <c r="K21" s="190">
        <f>SUM(K18:K19)</f>
        <v>-2216</v>
      </c>
      <c r="M21" s="190">
        <f>SUM(M18:M19)</f>
        <v>-2216</v>
      </c>
      <c r="O21" s="190">
        <f>SUM(O18:O19)</f>
        <v>0</v>
      </c>
      <c r="Q21" s="190">
        <f>SUM(Q18:Q19)</f>
        <v>-2216</v>
      </c>
    </row>
    <row r="22" spans="5:17" ht="15">
      <c r="E22" s="191"/>
      <c r="G22" s="191"/>
      <c r="I22" s="191"/>
      <c r="K22" s="191"/>
      <c r="M22" s="191"/>
      <c r="O22" s="191"/>
      <c r="Q22" s="191"/>
    </row>
    <row r="23" spans="2:17" ht="15">
      <c r="B23" s="163" t="s">
        <v>292</v>
      </c>
      <c r="E23" s="190">
        <f>+E15+E21</f>
        <v>525969</v>
      </c>
      <c r="G23" s="190">
        <f>+G15+G21</f>
        <v>1186931</v>
      </c>
      <c r="I23" s="190">
        <f>+I15+I21</f>
        <v>20540</v>
      </c>
      <c r="K23" s="190">
        <f>+K15+K21</f>
        <v>-1038900</v>
      </c>
      <c r="M23" s="190">
        <f>+M15+M21</f>
        <v>694540</v>
      </c>
      <c r="O23" s="190">
        <f>+O15+O21</f>
        <v>107237</v>
      </c>
      <c r="Q23" s="190">
        <f>+Q15+Q21</f>
        <v>801777</v>
      </c>
    </row>
    <row r="24" spans="2:17" ht="15">
      <c r="B24" s="163"/>
      <c r="E24" s="183"/>
      <c r="G24" s="183"/>
      <c r="I24" s="183"/>
      <c r="K24" s="183"/>
      <c r="M24" s="183"/>
      <c r="O24" s="183"/>
      <c r="Q24" s="183"/>
    </row>
    <row r="25" spans="2:17" ht="15">
      <c r="B25" s="163"/>
      <c r="E25" s="183"/>
      <c r="G25" s="183"/>
      <c r="I25" s="183"/>
      <c r="K25" s="183"/>
      <c r="M25" s="183"/>
      <c r="O25" s="183"/>
      <c r="Q25" s="183"/>
    </row>
    <row r="26" ht="10.5" customHeight="1"/>
    <row r="27" ht="10.5" customHeight="1"/>
    <row r="28" ht="10.5" customHeight="1"/>
    <row r="29" spans="2:17" ht="15">
      <c r="B29" s="163" t="s">
        <v>299</v>
      </c>
      <c r="C29" s="163"/>
      <c r="D29" s="163"/>
      <c r="E29" s="183">
        <v>525969</v>
      </c>
      <c r="F29" s="184"/>
      <c r="G29" s="183">
        <v>1186931</v>
      </c>
      <c r="H29" s="184"/>
      <c r="I29" s="188">
        <v>-3692</v>
      </c>
      <c r="J29" s="184"/>
      <c r="K29" s="183">
        <v>-1101287</v>
      </c>
      <c r="L29" s="184"/>
      <c r="M29" s="183">
        <f>SUM(E29:K29)</f>
        <v>607921</v>
      </c>
      <c r="N29" s="184"/>
      <c r="O29" s="183">
        <v>98791</v>
      </c>
      <c r="P29" s="184"/>
      <c r="Q29" s="183">
        <f>+M29+O29</f>
        <v>706712</v>
      </c>
    </row>
    <row r="30" ht="10.5" customHeight="1"/>
    <row r="31" ht="17.25" customHeight="1">
      <c r="B31" s="160" t="s">
        <v>223</v>
      </c>
    </row>
    <row r="32" spans="3:17" ht="17.25" customHeight="1">
      <c r="C32" s="160" t="s">
        <v>224</v>
      </c>
      <c r="E32" s="161">
        <v>0</v>
      </c>
      <c r="G32" s="161">
        <v>0</v>
      </c>
      <c r="I32" s="161">
        <v>0</v>
      </c>
      <c r="K32" s="161">
        <v>0</v>
      </c>
      <c r="M32" s="183">
        <f>SUM(E32:K32)</f>
        <v>0</v>
      </c>
      <c r="Q32" s="161">
        <f>SUM(M32:P32)</f>
        <v>0</v>
      </c>
    </row>
    <row r="33" spans="2:17" ht="17.25" customHeight="1">
      <c r="B33" s="160" t="s">
        <v>196</v>
      </c>
      <c r="E33" s="161">
        <v>0</v>
      </c>
      <c r="G33" s="161">
        <v>0</v>
      </c>
      <c r="I33" s="164">
        <v>1140</v>
      </c>
      <c r="K33" s="164">
        <v>21562</v>
      </c>
      <c r="M33" s="183">
        <f>SUM(E33:K33)</f>
        <v>22702</v>
      </c>
      <c r="O33" s="164">
        <v>-1771</v>
      </c>
      <c r="Q33" s="164">
        <f>+M33+O33</f>
        <v>20931</v>
      </c>
    </row>
    <row r="34" spans="2:17" ht="17.25" customHeight="1">
      <c r="B34" s="160" t="s">
        <v>320</v>
      </c>
      <c r="E34" s="166"/>
      <c r="G34" s="166"/>
      <c r="I34" s="166"/>
      <c r="K34" s="166"/>
      <c r="M34" s="166"/>
      <c r="O34" s="166"/>
      <c r="Q34" s="166"/>
    </row>
    <row r="35" spans="3:17" ht="17.25" customHeight="1">
      <c r="C35" s="160" t="s">
        <v>333</v>
      </c>
      <c r="E35" s="192">
        <f>SUM(E32:E33)</f>
        <v>0</v>
      </c>
      <c r="G35" s="192">
        <f>SUM(G32:G33)</f>
        <v>0</v>
      </c>
      <c r="I35" s="190">
        <f>SUM(I32:I33)</f>
        <v>1140</v>
      </c>
      <c r="K35" s="190">
        <f>SUM(K32:K33)</f>
        <v>21562</v>
      </c>
      <c r="M35" s="190">
        <f>SUM(M32:M33)</f>
        <v>22702</v>
      </c>
      <c r="O35" s="190">
        <f>SUM(O32:O33)</f>
        <v>-1771</v>
      </c>
      <c r="Q35" s="190">
        <f>SUM(Q32:Q33)</f>
        <v>20931</v>
      </c>
    </row>
    <row r="36" spans="5:17" ht="17.25" customHeight="1">
      <c r="E36" s="191"/>
      <c r="G36" s="191"/>
      <c r="I36" s="191"/>
      <c r="K36" s="191"/>
      <c r="M36" s="191"/>
      <c r="O36" s="191"/>
      <c r="Q36" s="191"/>
    </row>
    <row r="37" spans="2:17" ht="17.25" customHeight="1">
      <c r="B37" s="163" t="s">
        <v>300</v>
      </c>
      <c r="E37" s="190">
        <f>+E29+E35</f>
        <v>525969</v>
      </c>
      <c r="G37" s="190">
        <f>+G29+G35</f>
        <v>1186931</v>
      </c>
      <c r="I37" s="190">
        <f>+I29+I35</f>
        <v>-2552</v>
      </c>
      <c r="K37" s="190">
        <f>+K29+K35</f>
        <v>-1079725</v>
      </c>
      <c r="M37" s="190">
        <f>+M29+M35</f>
        <v>630623</v>
      </c>
      <c r="O37" s="190">
        <f>+O29+O35</f>
        <v>97020</v>
      </c>
      <c r="Q37" s="190">
        <f>+Q29+Q35</f>
        <v>727643</v>
      </c>
    </row>
    <row r="41" spans="2:17" ht="51" customHeight="1">
      <c r="B41" s="221" t="s">
        <v>245</v>
      </c>
      <c r="C41" s="222"/>
      <c r="D41" s="222"/>
      <c r="E41" s="222"/>
      <c r="F41" s="222"/>
      <c r="G41" s="222"/>
      <c r="H41" s="222"/>
      <c r="I41" s="222"/>
      <c r="J41" s="222"/>
      <c r="K41" s="211"/>
      <c r="L41" s="211"/>
      <c r="M41" s="211"/>
      <c r="N41" s="211"/>
      <c r="O41" s="211"/>
      <c r="P41" s="211"/>
      <c r="Q41" s="211"/>
    </row>
  </sheetData>
  <mergeCells count="5">
    <mergeCell ref="B41:Q41"/>
    <mergeCell ref="B1:Q1"/>
    <mergeCell ref="B3:Q3"/>
    <mergeCell ref="B5:Q5"/>
    <mergeCell ref="E8:M8"/>
  </mergeCells>
  <printOptions/>
  <pageMargins left="0.25" right="0.25" top="0.946850394" bottom="0.196850393700787" header="0.511811023622047" footer="0.511811023622047"/>
  <pageSetup fitToHeight="1" fitToWidth="1" horizontalDpi="600" verticalDpi="600" orientation="portrait" scale="78" r:id="rId1"/>
  <headerFooter alignWithMargins="0">
    <oddFooter>&amp;C&amp;"Times New Roman,Italic"&amp;8Page 3 of 15 Pages</oddFooter>
  </headerFooter>
</worksheet>
</file>

<file path=xl/worksheets/sheet4.xml><?xml version="1.0" encoding="utf-8"?>
<worksheet xmlns="http://schemas.openxmlformats.org/spreadsheetml/2006/main" xmlns:r="http://schemas.openxmlformats.org/officeDocument/2006/relationships">
  <sheetPr codeName="Sheet10"/>
  <dimension ref="A1:G50"/>
  <sheetViews>
    <sheetView zoomScale="120" zoomScaleNormal="120" workbookViewId="0" topLeftCell="A20">
      <selection activeCell="B13" sqref="B13"/>
    </sheetView>
  </sheetViews>
  <sheetFormatPr defaultColWidth="9.140625" defaultRowHeight="12.75"/>
  <cols>
    <col min="1" max="1" width="2.00390625" style="147" customWidth="1"/>
    <col min="2" max="2" width="68.57421875" style="147" customWidth="1"/>
    <col min="3" max="3" width="1.421875" style="147" customWidth="1"/>
    <col min="4" max="4" width="11.8515625" style="169" bestFit="1" customWidth="1"/>
    <col min="5" max="6" width="1.7109375" style="147" customWidth="1"/>
    <col min="7" max="7" width="11.8515625" style="169" bestFit="1" customWidth="1"/>
    <col min="8" max="8" width="0.85546875" style="147" customWidth="1"/>
    <col min="9" max="16384" width="9.140625" style="147" customWidth="1"/>
  </cols>
  <sheetData>
    <row r="1" spans="1:7" ht="20.25">
      <c r="A1" s="130"/>
      <c r="B1" s="218" t="s">
        <v>242</v>
      </c>
      <c r="C1" s="218"/>
      <c r="D1" s="218"/>
      <c r="E1" s="218"/>
      <c r="F1" s="218"/>
      <c r="G1" s="218"/>
    </row>
    <row r="2" ht="6.75" customHeight="1"/>
    <row r="3" spans="1:7" ht="15.75">
      <c r="A3" s="168"/>
      <c r="B3" s="215" t="s">
        <v>228</v>
      </c>
      <c r="C3" s="215"/>
      <c r="D3" s="215"/>
      <c r="E3" s="215"/>
      <c r="F3" s="215"/>
      <c r="G3" s="215"/>
    </row>
    <row r="4" spans="1:7" ht="15.75">
      <c r="A4" s="149"/>
      <c r="B4" s="149"/>
      <c r="C4" s="149"/>
      <c r="D4" s="170"/>
      <c r="E4" s="149"/>
      <c r="F4" s="149"/>
      <c r="G4" s="170"/>
    </row>
    <row r="5" spans="1:7" ht="15.75">
      <c r="A5" s="167"/>
      <c r="B5" s="215" t="str">
        <f>+page3!B5</f>
        <v>For the Nine-Month Period Ended 31 March 2007</v>
      </c>
      <c r="C5" s="215"/>
      <c r="D5" s="215"/>
      <c r="E5" s="215"/>
      <c r="F5" s="215"/>
      <c r="G5" s="215"/>
    </row>
    <row r="6" ht="6" customHeight="1"/>
    <row r="7" spans="4:7" ht="15.75">
      <c r="D7" s="214" t="s">
        <v>231</v>
      </c>
      <c r="E7" s="214"/>
      <c r="F7" s="214"/>
      <c r="G7" s="214"/>
    </row>
    <row r="8" spans="3:7" ht="15.75">
      <c r="C8" s="151"/>
      <c r="D8" s="182" t="s">
        <v>294</v>
      </c>
      <c r="E8" s="152"/>
      <c r="F8" s="152"/>
      <c r="G8" s="182" t="s">
        <v>295</v>
      </c>
    </row>
    <row r="9" spans="4:7" ht="15.75">
      <c r="D9" s="170" t="s">
        <v>19</v>
      </c>
      <c r="G9" s="170" t="s">
        <v>19</v>
      </c>
    </row>
    <row r="10" spans="4:7" ht="15.75">
      <c r="D10" s="170"/>
      <c r="G10" s="170"/>
    </row>
    <row r="11" spans="2:7" ht="15.75">
      <c r="B11" s="147" t="s">
        <v>321</v>
      </c>
      <c r="D11" s="170">
        <v>66999</v>
      </c>
      <c r="G11" s="170">
        <v>7149</v>
      </c>
    </row>
    <row r="12" spans="2:7" ht="15.75">
      <c r="B12" s="147" t="s">
        <v>322</v>
      </c>
      <c r="D12" s="170">
        <v>21888</v>
      </c>
      <c r="G12" s="170">
        <v>6709</v>
      </c>
    </row>
    <row r="13" spans="2:7" ht="15.75">
      <c r="B13" s="147" t="s">
        <v>323</v>
      </c>
      <c r="D13" s="170">
        <v>-51300</v>
      </c>
      <c r="G13" s="170">
        <v>-13000</v>
      </c>
    </row>
    <row r="14" spans="4:7" ht="3" customHeight="1">
      <c r="D14" s="171"/>
      <c r="G14" s="171"/>
    </row>
    <row r="15" spans="4:7" ht="3" customHeight="1">
      <c r="D15" s="170"/>
      <c r="G15" s="170"/>
    </row>
    <row r="16" spans="2:7" ht="15.75">
      <c r="B16" s="147" t="s">
        <v>232</v>
      </c>
      <c r="D16" s="170">
        <f>SUM(D11:D15)</f>
        <v>37587</v>
      </c>
      <c r="G16" s="170">
        <f>SUM(G11:G15)</f>
        <v>858</v>
      </c>
    </row>
    <row r="17" spans="2:7" ht="15.75">
      <c r="B17" s="147" t="s">
        <v>233</v>
      </c>
      <c r="D17" s="170">
        <v>1140</v>
      </c>
      <c r="G17" s="170">
        <v>0</v>
      </c>
    </row>
    <row r="18" spans="2:7" ht="15.75">
      <c r="B18" s="147" t="s">
        <v>234</v>
      </c>
      <c r="D18" s="170">
        <v>-71238</v>
      </c>
      <c r="G18" s="170">
        <v>-67416</v>
      </c>
    </row>
    <row r="19" spans="4:7" ht="3" customHeight="1">
      <c r="D19" s="171"/>
      <c r="G19" s="171"/>
    </row>
    <row r="20" spans="4:7" ht="3" customHeight="1">
      <c r="D20" s="170"/>
      <c r="G20" s="170"/>
    </row>
    <row r="21" spans="2:7" ht="15.75">
      <c r="B21" s="147" t="s">
        <v>235</v>
      </c>
      <c r="D21" s="170">
        <f>SUM(D16:D20)</f>
        <v>-32511</v>
      </c>
      <c r="G21" s="170">
        <f>SUM(G16:G20)</f>
        <v>-66558</v>
      </c>
    </row>
    <row r="22" spans="4:7" ht="3" customHeight="1" thickBot="1">
      <c r="D22" s="172"/>
      <c r="G22" s="172"/>
    </row>
    <row r="23" spans="4:7" ht="16.5" thickTop="1">
      <c r="D23" s="170"/>
      <c r="G23" s="170"/>
    </row>
    <row r="24" spans="2:7" ht="15.75">
      <c r="B24" s="147" t="s">
        <v>236</v>
      </c>
      <c r="D24" s="170"/>
      <c r="G24" s="170"/>
    </row>
    <row r="25" spans="4:7" ht="15.75">
      <c r="D25" s="170"/>
      <c r="G25" s="170"/>
    </row>
    <row r="26" spans="4:7" ht="15.75">
      <c r="D26" s="170" t="s">
        <v>202</v>
      </c>
      <c r="G26" s="170" t="s">
        <v>202</v>
      </c>
    </row>
    <row r="27" spans="4:7" ht="15.75">
      <c r="D27" s="146" t="str">
        <f>D8</f>
        <v>31.03.2007</v>
      </c>
      <c r="E27" s="152"/>
      <c r="F27" s="152"/>
      <c r="G27" s="146" t="str">
        <f>G8</f>
        <v>31.03.2006</v>
      </c>
    </row>
    <row r="28" spans="4:7" ht="15.75">
      <c r="D28" s="170" t="s">
        <v>19</v>
      </c>
      <c r="G28" s="170" t="s">
        <v>19</v>
      </c>
    </row>
    <row r="29" spans="4:7" ht="15.75">
      <c r="D29" s="170"/>
      <c r="G29" s="170"/>
    </row>
    <row r="30" spans="2:7" ht="15.75">
      <c r="B30" s="147" t="s">
        <v>24</v>
      </c>
      <c r="D30" s="170">
        <f>1910+4425</f>
        <v>6335</v>
      </c>
      <c r="G30" s="170">
        <f>7681+4304</f>
        <v>11985</v>
      </c>
    </row>
    <row r="31" spans="2:7" ht="15.75">
      <c r="B31" s="147" t="s">
        <v>301</v>
      </c>
      <c r="D31" s="170">
        <v>-38846</v>
      </c>
      <c r="G31" s="170">
        <v>-78543</v>
      </c>
    </row>
    <row r="32" spans="4:7" ht="3" customHeight="1">
      <c r="D32" s="171"/>
      <c r="G32" s="171"/>
    </row>
    <row r="33" spans="4:7" ht="3" customHeight="1">
      <c r="D33" s="170"/>
      <c r="G33" s="170"/>
    </row>
    <row r="34" spans="4:7" ht="15.75">
      <c r="D34" s="170">
        <f>SUM(D30:D33)</f>
        <v>-32511</v>
      </c>
      <c r="G34" s="170">
        <f>SUM(G30:G33)</f>
        <v>-66558</v>
      </c>
    </row>
    <row r="35" spans="4:7" ht="3" customHeight="1" thickBot="1">
      <c r="D35" s="172"/>
      <c r="G35" s="172"/>
    </row>
    <row r="36" spans="4:7" ht="16.5" thickTop="1">
      <c r="D36" s="170"/>
      <c r="G36" s="170"/>
    </row>
    <row r="37" spans="4:7" ht="15.75">
      <c r="D37" s="170"/>
      <c r="G37" s="170"/>
    </row>
    <row r="38" spans="2:7" ht="50.25" customHeight="1">
      <c r="B38" s="216" t="s">
        <v>244</v>
      </c>
      <c r="C38" s="217"/>
      <c r="D38" s="217"/>
      <c r="E38" s="217"/>
      <c r="F38" s="217"/>
      <c r="G38" s="217"/>
    </row>
    <row r="39" spans="4:7" ht="15.75">
      <c r="D39" s="170"/>
      <c r="G39" s="170"/>
    </row>
    <row r="40" spans="4:7" ht="15.75">
      <c r="D40" s="170"/>
      <c r="G40" s="170"/>
    </row>
    <row r="41" spans="4:7" ht="15.75">
      <c r="D41" s="170"/>
      <c r="G41" s="170"/>
    </row>
    <row r="42" spans="4:7" ht="15.75">
      <c r="D42" s="170"/>
      <c r="G42" s="170"/>
    </row>
    <row r="43" spans="4:7" ht="15.75">
      <c r="D43" s="170"/>
      <c r="G43" s="170"/>
    </row>
    <row r="44" spans="4:7" ht="15.75">
      <c r="D44" s="170"/>
      <c r="G44" s="170"/>
    </row>
    <row r="45" spans="4:7" ht="15.75">
      <c r="D45" s="170"/>
      <c r="G45" s="170"/>
    </row>
    <row r="46" spans="4:7" ht="15.75">
      <c r="D46" s="170"/>
      <c r="G46" s="170"/>
    </row>
    <row r="47" spans="4:7" ht="15.75">
      <c r="D47" s="170"/>
      <c r="G47" s="170"/>
    </row>
    <row r="48" spans="4:7" ht="3.75" customHeight="1">
      <c r="D48" s="170"/>
      <c r="G48" s="170"/>
    </row>
    <row r="49" ht="15.75">
      <c r="A49" s="157"/>
    </row>
    <row r="50" ht="15.75">
      <c r="A50" s="157"/>
    </row>
  </sheetData>
  <mergeCells count="5">
    <mergeCell ref="B38:G38"/>
    <mergeCell ref="D7:G7"/>
    <mergeCell ref="B1:G1"/>
    <mergeCell ref="B3:G3"/>
    <mergeCell ref="B5:G5"/>
  </mergeCells>
  <printOptions/>
  <pageMargins left="0.498031496" right="0.446850394" top="0.946850394" bottom="0.393700787401575" header="0.511811023622047" footer="0"/>
  <pageSetup horizontalDpi="600" verticalDpi="600" orientation="portrait" scale="94" r:id="rId1"/>
  <headerFooter alignWithMargins="0">
    <oddFooter>&amp;C&amp;"Times New Roman,Italic"&amp;8Page 4 of 15 Pages</oddFooter>
  </headerFooter>
</worksheet>
</file>

<file path=xl/worksheets/sheet5.xml><?xml version="1.0" encoding="utf-8"?>
<worksheet xmlns="http://schemas.openxmlformats.org/spreadsheetml/2006/main" xmlns:r="http://schemas.openxmlformats.org/officeDocument/2006/relationships">
  <sheetPr codeName="Sheet8">
    <pageSetUpPr fitToPage="1"/>
  </sheetPr>
  <dimension ref="A1:F44"/>
  <sheetViews>
    <sheetView zoomScale="135" zoomScaleNormal="135" workbookViewId="0" topLeftCell="A45">
      <selection activeCell="A4" sqref="A4"/>
    </sheetView>
  </sheetViews>
  <sheetFormatPr defaultColWidth="9.140625" defaultRowHeight="12.75"/>
  <cols>
    <col min="1" max="1" width="2.421875" style="1" customWidth="1"/>
    <col min="2" max="2" width="8.28125" style="1" customWidth="1"/>
    <col min="3" max="5" width="9.140625" style="1" customWidth="1"/>
    <col min="6" max="6" width="57.140625" style="1" customWidth="1"/>
    <col min="7" max="16384" width="9.140625" style="1" customWidth="1"/>
  </cols>
  <sheetData>
    <row r="1" spans="1:6" ht="18.75">
      <c r="A1" s="200" t="s">
        <v>36</v>
      </c>
      <c r="B1" s="200"/>
      <c r="C1" s="200"/>
      <c r="D1" s="200"/>
      <c r="E1" s="200"/>
      <c r="F1" s="200"/>
    </row>
    <row r="3" spans="1:6" ht="12.75">
      <c r="A3" s="202" t="s">
        <v>335</v>
      </c>
      <c r="B3" s="202"/>
      <c r="C3" s="202"/>
      <c r="D3" s="202"/>
      <c r="E3" s="202"/>
      <c r="F3" s="202"/>
    </row>
    <row r="4" spans="1:6" ht="12.75">
      <c r="A4" s="114"/>
      <c r="B4" s="114"/>
      <c r="C4" s="114"/>
      <c r="D4" s="114"/>
      <c r="E4" s="114"/>
      <c r="F4" s="114"/>
    </row>
    <row r="5" spans="1:6" ht="12.75">
      <c r="A5" s="203" t="s">
        <v>47</v>
      </c>
      <c r="B5" s="203"/>
      <c r="C5" s="203"/>
      <c r="D5" s="203"/>
      <c r="E5" s="203"/>
      <c r="F5" s="203"/>
    </row>
    <row r="6" spans="1:6" ht="12.75">
      <c r="A6" s="115"/>
      <c r="B6" s="115"/>
      <c r="C6" s="115"/>
      <c r="D6" s="115"/>
      <c r="E6" s="115"/>
      <c r="F6" s="115"/>
    </row>
    <row r="7" spans="1:6" ht="12.75" customHeight="1">
      <c r="A7" s="44" t="s">
        <v>14</v>
      </c>
      <c r="B7" s="204" t="s">
        <v>41</v>
      </c>
      <c r="C7" s="204"/>
      <c r="D7" s="204"/>
      <c r="E7" s="204"/>
      <c r="F7" s="204"/>
    </row>
    <row r="8" spans="1:6" ht="26.25" customHeight="1">
      <c r="A8" s="201"/>
      <c r="B8" s="205" t="s">
        <v>138</v>
      </c>
      <c r="C8" s="205"/>
      <c r="D8" s="205"/>
      <c r="E8" s="205"/>
      <c r="F8" s="205"/>
    </row>
    <row r="9" spans="1:6" ht="12.75">
      <c r="A9" s="201"/>
      <c r="B9" s="205"/>
      <c r="C9" s="205"/>
      <c r="D9" s="205"/>
      <c r="E9" s="205"/>
      <c r="F9" s="205"/>
    </row>
    <row r="10" spans="1:6" ht="27.75" customHeight="1">
      <c r="A10" s="201"/>
      <c r="B10" s="205" t="s">
        <v>151</v>
      </c>
      <c r="C10" s="205"/>
      <c r="D10" s="205"/>
      <c r="E10" s="205"/>
      <c r="F10" s="205"/>
    </row>
    <row r="11" spans="1:6" ht="12.75">
      <c r="A11" s="6"/>
      <c r="B11" s="201"/>
      <c r="C11" s="201"/>
      <c r="D11" s="201"/>
      <c r="E11" s="201"/>
      <c r="F11" s="201"/>
    </row>
    <row r="12" spans="2:6" ht="39.75" customHeight="1">
      <c r="B12" s="199" t="s">
        <v>324</v>
      </c>
      <c r="C12" s="217"/>
      <c r="D12" s="217"/>
      <c r="E12" s="217"/>
      <c r="F12" s="217"/>
    </row>
    <row r="14" spans="2:3" ht="12.75">
      <c r="B14" s="1" t="s">
        <v>246</v>
      </c>
      <c r="C14" s="1" t="s">
        <v>247</v>
      </c>
    </row>
    <row r="15" spans="2:3" ht="12.75">
      <c r="B15" s="1" t="s">
        <v>248</v>
      </c>
      <c r="C15" s="1" t="s">
        <v>249</v>
      </c>
    </row>
    <row r="16" spans="2:3" ht="12.75">
      <c r="B16" s="1" t="s">
        <v>250</v>
      </c>
      <c r="C16" s="1" t="s">
        <v>251</v>
      </c>
    </row>
    <row r="17" spans="2:3" ht="12.75">
      <c r="B17" s="1" t="s">
        <v>252</v>
      </c>
      <c r="C17" s="1" t="s">
        <v>253</v>
      </c>
    </row>
    <row r="18" spans="2:3" ht="12.75">
      <c r="B18" s="1" t="s">
        <v>254</v>
      </c>
      <c r="C18" s="1" t="s">
        <v>147</v>
      </c>
    </row>
    <row r="19" spans="2:3" ht="12.75">
      <c r="B19" s="1" t="s">
        <v>255</v>
      </c>
      <c r="C19" s="1" t="s">
        <v>325</v>
      </c>
    </row>
    <row r="20" spans="2:3" ht="12.75">
      <c r="B20" s="1" t="s">
        <v>256</v>
      </c>
      <c r="C20" s="1" t="s">
        <v>257</v>
      </c>
    </row>
    <row r="21" spans="2:3" ht="12.75">
      <c r="B21" s="1" t="s">
        <v>258</v>
      </c>
      <c r="C21" s="1" t="s">
        <v>259</v>
      </c>
    </row>
    <row r="22" spans="2:3" ht="12.75">
      <c r="B22" s="1" t="s">
        <v>226</v>
      </c>
      <c r="C22" s="1" t="s">
        <v>260</v>
      </c>
    </row>
    <row r="23" spans="2:3" ht="12.75">
      <c r="B23" s="1" t="s">
        <v>261</v>
      </c>
      <c r="C23" s="1" t="s">
        <v>262</v>
      </c>
    </row>
    <row r="24" spans="2:3" ht="12.75">
      <c r="B24" s="1" t="s">
        <v>263</v>
      </c>
      <c r="C24" s="1" t="s">
        <v>264</v>
      </c>
    </row>
    <row r="25" spans="2:3" ht="12.75">
      <c r="B25" s="1" t="s">
        <v>265</v>
      </c>
      <c r="C25" s="1" t="s">
        <v>266</v>
      </c>
    </row>
    <row r="26" spans="2:3" ht="12.75">
      <c r="B26" s="1" t="s">
        <v>267</v>
      </c>
      <c r="C26" s="1" t="s">
        <v>268</v>
      </c>
    </row>
    <row r="27" spans="2:3" ht="12.75">
      <c r="B27" s="1" t="s">
        <v>269</v>
      </c>
      <c r="C27" s="1" t="s">
        <v>102</v>
      </c>
    </row>
    <row r="28" spans="2:3" ht="12.75">
      <c r="B28" s="1" t="s">
        <v>270</v>
      </c>
      <c r="C28" s="1" t="s">
        <v>271</v>
      </c>
    </row>
    <row r="29" spans="2:3" ht="12.75">
      <c r="B29" s="1" t="s">
        <v>272</v>
      </c>
      <c r="C29" s="1" t="s">
        <v>273</v>
      </c>
    </row>
    <row r="30" spans="2:3" ht="12.75">
      <c r="B30" s="1" t="s">
        <v>227</v>
      </c>
      <c r="C30" s="1" t="s">
        <v>274</v>
      </c>
    </row>
    <row r="32" spans="2:6" ht="27" customHeight="1">
      <c r="B32" s="199" t="s">
        <v>326</v>
      </c>
      <c r="C32" s="199"/>
      <c r="D32" s="199"/>
      <c r="E32" s="199"/>
      <c r="F32" s="199"/>
    </row>
    <row r="33" ht="12.75">
      <c r="B33" s="1" t="s">
        <v>327</v>
      </c>
    </row>
    <row r="34" spans="2:3" ht="12.75">
      <c r="B34" s="1" t="s">
        <v>275</v>
      </c>
      <c r="C34" s="1" t="s">
        <v>276</v>
      </c>
    </row>
    <row r="35" spans="2:3" ht="12.75">
      <c r="B35" s="1" t="s">
        <v>277</v>
      </c>
      <c r="C35" s="1" t="s">
        <v>278</v>
      </c>
    </row>
    <row r="36" ht="12.75">
      <c r="B36" s="1" t="s">
        <v>328</v>
      </c>
    </row>
    <row r="37" spans="2:3" ht="12.75">
      <c r="B37" s="1" t="s">
        <v>329</v>
      </c>
      <c r="C37" s="1" t="s">
        <v>330</v>
      </c>
    </row>
    <row r="38" spans="2:6" ht="40.5" customHeight="1">
      <c r="B38" s="199" t="s">
        <v>331</v>
      </c>
      <c r="C38" s="199"/>
      <c r="D38" s="217"/>
      <c r="E38" s="217"/>
      <c r="F38" s="217"/>
    </row>
    <row r="40" ht="12.75">
      <c r="B40" s="1" t="s">
        <v>279</v>
      </c>
    </row>
    <row r="42" spans="2:6" ht="79.5" customHeight="1">
      <c r="B42" s="199" t="s">
        <v>280</v>
      </c>
      <c r="C42" s="199"/>
      <c r="D42" s="217"/>
      <c r="E42" s="217"/>
      <c r="F42" s="217"/>
    </row>
    <row r="44" spans="2:6" ht="33" customHeight="1">
      <c r="B44" s="197" t="s">
        <v>281</v>
      </c>
      <c r="C44" s="197"/>
      <c r="D44" s="198"/>
      <c r="E44" s="198"/>
      <c r="F44" s="198"/>
    </row>
  </sheetData>
  <mergeCells count="14">
    <mergeCell ref="B8:F8"/>
    <mergeCell ref="B9:F9"/>
    <mergeCell ref="B10:F10"/>
    <mergeCell ref="B38:F38"/>
    <mergeCell ref="B44:F44"/>
    <mergeCell ref="B42:F42"/>
    <mergeCell ref="B12:F12"/>
    <mergeCell ref="A1:F1"/>
    <mergeCell ref="B11:F11"/>
    <mergeCell ref="B32:F32"/>
    <mergeCell ref="A3:F3"/>
    <mergeCell ref="A5:F5"/>
    <mergeCell ref="B7:F7"/>
    <mergeCell ref="A8:A10"/>
  </mergeCells>
  <printOptions horizontalCentered="1"/>
  <pageMargins left="0" right="0.037401575" top="0.696850394" bottom="0.393700787401575" header="0.511811023622047" footer="0"/>
  <pageSetup fitToHeight="1" fitToWidth="1" horizontalDpi="600" verticalDpi="600" orientation="portrait" paperSize="9" r:id="rId1"/>
  <headerFooter alignWithMargins="0">
    <oddFooter>&amp;C&amp;"Times New Roman,Italic"&amp;8Page 5 of 15 Pages</oddFooter>
  </headerFooter>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A5" sqref="A5:F5"/>
    </sheetView>
  </sheetViews>
  <sheetFormatPr defaultColWidth="9.140625" defaultRowHeight="12.75"/>
  <cols>
    <col min="1" max="1" width="2.421875" style="1" customWidth="1"/>
    <col min="2" max="2" width="3.28125" style="1" customWidth="1"/>
    <col min="3" max="5" width="9.140625" style="1" customWidth="1"/>
    <col min="6" max="6" width="57.140625" style="1" customWidth="1"/>
    <col min="7" max="16384" width="9.140625" style="1" customWidth="1"/>
  </cols>
  <sheetData>
    <row r="1" spans="1:6" ht="18.75">
      <c r="A1" s="200" t="s">
        <v>36</v>
      </c>
      <c r="B1" s="200"/>
      <c r="C1" s="200"/>
      <c r="D1" s="200"/>
      <c r="E1" s="200"/>
      <c r="F1" s="200"/>
    </row>
    <row r="3" spans="1:6" ht="12.75">
      <c r="A3" s="202" t="str">
        <f>+page5!A3</f>
        <v>Notes To The Unaudited Results For The 3rd Quarter Ended 31 March 2007</v>
      </c>
      <c r="B3" s="202"/>
      <c r="C3" s="202"/>
      <c r="D3" s="202"/>
      <c r="E3" s="202"/>
      <c r="F3" s="202"/>
    </row>
    <row r="4" spans="1:6" ht="12.75">
      <c r="A4" s="114"/>
      <c r="B4" s="114"/>
      <c r="C4" s="114"/>
      <c r="D4" s="114"/>
      <c r="E4" s="114"/>
      <c r="F4" s="114"/>
    </row>
    <row r="5" spans="1:6" ht="12.75">
      <c r="A5" s="203"/>
      <c r="B5" s="203"/>
      <c r="C5" s="203"/>
      <c r="D5" s="203"/>
      <c r="E5" s="203"/>
      <c r="F5" s="203"/>
    </row>
    <row r="6" spans="1:6" ht="12.75">
      <c r="A6" s="115"/>
      <c r="B6" s="115"/>
      <c r="C6" s="115"/>
      <c r="D6" s="115"/>
      <c r="E6" s="115"/>
      <c r="F6" s="115"/>
    </row>
    <row r="7" spans="1:6" ht="12.75">
      <c r="A7" s="6"/>
      <c r="B7" s="205"/>
      <c r="C7" s="205"/>
      <c r="D7" s="205"/>
      <c r="E7" s="205"/>
      <c r="F7" s="205"/>
    </row>
    <row r="8" spans="1:6" ht="12.75" customHeight="1">
      <c r="A8" s="44" t="s">
        <v>16</v>
      </c>
      <c r="B8" s="204" t="s">
        <v>11</v>
      </c>
      <c r="C8" s="204"/>
      <c r="D8" s="204"/>
      <c r="E8" s="204"/>
      <c r="F8" s="204"/>
    </row>
    <row r="9" spans="1:6" ht="27" customHeight="1">
      <c r="A9" s="6"/>
      <c r="B9" s="205" t="s">
        <v>177</v>
      </c>
      <c r="C9" s="205"/>
      <c r="D9" s="205"/>
      <c r="E9" s="205"/>
      <c r="F9" s="205"/>
    </row>
    <row r="10" spans="1:6" ht="18" customHeight="1">
      <c r="A10" s="6"/>
      <c r="B10" s="8" t="s">
        <v>42</v>
      </c>
      <c r="C10" s="206" t="s">
        <v>43</v>
      </c>
      <c r="D10" s="206"/>
      <c r="E10" s="206"/>
      <c r="F10" s="206"/>
    </row>
    <row r="11" spans="1:6" ht="12.75">
      <c r="A11" s="6"/>
      <c r="B11" s="8"/>
      <c r="C11" s="206" t="s">
        <v>44</v>
      </c>
      <c r="D11" s="206"/>
      <c r="E11" s="206"/>
      <c r="F11" s="206"/>
    </row>
    <row r="12" spans="1:6" ht="12.75">
      <c r="A12" s="6"/>
      <c r="B12" s="8"/>
      <c r="C12" s="206" t="s">
        <v>178</v>
      </c>
      <c r="D12" s="206"/>
      <c r="E12" s="206"/>
      <c r="F12" s="206"/>
    </row>
    <row r="13" spans="1:6" ht="12.75">
      <c r="A13" s="6"/>
      <c r="B13" s="8"/>
      <c r="C13" s="113" t="s">
        <v>150</v>
      </c>
      <c r="D13" s="8"/>
      <c r="E13" s="8"/>
      <c r="F13" s="8"/>
    </row>
    <row r="14" spans="1:6" ht="12.75">
      <c r="A14" s="6"/>
      <c r="B14" s="10"/>
      <c r="C14" s="10"/>
      <c r="D14" s="10"/>
      <c r="E14" s="10"/>
      <c r="F14" s="10"/>
    </row>
    <row r="15" spans="1:6" ht="39.75" customHeight="1">
      <c r="A15" s="6"/>
      <c r="B15" s="8" t="s">
        <v>45</v>
      </c>
      <c r="C15" s="205" t="s">
        <v>48</v>
      </c>
      <c r="D15" s="205"/>
      <c r="E15" s="205"/>
      <c r="F15" s="205"/>
    </row>
    <row r="16" spans="1:6" ht="76.5" customHeight="1">
      <c r="A16" s="6"/>
      <c r="B16" s="8"/>
      <c r="C16" s="205" t="s">
        <v>140</v>
      </c>
      <c r="D16" s="205"/>
      <c r="E16" s="205"/>
      <c r="F16" s="205"/>
    </row>
    <row r="17" spans="1:6" ht="12.75" customHeight="1">
      <c r="A17" s="6"/>
      <c r="B17" s="8"/>
      <c r="C17" s="205" t="s">
        <v>46</v>
      </c>
      <c r="D17" s="205"/>
      <c r="E17" s="205"/>
      <c r="F17" s="205"/>
    </row>
    <row r="18" spans="1:6" ht="43.5" customHeight="1">
      <c r="A18" s="6"/>
      <c r="B18" s="8"/>
      <c r="C18" s="205" t="s">
        <v>315</v>
      </c>
      <c r="D18" s="205"/>
      <c r="E18" s="205"/>
      <c r="F18" s="205"/>
    </row>
    <row r="19" spans="1:6" ht="12.75">
      <c r="A19" s="6"/>
      <c r="B19" s="8"/>
      <c r="C19" s="206"/>
      <c r="D19" s="206"/>
      <c r="E19" s="206"/>
      <c r="F19" s="206"/>
    </row>
    <row r="20" spans="1:6" ht="12.75">
      <c r="A20" s="44" t="s">
        <v>21</v>
      </c>
      <c r="B20" s="204" t="s">
        <v>49</v>
      </c>
      <c r="C20" s="204"/>
      <c r="D20" s="204"/>
      <c r="E20" s="204"/>
      <c r="F20" s="204"/>
    </row>
    <row r="21" spans="1:6" ht="12.75">
      <c r="A21" s="4"/>
      <c r="B21" s="113" t="s">
        <v>50</v>
      </c>
      <c r="C21" s="113"/>
      <c r="D21" s="113"/>
      <c r="E21" s="113"/>
      <c r="F21" s="113"/>
    </row>
    <row r="22" spans="1:6" ht="12.75">
      <c r="A22" s="4"/>
      <c r="B22" s="204"/>
      <c r="C22" s="204"/>
      <c r="D22" s="204"/>
      <c r="E22" s="204"/>
      <c r="F22" s="204"/>
    </row>
    <row r="23" spans="1:6" ht="12.75">
      <c r="A23" s="44" t="s">
        <v>22</v>
      </c>
      <c r="B23" s="204" t="s">
        <v>51</v>
      </c>
      <c r="C23" s="204"/>
      <c r="D23" s="204"/>
      <c r="E23" s="204"/>
      <c r="F23" s="204"/>
    </row>
    <row r="24" spans="1:6" ht="12.75">
      <c r="A24" s="6"/>
      <c r="B24" s="113" t="s">
        <v>52</v>
      </c>
      <c r="C24" s="113"/>
      <c r="D24" s="113"/>
      <c r="E24" s="113"/>
      <c r="F24" s="113"/>
    </row>
    <row r="25" spans="1:6" ht="12.75">
      <c r="A25" s="4"/>
      <c r="B25" s="204"/>
      <c r="C25" s="204"/>
      <c r="D25" s="204"/>
      <c r="E25" s="204"/>
      <c r="F25" s="204"/>
    </row>
    <row r="26" spans="1:6" ht="12.75">
      <c r="A26" s="44" t="s">
        <v>25</v>
      </c>
      <c r="B26" s="204" t="s">
        <v>53</v>
      </c>
      <c r="C26" s="204"/>
      <c r="D26" s="204"/>
      <c r="E26" s="204"/>
      <c r="F26" s="204"/>
    </row>
    <row r="27" spans="1:6" ht="26.25" customHeight="1">
      <c r="A27" s="4"/>
      <c r="B27" s="205" t="s">
        <v>54</v>
      </c>
      <c r="C27" s="205"/>
      <c r="D27" s="205"/>
      <c r="E27" s="205"/>
      <c r="F27" s="205"/>
    </row>
    <row r="28" spans="1:6" ht="12.75">
      <c r="A28" s="4"/>
      <c r="B28" s="204"/>
      <c r="C28" s="204"/>
      <c r="D28" s="204"/>
      <c r="E28" s="204"/>
      <c r="F28" s="204"/>
    </row>
    <row r="29" spans="1:6" ht="12.75">
      <c r="A29" s="44" t="s">
        <v>28</v>
      </c>
      <c r="B29" s="204" t="s">
        <v>55</v>
      </c>
      <c r="C29" s="204"/>
      <c r="D29" s="204"/>
      <c r="E29" s="204"/>
      <c r="F29" s="204"/>
    </row>
    <row r="30" spans="1:6" ht="30" customHeight="1">
      <c r="A30" s="4"/>
      <c r="B30" s="205" t="s">
        <v>302</v>
      </c>
      <c r="C30" s="205"/>
      <c r="D30" s="205"/>
      <c r="E30" s="205"/>
      <c r="F30" s="205"/>
    </row>
    <row r="31" spans="1:6" ht="12.75">
      <c r="A31"/>
      <c r="B31" s="207"/>
      <c r="C31" s="207"/>
      <c r="D31" s="207"/>
      <c r="E31" s="207"/>
      <c r="F31" s="207"/>
    </row>
    <row r="32" spans="1:6" ht="12.75">
      <c r="A32" s="44" t="s">
        <v>29</v>
      </c>
      <c r="B32" s="204" t="s">
        <v>56</v>
      </c>
      <c r="C32" s="204"/>
      <c r="D32" s="204"/>
      <c r="E32" s="204"/>
      <c r="F32" s="204"/>
    </row>
    <row r="33" spans="1:6" ht="12.75">
      <c r="A33" s="4"/>
      <c r="B33" s="205" t="s">
        <v>57</v>
      </c>
      <c r="C33" s="205"/>
      <c r="D33" s="205"/>
      <c r="E33" s="205"/>
      <c r="F33" s="205"/>
    </row>
  </sheetData>
  <mergeCells count="26">
    <mergeCell ref="B32:F32"/>
    <mergeCell ref="B33:F33"/>
    <mergeCell ref="B27:F27"/>
    <mergeCell ref="B28:F28"/>
    <mergeCell ref="B29:F29"/>
    <mergeCell ref="B30:F30"/>
    <mergeCell ref="B23:F23"/>
    <mergeCell ref="B25:F25"/>
    <mergeCell ref="B26:F26"/>
    <mergeCell ref="B31:F31"/>
    <mergeCell ref="C18:F18"/>
    <mergeCell ref="C19:F19"/>
    <mergeCell ref="B20:F20"/>
    <mergeCell ref="B22:F22"/>
    <mergeCell ref="C12:F12"/>
    <mergeCell ref="C15:F15"/>
    <mergeCell ref="C16:F16"/>
    <mergeCell ref="C17:F17"/>
    <mergeCell ref="B9:F9"/>
    <mergeCell ref="C10:F10"/>
    <mergeCell ref="B7:F7"/>
    <mergeCell ref="C11:F11"/>
    <mergeCell ref="A1:F1"/>
    <mergeCell ref="A3:F3"/>
    <mergeCell ref="A5:F5"/>
    <mergeCell ref="B8:F8"/>
  </mergeCells>
  <printOptions/>
  <pageMargins left="0.7480314960629921" right="0.7480314960629921" top="0.7086614173228347" bottom="0.3937007874015748" header="0.5118110236220472" footer="0.5118110236220472"/>
  <pageSetup horizontalDpi="600" verticalDpi="600" orientation="portrait" r:id="rId1"/>
  <headerFooter alignWithMargins="0">
    <oddFooter>&amp;C&amp;"Times New Roman,Italic"&amp;8Page 6 of 15 pages</oddFooter>
  </headerFooter>
</worksheet>
</file>

<file path=xl/worksheets/sheet7.xml><?xml version="1.0" encoding="utf-8"?>
<worksheet xmlns="http://schemas.openxmlformats.org/spreadsheetml/2006/main" xmlns:r="http://schemas.openxmlformats.org/officeDocument/2006/relationships">
  <sheetPr codeName="Sheet13"/>
  <dimension ref="A1:AB51"/>
  <sheetViews>
    <sheetView workbookViewId="0" topLeftCell="A1">
      <selection activeCell="B38" sqref="B38:V38"/>
    </sheetView>
  </sheetViews>
  <sheetFormatPr defaultColWidth="9.140625" defaultRowHeight="12.75"/>
  <cols>
    <col min="1" max="1" width="2.851562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00" t="s">
        <v>36</v>
      </c>
      <c r="B1" s="200"/>
      <c r="C1" s="200"/>
      <c r="D1" s="200"/>
      <c r="E1" s="200"/>
      <c r="F1" s="200"/>
      <c r="G1" s="200"/>
      <c r="H1" s="200"/>
      <c r="I1" s="200"/>
      <c r="J1" s="200"/>
      <c r="K1" s="200"/>
      <c r="L1" s="200"/>
      <c r="M1" s="200"/>
      <c r="N1" s="200"/>
      <c r="O1" s="200"/>
      <c r="P1" s="200"/>
      <c r="Q1" s="200"/>
      <c r="R1" s="200"/>
      <c r="S1" s="200"/>
      <c r="T1" s="200"/>
      <c r="U1" s="200"/>
      <c r="V1" s="200"/>
    </row>
    <row r="2" spans="1:6" ht="3" customHeight="1">
      <c r="A2" s="1"/>
      <c r="B2" s="1"/>
      <c r="C2" s="1"/>
      <c r="D2" s="1"/>
      <c r="E2" s="1"/>
      <c r="F2" s="1"/>
    </row>
    <row r="3" spans="1:22" ht="12.75" customHeight="1">
      <c r="A3" s="202" t="str">
        <f>page5!A3</f>
        <v>Notes To The Unaudited Results For The 3rd Quarter Ended 31 March 2007</v>
      </c>
      <c r="B3" s="202"/>
      <c r="C3" s="202"/>
      <c r="D3" s="202"/>
      <c r="E3" s="202"/>
      <c r="F3" s="202"/>
      <c r="G3" s="202"/>
      <c r="H3" s="202"/>
      <c r="I3" s="202"/>
      <c r="J3" s="202"/>
      <c r="K3" s="202"/>
      <c r="L3" s="202"/>
      <c r="M3" s="202"/>
      <c r="N3" s="202"/>
      <c r="O3" s="202"/>
      <c r="P3" s="202"/>
      <c r="Q3" s="202"/>
      <c r="R3" s="202"/>
      <c r="S3" s="202"/>
      <c r="T3" s="202"/>
      <c r="U3" s="202"/>
      <c r="V3" s="202"/>
    </row>
    <row r="4" spans="1:22" ht="12.75" customHeight="1">
      <c r="A4" s="114"/>
      <c r="B4" s="114"/>
      <c r="C4" s="114"/>
      <c r="D4" s="114"/>
      <c r="E4" s="114"/>
      <c r="F4" s="114"/>
      <c r="G4" s="114"/>
      <c r="H4" s="114"/>
      <c r="I4" s="114"/>
      <c r="J4" s="114"/>
      <c r="K4" s="114"/>
      <c r="L4" s="114"/>
      <c r="M4" s="114"/>
      <c r="N4" s="114"/>
      <c r="O4" s="114"/>
      <c r="P4" s="114"/>
      <c r="Q4" s="114"/>
      <c r="R4" s="114"/>
      <c r="S4" s="114"/>
      <c r="T4" s="114"/>
      <c r="U4" s="114"/>
      <c r="V4" s="114"/>
    </row>
    <row r="5" spans="1:22" ht="12.75" customHeight="1">
      <c r="A5" s="44" t="s">
        <v>31</v>
      </c>
      <c r="B5" s="204" t="s">
        <v>58</v>
      </c>
      <c r="C5" s="204"/>
      <c r="D5" s="204"/>
      <c r="E5" s="204"/>
      <c r="F5" s="204"/>
      <c r="G5" s="204"/>
      <c r="H5" s="204"/>
      <c r="I5" s="204"/>
      <c r="J5" s="204"/>
      <c r="K5" s="204"/>
      <c r="L5" s="204"/>
      <c r="M5" s="204"/>
      <c r="N5" s="204"/>
      <c r="O5" s="204"/>
      <c r="P5" s="204"/>
      <c r="Q5" s="204"/>
      <c r="R5" s="204"/>
      <c r="S5" s="204"/>
      <c r="T5" s="204"/>
      <c r="U5" s="204"/>
      <c r="V5" s="204"/>
    </row>
    <row r="6" spans="1:22" s="24" customFormat="1" ht="12.75" customHeight="1">
      <c r="A6" s="23"/>
      <c r="B6" s="208" t="s">
        <v>109</v>
      </c>
      <c r="C6" s="208"/>
      <c r="D6" s="208"/>
      <c r="E6" s="208"/>
      <c r="F6" s="208"/>
      <c r="G6" s="208"/>
      <c r="H6" s="208"/>
      <c r="I6" s="208"/>
      <c r="J6" s="194"/>
      <c r="K6" s="194"/>
      <c r="L6" s="194"/>
      <c r="M6" s="194"/>
      <c r="N6" s="194"/>
      <c r="O6" s="194"/>
      <c r="P6" s="194"/>
      <c r="Q6" s="194"/>
      <c r="R6" s="194"/>
      <c r="S6" s="194"/>
      <c r="T6" s="194"/>
      <c r="U6" s="194"/>
      <c r="V6" s="194"/>
    </row>
    <row r="7" spans="1:22" s="24" customFormat="1" ht="3" customHeight="1">
      <c r="A7" s="23"/>
      <c r="B7" s="25"/>
      <c r="C7" s="25"/>
      <c r="D7" s="25"/>
      <c r="E7" s="25"/>
      <c r="F7" s="25"/>
      <c r="G7" s="25"/>
      <c r="H7" s="25"/>
      <c r="I7" s="25"/>
      <c r="J7" s="8"/>
      <c r="K7" s="8"/>
      <c r="L7" s="8"/>
      <c r="M7" s="8"/>
      <c r="N7" s="8"/>
      <c r="O7" s="8"/>
      <c r="P7" s="8"/>
      <c r="Q7" s="8"/>
      <c r="R7" s="8"/>
      <c r="S7" s="8"/>
      <c r="T7" s="8"/>
      <c r="U7" s="8"/>
      <c r="V7" s="8"/>
    </row>
    <row r="8" spans="1:22" s="24" customFormat="1" ht="4.5" customHeight="1">
      <c r="A8" s="23"/>
      <c r="B8" s="25"/>
      <c r="C8" s="25"/>
      <c r="D8" s="25"/>
      <c r="E8" s="25"/>
      <c r="F8" s="66"/>
      <c r="G8" s="84"/>
      <c r="H8" s="84"/>
      <c r="I8" s="84"/>
      <c r="J8" s="85"/>
      <c r="K8" s="68"/>
      <c r="L8" s="72"/>
      <c r="M8" s="67"/>
      <c r="N8" s="67"/>
      <c r="O8" s="67"/>
      <c r="P8" s="67"/>
      <c r="Q8" s="68"/>
      <c r="R8" s="72"/>
      <c r="S8" s="67"/>
      <c r="T8" s="67"/>
      <c r="U8" s="67"/>
      <c r="V8" s="67"/>
    </row>
    <row r="9" spans="1:22" s="24" customFormat="1" ht="13.5" customHeight="1">
      <c r="A9" s="23"/>
      <c r="B9" s="25"/>
      <c r="C9" s="25"/>
      <c r="D9" s="25"/>
      <c r="E9" s="25"/>
      <c r="F9" s="75"/>
      <c r="G9" s="193" t="s">
        <v>135</v>
      </c>
      <c r="H9" s="193"/>
      <c r="I9" s="193"/>
      <c r="J9" s="193"/>
      <c r="K9" s="76"/>
      <c r="L9" s="77"/>
      <c r="M9" s="193" t="s">
        <v>136</v>
      </c>
      <c r="N9" s="193"/>
      <c r="O9" s="193"/>
      <c r="P9" s="193"/>
      <c r="Q9" s="76"/>
      <c r="R9" s="77"/>
      <c r="S9" s="193" t="s">
        <v>137</v>
      </c>
      <c r="T9" s="193"/>
      <c r="U9" s="193"/>
      <c r="V9" s="193"/>
    </row>
    <row r="10" spans="2:22" s="26" customFormat="1" ht="3" customHeight="1">
      <c r="B10" s="27"/>
      <c r="C10" s="27"/>
      <c r="D10" s="27"/>
      <c r="E10" s="27"/>
      <c r="F10" s="69"/>
      <c r="G10" s="70"/>
      <c r="H10" s="70"/>
      <c r="I10" s="70"/>
      <c r="J10" s="70"/>
      <c r="K10" s="71"/>
      <c r="L10" s="73"/>
      <c r="M10" s="74"/>
      <c r="N10" s="74"/>
      <c r="O10" s="74"/>
      <c r="P10" s="74"/>
      <c r="Q10" s="71"/>
      <c r="R10" s="73"/>
      <c r="S10" s="74"/>
      <c r="T10" s="74"/>
      <c r="U10" s="74"/>
      <c r="V10" s="74"/>
    </row>
    <row r="11" spans="2:22" s="26" customFormat="1" ht="3.75" customHeight="1">
      <c r="B11" s="27"/>
      <c r="C11" s="27"/>
      <c r="D11" s="27"/>
      <c r="E11" s="27"/>
      <c r="F11" s="45"/>
      <c r="G11" s="46"/>
      <c r="H11" s="47"/>
      <c r="I11" s="56"/>
      <c r="J11" s="46"/>
      <c r="K11" s="57"/>
      <c r="L11" s="61"/>
      <c r="M11" s="62"/>
      <c r="N11" s="57"/>
      <c r="O11" s="61"/>
      <c r="P11" s="62"/>
      <c r="Q11" s="57"/>
      <c r="R11" s="61"/>
      <c r="S11" s="62"/>
      <c r="T11" s="57"/>
      <c r="U11" s="61"/>
      <c r="V11" s="57"/>
    </row>
    <row r="12" spans="2:22" s="35" customFormat="1" ht="11.25">
      <c r="B12" s="36"/>
      <c r="C12" s="36"/>
      <c r="D12" s="36"/>
      <c r="E12" s="36"/>
      <c r="F12" s="48"/>
      <c r="G12" s="86" t="s">
        <v>118</v>
      </c>
      <c r="H12" s="49"/>
      <c r="I12" s="48"/>
      <c r="J12" s="86" t="s">
        <v>303</v>
      </c>
      <c r="K12" s="91"/>
      <c r="L12" s="92"/>
      <c r="M12" s="86" t="s">
        <v>118</v>
      </c>
      <c r="N12" s="91"/>
      <c r="O12" s="92"/>
      <c r="P12" s="86" t="str">
        <f>J12</f>
        <v>9 months</v>
      </c>
      <c r="Q12" s="91"/>
      <c r="R12" s="92"/>
      <c r="S12" s="86" t="str">
        <f>P12</f>
        <v>9 months</v>
      </c>
      <c r="T12" s="91"/>
      <c r="U12" s="92"/>
      <c r="V12" s="91" t="s">
        <v>139</v>
      </c>
    </row>
    <row r="13" spans="2:26" s="35" customFormat="1" ht="12.75" customHeight="1">
      <c r="B13" s="36"/>
      <c r="C13" s="36"/>
      <c r="D13" s="36"/>
      <c r="E13" s="36"/>
      <c r="F13" s="48"/>
      <c r="G13" s="86" t="s">
        <v>119</v>
      </c>
      <c r="H13" s="49"/>
      <c r="I13" s="48"/>
      <c r="J13" s="86" t="s">
        <v>119</v>
      </c>
      <c r="K13" s="91"/>
      <c r="L13" s="92"/>
      <c r="M13" s="86" t="s">
        <v>119</v>
      </c>
      <c r="N13" s="91"/>
      <c r="O13" s="92"/>
      <c r="P13" s="86" t="s">
        <v>119</v>
      </c>
      <c r="Q13" s="91"/>
      <c r="R13" s="92"/>
      <c r="S13" s="86" t="s">
        <v>119</v>
      </c>
      <c r="T13" s="91"/>
      <c r="U13" s="92"/>
      <c r="V13" s="91" t="s">
        <v>119</v>
      </c>
      <c r="W13" s="20"/>
      <c r="Z13" s="20"/>
    </row>
    <row r="14" spans="2:26" s="35" customFormat="1" ht="12.75" customHeight="1">
      <c r="B14" s="36"/>
      <c r="C14" s="36"/>
      <c r="D14" s="36"/>
      <c r="E14" s="36"/>
      <c r="F14" s="48"/>
      <c r="G14" s="87">
        <v>39172</v>
      </c>
      <c r="H14" s="81"/>
      <c r="I14" s="82"/>
      <c r="J14" s="87">
        <f>G14</f>
        <v>39172</v>
      </c>
      <c r="K14" s="93"/>
      <c r="L14" s="94"/>
      <c r="M14" s="87">
        <f>G14</f>
        <v>39172</v>
      </c>
      <c r="N14" s="93"/>
      <c r="O14" s="94"/>
      <c r="P14" s="87">
        <f>J14</f>
        <v>39172</v>
      </c>
      <c r="Q14" s="93"/>
      <c r="R14" s="94"/>
      <c r="S14" s="87">
        <f>G14</f>
        <v>39172</v>
      </c>
      <c r="T14" s="93"/>
      <c r="U14" s="94"/>
      <c r="V14" s="93">
        <v>38898</v>
      </c>
      <c r="W14" s="21"/>
      <c r="Z14" s="21"/>
    </row>
    <row r="15" spans="2:26" s="35" customFormat="1" ht="12.75" customHeight="1">
      <c r="B15" s="36"/>
      <c r="C15" s="36"/>
      <c r="D15" s="36"/>
      <c r="E15" s="36"/>
      <c r="F15" s="88"/>
      <c r="G15" s="89" t="s">
        <v>19</v>
      </c>
      <c r="H15" s="90"/>
      <c r="I15" s="88"/>
      <c r="J15" s="89" t="s">
        <v>19</v>
      </c>
      <c r="K15" s="95"/>
      <c r="L15" s="96"/>
      <c r="M15" s="89" t="s">
        <v>19</v>
      </c>
      <c r="N15" s="95"/>
      <c r="O15" s="96"/>
      <c r="P15" s="89" t="s">
        <v>19</v>
      </c>
      <c r="Q15" s="95"/>
      <c r="R15" s="96"/>
      <c r="S15" s="89" t="s">
        <v>19</v>
      </c>
      <c r="T15" s="95"/>
      <c r="U15" s="96"/>
      <c r="V15" s="95" t="s">
        <v>19</v>
      </c>
      <c r="W15" s="20"/>
      <c r="Z15" s="20"/>
    </row>
    <row r="16" spans="2:26" s="24" customFormat="1" ht="3" customHeight="1">
      <c r="B16" s="8"/>
      <c r="C16" s="8"/>
      <c r="D16" s="8"/>
      <c r="E16" s="8"/>
      <c r="F16" s="50"/>
      <c r="G16" s="31"/>
      <c r="H16" s="51"/>
      <c r="I16" s="50"/>
      <c r="J16" s="31"/>
      <c r="K16" s="51"/>
      <c r="L16" s="50"/>
      <c r="M16" s="31"/>
      <c r="N16" s="51"/>
      <c r="O16" s="50"/>
      <c r="P16" s="31"/>
      <c r="Q16" s="51"/>
      <c r="R16" s="50"/>
      <c r="S16" s="31"/>
      <c r="T16" s="51"/>
      <c r="U16" s="50"/>
      <c r="V16" s="51"/>
      <c r="W16" s="8"/>
      <c r="Z16" s="8"/>
    </row>
    <row r="17" spans="2:26" s="24" customFormat="1" ht="12.75" customHeight="1">
      <c r="B17" s="208" t="s">
        <v>110</v>
      </c>
      <c r="C17" s="208"/>
      <c r="D17" s="208"/>
      <c r="E17" s="8"/>
      <c r="F17" s="50"/>
      <c r="G17" s="79">
        <v>0</v>
      </c>
      <c r="H17" s="51"/>
      <c r="I17" s="50"/>
      <c r="J17" s="79">
        <f>G17</f>
        <v>0</v>
      </c>
      <c r="K17" s="58"/>
      <c r="L17" s="63"/>
      <c r="M17" s="112">
        <v>1309</v>
      </c>
      <c r="N17" s="58"/>
      <c r="O17" s="63"/>
      <c r="P17" s="78">
        <v>15454</v>
      </c>
      <c r="Q17" s="58"/>
      <c r="R17" s="63"/>
      <c r="S17" s="30">
        <v>658201</v>
      </c>
      <c r="T17" s="58"/>
      <c r="U17" s="63"/>
      <c r="V17" s="58">
        <v>710222</v>
      </c>
      <c r="W17" s="28"/>
      <c r="Z17" s="28"/>
    </row>
    <row r="18" spans="2:26" s="24" customFormat="1" ht="12.75" customHeight="1">
      <c r="B18" s="208" t="s">
        <v>111</v>
      </c>
      <c r="C18" s="208"/>
      <c r="D18" s="208"/>
      <c r="E18" s="8"/>
      <c r="F18" s="50"/>
      <c r="G18" s="79"/>
      <c r="H18" s="51"/>
      <c r="I18" s="50"/>
      <c r="J18" s="79"/>
      <c r="K18" s="58"/>
      <c r="L18" s="63"/>
      <c r="M18" s="78"/>
      <c r="N18" s="58"/>
      <c r="O18" s="63"/>
      <c r="P18" s="78"/>
      <c r="Q18" s="58"/>
      <c r="R18" s="63"/>
      <c r="S18" s="3"/>
      <c r="T18" s="58"/>
      <c r="U18" s="63"/>
      <c r="V18" s="118"/>
      <c r="W18" s="28"/>
      <c r="Z18" s="28"/>
    </row>
    <row r="19" spans="2:26" s="24" customFormat="1" ht="12.75" customHeight="1">
      <c r="B19" s="208" t="s">
        <v>112</v>
      </c>
      <c r="C19" s="208"/>
      <c r="D19" s="208"/>
      <c r="E19" s="8"/>
      <c r="F19" s="50"/>
      <c r="G19" s="79">
        <v>0</v>
      </c>
      <c r="H19" s="51"/>
      <c r="I19" s="50"/>
      <c r="J19" s="79">
        <f>G19</f>
        <v>0</v>
      </c>
      <c r="K19" s="58"/>
      <c r="L19" s="63"/>
      <c r="M19" s="78">
        <v>-1</v>
      </c>
      <c r="N19" s="58"/>
      <c r="O19" s="63"/>
      <c r="P19" s="78">
        <v>-10</v>
      </c>
      <c r="Q19" s="58"/>
      <c r="R19" s="63"/>
      <c r="S19" s="3">
        <v>143</v>
      </c>
      <c r="T19" s="58"/>
      <c r="U19" s="63"/>
      <c r="V19" s="118">
        <v>140</v>
      </c>
      <c r="W19" s="28"/>
      <c r="Z19" s="28"/>
    </row>
    <row r="20" spans="2:26" s="24" customFormat="1" ht="12.75" customHeight="1">
      <c r="B20" s="208" t="s">
        <v>113</v>
      </c>
      <c r="C20" s="208"/>
      <c r="D20" s="208"/>
      <c r="E20" s="8"/>
      <c r="F20" s="50"/>
      <c r="G20" s="79"/>
      <c r="H20" s="51"/>
      <c r="I20" s="50"/>
      <c r="J20" s="79"/>
      <c r="K20" s="58"/>
      <c r="L20" s="63"/>
      <c r="M20" s="78"/>
      <c r="N20" s="58"/>
      <c r="O20" s="63"/>
      <c r="P20" s="78"/>
      <c r="Q20" s="58"/>
      <c r="R20" s="63"/>
      <c r="S20" s="3"/>
      <c r="T20" s="58"/>
      <c r="U20" s="63"/>
      <c r="V20" s="118"/>
      <c r="W20" s="28"/>
      <c r="Z20" s="28"/>
    </row>
    <row r="21" spans="2:26" s="24" customFormat="1" ht="12.75" customHeight="1">
      <c r="B21" s="208" t="s">
        <v>114</v>
      </c>
      <c r="C21" s="208"/>
      <c r="D21" s="208"/>
      <c r="E21" s="8"/>
      <c r="F21" s="50"/>
      <c r="G21" s="3">
        <v>803</v>
      </c>
      <c r="H21" s="51"/>
      <c r="I21" s="50"/>
      <c r="J21" s="78">
        <v>7523</v>
      </c>
      <c r="K21" s="58"/>
      <c r="L21" s="63"/>
      <c r="M21" s="78">
        <v>954</v>
      </c>
      <c r="N21" s="58"/>
      <c r="O21" s="63"/>
      <c r="P21" s="78">
        <v>7435</v>
      </c>
      <c r="Q21" s="58"/>
      <c r="R21" s="63"/>
      <c r="S21" s="3">
        <v>510597</v>
      </c>
      <c r="T21" s="58"/>
      <c r="U21" s="63"/>
      <c r="V21" s="118">
        <v>533126</v>
      </c>
      <c r="W21" s="28"/>
      <c r="Z21" s="28"/>
    </row>
    <row r="22" spans="2:26" s="24" customFormat="1" ht="12.75" customHeight="1">
      <c r="B22" s="208" t="s">
        <v>115</v>
      </c>
      <c r="C22" s="208"/>
      <c r="D22" s="208"/>
      <c r="E22" s="8"/>
      <c r="F22" s="50"/>
      <c r="G22" s="3"/>
      <c r="H22" s="51"/>
      <c r="I22" s="50"/>
      <c r="J22" s="78"/>
      <c r="K22" s="58"/>
      <c r="L22" s="63"/>
      <c r="M22" s="78"/>
      <c r="N22" s="58"/>
      <c r="O22" s="63"/>
      <c r="P22" s="78"/>
      <c r="Q22" s="58"/>
      <c r="R22" s="63"/>
      <c r="S22" s="3"/>
      <c r="T22" s="58"/>
      <c r="U22" s="63"/>
      <c r="V22" s="118"/>
      <c r="W22" s="28"/>
      <c r="Z22" s="28"/>
    </row>
    <row r="23" spans="2:26" s="24" customFormat="1" ht="12.75" customHeight="1">
      <c r="B23" s="208" t="s">
        <v>116</v>
      </c>
      <c r="C23" s="208"/>
      <c r="D23" s="208"/>
      <c r="E23" s="8"/>
      <c r="F23" s="50"/>
      <c r="G23" s="78">
        <v>0</v>
      </c>
      <c r="H23" s="51"/>
      <c r="I23" s="50"/>
      <c r="J23" s="78">
        <v>0</v>
      </c>
      <c r="K23" s="58"/>
      <c r="L23" s="63"/>
      <c r="M23" s="78">
        <v>-1</v>
      </c>
      <c r="N23" s="58"/>
      <c r="O23" s="63"/>
      <c r="P23" s="78">
        <v>-8</v>
      </c>
      <c r="Q23" s="58"/>
      <c r="R23" s="63"/>
      <c r="S23" s="3">
        <v>20</v>
      </c>
      <c r="T23" s="58"/>
      <c r="U23" s="63"/>
      <c r="V23" s="118">
        <v>22</v>
      </c>
      <c r="W23" s="28"/>
      <c r="Z23" s="28"/>
    </row>
    <row r="24" spans="2:26" s="24" customFormat="1" ht="12.75" customHeight="1">
      <c r="B24" s="208" t="s">
        <v>117</v>
      </c>
      <c r="C24" s="208"/>
      <c r="D24" s="208"/>
      <c r="E24" s="8"/>
      <c r="F24" s="50"/>
      <c r="G24" s="78"/>
      <c r="H24" s="51"/>
      <c r="I24" s="50"/>
      <c r="J24" s="78"/>
      <c r="K24" s="58"/>
      <c r="L24" s="63"/>
      <c r="M24" s="78"/>
      <c r="N24" s="58"/>
      <c r="O24" s="63"/>
      <c r="P24" s="78"/>
      <c r="Q24" s="58"/>
      <c r="R24" s="63"/>
      <c r="S24" s="3"/>
      <c r="T24" s="58"/>
      <c r="U24" s="63"/>
      <c r="V24" s="118"/>
      <c r="W24" s="28"/>
      <c r="Z24" s="28"/>
    </row>
    <row r="25" spans="2:28" s="24" customFormat="1" ht="12.75" customHeight="1">
      <c r="B25" s="208" t="s">
        <v>104</v>
      </c>
      <c r="C25" s="208"/>
      <c r="D25" s="208"/>
      <c r="E25" s="8"/>
      <c r="F25" s="50"/>
      <c r="G25" s="78">
        <v>1308</v>
      </c>
      <c r="H25" s="51"/>
      <c r="I25" s="50"/>
      <c r="J25" s="78">
        <v>4238</v>
      </c>
      <c r="K25" s="58"/>
      <c r="L25" s="63"/>
      <c r="M25" s="78">
        <v>27</v>
      </c>
      <c r="N25" s="58"/>
      <c r="O25" s="63"/>
      <c r="P25" s="78">
        <v>116</v>
      </c>
      <c r="Q25" s="58"/>
      <c r="R25" s="63"/>
      <c r="S25" s="3">
        <v>36327</v>
      </c>
      <c r="T25" s="58"/>
      <c r="U25" s="63"/>
      <c r="V25" s="118">
        <v>37747</v>
      </c>
      <c r="W25" s="30"/>
      <c r="X25" s="32"/>
      <c r="Y25" s="32"/>
      <c r="Z25" s="30"/>
      <c r="AA25" s="32"/>
      <c r="AB25" s="32"/>
    </row>
    <row r="26" spans="2:28" s="24" customFormat="1" ht="12.75" customHeight="1">
      <c r="B26" s="208" t="s">
        <v>148</v>
      </c>
      <c r="C26" s="208"/>
      <c r="D26" s="208"/>
      <c r="E26" s="8"/>
      <c r="F26" s="50"/>
      <c r="G26" s="78">
        <v>776</v>
      </c>
      <c r="H26" s="51"/>
      <c r="I26" s="50"/>
      <c r="J26" s="78">
        <v>2459</v>
      </c>
      <c r="K26" s="58"/>
      <c r="L26" s="63"/>
      <c r="M26" s="78">
        <v>-492</v>
      </c>
      <c r="N26" s="58"/>
      <c r="O26" s="63"/>
      <c r="P26" s="78">
        <v>-1536</v>
      </c>
      <c r="Q26" s="58"/>
      <c r="R26" s="63"/>
      <c r="S26" s="3">
        <v>45021</v>
      </c>
      <c r="T26" s="58"/>
      <c r="U26" s="63"/>
      <c r="V26" s="119">
        <v>47012</v>
      </c>
      <c r="W26" s="30"/>
      <c r="X26" s="32"/>
      <c r="Y26" s="32"/>
      <c r="Z26" s="30"/>
      <c r="AA26" s="32"/>
      <c r="AB26" s="32"/>
    </row>
    <row r="27" spans="2:28" s="24" customFormat="1" ht="12.75" customHeight="1">
      <c r="B27" s="208" t="s">
        <v>105</v>
      </c>
      <c r="C27" s="208"/>
      <c r="D27" s="208"/>
      <c r="E27" s="8"/>
      <c r="F27" s="50"/>
      <c r="G27" s="78">
        <v>0</v>
      </c>
      <c r="H27" s="51"/>
      <c r="I27" s="50"/>
      <c r="J27" s="78">
        <f>G27</f>
        <v>0</v>
      </c>
      <c r="K27" s="58"/>
      <c r="L27" s="63"/>
      <c r="M27" s="78">
        <v>140</v>
      </c>
      <c r="N27" s="58"/>
      <c r="O27" s="63"/>
      <c r="P27" s="78">
        <v>-1676</v>
      </c>
      <c r="Q27" s="58"/>
      <c r="R27" s="63"/>
      <c r="S27" s="3">
        <v>31343</v>
      </c>
      <c r="T27" s="58"/>
      <c r="U27" s="63"/>
      <c r="V27" s="118">
        <v>31669</v>
      </c>
      <c r="W27" s="30"/>
      <c r="X27" s="32"/>
      <c r="Y27" s="32"/>
      <c r="Z27" s="30"/>
      <c r="AA27" s="32"/>
      <c r="AB27" s="32"/>
    </row>
    <row r="28" spans="2:28" s="24" customFormat="1" ht="5.25" customHeight="1">
      <c r="B28" s="8"/>
      <c r="C28" s="8"/>
      <c r="D28" s="8"/>
      <c r="E28" s="8"/>
      <c r="F28" s="54"/>
      <c r="G28" s="29"/>
      <c r="H28" s="55"/>
      <c r="I28" s="54"/>
      <c r="J28" s="29"/>
      <c r="K28" s="60"/>
      <c r="L28" s="65"/>
      <c r="M28" s="29"/>
      <c r="N28" s="60"/>
      <c r="O28" s="65"/>
      <c r="P28" s="29"/>
      <c r="Q28" s="60"/>
      <c r="R28" s="65"/>
      <c r="S28" s="29"/>
      <c r="T28" s="60"/>
      <c r="U28" s="65"/>
      <c r="V28" s="60"/>
      <c r="W28" s="30"/>
      <c r="X28" s="32"/>
      <c r="Y28" s="32"/>
      <c r="Z28" s="30"/>
      <c r="AA28" s="32"/>
      <c r="AB28" s="32"/>
    </row>
    <row r="29" spans="2:28" s="24" customFormat="1" ht="9" customHeight="1">
      <c r="B29" s="8"/>
      <c r="C29" s="8"/>
      <c r="D29" s="8"/>
      <c r="E29" s="8"/>
      <c r="F29" s="50"/>
      <c r="G29" s="30"/>
      <c r="H29" s="51"/>
      <c r="I29" s="50"/>
      <c r="J29" s="30"/>
      <c r="K29" s="58"/>
      <c r="L29" s="63"/>
      <c r="M29" s="30"/>
      <c r="N29" s="58"/>
      <c r="O29" s="63"/>
      <c r="P29" s="30"/>
      <c r="Q29" s="58"/>
      <c r="R29" s="63"/>
      <c r="S29" s="30"/>
      <c r="T29" s="58"/>
      <c r="U29" s="63"/>
      <c r="V29" s="58"/>
      <c r="W29" s="30"/>
      <c r="X29" s="32"/>
      <c r="Y29" s="32"/>
      <c r="Z29" s="30"/>
      <c r="AA29" s="32"/>
      <c r="AB29" s="32"/>
    </row>
    <row r="30" spans="2:28" s="24" customFormat="1" ht="12.75">
      <c r="B30" s="8"/>
      <c r="C30" s="8"/>
      <c r="D30" s="8"/>
      <c r="E30" s="8"/>
      <c r="F30" s="50"/>
      <c r="G30" s="30">
        <f>SUM(G16:G29)</f>
        <v>2887</v>
      </c>
      <c r="H30" s="51"/>
      <c r="I30" s="50"/>
      <c r="J30" s="30">
        <f>SUM(J16:J29)</f>
        <v>14220</v>
      </c>
      <c r="K30" s="58"/>
      <c r="L30" s="63"/>
      <c r="M30" s="78">
        <f>SUM(M16:M29)</f>
        <v>1936</v>
      </c>
      <c r="N30" s="58"/>
      <c r="O30" s="63"/>
      <c r="P30" s="78">
        <f>SUM(P16:P29)</f>
        <v>19775</v>
      </c>
      <c r="Q30" s="58"/>
      <c r="R30" s="63"/>
      <c r="S30" s="30">
        <f>SUM(S16:S29)</f>
        <v>1281652</v>
      </c>
      <c r="T30" s="58"/>
      <c r="U30" s="63"/>
      <c r="V30" s="58">
        <f>SUM(V16:V29)</f>
        <v>1359938</v>
      </c>
      <c r="W30" s="30"/>
      <c r="X30" s="32"/>
      <c r="Y30" s="32"/>
      <c r="Z30" s="30"/>
      <c r="AA30" s="32"/>
      <c r="AB30" s="32"/>
    </row>
    <row r="31" spans="2:28" s="24" customFormat="1" ht="12.75">
      <c r="B31" s="208" t="s">
        <v>106</v>
      </c>
      <c r="C31" s="208"/>
      <c r="D31" s="208"/>
      <c r="E31" s="8"/>
      <c r="F31" s="50"/>
      <c r="G31" s="78">
        <v>0</v>
      </c>
      <c r="H31" s="51"/>
      <c r="I31" s="50"/>
      <c r="J31" s="78">
        <v>0</v>
      </c>
      <c r="K31" s="58"/>
      <c r="L31" s="63"/>
      <c r="M31" s="78">
        <v>1790</v>
      </c>
      <c r="N31" s="58"/>
      <c r="O31" s="63"/>
      <c r="P31" s="78">
        <v>1790</v>
      </c>
      <c r="Q31" s="58"/>
      <c r="R31" s="63"/>
      <c r="S31" s="78">
        <v>-234562</v>
      </c>
      <c r="T31" s="58"/>
      <c r="U31" s="63"/>
      <c r="V31" s="119">
        <v>-264156</v>
      </c>
      <c r="W31" s="30"/>
      <c r="X31" s="32"/>
      <c r="Y31" s="32"/>
      <c r="Z31" s="30"/>
      <c r="AA31" s="32"/>
      <c r="AB31" s="32"/>
    </row>
    <row r="32" spans="2:28" s="24" customFormat="1" ht="3" customHeight="1">
      <c r="B32" s="25"/>
      <c r="C32" s="25"/>
      <c r="D32" s="25"/>
      <c r="E32" s="8"/>
      <c r="F32" s="54"/>
      <c r="G32" s="29"/>
      <c r="H32" s="55"/>
      <c r="I32" s="54"/>
      <c r="J32" s="29"/>
      <c r="K32" s="60"/>
      <c r="L32" s="65"/>
      <c r="M32" s="29"/>
      <c r="N32" s="60"/>
      <c r="O32" s="65"/>
      <c r="P32" s="29"/>
      <c r="Q32" s="60"/>
      <c r="R32" s="65"/>
      <c r="S32" s="29"/>
      <c r="T32" s="60"/>
      <c r="U32" s="65"/>
      <c r="V32" s="60"/>
      <c r="W32" s="30"/>
      <c r="X32" s="32"/>
      <c r="Y32" s="32"/>
      <c r="Z32" s="30"/>
      <c r="AA32" s="32"/>
      <c r="AB32" s="32"/>
    </row>
    <row r="33" spans="2:28" s="24" customFormat="1" ht="3" customHeight="1">
      <c r="B33" s="8"/>
      <c r="C33" s="8"/>
      <c r="D33" s="8"/>
      <c r="E33" s="8"/>
      <c r="F33" s="50"/>
      <c r="G33" s="30"/>
      <c r="H33" s="51"/>
      <c r="I33" s="50"/>
      <c r="J33" s="30"/>
      <c r="K33" s="58"/>
      <c r="L33" s="63"/>
      <c r="M33" s="30"/>
      <c r="N33" s="58"/>
      <c r="O33" s="63"/>
      <c r="P33" s="30"/>
      <c r="Q33" s="58"/>
      <c r="R33" s="63"/>
      <c r="S33" s="30"/>
      <c r="T33" s="58"/>
      <c r="U33" s="63"/>
      <c r="V33" s="58"/>
      <c r="W33" s="30"/>
      <c r="X33" s="32"/>
      <c r="Y33" s="32"/>
      <c r="Z33" s="30"/>
      <c r="AA33" s="32"/>
      <c r="AB33" s="32"/>
    </row>
    <row r="34" spans="2:28" s="22" customFormat="1" ht="12.75" customHeight="1">
      <c r="B34" s="5"/>
      <c r="C34" s="5"/>
      <c r="D34" s="5"/>
      <c r="E34" s="5"/>
      <c r="F34" s="52"/>
      <c r="G34" s="33">
        <f>SUM(G30:G31)</f>
        <v>2887</v>
      </c>
      <c r="H34" s="53"/>
      <c r="I34" s="52"/>
      <c r="J34" s="33">
        <f>SUM(J30:J32)</f>
        <v>14220</v>
      </c>
      <c r="K34" s="59"/>
      <c r="L34" s="64"/>
      <c r="M34" s="80">
        <f>SUM(M30:M31)</f>
        <v>3726</v>
      </c>
      <c r="N34" s="59"/>
      <c r="O34" s="64"/>
      <c r="P34" s="80">
        <f>SUM(P30:P31)</f>
        <v>21565</v>
      </c>
      <c r="Q34" s="59"/>
      <c r="R34" s="64"/>
      <c r="S34" s="33">
        <f>SUM(S30:S31)</f>
        <v>1047090</v>
      </c>
      <c r="T34" s="59"/>
      <c r="U34" s="64"/>
      <c r="V34" s="59">
        <f>SUM(V30:V31)</f>
        <v>1095782</v>
      </c>
      <c r="W34" s="33"/>
      <c r="X34" s="34"/>
      <c r="Y34" s="34"/>
      <c r="Z34" s="33"/>
      <c r="AA34" s="34"/>
      <c r="AB34" s="34"/>
    </row>
    <row r="35" spans="2:28" s="24" customFormat="1" ht="3.75" customHeight="1" thickBot="1">
      <c r="B35" s="8"/>
      <c r="C35" s="8"/>
      <c r="D35" s="8"/>
      <c r="E35" s="8"/>
      <c r="F35" s="97"/>
      <c r="G35" s="98"/>
      <c r="H35" s="99"/>
      <c r="I35" s="97"/>
      <c r="J35" s="98"/>
      <c r="K35" s="100"/>
      <c r="L35" s="101"/>
      <c r="M35" s="98"/>
      <c r="N35" s="100"/>
      <c r="O35" s="101"/>
      <c r="P35" s="98"/>
      <c r="Q35" s="100"/>
      <c r="R35" s="101"/>
      <c r="S35" s="98"/>
      <c r="T35" s="100"/>
      <c r="U35" s="101"/>
      <c r="V35" s="100"/>
      <c r="W35" s="30"/>
      <c r="X35" s="32"/>
      <c r="Y35" s="32"/>
      <c r="Z35" s="30"/>
      <c r="AA35" s="32"/>
      <c r="AB35" s="32"/>
    </row>
    <row r="36" spans="2:28" s="24" customFormat="1" ht="12.75">
      <c r="B36" s="8"/>
      <c r="C36" s="8"/>
      <c r="D36" s="8"/>
      <c r="E36" s="8"/>
      <c r="F36" s="8"/>
      <c r="G36" s="8"/>
      <c r="H36" s="8"/>
      <c r="I36" s="8"/>
      <c r="J36" s="8"/>
      <c r="K36" s="8"/>
      <c r="L36" s="8"/>
      <c r="M36" s="8"/>
      <c r="N36" s="8"/>
      <c r="O36" s="8"/>
      <c r="P36" s="8"/>
      <c r="Q36" s="8"/>
      <c r="R36" s="8"/>
      <c r="S36" s="8"/>
      <c r="T36" s="8"/>
      <c r="U36" s="8"/>
      <c r="V36" s="8"/>
      <c r="W36" s="31"/>
      <c r="X36" s="32"/>
      <c r="Y36" s="32"/>
      <c r="Z36" s="31"/>
      <c r="AA36" s="32"/>
      <c r="AB36" s="32"/>
    </row>
    <row r="37" spans="1:22" ht="12.75" customHeight="1">
      <c r="A37" s="44" t="s">
        <v>32</v>
      </c>
      <c r="B37" s="204" t="s">
        <v>107</v>
      </c>
      <c r="C37" s="204"/>
      <c r="D37" s="204"/>
      <c r="E37" s="204"/>
      <c r="F37" s="204"/>
      <c r="G37" s="204"/>
      <c r="H37" s="204"/>
      <c r="I37" s="204"/>
      <c r="J37" s="204"/>
      <c r="K37" s="204"/>
      <c r="L37" s="204"/>
      <c r="M37" s="204"/>
      <c r="N37" s="204"/>
      <c r="O37" s="204"/>
      <c r="P37" s="204"/>
      <c r="Q37" s="204"/>
      <c r="R37" s="204"/>
      <c r="S37" s="204"/>
      <c r="T37" s="204"/>
      <c r="U37" s="204"/>
      <c r="V37" s="204"/>
    </row>
    <row r="38" spans="2:22" ht="12.75" customHeight="1">
      <c r="B38" s="205" t="s">
        <v>108</v>
      </c>
      <c r="C38" s="205"/>
      <c r="D38" s="205"/>
      <c r="E38" s="205"/>
      <c r="F38" s="205"/>
      <c r="G38" s="205"/>
      <c r="H38" s="205"/>
      <c r="I38" s="205"/>
      <c r="J38" s="205"/>
      <c r="K38" s="205"/>
      <c r="L38" s="205"/>
      <c r="M38" s="205"/>
      <c r="N38" s="205"/>
      <c r="O38" s="205"/>
      <c r="P38" s="205"/>
      <c r="Q38" s="205"/>
      <c r="R38" s="205"/>
      <c r="S38" s="205"/>
      <c r="T38" s="205"/>
      <c r="U38" s="205"/>
      <c r="V38" s="205"/>
    </row>
    <row r="40" spans="1:6" ht="15.75" customHeight="1">
      <c r="A40" s="108" t="s">
        <v>33</v>
      </c>
      <c r="B40" s="116" t="s">
        <v>149</v>
      </c>
      <c r="C40" s="116"/>
      <c r="D40" s="116"/>
      <c r="E40" s="116"/>
      <c r="F40" s="116"/>
    </row>
    <row r="41" spans="1:23" s="125" customFormat="1" ht="80.25" customHeight="1">
      <c r="A41" s="123"/>
      <c r="B41" s="209" t="s">
        <v>179</v>
      </c>
      <c r="C41" s="210"/>
      <c r="D41" s="210"/>
      <c r="E41" s="210"/>
      <c r="F41" s="210"/>
      <c r="G41" s="210"/>
      <c r="H41" s="210"/>
      <c r="I41" s="210"/>
      <c r="J41" s="210"/>
      <c r="K41" s="210"/>
      <c r="L41" s="210"/>
      <c r="M41" s="210"/>
      <c r="N41" s="210"/>
      <c r="O41" s="210"/>
      <c r="P41" s="210"/>
      <c r="Q41" s="210"/>
      <c r="R41" s="210"/>
      <c r="S41" s="210"/>
      <c r="T41" s="210"/>
      <c r="U41" s="210"/>
      <c r="V41" s="210"/>
      <c r="W41" s="210"/>
    </row>
    <row r="42" spans="1:23" s="125" customFormat="1" ht="39.75" customHeight="1">
      <c r="A42" s="123"/>
      <c r="B42" s="209" t="s">
        <v>336</v>
      </c>
      <c r="C42" s="210"/>
      <c r="D42" s="210"/>
      <c r="E42" s="210"/>
      <c r="F42" s="210"/>
      <c r="G42" s="210"/>
      <c r="H42" s="210"/>
      <c r="I42" s="210"/>
      <c r="J42" s="210"/>
      <c r="K42" s="210"/>
      <c r="L42" s="210"/>
      <c r="M42" s="210"/>
      <c r="N42" s="210"/>
      <c r="O42" s="210"/>
      <c r="P42" s="210"/>
      <c r="Q42" s="210"/>
      <c r="R42" s="210"/>
      <c r="S42" s="210"/>
      <c r="T42" s="210"/>
      <c r="U42" s="210"/>
      <c r="V42" s="210"/>
      <c r="W42" s="210"/>
    </row>
    <row r="43" spans="1:23" s="125" customFormat="1" ht="18.75" customHeight="1">
      <c r="A43" s="123"/>
      <c r="B43" s="195" t="s">
        <v>8</v>
      </c>
      <c r="C43" s="196"/>
      <c r="D43" s="196"/>
      <c r="E43" s="196"/>
      <c r="F43" s="196"/>
      <c r="G43" s="196"/>
      <c r="H43" s="196"/>
      <c r="I43" s="196"/>
      <c r="J43" s="196"/>
      <c r="K43" s="196"/>
      <c r="L43" s="196"/>
      <c r="M43" s="196"/>
      <c r="N43" s="196"/>
      <c r="O43" s="196"/>
      <c r="P43" s="196"/>
      <c r="Q43" s="196"/>
      <c r="R43" s="196"/>
      <c r="S43" s="196"/>
      <c r="T43" s="196"/>
      <c r="U43" s="196"/>
      <c r="V43" s="196"/>
      <c r="W43" s="196"/>
    </row>
    <row r="44" spans="1:23" s="125" customFormat="1" ht="27.75" customHeight="1">
      <c r="A44" s="123"/>
      <c r="B44" s="209" t="s">
        <v>180</v>
      </c>
      <c r="C44" s="210"/>
      <c r="D44" s="210"/>
      <c r="E44" s="210"/>
      <c r="F44" s="210"/>
      <c r="G44" s="210"/>
      <c r="H44" s="210"/>
      <c r="I44" s="210"/>
      <c r="J44" s="210"/>
      <c r="K44" s="210"/>
      <c r="L44" s="210"/>
      <c r="M44" s="210"/>
      <c r="N44" s="210"/>
      <c r="O44" s="210"/>
      <c r="P44" s="210"/>
      <c r="Q44" s="210"/>
      <c r="R44" s="210"/>
      <c r="S44" s="210"/>
      <c r="T44" s="210"/>
      <c r="U44" s="210"/>
      <c r="V44" s="210"/>
      <c r="W44" s="210"/>
    </row>
    <row r="45" spans="1:23" s="125" customFormat="1" ht="15">
      <c r="A45" s="123"/>
      <c r="B45" s="209" t="s">
        <v>181</v>
      </c>
      <c r="C45" s="210"/>
      <c r="D45" s="210"/>
      <c r="E45" s="210"/>
      <c r="F45" s="210"/>
      <c r="G45" s="210"/>
      <c r="H45" s="210"/>
      <c r="I45" s="210"/>
      <c r="J45" s="210"/>
      <c r="K45" s="210"/>
      <c r="L45" s="210"/>
      <c r="M45" s="210"/>
      <c r="N45" s="210"/>
      <c r="O45" s="210"/>
      <c r="P45" s="210"/>
      <c r="Q45" s="210"/>
      <c r="R45" s="210"/>
      <c r="S45" s="210"/>
      <c r="T45" s="210"/>
      <c r="U45" s="210"/>
      <c r="V45" s="210"/>
      <c r="W45" s="210"/>
    </row>
    <row r="46" spans="1:23" s="125" customFormat="1" ht="15">
      <c r="A46" s="123"/>
      <c r="B46" s="209" t="s">
        <v>182</v>
      </c>
      <c r="C46" s="210"/>
      <c r="D46" s="210"/>
      <c r="E46" s="210"/>
      <c r="F46" s="210"/>
      <c r="G46" s="210"/>
      <c r="H46" s="210"/>
      <c r="I46" s="210"/>
      <c r="J46" s="210"/>
      <c r="K46" s="210"/>
      <c r="L46" s="210"/>
      <c r="M46" s="210"/>
      <c r="N46" s="210"/>
      <c r="O46" s="210"/>
      <c r="P46" s="210"/>
      <c r="Q46" s="210"/>
      <c r="R46" s="210"/>
      <c r="S46" s="210"/>
      <c r="T46" s="210"/>
      <c r="U46" s="210"/>
      <c r="V46" s="210"/>
      <c r="W46" s="210"/>
    </row>
    <row r="47" spans="1:23" s="125" customFormat="1" ht="15">
      <c r="A47" s="123"/>
      <c r="B47" s="209" t="s">
        <v>183</v>
      </c>
      <c r="C47" s="210"/>
      <c r="D47" s="210"/>
      <c r="E47" s="210"/>
      <c r="F47" s="210"/>
      <c r="G47" s="210"/>
      <c r="H47" s="210"/>
      <c r="I47" s="210"/>
      <c r="J47" s="210"/>
      <c r="K47" s="210"/>
      <c r="L47" s="210"/>
      <c r="M47" s="210"/>
      <c r="N47" s="210"/>
      <c r="O47" s="210"/>
      <c r="P47" s="210"/>
      <c r="Q47" s="210"/>
      <c r="R47" s="210"/>
      <c r="S47" s="210"/>
      <c r="T47" s="210"/>
      <c r="U47" s="210"/>
      <c r="V47" s="210"/>
      <c r="W47" s="210"/>
    </row>
    <row r="48" s="125" customFormat="1" ht="15">
      <c r="A48" s="123"/>
    </row>
    <row r="49" spans="2:23" ht="64.5" customHeight="1">
      <c r="B49" s="209" t="s">
        <v>193</v>
      </c>
      <c r="C49" s="210"/>
      <c r="D49" s="210"/>
      <c r="E49" s="210"/>
      <c r="F49" s="210"/>
      <c r="G49" s="210"/>
      <c r="H49" s="210"/>
      <c r="I49" s="210"/>
      <c r="J49" s="210"/>
      <c r="K49" s="210"/>
      <c r="L49" s="210"/>
      <c r="M49" s="210"/>
      <c r="N49" s="210"/>
      <c r="O49" s="210"/>
      <c r="P49" s="210"/>
      <c r="Q49" s="210"/>
      <c r="R49" s="210"/>
      <c r="S49" s="210"/>
      <c r="T49" s="210"/>
      <c r="U49" s="210"/>
      <c r="V49" s="210"/>
      <c r="W49" s="210"/>
    </row>
    <row r="50" spans="2:23" ht="47.25" customHeight="1">
      <c r="B50" s="209" t="s">
        <v>337</v>
      </c>
      <c r="C50" s="210"/>
      <c r="D50" s="210"/>
      <c r="E50" s="210"/>
      <c r="F50" s="210"/>
      <c r="G50" s="210"/>
      <c r="H50" s="210"/>
      <c r="I50" s="210"/>
      <c r="J50" s="210"/>
      <c r="K50" s="210"/>
      <c r="L50" s="210"/>
      <c r="M50" s="210"/>
      <c r="N50" s="210"/>
      <c r="O50" s="210"/>
      <c r="P50" s="210"/>
      <c r="Q50" s="210"/>
      <c r="R50" s="210"/>
      <c r="S50" s="210"/>
      <c r="T50" s="210"/>
      <c r="U50" s="210"/>
      <c r="V50" s="210"/>
      <c r="W50" s="210"/>
    </row>
    <row r="51" spans="2:23" ht="78.75" customHeight="1">
      <c r="B51" s="209" t="s">
        <v>0</v>
      </c>
      <c r="C51" s="210"/>
      <c r="D51" s="210"/>
      <c r="E51" s="210"/>
      <c r="F51" s="210"/>
      <c r="G51" s="210"/>
      <c r="H51" s="210"/>
      <c r="I51" s="210"/>
      <c r="J51" s="210"/>
      <c r="K51" s="210"/>
      <c r="L51" s="210"/>
      <c r="M51" s="210"/>
      <c r="N51" s="210"/>
      <c r="O51" s="210"/>
      <c r="P51" s="210"/>
      <c r="Q51" s="210"/>
      <c r="R51" s="210"/>
      <c r="S51" s="210"/>
      <c r="T51" s="210"/>
      <c r="U51" s="210"/>
      <c r="V51" s="210"/>
      <c r="W51" s="210"/>
    </row>
  </sheetData>
  <mergeCells count="31">
    <mergeCell ref="B50:W50"/>
    <mergeCell ref="B51:W51"/>
    <mergeCell ref="B47:W47"/>
    <mergeCell ref="B38:V38"/>
    <mergeCell ref="B43:W43"/>
    <mergeCell ref="B44:W44"/>
    <mergeCell ref="B49:W49"/>
    <mergeCell ref="B45:W45"/>
    <mergeCell ref="B46:W46"/>
    <mergeCell ref="G9:J9"/>
    <mergeCell ref="A1:V1"/>
    <mergeCell ref="A3:V3"/>
    <mergeCell ref="B5:V5"/>
    <mergeCell ref="B6:V6"/>
    <mergeCell ref="M9:P9"/>
    <mergeCell ref="S9:V9"/>
    <mergeCell ref="B17:D17"/>
    <mergeCell ref="B18:D18"/>
    <mergeCell ref="B19:D19"/>
    <mergeCell ref="B20:D20"/>
    <mergeCell ref="B42:W42"/>
    <mergeCell ref="B23:D23"/>
    <mergeCell ref="B24:D24"/>
    <mergeCell ref="B25:D25"/>
    <mergeCell ref="B27:D27"/>
    <mergeCell ref="B31:D31"/>
    <mergeCell ref="B37:V37"/>
    <mergeCell ref="B26:D26"/>
    <mergeCell ref="B21:D21"/>
    <mergeCell ref="B22:D22"/>
    <mergeCell ref="B41:W41"/>
  </mergeCells>
  <printOptions/>
  <pageMargins left="0.15" right="0.15" top="0.196850393700787" bottom="0" header="0.511811023622047" footer="0"/>
  <pageSetup horizontalDpi="600" verticalDpi="600" orientation="portrait" paperSize="9" scale="99" r:id="rId1"/>
  <headerFooter alignWithMargins="0">
    <oddFooter>&amp;C&amp;"Times New Roman,Italic"&amp;8Page 7 of 15 Pages</oddFooter>
  </headerFooter>
</worksheet>
</file>

<file path=xl/worksheets/sheet8.xml><?xml version="1.0" encoding="utf-8"?>
<worksheet xmlns="http://schemas.openxmlformats.org/spreadsheetml/2006/main" xmlns:r="http://schemas.openxmlformats.org/officeDocument/2006/relationships">
  <dimension ref="A1:W21"/>
  <sheetViews>
    <sheetView workbookViewId="0" topLeftCell="A1">
      <selection activeCell="B12" sqref="B12:U12"/>
    </sheetView>
  </sheetViews>
  <sheetFormatPr defaultColWidth="9.140625" defaultRowHeight="12.75"/>
  <cols>
    <col min="1" max="1" width="2.421875" style="0" customWidth="1"/>
    <col min="2" max="2" width="3.00390625" style="0" customWidth="1"/>
    <col min="4" max="4" width="8.421875" style="0" customWidth="1"/>
    <col min="5" max="5" width="0.5625" style="0" customWidth="1"/>
    <col min="6" max="6" width="0.42578125" style="0" customWidth="1"/>
    <col min="7" max="7" width="9.28125" style="0" bestFit="1" customWidth="1"/>
    <col min="8" max="8" width="0.5625" style="0" customWidth="1"/>
    <col min="9" max="9" width="0.42578125" style="0" customWidth="1"/>
    <col min="10" max="10" width="12.28125" style="0" customWidth="1"/>
    <col min="11" max="11" width="0.5625" style="0" customWidth="1"/>
    <col min="12" max="12" width="0.42578125" style="0" customWidth="1"/>
    <col min="13" max="13" width="12.421875" style="0" customWidth="1"/>
    <col min="14" max="15" width="0.5625" style="0" customWidth="1"/>
    <col min="16" max="16" width="12.421875" style="0" customWidth="1"/>
    <col min="17" max="18" width="0.42578125" style="0" customWidth="1"/>
    <col min="19" max="19" width="12.421875" style="0" customWidth="1"/>
    <col min="20" max="21" width="0.42578125" style="0" customWidth="1"/>
    <col min="22" max="22" width="10.7109375" style="0" customWidth="1"/>
    <col min="23" max="23" width="1.7109375" style="0" customWidth="1"/>
    <col min="24" max="24" width="4.421875" style="0" customWidth="1"/>
    <col min="25" max="25" width="0.85546875" style="0" customWidth="1"/>
  </cols>
  <sheetData>
    <row r="1" spans="1:22" ht="18.75">
      <c r="A1" s="200" t="s">
        <v>36</v>
      </c>
      <c r="B1" s="200"/>
      <c r="C1" s="200"/>
      <c r="D1" s="200"/>
      <c r="E1" s="200"/>
      <c r="F1" s="200"/>
      <c r="G1" s="200"/>
      <c r="H1" s="200"/>
      <c r="I1" s="200"/>
      <c r="J1" s="200"/>
      <c r="K1" s="200"/>
      <c r="L1" s="200"/>
      <c r="M1" s="200"/>
      <c r="N1" s="200"/>
      <c r="O1" s="200"/>
      <c r="P1" s="200"/>
      <c r="Q1" s="200"/>
      <c r="R1" s="200"/>
      <c r="S1" s="200"/>
      <c r="T1" s="200"/>
      <c r="U1" s="200"/>
      <c r="V1" s="200"/>
    </row>
    <row r="2" spans="1:6" ht="3" customHeight="1">
      <c r="A2" s="1"/>
      <c r="B2" s="1"/>
      <c r="C2" s="1"/>
      <c r="D2" s="1"/>
      <c r="E2" s="1"/>
      <c r="F2" s="1"/>
    </row>
    <row r="3" spans="1:22" ht="15.75" customHeight="1">
      <c r="A3" s="223" t="str">
        <f>page5!A3</f>
        <v>Notes To The Unaudited Results For The 3rd Quarter Ended 31 March 2007</v>
      </c>
      <c r="B3" s="223"/>
      <c r="C3" s="223"/>
      <c r="D3" s="223"/>
      <c r="E3" s="223"/>
      <c r="F3" s="223"/>
      <c r="G3" s="223"/>
      <c r="H3" s="223"/>
      <c r="I3" s="223"/>
      <c r="J3" s="223"/>
      <c r="K3" s="223"/>
      <c r="L3" s="223"/>
      <c r="M3" s="223"/>
      <c r="N3" s="223"/>
      <c r="O3" s="223"/>
      <c r="P3" s="223"/>
      <c r="Q3" s="223"/>
      <c r="R3" s="223"/>
      <c r="S3" s="223"/>
      <c r="T3" s="223"/>
      <c r="U3" s="223"/>
      <c r="V3" s="223"/>
    </row>
    <row r="4" ht="3.75" customHeight="1"/>
    <row r="5" spans="1:22" ht="3" customHeight="1">
      <c r="A5" s="4"/>
      <c r="B5" s="4"/>
      <c r="C5" s="8"/>
      <c r="D5" s="8"/>
      <c r="E5" s="8"/>
      <c r="F5" s="8"/>
      <c r="G5" s="8"/>
      <c r="H5" s="8"/>
      <c r="I5" s="8"/>
      <c r="J5" s="8"/>
      <c r="K5" s="8"/>
      <c r="L5" s="8"/>
      <c r="M5" s="8"/>
      <c r="N5" s="8"/>
      <c r="O5" s="8"/>
      <c r="P5" s="8"/>
      <c r="Q5" s="8"/>
      <c r="R5" s="8"/>
      <c r="S5" s="8"/>
      <c r="T5" s="8"/>
      <c r="U5" s="8"/>
      <c r="V5" s="8"/>
    </row>
    <row r="6" spans="2:7" ht="9" customHeight="1">
      <c r="B6" s="117"/>
      <c r="C6" s="117"/>
      <c r="D6" s="117"/>
      <c r="E6" s="117"/>
      <c r="F6" s="117"/>
      <c r="G6" s="117"/>
    </row>
    <row r="7" spans="2:23" ht="10.5" customHeight="1">
      <c r="B7" s="175"/>
      <c r="C7" s="124"/>
      <c r="D7" s="124"/>
      <c r="E7" s="124"/>
      <c r="F7" s="124"/>
      <c r="G7" s="124"/>
      <c r="H7" s="124"/>
      <c r="I7" s="124"/>
      <c r="J7" s="124"/>
      <c r="K7" s="124"/>
      <c r="L7" s="124"/>
      <c r="M7" s="124"/>
      <c r="N7" s="124"/>
      <c r="O7" s="124"/>
      <c r="P7" s="124"/>
      <c r="Q7" s="124"/>
      <c r="R7" s="124"/>
      <c r="S7" s="124"/>
      <c r="T7" s="124"/>
      <c r="U7" s="124"/>
      <c r="V7" s="124"/>
      <c r="W7" s="124"/>
    </row>
    <row r="8" spans="2:7" ht="9" customHeight="1">
      <c r="B8" s="117"/>
      <c r="C8" s="117"/>
      <c r="D8" s="117"/>
      <c r="E8" s="117"/>
      <c r="F8" s="117"/>
      <c r="G8" s="117"/>
    </row>
    <row r="9" spans="1:16" s="1" customFormat="1" ht="12.75" customHeight="1">
      <c r="A9" s="109" t="s">
        <v>34</v>
      </c>
      <c r="B9" s="204" t="s">
        <v>59</v>
      </c>
      <c r="C9" s="224"/>
      <c r="D9" s="224"/>
      <c r="E9" s="224"/>
      <c r="F9" s="224"/>
      <c r="G9" s="224"/>
      <c r="H9" s="224"/>
      <c r="I9" s="224"/>
      <c r="J9" s="224"/>
      <c r="K9" s="224"/>
      <c r="L9" s="224"/>
      <c r="M9" s="224"/>
      <c r="N9" s="224"/>
      <c r="O9" s="224"/>
      <c r="P9" s="224"/>
    </row>
    <row r="10" spans="1:16" s="1" customFormat="1" ht="12.75" customHeight="1">
      <c r="A10" s="109"/>
      <c r="B10" s="5"/>
      <c r="C10" s="121"/>
      <c r="D10" s="121"/>
      <c r="E10" s="121"/>
      <c r="F10" s="121"/>
      <c r="G10" s="121"/>
      <c r="H10" s="121"/>
      <c r="I10" s="121"/>
      <c r="J10" s="121"/>
      <c r="K10" s="121"/>
      <c r="L10" s="121"/>
      <c r="M10" s="121"/>
      <c r="N10" s="121"/>
      <c r="O10" s="121"/>
      <c r="P10" s="121"/>
    </row>
    <row r="11" spans="1:22" s="1" customFormat="1" ht="18.75" customHeight="1">
      <c r="A11" s="4"/>
      <c r="B11" s="206" t="s">
        <v>191</v>
      </c>
      <c r="C11" s="206"/>
      <c r="D11" s="206"/>
      <c r="E11" s="206"/>
      <c r="F11" s="206"/>
      <c r="G11" s="206"/>
      <c r="H11" s="206"/>
      <c r="I11" s="206"/>
      <c r="J11" s="224"/>
      <c r="K11" s="224"/>
      <c r="L11" s="224"/>
      <c r="M11" s="224"/>
      <c r="N11" s="224"/>
      <c r="O11" s="224"/>
      <c r="P11" s="224"/>
      <c r="Q11" s="224"/>
      <c r="R11" s="224"/>
      <c r="S11" s="224"/>
      <c r="T11" s="224"/>
      <c r="U11" s="224"/>
      <c r="V11" s="224"/>
    </row>
    <row r="12" spans="1:21" s="1" customFormat="1" ht="43.5" customHeight="1">
      <c r="A12" s="109"/>
      <c r="B12" s="206" t="s">
        <v>192</v>
      </c>
      <c r="C12" s="225"/>
      <c r="D12" s="225"/>
      <c r="E12" s="225"/>
      <c r="F12" s="225"/>
      <c r="G12" s="225"/>
      <c r="H12" s="225"/>
      <c r="I12" s="225"/>
      <c r="J12" s="225"/>
      <c r="K12" s="225"/>
      <c r="L12" s="225"/>
      <c r="M12" s="225"/>
      <c r="N12" s="225"/>
      <c r="O12" s="225"/>
      <c r="P12" s="225"/>
      <c r="Q12" s="225"/>
      <c r="R12" s="225"/>
      <c r="S12" s="225"/>
      <c r="T12" s="225"/>
      <c r="U12" s="225"/>
    </row>
    <row r="13" spans="1:22" s="1" customFormat="1" ht="14.25" customHeight="1">
      <c r="A13" s="4"/>
      <c r="B13" s="206"/>
      <c r="C13" s="206"/>
      <c r="D13" s="206"/>
      <c r="E13" s="206"/>
      <c r="F13" s="206"/>
      <c r="G13" s="206"/>
      <c r="H13" s="206"/>
      <c r="I13" s="206"/>
      <c r="J13" s="224"/>
      <c r="K13" s="224"/>
      <c r="L13" s="224"/>
      <c r="M13" s="224"/>
      <c r="N13" s="224"/>
      <c r="O13" s="224"/>
      <c r="P13" s="224"/>
      <c r="Q13" s="224"/>
      <c r="R13" s="224"/>
      <c r="S13" s="224"/>
      <c r="T13" s="224"/>
      <c r="U13" s="224"/>
      <c r="V13" s="224"/>
    </row>
    <row r="14" spans="1:9" s="1" customFormat="1" ht="12.75">
      <c r="A14" s="4"/>
      <c r="B14" s="204"/>
      <c r="C14" s="204"/>
      <c r="D14" s="226"/>
      <c r="E14" s="226"/>
      <c r="F14" s="226"/>
      <c r="G14" s="226"/>
      <c r="H14" s="226"/>
      <c r="I14" s="226"/>
    </row>
    <row r="15" spans="1:9" s="1" customFormat="1" ht="24">
      <c r="A15" s="109" t="s">
        <v>141</v>
      </c>
      <c r="B15" s="204" t="s">
        <v>65</v>
      </c>
      <c r="C15" s="204"/>
      <c r="D15" s="204"/>
      <c r="E15" s="204"/>
      <c r="F15" s="204"/>
      <c r="G15" s="204"/>
      <c r="H15" s="204"/>
      <c r="I15" s="204"/>
    </row>
    <row r="16" spans="1:21" s="1" customFormat="1" ht="12.75">
      <c r="A16" s="4"/>
      <c r="B16" s="5"/>
      <c r="C16" s="5"/>
      <c r="P16" s="227" t="s">
        <v>63</v>
      </c>
      <c r="Q16" s="227"/>
      <c r="R16" s="227"/>
      <c r="S16" s="227" t="s">
        <v>60</v>
      </c>
      <c r="T16" s="227"/>
      <c r="U16" s="227"/>
    </row>
    <row r="17" spans="1:21" s="1" customFormat="1" ht="12.75">
      <c r="A17" s="4"/>
      <c r="B17" s="206"/>
      <c r="C17" s="206"/>
      <c r="P17" s="228" t="s">
        <v>294</v>
      </c>
      <c r="Q17" s="229"/>
      <c r="R17" s="229"/>
      <c r="S17" s="229" t="str">
        <f>+P17</f>
        <v>31.03.2007</v>
      </c>
      <c r="T17" s="229"/>
      <c r="U17" s="229"/>
    </row>
    <row r="18" spans="1:21" s="1" customFormat="1" ht="12.75" customHeight="1">
      <c r="A18" s="4"/>
      <c r="B18" s="206"/>
      <c r="C18" s="206"/>
      <c r="P18" s="227" t="s">
        <v>61</v>
      </c>
      <c r="Q18" s="227"/>
      <c r="R18" s="227"/>
      <c r="S18" s="227" t="s">
        <v>61</v>
      </c>
      <c r="T18" s="227"/>
      <c r="U18" s="227"/>
    </row>
    <row r="19" spans="1:21" s="1" customFormat="1" ht="12.75" customHeight="1">
      <c r="A19" s="4"/>
      <c r="B19" s="230" t="s">
        <v>10</v>
      </c>
      <c r="C19" s="224"/>
      <c r="D19" s="224"/>
      <c r="E19" s="224"/>
      <c r="F19" s="224"/>
      <c r="G19" s="224"/>
      <c r="H19" s="224"/>
      <c r="I19" s="224"/>
      <c r="J19" s="224"/>
      <c r="K19" s="224"/>
      <c r="L19" s="224"/>
      <c r="M19" s="224"/>
      <c r="N19" s="224"/>
      <c r="O19" s="224"/>
      <c r="P19" s="224"/>
      <c r="Q19" s="224"/>
      <c r="R19" s="224"/>
      <c r="S19" s="231"/>
      <c r="T19" s="231"/>
      <c r="U19" s="231"/>
    </row>
    <row r="20" spans="1:21" s="1" customFormat="1" ht="12.75" customHeight="1">
      <c r="A20" s="4"/>
      <c r="B20" s="113" t="s">
        <v>66</v>
      </c>
      <c r="C20" s="113"/>
      <c r="P20" s="231">
        <v>-9</v>
      </c>
      <c r="Q20" s="231"/>
      <c r="R20" s="231"/>
      <c r="S20" s="231">
        <f>P20</f>
        <v>-9</v>
      </c>
      <c r="T20" s="231"/>
      <c r="U20" s="231"/>
    </row>
    <row r="21" spans="1:21" s="1" customFormat="1" ht="5.25" customHeight="1">
      <c r="A21" s="4"/>
      <c r="B21" s="113"/>
      <c r="C21" s="113"/>
      <c r="P21" s="231"/>
      <c r="Q21" s="231"/>
      <c r="R21" s="231"/>
      <c r="S21" s="231"/>
      <c r="T21" s="231"/>
      <c r="U21" s="231"/>
    </row>
  </sheetData>
  <mergeCells count="24">
    <mergeCell ref="P20:R20"/>
    <mergeCell ref="S20:U20"/>
    <mergeCell ref="P21:R21"/>
    <mergeCell ref="S21:U21"/>
    <mergeCell ref="B18:C18"/>
    <mergeCell ref="P18:R18"/>
    <mergeCell ref="S18:U18"/>
    <mergeCell ref="B19:R19"/>
    <mergeCell ref="S19:U19"/>
    <mergeCell ref="P16:R16"/>
    <mergeCell ref="S16:U16"/>
    <mergeCell ref="B17:C17"/>
    <mergeCell ref="P17:R17"/>
    <mergeCell ref="S17:U17"/>
    <mergeCell ref="B14:C14"/>
    <mergeCell ref="D14:F14"/>
    <mergeCell ref="G14:I14"/>
    <mergeCell ref="B15:I15"/>
    <mergeCell ref="A1:V1"/>
    <mergeCell ref="A3:V3"/>
    <mergeCell ref="B13:V13"/>
    <mergeCell ref="B9:P9"/>
    <mergeCell ref="B11:V11"/>
    <mergeCell ref="B12:U12"/>
  </mergeCells>
  <printOptions horizontalCentered="1"/>
  <pageMargins left="0.15" right="0.15" top="0.5" bottom="1" header="0.5" footer="0.5"/>
  <pageSetup horizontalDpi="600" verticalDpi="600" orientation="portrait" paperSize="9" r:id="rId1"/>
  <headerFooter alignWithMargins="0">
    <oddFooter>&amp;C&amp;"Times New Roman,Italic"&amp;8Page 8 of 15 pages</oddFooter>
  </headerFooter>
</worksheet>
</file>

<file path=xl/worksheets/sheet9.xml><?xml version="1.0" encoding="utf-8"?>
<worksheet xmlns="http://schemas.openxmlformats.org/spreadsheetml/2006/main" xmlns:r="http://schemas.openxmlformats.org/officeDocument/2006/relationships">
  <dimension ref="A1:I23"/>
  <sheetViews>
    <sheetView workbookViewId="0" topLeftCell="A1">
      <selection activeCell="C7" sqref="C7"/>
    </sheetView>
  </sheetViews>
  <sheetFormatPr defaultColWidth="9.140625" defaultRowHeight="12.75"/>
  <cols>
    <col min="1" max="1" width="3.140625" style="1" customWidth="1"/>
    <col min="2" max="2" width="1.57421875" style="1" customWidth="1"/>
    <col min="3" max="3" width="50.57421875" style="1" customWidth="1"/>
    <col min="4" max="4" width="4.140625" style="1" customWidth="1"/>
    <col min="5" max="5" width="9.140625" style="1" customWidth="1"/>
    <col min="6" max="6" width="1.8515625" style="1" customWidth="1"/>
    <col min="7" max="7" width="4.57421875" style="1" customWidth="1"/>
    <col min="8" max="8" width="2.28125" style="1" customWidth="1"/>
    <col min="9" max="9" width="10.421875" style="1" customWidth="1"/>
    <col min="10" max="16384" width="9.140625" style="1" customWidth="1"/>
  </cols>
  <sheetData>
    <row r="1" spans="1:9" ht="18.75">
      <c r="A1" s="200" t="s">
        <v>36</v>
      </c>
      <c r="B1" s="200"/>
      <c r="C1" s="200"/>
      <c r="D1" s="200"/>
      <c r="E1" s="200"/>
      <c r="F1" s="200"/>
      <c r="G1" s="200"/>
      <c r="H1" s="200"/>
      <c r="I1" s="200"/>
    </row>
    <row r="2" ht="7.5" customHeight="1"/>
    <row r="3" spans="1:9" ht="12.75">
      <c r="A3" s="236" t="str">
        <f>page5!A3</f>
        <v>Notes To The Unaudited Results For The 3rd Quarter Ended 31 March 2007</v>
      </c>
      <c r="B3" s="236"/>
      <c r="C3" s="236"/>
      <c r="D3" s="236"/>
      <c r="E3" s="236"/>
      <c r="F3" s="236"/>
      <c r="G3" s="236"/>
      <c r="H3" s="236"/>
      <c r="I3" s="236"/>
    </row>
    <row r="4" spans="1:6" ht="14.25" customHeight="1">
      <c r="A4" s="109"/>
      <c r="B4" s="111"/>
      <c r="C4" s="111"/>
      <c r="D4" s="111"/>
      <c r="E4" s="111"/>
      <c r="F4" s="111"/>
    </row>
    <row r="5" spans="1:9" ht="12.75" customHeight="1">
      <c r="A5" s="234" t="s">
        <v>62</v>
      </c>
      <c r="B5" s="234"/>
      <c r="C5" s="235" t="s">
        <v>68</v>
      </c>
      <c r="D5" s="235"/>
      <c r="E5" s="235"/>
      <c r="F5" s="235"/>
      <c r="G5" s="235"/>
      <c r="H5" s="235"/>
      <c r="I5" s="235"/>
    </row>
    <row r="6" spans="1:9" ht="52.5" customHeight="1">
      <c r="A6" s="233"/>
      <c r="B6" s="233"/>
      <c r="C6" s="205" t="s">
        <v>340</v>
      </c>
      <c r="D6" s="205"/>
      <c r="E6" s="205"/>
      <c r="F6" s="205"/>
      <c r="G6" s="205"/>
      <c r="H6" s="205"/>
      <c r="I6" s="205"/>
    </row>
    <row r="7" ht="7.5" customHeight="1"/>
    <row r="8" spans="1:9" ht="12.75" customHeight="1">
      <c r="A8" s="234" t="s">
        <v>64</v>
      </c>
      <c r="B8" s="234"/>
      <c r="C8" s="204" t="s">
        <v>70</v>
      </c>
      <c r="D8" s="204"/>
      <c r="E8" s="204"/>
      <c r="F8" s="204"/>
      <c r="G8" s="204"/>
      <c r="H8" s="204"/>
      <c r="I8" s="204"/>
    </row>
    <row r="9" spans="1:9" ht="50.25" customHeight="1">
      <c r="A9" s="233"/>
      <c r="B9" s="233"/>
      <c r="C9" s="205" t="s">
        <v>338</v>
      </c>
      <c r="D9" s="205"/>
      <c r="E9" s="205"/>
      <c r="F9" s="205"/>
      <c r="G9" s="205"/>
      <c r="H9" s="205"/>
      <c r="I9" s="205"/>
    </row>
    <row r="10" spans="1:9" ht="9.75" customHeight="1">
      <c r="A10" s="4"/>
      <c r="B10" s="4"/>
      <c r="C10" s="7"/>
      <c r="D10" s="7"/>
      <c r="E10" s="7"/>
      <c r="F10" s="7"/>
      <c r="G10" s="7"/>
      <c r="H10" s="7"/>
      <c r="I10" s="7"/>
    </row>
    <row r="11" spans="1:9" ht="12.75" customHeight="1">
      <c r="A11" s="234" t="s">
        <v>67</v>
      </c>
      <c r="B11" s="233"/>
      <c r="C11" s="235" t="s">
        <v>72</v>
      </c>
      <c r="D11" s="235"/>
      <c r="E11" s="235"/>
      <c r="F11" s="235"/>
      <c r="G11" s="235"/>
      <c r="H11" s="235"/>
      <c r="I11" s="235"/>
    </row>
    <row r="12" spans="1:9" ht="16.5" customHeight="1">
      <c r="A12" s="109"/>
      <c r="B12" s="4"/>
      <c r="C12" s="126" t="s">
        <v>184</v>
      </c>
      <c r="D12" s="127"/>
      <c r="E12" s="127"/>
      <c r="F12" s="127"/>
      <c r="G12" s="127"/>
      <c r="H12" s="127"/>
      <c r="I12" s="127"/>
    </row>
    <row r="13" spans="1:9" ht="54" customHeight="1">
      <c r="A13" s="233"/>
      <c r="B13" s="233"/>
      <c r="C13" s="232" t="s">
        <v>190</v>
      </c>
      <c r="D13" s="232"/>
      <c r="E13" s="232"/>
      <c r="F13" s="232"/>
      <c r="G13" s="232"/>
      <c r="H13" s="232"/>
      <c r="I13" s="232"/>
    </row>
    <row r="14" spans="1:9" ht="18" customHeight="1">
      <c r="A14" s="4"/>
      <c r="B14" s="4"/>
      <c r="C14" s="126" t="s">
        <v>186</v>
      </c>
      <c r="D14" s="122"/>
      <c r="E14" s="122"/>
      <c r="F14" s="122"/>
      <c r="G14" s="122"/>
      <c r="H14" s="122"/>
      <c r="I14" s="122"/>
    </row>
    <row r="15" spans="1:9" ht="50.25" customHeight="1">
      <c r="A15" s="4"/>
      <c r="B15" s="4"/>
      <c r="C15" s="232" t="s">
        <v>185</v>
      </c>
      <c r="D15" s="232"/>
      <c r="E15" s="232"/>
      <c r="F15" s="232"/>
      <c r="G15" s="232"/>
      <c r="H15" s="232"/>
      <c r="I15" s="232"/>
    </row>
    <row r="16" spans="1:9" ht="64.5" customHeight="1">
      <c r="A16" s="4"/>
      <c r="B16" s="4"/>
      <c r="C16" s="232" t="s">
        <v>5</v>
      </c>
      <c r="D16" s="232"/>
      <c r="E16" s="232"/>
      <c r="F16" s="232"/>
      <c r="G16" s="232"/>
      <c r="H16" s="232"/>
      <c r="I16" s="232"/>
    </row>
    <row r="17" spans="1:9" ht="41.25" customHeight="1">
      <c r="A17" s="4"/>
      <c r="B17" s="4"/>
      <c r="C17" s="232" t="s">
        <v>6</v>
      </c>
      <c r="D17" s="232"/>
      <c r="E17" s="232"/>
      <c r="F17" s="232"/>
      <c r="G17" s="232"/>
      <c r="H17" s="232"/>
      <c r="I17" s="232"/>
    </row>
    <row r="18" spans="1:9" ht="16.5" customHeight="1">
      <c r="A18" s="4"/>
      <c r="B18" s="4"/>
      <c r="C18" s="126" t="s">
        <v>187</v>
      </c>
      <c r="D18" s="122"/>
      <c r="E18" s="122"/>
      <c r="F18" s="122"/>
      <c r="G18" s="122"/>
      <c r="H18" s="122"/>
      <c r="I18" s="122"/>
    </row>
    <row r="19" spans="1:9" ht="66" customHeight="1">
      <c r="A19" s="4"/>
      <c r="B19" s="4"/>
      <c r="C19" s="232" t="s">
        <v>1</v>
      </c>
      <c r="D19" s="232"/>
      <c r="E19" s="232"/>
      <c r="F19" s="232"/>
      <c r="G19" s="232"/>
      <c r="H19" s="232"/>
      <c r="I19" s="232"/>
    </row>
    <row r="20" spans="1:9" ht="54" customHeight="1">
      <c r="A20" s="4"/>
      <c r="B20" s="4"/>
      <c r="C20" s="232" t="s">
        <v>2</v>
      </c>
      <c r="D20" s="232"/>
      <c r="E20" s="232"/>
      <c r="F20" s="232"/>
      <c r="G20" s="232"/>
      <c r="H20" s="232"/>
      <c r="I20" s="232"/>
    </row>
    <row r="21" spans="1:9" ht="44.25" customHeight="1">
      <c r="A21" s="4"/>
      <c r="B21" s="4"/>
      <c r="C21" s="232" t="s">
        <v>304</v>
      </c>
      <c r="D21" s="232"/>
      <c r="E21" s="232"/>
      <c r="F21" s="232"/>
      <c r="G21" s="232"/>
      <c r="H21" s="232"/>
      <c r="I21" s="232"/>
    </row>
    <row r="22" spans="1:9" ht="17.25" customHeight="1">
      <c r="A22" s="4"/>
      <c r="B22" s="4"/>
      <c r="C22" s="128" t="s">
        <v>188</v>
      </c>
      <c r="D22" s="122"/>
      <c r="E22" s="122"/>
      <c r="F22" s="122"/>
      <c r="G22" s="122"/>
      <c r="H22" s="122"/>
      <c r="I22" s="122"/>
    </row>
    <row r="23" spans="1:9" ht="51.75" customHeight="1">
      <c r="A23" s="4"/>
      <c r="B23" s="4"/>
      <c r="C23" s="232" t="s">
        <v>7</v>
      </c>
      <c r="D23" s="232"/>
      <c r="E23" s="232"/>
      <c r="F23" s="232"/>
      <c r="G23" s="232"/>
      <c r="H23" s="232"/>
      <c r="I23" s="232"/>
    </row>
  </sheetData>
  <mergeCells count="21">
    <mergeCell ref="A1:I1"/>
    <mergeCell ref="A3:I3"/>
    <mergeCell ref="A5:B5"/>
    <mergeCell ref="C5:I5"/>
    <mergeCell ref="A6:B6"/>
    <mergeCell ref="C6:I6"/>
    <mergeCell ref="A8:B8"/>
    <mergeCell ref="C8:I8"/>
    <mergeCell ref="A9:B9"/>
    <mergeCell ref="C9:I9"/>
    <mergeCell ref="A11:B11"/>
    <mergeCell ref="C11:I11"/>
    <mergeCell ref="A13:B13"/>
    <mergeCell ref="C13:I13"/>
    <mergeCell ref="C15:I15"/>
    <mergeCell ref="C16:I16"/>
    <mergeCell ref="C21:I21"/>
    <mergeCell ref="C17:I17"/>
    <mergeCell ref="C19:I19"/>
    <mergeCell ref="C23:I23"/>
    <mergeCell ref="C20:I20"/>
  </mergeCells>
  <printOptions/>
  <pageMargins left="0.5" right="0.5" top="0.75" bottom="0.25" header="0.5" footer="0.5"/>
  <pageSetup horizontalDpi="600" verticalDpi="600" orientation="portrait" paperSize="9" r:id="rId1"/>
  <headerFooter alignWithMargins="0">
    <oddFooter>&amp;C&amp;"Times New Roman,Italic"&amp;8Page 9 of 15 pages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SS</cp:lastModifiedBy>
  <cp:lastPrinted>2007-05-24T08:35:46Z</cp:lastPrinted>
  <dcterms:created xsi:type="dcterms:W3CDTF">2005-08-29T00:05:58Z</dcterms:created>
  <dcterms:modified xsi:type="dcterms:W3CDTF">2007-05-29T05:49:29Z</dcterms:modified>
  <cp:category/>
  <cp:version/>
  <cp:contentType/>
  <cp:contentStatus/>
</cp:coreProperties>
</file>