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10"/>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s>
  <definedNames>
    <definedName name="_xlnm.Print_Area" localSheetId="10">'page11'!$A$1:$H$34</definedName>
    <definedName name="_xlnm.Print_Area" localSheetId="11">'page12'!$A$1:$H$16</definedName>
  </definedNames>
  <calcPr fullCalcOnLoad="1"/>
</workbook>
</file>

<file path=xl/sharedStrings.xml><?xml version="1.0" encoding="utf-8"?>
<sst xmlns="http://schemas.openxmlformats.org/spreadsheetml/2006/main" count="479" uniqueCount="387">
  <si>
    <t>On 19 April 2004 wrote to the Board of Directors that he was negotiating with a third party with a view to a global and comprehensive settlement of his outstanding debt with the Company and requested more time to complete his negotiation. Tan Sri Ting had on various Board Meetings held in the financial year reassured the Board of his sincere intention to resolve his settlement proposal with the Company. Subsequent to the financial year ended 30 June 2006, Tan Sri Ting had placed a total sum of RM12.1 million with the Company's solicitors to enable the Group to settle certain outstanding bank borrowings.</t>
  </si>
  <si>
    <t>The Group recorded a pre-tax loss of RM5.68 million for the 1st quarter this year as compared to RM64.9 million pre-tax loss for 4th quarter ended June 2006. The loss of RM5.68 million was mainly on the interest expense and provision for depreciation and amortization expenses.</t>
  </si>
  <si>
    <t>The Directors do not propose the payment of any interim dividend for the quarter period ended 30 September 2006.</t>
  </si>
  <si>
    <t>30/9/06</t>
  </si>
  <si>
    <t>For 1st quarter, the Group has registered a turnover of RM2.55 million mainly from its construction sector, oil palm plantation and hotel business and a pre-tax loss of RM5.68 million attributed mainly on the interest expense and provision for depreciation and amortisation expenses.</t>
  </si>
  <si>
    <t>The Group had been awarded a sub-contract work worth RM20 million on the upgrading of Labuan Airport on 6 June 2006.The Group will continue to pursue other infrastructure projects to enhance the earnings base of the Group. Besides, the oil palm plantation has been generating stable income to the Group in view of the good market price of Fresh Fruit Bunch (FFB).</t>
  </si>
  <si>
    <t>Basic earnings per share is calculated by dividing the net loss attributable to the shareholders of RM5.68 million by the weighted average number of ordinary shares in issue as at 30 September 2006 of 525,968,572 shares</t>
  </si>
  <si>
    <t>Financial Report for the year ended 30 June 2006.</t>
  </si>
  <si>
    <t>Audit Matters</t>
  </si>
  <si>
    <t xml:space="preserve">    Negotiation for settlement is in progress</t>
  </si>
  <si>
    <t>The Bank had obtained a Judgement in Default of Appearance on 23 January 2001. The Company has applied to have the judgement set aside. The case is pending hearing in the Kuala Lumpur High Court. The Bank had on 17 February 2005 served originating summons for public auction of the properties charged. The Company’s lawyer has been instructed to file defence. Negotation for settlement is in progress.</t>
  </si>
  <si>
    <t>The Company's lawyer has filed our motion to the Federal Court. Negotiation for settlement is in progress.</t>
  </si>
  <si>
    <t>In the meantime, the Court granted the Bank’s application for sale of 2 parcels of land securitised to the Bank by public auction on 24 January 2005, but was not proceeded on the said date. Negotiations for settlement in progress.</t>
  </si>
  <si>
    <t>The Bank has filed a winding-up petition against the company. Substantial amount of the agreed settlement sum had been made to the Bank.</t>
  </si>
  <si>
    <t>The paid up share capital as at 30 September 2006 stood at RM525,968,572. There were no issuance and repayment of debt and equity securities, share buy-backs, share cancellation or shares held as treasury shares.</t>
  </si>
  <si>
    <t>United Overseas Bank (Malaysia) Berhad</t>
  </si>
  <si>
    <t>8,975,648.97    +                     Interest</t>
  </si>
  <si>
    <t>Operating profit/(loss) before working capital changes</t>
  </si>
  <si>
    <t>Cash generated from/(used in) operations</t>
  </si>
  <si>
    <t>Net cash generated from/(used in)operating activities</t>
  </si>
  <si>
    <t>Net increase/(decrease) in cash and cash equivalents</t>
  </si>
  <si>
    <t>Writ of Summons by Government of Malaysia for IRB to recover arrears of income tax for assessment year 1997.  This action is being defended on grounds that the assessment was erroneous.  The Company is also making a counter claim for the refund of all monies paid erroneously to IRB earlier.  Request by the Company for a re-computation of the tax was refused.  The Company had filed an appeal to the Special Commissioners for Income Tax against the 1997’s  assessment, and the appeal was heard in January and March 2005. The Special Commissioners had on 29 April 2005 issued a “deciding order” in favour of the Company’s appeal, commanded that the notice of assessment for 1997 has to be amended in accordance with the decision made by the Special Commissioners. IRB had filed an appeal to the High Court.</t>
  </si>
  <si>
    <t>1,217,535.25      +</t>
  </si>
  <si>
    <t>20,560,629.68     +            Interest</t>
  </si>
  <si>
    <t>CONDENSED CONSOLIDATED INCOME STATEMENT</t>
  </si>
  <si>
    <t>1.</t>
  </si>
  <si>
    <t>a.</t>
  </si>
  <si>
    <t>Revenue</t>
  </si>
  <si>
    <t>b.</t>
  </si>
  <si>
    <t>Investment income</t>
  </si>
  <si>
    <t>c.</t>
  </si>
  <si>
    <t>2.</t>
  </si>
  <si>
    <t>Profit/(Loss) before finance cost,</t>
  </si>
  <si>
    <t xml:space="preserve">Other income including interest </t>
  </si>
  <si>
    <t>Income</t>
  </si>
  <si>
    <t>depreciation and amortisation,</t>
  </si>
  <si>
    <t>exceptional items, income tax,</t>
  </si>
  <si>
    <t>minority interests and</t>
  </si>
  <si>
    <t>extraordinary items</t>
  </si>
  <si>
    <t>Finance cost</t>
  </si>
  <si>
    <t>Depreciation and amortisation</t>
  </si>
  <si>
    <t>d.</t>
  </si>
  <si>
    <t>Exceptional items</t>
  </si>
  <si>
    <t>e.</t>
  </si>
  <si>
    <t>and exceptional items but</t>
  </si>
  <si>
    <t xml:space="preserve">before income tax, minority </t>
  </si>
  <si>
    <t>interests and extraordinary</t>
  </si>
  <si>
    <t>items</t>
  </si>
  <si>
    <t>f.</t>
  </si>
  <si>
    <t>Share of profit of associated companies</t>
  </si>
  <si>
    <t>g.</t>
  </si>
  <si>
    <t>h.</t>
  </si>
  <si>
    <t>Income tax</t>
  </si>
  <si>
    <t>i.</t>
  </si>
  <si>
    <t>(i)</t>
  </si>
  <si>
    <t>deducting minority interests</t>
  </si>
  <si>
    <t>(ii)</t>
  </si>
  <si>
    <t>Less minority interests</t>
  </si>
  <si>
    <t>j.</t>
  </si>
  <si>
    <t xml:space="preserve">attributable to members of the </t>
  </si>
  <si>
    <t>company</t>
  </si>
  <si>
    <t xml:space="preserve">above after deducting any </t>
  </si>
  <si>
    <t xml:space="preserve">provision for preference </t>
  </si>
  <si>
    <t>dividends,</t>
  </si>
  <si>
    <t>if any :-</t>
  </si>
  <si>
    <t>Basic (Based on 525,968,572</t>
  </si>
  <si>
    <t>ordinary shares)</t>
  </si>
  <si>
    <t>Fully diluted</t>
  </si>
  <si>
    <t>INDIVIDUAL QUARTER</t>
  </si>
  <si>
    <t>CURRENT</t>
  </si>
  <si>
    <t>YEAR</t>
  </si>
  <si>
    <t>QUARTER</t>
  </si>
  <si>
    <t>RM'000</t>
  </si>
  <si>
    <t>PRECEDING</t>
  </si>
  <si>
    <t>CUMULATIVE QUARTER</t>
  </si>
  <si>
    <t>TO DATE</t>
  </si>
  <si>
    <t>PRECEDING YEAR</t>
  </si>
  <si>
    <t>CORRESPONDING</t>
  </si>
  <si>
    <t>PERIOD</t>
  </si>
  <si>
    <t>Property, plant and equipment</t>
  </si>
  <si>
    <t>Investment in Associated Companies</t>
  </si>
  <si>
    <t>3.</t>
  </si>
  <si>
    <t>Long Term Development Asset</t>
  </si>
  <si>
    <t>4.</t>
  </si>
  <si>
    <t>Current Assets</t>
  </si>
  <si>
    <t>Trade Receivables</t>
  </si>
  <si>
    <t>Other receivables</t>
  </si>
  <si>
    <t>Due from associated companies</t>
  </si>
  <si>
    <t>Cash and bank balances</t>
  </si>
  <si>
    <t>5.</t>
  </si>
  <si>
    <t>Current Liabilities</t>
  </si>
  <si>
    <t>Short Term Borrowings</t>
  </si>
  <si>
    <t>Due to customers on contracts</t>
  </si>
  <si>
    <t>Trade payables</t>
  </si>
  <si>
    <t>Other payables</t>
  </si>
  <si>
    <t>Provision for Taxation</t>
  </si>
  <si>
    <t>6.</t>
  </si>
  <si>
    <t>Net Current Assets</t>
  </si>
  <si>
    <t>7.</t>
  </si>
  <si>
    <t>Shareholders' Funds</t>
  </si>
  <si>
    <t>Share Capital</t>
  </si>
  <si>
    <t>Reserves</t>
  </si>
  <si>
    <t>Share Premium</t>
  </si>
  <si>
    <t>Accumulated losses</t>
  </si>
  <si>
    <t>Exchange Fluctuation Reserve</t>
  </si>
  <si>
    <t>8.</t>
  </si>
  <si>
    <t>Minority Interests</t>
  </si>
  <si>
    <t>9.</t>
  </si>
  <si>
    <t>10.</t>
  </si>
  <si>
    <t>Land Premium Payable</t>
  </si>
  <si>
    <t>11.</t>
  </si>
  <si>
    <t>Deferred Taxation</t>
  </si>
  <si>
    <t>AS AT END</t>
  </si>
  <si>
    <t>OF CURRENT</t>
  </si>
  <si>
    <t>AS AT PRECEDING</t>
  </si>
  <si>
    <t>FINANCIAL</t>
  </si>
  <si>
    <t>YEAR END</t>
  </si>
  <si>
    <t>RM</t>
  </si>
  <si>
    <t>The Condensed Consolidated Balance Sheet should be read in conjunction with the Annual Financial Report for the year</t>
  </si>
  <si>
    <t>Loss before taxation</t>
  </si>
  <si>
    <t>Adjustment for:</t>
  </si>
  <si>
    <t>Loss on disposal of property, plant and equipment</t>
  </si>
  <si>
    <t>Interest expense</t>
  </si>
  <si>
    <t>Interest income</t>
  </si>
  <si>
    <t>Share of profits of associated companies</t>
  </si>
  <si>
    <t>Tax paid</t>
  </si>
  <si>
    <t>Interest paid</t>
  </si>
  <si>
    <t>Interest received</t>
  </si>
  <si>
    <t>Proceeds from disposal of property, plant and equipment</t>
  </si>
  <si>
    <t>Purchase of property, plant and equipment</t>
  </si>
  <si>
    <t>Repayment of short term borrowings</t>
  </si>
  <si>
    <t>Repayment of lease and hire purchase payables</t>
  </si>
  <si>
    <t>Net cash used in financing activities</t>
  </si>
  <si>
    <t>Cash and cash equivalents at beginning of year</t>
  </si>
  <si>
    <t>Effect of exchange rate changes</t>
  </si>
  <si>
    <t>Cash and cash equivalents at end of period</t>
  </si>
  <si>
    <t>Cash and cash equivalents comprise:</t>
  </si>
  <si>
    <t>Deposits with licensed banks and other financial institution</t>
  </si>
  <si>
    <t>Bank Overdraft</t>
  </si>
  <si>
    <r>
      <t xml:space="preserve">EKRAN BERHAD </t>
    </r>
    <r>
      <rPr>
        <b/>
        <sz val="8"/>
        <rFont val="Times New Roman"/>
        <family val="1"/>
      </rPr>
      <t>(224747-K)</t>
    </r>
  </si>
  <si>
    <t>Share</t>
  </si>
  <si>
    <t>Capital</t>
  </si>
  <si>
    <t>Premium</t>
  </si>
  <si>
    <t>Exchange</t>
  </si>
  <si>
    <t>Fluctuation</t>
  </si>
  <si>
    <t>Accumulated</t>
  </si>
  <si>
    <t>Losses</t>
  </si>
  <si>
    <t>Total</t>
  </si>
  <si>
    <t>Net loss for the period</t>
  </si>
  <si>
    <t>Currency translation</t>
  </si>
  <si>
    <t>differences representing</t>
  </si>
  <si>
    <t>net gains not recognised</t>
  </si>
  <si>
    <t>in the income statement</t>
  </si>
  <si>
    <t>DESCRIPTION</t>
  </si>
  <si>
    <t>CONDENSED CONSOLIDATED STATEMENT OF CHANGES IN EQUITY</t>
  </si>
  <si>
    <t xml:space="preserve">The Condensed Consolidated Statement Of Changes In Equity should be read in conjunction with the Annual </t>
  </si>
  <si>
    <t>Accounting Policies</t>
  </si>
  <si>
    <t>(a)</t>
  </si>
  <si>
    <t>Advances to an associated company, Wembley Industries Holdings Berhad (“WIHB”)</t>
  </si>
  <si>
    <t>Current status:</t>
  </si>
  <si>
    <t>(b)</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</si>
  <si>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</si>
  <si>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</si>
  <si>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</si>
  <si>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</si>
  <si>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</si>
  <si>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</si>
  <si>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</si>
  <si>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</si>
  <si>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</si>
  <si>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</si>
  <si>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</si>
  <si>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</si>
  <si>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</si>
  <si>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</si>
  <si>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</si>
  <si>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</si>
  <si>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</si>
  <si>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</si>
  <si>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</si>
  <si>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</si>
  <si>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 xml:space="preserve">Transactions with companies in which Tan Sri Ting has </t>
  </si>
  <si>
    <t xml:space="preserve">   substantial financial interest :</t>
  </si>
  <si>
    <t>Interest income from Mashyur Mutiara Sdn Bhd</t>
  </si>
  <si>
    <t>Transactions with related companies:</t>
  </si>
  <si>
    <t xml:space="preserve">   Interest income from subsidiaries</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</si>
  <si>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</si>
  <si>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</si>
  <si>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</si>
  <si>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</si>
  <si>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</si>
  <si>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</si>
  <si>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</si>
  <si>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</si>
  <si>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</si>
  <si>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</si>
  <si>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</si>
  <si>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</si>
  <si>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</si>
  <si>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</si>
  <si>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</si>
  <si>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</si>
  <si>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</si>
  <si>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</si>
  <si>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</si>
  <si>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</si>
  <si>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</si>
  <si>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</si>
  <si>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</si>
  <si>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</si>
  <si>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</si>
  <si>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</si>
  <si>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</si>
  <si>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</si>
  <si>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</si>
  <si>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</si>
  <si>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</si>
  <si>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</si>
  <si>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Affin Bank Berhad</t>
  </si>
  <si>
    <t>The Bank obtained Summary Judgement against the two defendants.  An appeal to the Judge was filed on the 19 May 2004 against the Senior Assistant Registrar’s judgement.</t>
  </si>
  <si>
    <t>RHB Bank Berhad</t>
  </si>
  <si>
    <t>The Bank entered Judgement In Default of Appearance against the Company on 23 October 2003.  The Company applied to the High Court to set aside the judgement on grounds that the judgement was unreasonably obtained.</t>
  </si>
  <si>
    <t>AmBank Berhad</t>
  </si>
  <si>
    <t>(Arab Malaysian Bank Berhad)</t>
  </si>
  <si>
    <t>The Bank has taken out a writ of summons against the Company. The Company’s Defence has been filed.</t>
  </si>
  <si>
    <t>Inland Revenue Board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</si>
  <si>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</si>
  <si>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</si>
  <si>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</si>
  <si>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</si>
  <si>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</si>
  <si>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</si>
  <si>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</si>
  <si>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</si>
  <si>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</si>
  <si>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</si>
  <si>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</si>
  <si>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</si>
  <si>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</si>
  <si>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</si>
  <si>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</si>
  <si>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</si>
  <si>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</si>
  <si>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</si>
  <si>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</si>
  <si>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</si>
  <si>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</si>
  <si>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</si>
  <si>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</si>
  <si>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</si>
  <si>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</si>
  <si>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</si>
  <si>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</si>
  <si>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</si>
  <si>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</si>
  <si>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</si>
  <si>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</si>
  <si>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</si>
  <si>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19,033,660.42                                                                                                                                                                  +                Interest</t>
  </si>
  <si>
    <t>6,342,217.16       +            Interest</t>
  </si>
  <si>
    <t>+           Interest</t>
  </si>
  <si>
    <t>28,426,953.08   +                Interest</t>
  </si>
  <si>
    <t>sen</t>
  </si>
  <si>
    <t>Turnover</t>
  </si>
  <si>
    <t>Profit/(Loss) Before tax</t>
  </si>
  <si>
    <t>Total Assets Employed</t>
  </si>
  <si>
    <t>interests and extraordinary items</t>
  </si>
  <si>
    <t>Balance as at 1 July 2005</t>
  </si>
  <si>
    <t>(Increase)/decrease in due from customers for construction contracts</t>
  </si>
  <si>
    <t>The interim financial report of the Group was prepared in line with MASB 26, Interim Financial Reporting and Listing Requirements of the Bursa Malaysia Securities Berhad.</t>
  </si>
  <si>
    <t>12 months</t>
  </si>
  <si>
    <t xml:space="preserve">The Condensed Consolidated Income Statement should be read in conjunction with the Annual Financial Report for the </t>
  </si>
  <si>
    <t xml:space="preserve">The Condensed Consolidated Cash Flow Statement should be read in conjunction with the Annual Financial Report for the </t>
  </si>
  <si>
    <t>CASH FLOWS FROM OPERATING ACTIVITIES</t>
  </si>
  <si>
    <t>CASH FLOWS FROM FINANCING ACTIVITIES</t>
  </si>
  <si>
    <t>CASH FLOWS FROM INVESTING ACTIVITIES</t>
  </si>
  <si>
    <t>Net cash generated from investing activities</t>
  </si>
  <si>
    <t>25,036,323.98     +                    Interest</t>
  </si>
  <si>
    <t>Depreciation</t>
  </si>
  <si>
    <t>Tan Sri Ting had effected repayment of RM246.5 million, thus leaving a balance of RM466.4 million prior to consideration of the proposed discount. A provision for doubtful recovery has been made in the previous financial year ended 30 June 2004 for the RM148.9 million discount leaving a net balance of RM317.5 million in the financial statements. The Auditors are unable to ascertain whether any further provision for doubtful recovery is required for Tan Sri Ting's remaining obligations.</t>
  </si>
  <si>
    <t>There were no contingent liabilities and contingent assets at the date of this report.</t>
  </si>
  <si>
    <t>12.</t>
  </si>
  <si>
    <t>23.</t>
  </si>
  <si>
    <t>22.</t>
  </si>
  <si>
    <t>21.</t>
  </si>
  <si>
    <t>19.</t>
  </si>
  <si>
    <t>18.</t>
  </si>
  <si>
    <t>Inventories</t>
  </si>
  <si>
    <t>Hotel Business</t>
  </si>
  <si>
    <t>Acquisition of a subsidiary</t>
  </si>
  <si>
    <t>Significant and Subsequent Events</t>
  </si>
  <si>
    <t>Write back of provision for doubtful debts</t>
  </si>
  <si>
    <t>Profit/(Loss) after interest on borrowing,</t>
  </si>
  <si>
    <t>Profit/(Loss) before taxation, minority</t>
  </si>
  <si>
    <t>Profit/(Loss) after taxation before</t>
  </si>
  <si>
    <t>Net profit/(loss) after taxation</t>
  </si>
  <si>
    <t>Profit/(Loss) per share based on 2 (j)</t>
  </si>
  <si>
    <t>Net assets per share attributable to</t>
  </si>
  <si>
    <t>ordinary equity holders of the parent</t>
  </si>
  <si>
    <t>Loss on written off of prescribed input taxes</t>
  </si>
  <si>
    <t>Payment of land premium</t>
  </si>
  <si>
    <t>for the amount owing from Wembley Group.</t>
  </si>
  <si>
    <t>Waiver of loan amount</t>
  </si>
  <si>
    <t>Provision for dimunition in investment</t>
  </si>
  <si>
    <t>Provision for doubtful debts</t>
  </si>
  <si>
    <t>UNAUDITED RESULTS OF THE GROUP FOR THE 1ST QUARTER ENDED 30 SEPTEMBER 2006</t>
  </si>
  <si>
    <t xml:space="preserve">The Board of Directors of Ekran Berhad wishes to announce the unaudited results of the Group for the first quarter ended </t>
  </si>
  <si>
    <t>30 September 2006.</t>
  </si>
  <si>
    <t>year ended 30 June 2006.</t>
  </si>
  <si>
    <t>CONDENSED CONSOLIDATED BALANCE SHEET AS AT 30 SEPTEMBER 2006</t>
  </si>
  <si>
    <t>ended 30 June 2006.</t>
  </si>
  <si>
    <t xml:space="preserve"> CONDENSED CONSOLIDATED CASH FLOW STATEMENT FOR THE PERIOD ENDED 30 SEPTEMBER 2006</t>
  </si>
  <si>
    <t>(Increase)/decrease in inventories</t>
  </si>
  <si>
    <t>(Increase)/decrease in receivables</t>
  </si>
  <si>
    <t>(Increase)/decrease in due from associated companies</t>
  </si>
  <si>
    <t>Increase/(decrease) in payables</t>
  </si>
  <si>
    <t>FOR THE PERIOD ENDED 30 SEPTEMBER 2006</t>
  </si>
  <si>
    <t xml:space="preserve">3 MONTHS PERIOD ENDED </t>
  </si>
  <si>
    <t>30 SEPTEMBER 2005</t>
  </si>
  <si>
    <t>Balance at 30 September 2005</t>
  </si>
  <si>
    <t>30 SEPTEMBER 2006</t>
  </si>
  <si>
    <t>Balance as at 1 July 2006</t>
  </si>
  <si>
    <t>Balance at 30 September 2006</t>
  </si>
  <si>
    <t>NOTES TO THE UNAUDITED RESULTS FOR THE 1ST QUARTER ENDED 30 SEPTEMBER 2006</t>
  </si>
  <si>
    <t>The accounting policies and methods of computation adopted by the Group in this interim financial report are consistent with those adopted in the financial statements for the year ended 30 June 2006.</t>
  </si>
  <si>
    <t>There were no profits on sale of unquoted investments and/or properties for the current financial period ended 30 September 2006.</t>
  </si>
  <si>
    <t>There was no purchase or disposal of quoted securities for the current financial period ended 30 September 2006.</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</si>
  <si>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 At this juncture, the said application of uplifting has not been granted by Bursa Securities of which the Company is required to submit a Regularization Plan in accordance with the requirements of the Amended PN17.</t>
  </si>
  <si>
    <t>(iii)</t>
  </si>
  <si>
    <t>(iv)</t>
  </si>
  <si>
    <t>Status of Corporate Proposals</t>
  </si>
  <si>
    <t>20.</t>
  </si>
  <si>
    <t>As provided in the supplemental agreement dated 16 April 2003, the beneficial ownership of the shares in the hotel companies is deemed to pass from Nusantara to the Company on the Completion Date. However, the transfer documents of the hotel companies presently still remain with the stakeholder until such time that Tan Sri Ting meets the conditions of the security for the Assigned Debt.</t>
  </si>
  <si>
    <t>The shareholders of the Company approved the Proposed Hotel-Co Acquisitions on 28 September 2001. On 16 April 2003, the Company, entered into a supplemental agreement with Nusantara to extend the fulfilment of the conditions precedent of the agreement to 16 April 2003. The sale and purchase agreement for the Proposed Hotel-Co Acquisitions has since been completed in accordance with the said agreement on 16 April 2003 ("Completion Date").</t>
  </si>
  <si>
    <t>The purchase consideration of RM200.0 million is to be satisfied by the absolute assignment to Aset Nusantara Sdn Bhd ("Nusantara") by the Company of the debt of RM200.0 million ("Assigned Debt") owing by Tan Sri Ting to the Company.  The Deed of Assignment of the debt had been duly executed and placed with the stakeholders.</t>
  </si>
  <si>
    <t>The above purchase consideration of RM200.0 million in cash for the Proposed Hotel Co Acquisitions shall be set off against the Aggregate amount of RM712,939,000 owing to the Company by Tan Sri Ting.</t>
  </si>
  <si>
    <t>The Foreign Investment Committee (“FIC”) approved the Proposed Hotel-Co Acquisitions on 17 September 2001. The shareholders of Granite Industries Berhad (“GIB”) approved the proposed disposal of the 4 hotel companies to Ekran Berhad on 28 December 2002.</t>
  </si>
  <si>
    <t>The entire equity interest in Vital Orient Sdn Bhd comprising 57,925,000 ordinary shares of RM1.00 each for a consideration of RM25 million.</t>
  </si>
  <si>
    <t>(d)</t>
  </si>
  <si>
    <t>The entire equity interest in Mashyur Mutiara Sdn Bhd comprising 75,441,000 ordinary shares of RM1.00 each for a consideration of RM75 million; and</t>
  </si>
  <si>
    <t>(c)</t>
  </si>
  <si>
    <t>The entire equity interest in Home and Hotel Holding Sdn Bhd comprising 56,629,000 ordinary shares of RM1.00 each for a consideration of RM65 million;</t>
  </si>
  <si>
    <t xml:space="preserve">(b)  </t>
  </si>
  <si>
    <t>The entire equity interest in Accruvest Hotel Management Sdn Bhd comprising 93,707,000 ordinary shares of RM1.00 each for a consideration of RM35 million;</t>
  </si>
  <si>
    <t>The proposed acquisitions of the following hotel companies for a total purchase consideration of RM200 million (“Proposed Hotel-Co Acquisitions”):</t>
  </si>
  <si>
    <t>The following proposals are pending completion:</t>
  </si>
  <si>
    <t>Direct cash payment of RM37.632 million by Tan Sri Ting due on 31 March 2002 was extended by the Board of Directors to 30 June 2003.</t>
  </si>
  <si>
    <t>The cash payment of RM228,821,687.65 by Tan Sri Ting pursuant to the Settlement Agreements at the times and in the following manner:</t>
  </si>
  <si>
    <t>Instalment</t>
  </si>
  <si>
    <t>Date of Payment</t>
  </si>
  <si>
    <t>Amount</t>
  </si>
  <si>
    <t>1 st</t>
  </si>
  <si>
    <t>31.12.2001</t>
  </si>
  <si>
    <t xml:space="preserve">                                                                                                                                                                                                                     On 23 April 2002, the Board agreed to extend the repayment by Tan Sri Ting until the completion of the proposed  acquisitions of the entire equity interest in Langkasuka Resort Sdn Bhd and Aquabeat Langkawi Sdn Bhd which were announced on 3 May 2002. The approval of the shareholders of Ekran will be sought.
</t>
  </si>
  <si>
    <t>2nd</t>
  </si>
  <si>
    <t>31.03.2002</t>
  </si>
  <si>
    <t>3rd</t>
  </si>
  <si>
    <t>30.06.2002</t>
  </si>
  <si>
    <t>On 25 October 2002, the Board had agreed, subject to the approval of the shareholders of Ekran, to grant Tan Sri Ting an extension of time until 30 June 2003 for the repayment of the cash instalment. The approval of the shareholders of Ekran will be sought.</t>
  </si>
  <si>
    <t>4th</t>
  </si>
  <si>
    <t>30.09.2002</t>
  </si>
  <si>
    <t>5th</t>
  </si>
  <si>
    <t>31.12.2002</t>
  </si>
  <si>
    <t>6th</t>
  </si>
  <si>
    <t>31.03.2003</t>
  </si>
  <si>
    <t>7th</t>
  </si>
  <si>
    <t>30.06.2003</t>
  </si>
  <si>
    <t>Due.</t>
  </si>
  <si>
    <t>8th</t>
  </si>
  <si>
    <t>30.09.2003</t>
  </si>
  <si>
    <t>9th</t>
  </si>
  <si>
    <t>31.12.2003</t>
  </si>
  <si>
    <t>10th</t>
  </si>
  <si>
    <t>31.03.2004</t>
  </si>
  <si>
    <t>11th</t>
  </si>
  <si>
    <t>30.06.2004</t>
  </si>
  <si>
    <t>12th</t>
  </si>
  <si>
    <t>30.09.2004</t>
  </si>
  <si>
    <t>On 1 July 2003, the Company announced that it has received a proposed revised settlement and extension of time from Tan Sri Ting.  The proposed offer of revised settlement from Tan Sri Ting totalling RM317.525 million (from a balance outstanding amount of RM466.454 million), as detailed in the Company’s announcement dated 12 July 2003, will be completed within 14 days from the date of approval from the shareholders of Ekran for the said proposed offer of revised settlement.  Tan Sri Ting has todate paid to the Company a total sum of RM246.485 million.  With the proposed offer of revised settlement, Tan Sri Ting would be making a total final payment sum of RM564.010 million out of the amount of RM712.939 million owing to Ekran.  The proposed final settlement sum of RM564.010 million represents a discount of 21% from the total amount due.  The Board will be making an appropriate recommendation to the shareholders of Ekran upon obtaining the advice of the Company’s advisers as well as that of an independent adviser for minority shareholders.</t>
  </si>
  <si>
    <t>In October 2003 while the advisers were working on the revised settlement proposal, Tan Sri informed the Board that there might be a variation to his previous settlement proposal.  Tan Sri said that he is looking into the possibility of a new proposal which involves injection of assets by a third party.  Tan Sri said that he shall present the new proposal to the Board once negotiations with the party concerned are finalised.  For this reason, the advisers were then advised by the Company to put on hold the preparation of the circular to shareholders.</t>
  </si>
  <si>
    <t>On 30 April 2002, the Company entered into two sale and purchase agreements with Tan Sri Dato’ Paduka (Dr) Ting Pek Khiing (“Tan Sri Ting”), Asli bin Edi and Gilbert Asen Ak Maju (“the Vendors”) for the acquisition of the following :</t>
  </si>
  <si>
    <t>the entire equity interest in Langkasuka Resort Sdn Bhd (“LRSB”) representing 8  ordinary shares of RM1.00 each for a cash consideration of RM11,600,000; and</t>
  </si>
  <si>
    <t>the entire equity interest in Aquabeat Langkawi Sdn Bhd (“ALSB”) representing 400 ordinary shares of RM1.00 each for a cash consideration of RM400.</t>
  </si>
  <si>
    <t>The above proposed acquisitions were subject to the approvals of the FIC and the shareholders of Ekran Berhad which are still pending.</t>
  </si>
  <si>
    <t>In the audited accounts for the financial year ended 30 June 2006, the auditors gave an "except for" opinion on the financial statement. The matters highlighted were as follows :-</t>
  </si>
  <si>
    <t xml:space="preserve">No further advances has been made to WIHB and full provision for doubtful debt had been made </t>
  </si>
  <si>
    <t>Subsequent to the financial year ended 30 June 2006, Tan Sri Ting had placed a total sum of RM12.1 million with the Company's solicitors to enable the Group to settle certain outstanding bank borrowings.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</si>
</sst>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s>
  <fonts count="27">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sz val="8"/>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sz val="9"/>
      <name val="Times New Roman"/>
      <family val="1"/>
    </font>
  </fonts>
  <fills count="2">
    <fill>
      <patternFill/>
    </fill>
    <fill>
      <patternFill patternType="gray125"/>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ck"/>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312">
    <xf numFmtId="0" fontId="0" fillId="0" borderId="0" xfId="0" applyAlignment="1">
      <alignment/>
    </xf>
    <xf numFmtId="0" fontId="1" fillId="0" borderId="0" xfId="0" applyFont="1" applyAlignment="1">
      <alignment/>
    </xf>
    <xf numFmtId="0" fontId="3" fillId="0" borderId="0" xfId="0" applyFont="1" applyAlignment="1" quotePrefix="1">
      <alignment/>
    </xf>
    <xf numFmtId="0" fontId="1" fillId="0" borderId="0" xfId="0" applyFont="1" applyAlignment="1">
      <alignment horizontal="center"/>
    </xf>
    <xf numFmtId="0" fontId="1" fillId="0" borderId="0" xfId="0" applyFont="1" applyAlignment="1" quotePrefix="1">
      <alignment horizontal="center"/>
    </xf>
    <xf numFmtId="3" fontId="1" fillId="0" borderId="0" xfId="0" applyNumberFormat="1" applyFont="1" applyAlignment="1">
      <alignment/>
    </xf>
    <xf numFmtId="0" fontId="4"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1" fillId="0" borderId="0" xfId="0" applyFont="1" applyBorder="1" applyAlignment="1" quotePrefix="1">
      <alignment horizontal="left"/>
    </xf>
    <xf numFmtId="0" fontId="3" fillId="0" borderId="0" xfId="0" applyFont="1" applyAlignment="1">
      <alignment/>
    </xf>
    <xf numFmtId="0" fontId="6" fillId="0" borderId="0" xfId="0" applyFont="1" applyAlignment="1">
      <alignment horizontal="center"/>
    </xf>
    <xf numFmtId="14" fontId="6" fillId="0" borderId="0" xfId="0" applyNumberFormat="1" applyFont="1" applyAlignment="1">
      <alignment/>
    </xf>
    <xf numFmtId="0" fontId="1" fillId="0" borderId="0" xfId="0" applyFont="1" applyAlignment="1">
      <alignment horizontal="left"/>
    </xf>
    <xf numFmtId="0" fontId="1" fillId="0" borderId="1" xfId="0"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0" fontId="3" fillId="0" borderId="0" xfId="0" applyFont="1" applyBorder="1" applyAlignment="1">
      <alignment horizontal="center"/>
    </xf>
    <xf numFmtId="0" fontId="1" fillId="0" borderId="5" xfId="0" applyFont="1" applyBorder="1" applyAlignment="1">
      <alignment/>
    </xf>
    <xf numFmtId="14" fontId="1" fillId="0" borderId="4" xfId="0" applyNumberFormat="1" applyFont="1" applyBorder="1" applyAlignment="1">
      <alignment/>
    </xf>
    <xf numFmtId="0" fontId="1" fillId="0" borderId="6" xfId="0" applyFont="1" applyBorder="1" applyAlignment="1">
      <alignment/>
    </xf>
    <xf numFmtId="0" fontId="3" fillId="0" borderId="7" xfId="0" applyFont="1" applyBorder="1" applyAlignment="1">
      <alignment horizontal="center"/>
    </xf>
    <xf numFmtId="0" fontId="1" fillId="0" borderId="8" xfId="0" applyFont="1" applyBorder="1" applyAlignment="1">
      <alignment/>
    </xf>
    <xf numFmtId="0" fontId="3" fillId="0" borderId="0" xfId="0" applyFont="1" applyAlignment="1">
      <alignment horizontal="left"/>
    </xf>
    <xf numFmtId="3" fontId="3" fillId="0" borderId="0" xfId="0" applyNumberFormat="1" applyFont="1" applyAlignment="1">
      <alignment/>
    </xf>
    <xf numFmtId="3" fontId="1" fillId="0" borderId="0" xfId="0" applyNumberFormat="1" applyFont="1" applyBorder="1" applyAlignment="1">
      <alignment/>
    </xf>
    <xf numFmtId="3" fontId="3" fillId="0" borderId="0" xfId="0" applyNumberFormat="1" applyFont="1" applyBorder="1" applyAlignment="1">
      <alignment/>
    </xf>
    <xf numFmtId="3" fontId="3" fillId="0" borderId="7" xfId="0" applyNumberFormat="1" applyFont="1" applyBorder="1" applyAlignment="1">
      <alignment/>
    </xf>
    <xf numFmtId="3" fontId="1" fillId="0" borderId="7" xfId="0" applyNumberFormat="1" applyFont="1" applyBorder="1" applyAlignment="1">
      <alignment/>
    </xf>
    <xf numFmtId="3" fontId="1" fillId="0" borderId="9" xfId="0" applyNumberFormat="1" applyFont="1" applyBorder="1" applyAlignment="1">
      <alignment/>
    </xf>
    <xf numFmtId="0" fontId="3" fillId="0" borderId="0" xfId="0" applyFont="1" applyAlignment="1">
      <alignment horizontal="right"/>
    </xf>
    <xf numFmtId="0" fontId="1" fillId="0" borderId="0" xfId="0" applyFont="1" applyBorder="1" applyAlignment="1">
      <alignment/>
    </xf>
    <xf numFmtId="0" fontId="7" fillId="0" borderId="0" xfId="0" applyFont="1" applyBorder="1" applyAlignment="1">
      <alignment horizontal="center"/>
    </xf>
    <xf numFmtId="0" fontId="3" fillId="0" borderId="0" xfId="0" applyFont="1" applyBorder="1" applyAlignment="1">
      <alignment/>
    </xf>
    <xf numFmtId="0" fontId="1" fillId="0" borderId="0" xfId="0" applyFont="1" applyBorder="1" applyAlignment="1">
      <alignment horizontal="left"/>
    </xf>
    <xf numFmtId="14" fontId="1" fillId="0" borderId="0" xfId="0" applyNumberFormat="1" applyFont="1" applyBorder="1" applyAlignment="1">
      <alignment/>
    </xf>
    <xf numFmtId="0" fontId="3" fillId="0" borderId="0" xfId="0" applyFont="1" applyBorder="1" applyAlignment="1" quotePrefix="1">
      <alignment/>
    </xf>
    <xf numFmtId="0" fontId="3" fillId="0" borderId="0" xfId="0" applyFont="1" applyBorder="1" applyAlignment="1">
      <alignment horizontal="left"/>
    </xf>
    <xf numFmtId="0" fontId="1" fillId="0" borderId="0" xfId="0" applyFont="1" applyBorder="1" applyAlignment="1" quotePrefix="1">
      <alignment/>
    </xf>
    <xf numFmtId="0" fontId="1" fillId="0" borderId="7" xfId="0" applyFont="1" applyBorder="1" applyAlignment="1">
      <alignment/>
    </xf>
    <xf numFmtId="0" fontId="6" fillId="0" borderId="0" xfId="0" applyFont="1" applyAlignment="1">
      <alignment horizontal="left"/>
    </xf>
    <xf numFmtId="0" fontId="6" fillId="0" borderId="1" xfId="0" applyFont="1" applyBorder="1" applyAlignment="1">
      <alignment/>
    </xf>
    <xf numFmtId="0" fontId="7" fillId="0" borderId="2" xfId="0" applyFont="1" applyBorder="1" applyAlignment="1">
      <alignment horizontal="center"/>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14" fontId="6" fillId="0" borderId="4" xfId="0" applyNumberFormat="1" applyFont="1" applyBorder="1" applyAlignment="1">
      <alignment/>
    </xf>
    <xf numFmtId="14" fontId="7" fillId="0" borderId="0" xfId="0" applyNumberFormat="1" applyFont="1" applyBorder="1" applyAlignment="1">
      <alignment horizontal="center"/>
    </xf>
    <xf numFmtId="0" fontId="6" fillId="0" borderId="2" xfId="0" applyFont="1" applyBorder="1" applyAlignment="1">
      <alignment horizontal="left"/>
    </xf>
    <xf numFmtId="0" fontId="6" fillId="0" borderId="2"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0" fontId="1" fillId="0" borderId="7"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xf>
    <xf numFmtId="0" fontId="3" fillId="0" borderId="4" xfId="0" applyFont="1" applyBorder="1" applyAlignment="1" quotePrefix="1">
      <alignment/>
    </xf>
    <xf numFmtId="15" fontId="3" fillId="0" borderId="0" xfId="0" applyNumberFormat="1" applyFont="1" applyBorder="1" applyAlignment="1" quotePrefix="1">
      <alignment/>
    </xf>
    <xf numFmtId="0" fontId="3" fillId="0" borderId="4" xfId="0" applyFont="1" applyBorder="1" applyAlignment="1">
      <alignment/>
    </xf>
    <xf numFmtId="0" fontId="3" fillId="0" borderId="5" xfId="0" applyFont="1" applyBorder="1" applyAlignment="1">
      <alignment/>
    </xf>
    <xf numFmtId="0" fontId="10" fillId="0" borderId="0" xfId="0" applyFont="1" applyAlignment="1">
      <alignment vertical="top" wrapText="1"/>
    </xf>
    <xf numFmtId="0" fontId="8"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justify" vertical="top" wrapText="1"/>
    </xf>
    <xf numFmtId="0" fontId="11" fillId="0" borderId="0" xfId="0" applyFont="1" applyAlignment="1">
      <alignment vertical="top" wrapText="1"/>
    </xf>
    <xf numFmtId="0" fontId="1" fillId="0" borderId="0" xfId="0" applyFont="1" applyAlignment="1">
      <alignment vertical="top" wrapText="1"/>
    </xf>
    <xf numFmtId="0" fontId="11" fillId="0" borderId="0" xfId="0" applyFont="1" applyAlignment="1">
      <alignment horizontal="right" vertical="top" wrapText="1"/>
    </xf>
    <xf numFmtId="0" fontId="8" fillId="0" borderId="0" xfId="0" applyFont="1" applyAlignment="1">
      <alignment horizontal="center" vertical="top" wrapText="1"/>
    </xf>
    <xf numFmtId="0" fontId="12" fillId="0" borderId="0" xfId="0" applyFont="1" applyAlignment="1">
      <alignment horizontal="center" vertical="top" wrapText="1"/>
    </xf>
    <xf numFmtId="0" fontId="11" fillId="0" borderId="0" xfId="0" applyFont="1" applyAlignment="1">
      <alignment horizontal="center" wrapText="1"/>
    </xf>
    <xf numFmtId="0" fontId="11" fillId="0" borderId="0" xfId="0" applyFont="1" applyAlignment="1">
      <alignment horizontal="right" wrapText="1"/>
    </xf>
    <xf numFmtId="0" fontId="11" fillId="0" borderId="0" xfId="0" applyFont="1" applyAlignment="1">
      <alignment horizontal="center" vertical="top" wrapText="1"/>
    </xf>
    <xf numFmtId="0" fontId="8" fillId="0" borderId="0" xfId="0" applyFont="1" applyBorder="1" applyAlignment="1">
      <alignment horizontal="center" wrapText="1"/>
    </xf>
    <xf numFmtId="3" fontId="11" fillId="0" borderId="0" xfId="0" applyNumberFormat="1" applyFont="1" applyAlignment="1">
      <alignment horizontal="center" vertical="top" wrapText="1"/>
    </xf>
    <xf numFmtId="0" fontId="10" fillId="0" borderId="10" xfId="0" applyFont="1" applyBorder="1" applyAlignment="1">
      <alignment horizontal="right" vertical="top" wrapText="1"/>
    </xf>
    <xf numFmtId="0" fontId="1" fillId="0" borderId="0" xfId="0" applyFont="1" applyAlignment="1">
      <alignment wrapText="1"/>
    </xf>
    <xf numFmtId="3" fontId="11" fillId="0" borderId="0" xfId="0" applyNumberFormat="1" applyFont="1" applyBorder="1" applyAlignment="1">
      <alignment horizontal="right" wrapText="1"/>
    </xf>
    <xf numFmtId="0" fontId="1" fillId="0" borderId="11" xfId="0" applyFont="1" applyBorder="1" applyAlignment="1">
      <alignment vertical="top" wrapText="1"/>
    </xf>
    <xf numFmtId="0" fontId="1" fillId="0" borderId="10" xfId="0" applyFont="1" applyBorder="1" applyAlignment="1">
      <alignment vertical="top" wrapText="1"/>
    </xf>
    <xf numFmtId="3" fontId="11" fillId="0" borderId="0" xfId="0" applyNumberFormat="1" applyFont="1" applyAlignment="1">
      <alignment horizontal="right" wrapText="1"/>
    </xf>
    <xf numFmtId="0" fontId="1" fillId="0" borderId="0" xfId="0" applyFont="1" applyBorder="1" applyAlignment="1">
      <alignment vertical="top" wrapText="1"/>
    </xf>
    <xf numFmtId="0" fontId="13" fillId="0" borderId="0" xfId="0" applyFont="1" applyAlignment="1">
      <alignment horizontal="center" vertical="top" wrapText="1"/>
    </xf>
    <xf numFmtId="14" fontId="13" fillId="0" borderId="0" xfId="0" applyNumberFormat="1" applyFont="1" applyAlignment="1">
      <alignment horizontal="center" vertical="top" wrapText="1"/>
    </xf>
    <xf numFmtId="0" fontId="14" fillId="0" borderId="0" xfId="0" applyFont="1"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horizontal="left" vertical="top" wrapText="1"/>
    </xf>
    <xf numFmtId="0" fontId="15" fillId="0" borderId="0" xfId="0" applyFont="1" applyAlignment="1">
      <alignment/>
    </xf>
    <xf numFmtId="0" fontId="16" fillId="0" borderId="0" xfId="0" applyFont="1" applyAlignment="1">
      <alignment horizontal="left" vertical="top" wrapText="1"/>
    </xf>
    <xf numFmtId="0" fontId="16" fillId="0" borderId="0" xfId="0" applyFont="1" applyAlignment="1">
      <alignment vertical="top" wrapText="1"/>
    </xf>
    <xf numFmtId="3" fontId="11" fillId="0" borderId="0" xfId="0" applyNumberFormat="1" applyFont="1" applyAlignment="1">
      <alignment vertical="top" wrapText="1"/>
    </xf>
    <xf numFmtId="3" fontId="11" fillId="0" borderId="7" xfId="0" applyNumberFormat="1" applyFont="1" applyBorder="1" applyAlignment="1">
      <alignment vertical="top" wrapText="1"/>
    </xf>
    <xf numFmtId="3" fontId="11" fillId="0" borderId="0" xfId="0" applyNumberFormat="1"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xf>
    <xf numFmtId="0" fontId="8" fillId="0" borderId="0" xfId="0" applyFont="1" applyBorder="1" applyAlignment="1">
      <alignment vertical="top" wrapText="1"/>
    </xf>
    <xf numFmtId="3" fontId="8" fillId="0" borderId="0" xfId="0" applyNumberFormat="1" applyFont="1" applyBorder="1" applyAlignment="1">
      <alignment vertical="top" wrapText="1"/>
    </xf>
    <xf numFmtId="0" fontId="14" fillId="0" borderId="0" xfId="0" applyFont="1" applyBorder="1" applyAlignment="1">
      <alignment/>
    </xf>
    <xf numFmtId="0" fontId="2"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0" fontId="12" fillId="0" borderId="0" xfId="0" applyFont="1" applyAlignment="1">
      <alignment horizontal="right" vertical="top" wrapText="1"/>
    </xf>
    <xf numFmtId="0" fontId="11" fillId="0" borderId="0" xfId="0" applyFont="1" applyBorder="1" applyAlignment="1">
      <alignment horizontal="right" wrapText="1"/>
    </xf>
    <xf numFmtId="0" fontId="11" fillId="0" borderId="0" xfId="0" applyFont="1" applyBorder="1" applyAlignment="1">
      <alignment horizontal="justify" vertical="top" wrapText="1"/>
    </xf>
    <xf numFmtId="14" fontId="12" fillId="0" borderId="0" xfId="0" applyNumberFormat="1" applyFont="1" applyBorder="1" applyAlignment="1">
      <alignment horizontal="right" vertical="top" wrapText="1"/>
    </xf>
    <xf numFmtId="0" fontId="12" fillId="0" borderId="0" xfId="0" applyFont="1" applyBorder="1" applyAlignment="1">
      <alignment horizontal="right" vertical="top" wrapText="1"/>
    </xf>
    <xf numFmtId="0" fontId="8" fillId="0" borderId="0" xfId="0" applyFont="1" applyBorder="1" applyAlignment="1">
      <alignment horizontal="right" wrapText="1"/>
    </xf>
    <xf numFmtId="3" fontId="8" fillId="0" borderId="0" xfId="0" applyNumberFormat="1" applyFont="1" applyBorder="1" applyAlignment="1">
      <alignment horizontal="right" wrapText="1"/>
    </xf>
    <xf numFmtId="4" fontId="1" fillId="0" borderId="11"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9" fillId="0" borderId="0" xfId="0" applyFont="1" applyAlignment="1" quotePrefix="1">
      <alignment vertical="top" wrapText="1"/>
    </xf>
    <xf numFmtId="0" fontId="16"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11" fillId="0" borderId="6" xfId="0" applyFont="1" applyBorder="1" applyAlignment="1">
      <alignment vertical="top" wrapText="1"/>
    </xf>
    <xf numFmtId="0" fontId="11" fillId="0" borderId="8" xfId="0" applyFont="1" applyBorder="1" applyAlignment="1">
      <alignment vertical="top" wrapText="1"/>
    </xf>
    <xf numFmtId="0" fontId="17" fillId="0" borderId="1" xfId="0" applyFont="1" applyBorder="1" applyAlignment="1">
      <alignment horizontal="center" vertical="top" wrapText="1"/>
    </xf>
    <xf numFmtId="0" fontId="18" fillId="0" borderId="3" xfId="0" applyFont="1" applyBorder="1" applyAlignment="1">
      <alignment horizontal="center" vertical="top" wrapText="1"/>
    </xf>
    <xf numFmtId="3" fontId="11" fillId="0" borderId="5" xfId="0" applyNumberFormat="1" applyFont="1" applyBorder="1" applyAlignment="1">
      <alignment vertical="top" wrapText="1"/>
    </xf>
    <xf numFmtId="3" fontId="8" fillId="0" borderId="5" xfId="0" applyNumberFormat="1" applyFont="1" applyBorder="1" applyAlignment="1">
      <alignment vertical="top" wrapText="1"/>
    </xf>
    <xf numFmtId="3" fontId="11" fillId="0" borderId="8" xfId="0" applyNumberFormat="1" applyFont="1" applyBorder="1" applyAlignment="1">
      <alignment vertical="top" wrapText="1"/>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3" fontId="11" fillId="0" borderId="4" xfId="0" applyNumberFormat="1" applyFont="1" applyBorder="1" applyAlignment="1">
      <alignment vertical="top" wrapText="1"/>
    </xf>
    <xf numFmtId="3" fontId="8" fillId="0" borderId="4" xfId="0" applyNumberFormat="1" applyFont="1" applyBorder="1" applyAlignment="1">
      <alignment vertical="top" wrapText="1"/>
    </xf>
    <xf numFmtId="3" fontId="11" fillId="0" borderId="6" xfId="0" applyNumberFormat="1" applyFont="1" applyBorder="1" applyAlignment="1">
      <alignment vertical="top" wrapText="1"/>
    </xf>
    <xf numFmtId="0" fontId="16" fillId="0" borderId="3" xfId="0" applyFont="1" applyBorder="1" applyAlignment="1">
      <alignment vertical="top" wrapText="1"/>
    </xf>
    <xf numFmtId="0" fontId="19" fillId="0" borderId="5" xfId="0" applyFont="1" applyBorder="1" applyAlignment="1">
      <alignment vertical="top" wrapText="1"/>
    </xf>
    <xf numFmtId="0" fontId="11" fillId="0" borderId="1" xfId="0" applyFont="1" applyBorder="1" applyAlignment="1">
      <alignment horizontal="lef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6" fillId="0" borderId="6" xfId="0" applyFont="1" applyBorder="1" applyAlignment="1">
      <alignment horizontal="left" vertical="top" wrapText="1"/>
    </xf>
    <xf numFmtId="0" fontId="17" fillId="0" borderId="7" xfId="0" applyFont="1" applyBorder="1" applyAlignment="1">
      <alignment horizontal="center" vertical="top" wrapText="1"/>
    </xf>
    <xf numFmtId="0" fontId="18" fillId="0" borderId="8" xfId="0" applyFont="1" applyBorder="1" applyAlignment="1">
      <alignment horizontal="center" vertical="top" wrapText="1"/>
    </xf>
    <xf numFmtId="0" fontId="11" fillId="0" borderId="1" xfId="0" applyFont="1" applyBorder="1" applyAlignment="1">
      <alignment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6" fillId="0" borderId="8" xfId="0" applyFont="1" applyBorder="1" applyAlignment="1">
      <alignment vertical="top" wrapText="1"/>
    </xf>
    <xf numFmtId="0" fontId="11" fillId="0" borderId="4" xfId="0" applyFont="1" applyBorder="1" applyAlignment="1">
      <alignment horizontal="left" vertical="top"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183" fontId="7" fillId="0" borderId="0" xfId="0" applyNumberFormat="1" applyFont="1" applyAlignment="1">
      <alignment horizontal="center"/>
    </xf>
    <xf numFmtId="183" fontId="6" fillId="0" borderId="0" xfId="0" applyNumberFormat="1" applyFont="1" applyAlignment="1">
      <alignment/>
    </xf>
    <xf numFmtId="41" fontId="1" fillId="0" borderId="0" xfId="0" applyNumberFormat="1" applyFont="1" applyAlignment="1">
      <alignment/>
    </xf>
    <xf numFmtId="188" fontId="1" fillId="0" borderId="0" xfId="0" applyNumberFormat="1" applyFont="1" applyAlignment="1">
      <alignment/>
    </xf>
    <xf numFmtId="183" fontId="3" fillId="0" borderId="0" xfId="0" applyNumberFormat="1" applyFont="1" applyBorder="1" applyAlignment="1">
      <alignment horizontal="center"/>
    </xf>
    <xf numFmtId="183" fontId="1" fillId="0" borderId="5" xfId="0" applyNumberFormat="1" applyFont="1" applyBorder="1" applyAlignment="1">
      <alignment/>
    </xf>
    <xf numFmtId="183" fontId="1" fillId="0" borderId="0" xfId="0" applyNumberFormat="1" applyFont="1" applyAlignment="1">
      <alignment/>
    </xf>
    <xf numFmtId="183" fontId="1" fillId="0" borderId="4" xfId="0" applyNumberFormat="1" applyFont="1" applyBorder="1" applyAlignment="1">
      <alignment/>
    </xf>
    <xf numFmtId="4" fontId="3" fillId="0" borderId="0" xfId="0" applyNumberFormat="1" applyFont="1" applyAlignment="1">
      <alignment/>
    </xf>
    <xf numFmtId="183" fontId="1" fillId="0" borderId="0" xfId="0" applyNumberFormat="1" applyFont="1" applyBorder="1" applyAlignment="1">
      <alignment/>
    </xf>
    <xf numFmtId="38" fontId="3" fillId="0" borderId="0" xfId="0" applyNumberFormat="1" applyFont="1" applyBorder="1" applyAlignment="1">
      <alignment/>
    </xf>
    <xf numFmtId="41" fontId="3" fillId="0" borderId="0" xfId="0" applyNumberFormat="1" applyFont="1" applyAlignment="1">
      <alignment/>
    </xf>
    <xf numFmtId="183" fontId="19" fillId="0" borderId="5" xfId="0" applyNumberFormat="1" applyFont="1" applyBorder="1" applyAlignment="1">
      <alignment horizontal="left" vertical="top" wrapText="1"/>
    </xf>
    <xf numFmtId="183" fontId="19" fillId="0" borderId="4" xfId="0" applyNumberFormat="1" applyFont="1" applyBorder="1" applyAlignment="1">
      <alignment horizontal="left" vertical="top" wrapText="1"/>
    </xf>
    <xf numFmtId="183" fontId="12" fillId="0" borderId="0" xfId="0" applyNumberFormat="1" applyFont="1" applyAlignment="1">
      <alignment horizontal="right" vertical="top" wrapText="1"/>
    </xf>
    <xf numFmtId="0" fontId="20" fillId="0" borderId="2" xfId="0" applyFont="1" applyBorder="1" applyAlignment="1">
      <alignment horizontal="left" vertical="top" wrapText="1"/>
    </xf>
    <xf numFmtId="0" fontId="20" fillId="0" borderId="2" xfId="0" applyFont="1" applyBorder="1" applyAlignment="1">
      <alignment vertical="top" wrapText="1"/>
    </xf>
    <xf numFmtId="0" fontId="21" fillId="0" borderId="0" xfId="0" applyFont="1" applyBorder="1" applyAlignment="1">
      <alignment horizontal="center" vertical="top" wrapText="1"/>
    </xf>
    <xf numFmtId="183" fontId="21" fillId="0" borderId="0" xfId="0" applyNumberFormat="1" applyFont="1" applyBorder="1" applyAlignment="1">
      <alignment horizontal="center" vertical="top" wrapText="1"/>
    </xf>
    <xf numFmtId="0" fontId="19" fillId="0" borderId="6" xfId="0" applyFont="1" applyBorder="1" applyAlignment="1">
      <alignment horizontal="left" vertical="top" wrapText="1"/>
    </xf>
    <xf numFmtId="0" fontId="21" fillId="0" borderId="7" xfId="0" applyFont="1" applyBorder="1" applyAlignment="1">
      <alignment horizontal="center" vertical="top" wrapText="1"/>
    </xf>
    <xf numFmtId="0" fontId="19" fillId="0" borderId="8" xfId="0" applyFont="1" applyBorder="1" applyAlignment="1">
      <alignment horizontal="left" vertical="top" wrapText="1"/>
    </xf>
    <xf numFmtId="0" fontId="21" fillId="0" borderId="5" xfId="0" applyFont="1" applyBorder="1" applyAlignment="1">
      <alignment horizontal="center" vertical="top" wrapText="1"/>
    </xf>
    <xf numFmtId="0" fontId="21" fillId="0" borderId="4" xfId="0" applyFont="1" applyBorder="1" applyAlignment="1">
      <alignment horizontal="center" vertical="top" wrapText="1"/>
    </xf>
    <xf numFmtId="183" fontId="21" fillId="0" borderId="5" xfId="0" applyNumberFormat="1" applyFont="1" applyBorder="1" applyAlignment="1">
      <alignment horizontal="center" vertical="top" wrapText="1"/>
    </xf>
    <xf numFmtId="183" fontId="21" fillId="0" borderId="4" xfId="0" applyNumberFormat="1" applyFont="1" applyBorder="1" applyAlignment="1">
      <alignment horizontal="center" vertical="top" wrapText="1"/>
    </xf>
    <xf numFmtId="0" fontId="21" fillId="0" borderId="8" xfId="0" applyFont="1" applyBorder="1" applyAlignment="1">
      <alignment horizontal="center" vertical="top" wrapText="1"/>
    </xf>
    <xf numFmtId="0" fontId="21" fillId="0" borderId="6" xfId="0" applyFont="1" applyBorder="1" applyAlignment="1">
      <alignment horizontal="center" vertical="top" wrapText="1"/>
    </xf>
    <xf numFmtId="0" fontId="19" fillId="0" borderId="8" xfId="0" applyFont="1" applyBorder="1" applyAlignment="1">
      <alignment vertical="top" wrapText="1"/>
    </xf>
    <xf numFmtId="0" fontId="11" fillId="0" borderId="12" xfId="0" applyFont="1" applyBorder="1" applyAlignment="1">
      <alignment vertical="top" wrapText="1"/>
    </xf>
    <xf numFmtId="3" fontId="11" fillId="0" borderId="13" xfId="0" applyNumberFormat="1" applyFont="1" applyBorder="1" applyAlignment="1">
      <alignment vertical="top" wrapText="1"/>
    </xf>
    <xf numFmtId="0" fontId="11" fillId="0" borderId="14" xfId="0" applyFont="1" applyBorder="1" applyAlignment="1">
      <alignment vertical="top" wrapText="1"/>
    </xf>
    <xf numFmtId="3" fontId="11" fillId="0" borderId="14" xfId="0" applyNumberFormat="1" applyFont="1" applyBorder="1" applyAlignment="1">
      <alignment vertical="top" wrapText="1"/>
    </xf>
    <xf numFmtId="3" fontId="11" fillId="0" borderId="12" xfId="0" applyNumberFormat="1" applyFont="1" applyBorder="1" applyAlignment="1">
      <alignment vertical="top" wrapText="1"/>
    </xf>
    <xf numFmtId="3" fontId="11" fillId="0" borderId="7" xfId="0" applyNumberFormat="1" applyFont="1" applyBorder="1" applyAlignment="1">
      <alignment horizontal="right" wrapText="1"/>
    </xf>
    <xf numFmtId="0" fontId="1" fillId="0" borderId="0" xfId="0" applyFont="1" applyAlignment="1">
      <alignment horizontal="right"/>
    </xf>
    <xf numFmtId="0" fontId="11" fillId="0" borderId="7" xfId="0" applyFont="1" applyBorder="1" applyAlignment="1">
      <alignment horizontal="center" vertical="top" wrapText="1"/>
    </xf>
    <xf numFmtId="0" fontId="8" fillId="0" borderId="9" xfId="0" applyFont="1" applyBorder="1" applyAlignment="1">
      <alignment horizontal="center" wrapText="1"/>
    </xf>
    <xf numFmtId="0" fontId="11" fillId="0" borderId="7" xfId="0" applyFont="1" applyBorder="1" applyAlignment="1">
      <alignment horizontal="center" wrapText="1"/>
    </xf>
    <xf numFmtId="43" fontId="11" fillId="0" borderId="9" xfId="0" applyNumberFormat="1" applyFont="1" applyBorder="1" applyAlignment="1">
      <alignment wrapText="1"/>
    </xf>
    <xf numFmtId="43" fontId="11" fillId="0" borderId="9" xfId="0" applyNumberFormat="1" applyFont="1" applyBorder="1" applyAlignment="1">
      <alignment horizontal="left" wrapText="1"/>
    </xf>
    <xf numFmtId="3" fontId="8" fillId="0" borderId="15" xfId="0" applyNumberFormat="1" applyFont="1" applyBorder="1" applyAlignment="1">
      <alignment horizontal="center" vertical="top" wrapText="1"/>
    </xf>
    <xf numFmtId="3" fontId="8" fillId="0" borderId="15" xfId="0" applyNumberFormat="1" applyFont="1" applyBorder="1" applyAlignment="1">
      <alignment horizontal="right" wrapText="1"/>
    </xf>
    <xf numFmtId="0" fontId="10" fillId="0" borderId="0" xfId="0" applyFont="1" applyAlignment="1" quotePrefix="1">
      <alignment horizontal="left" vertical="top" wrapText="1"/>
    </xf>
    <xf numFmtId="0" fontId="10" fillId="0" borderId="0" xfId="0" applyFont="1" applyAlignment="1" quotePrefix="1">
      <alignment vertical="top" wrapText="1"/>
    </xf>
    <xf numFmtId="0" fontId="10" fillId="0" borderId="0" xfId="0" applyFont="1" applyAlignment="1" quotePrefix="1">
      <alignment horizontal="right" vertical="top" wrapText="1"/>
    </xf>
    <xf numFmtId="0" fontId="3" fillId="0" borderId="0" xfId="0" applyFont="1" applyAlignment="1">
      <alignment vertical="top" wrapText="1"/>
    </xf>
    <xf numFmtId="0" fontId="1" fillId="0" borderId="0" xfId="0" applyFont="1" applyFill="1" applyAlignment="1">
      <alignment/>
    </xf>
    <xf numFmtId="41" fontId="1" fillId="0" borderId="0" xfId="0" applyNumberFormat="1" applyFont="1" applyFill="1" applyAlignment="1">
      <alignment/>
    </xf>
    <xf numFmtId="3" fontId="1" fillId="0" borderId="0" xfId="0" applyNumberFormat="1"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xf>
    <xf numFmtId="0" fontId="11" fillId="0" borderId="0" xfId="0" applyFont="1" applyAlignment="1">
      <alignment vertical="top"/>
    </xf>
    <xf numFmtId="0" fontId="10" fillId="0" borderId="0" xfId="0" applyFont="1" applyBorder="1" applyAlignment="1">
      <alignment horizontal="right" vertical="top" wrapText="1"/>
    </xf>
    <xf numFmtId="38" fontId="11" fillId="0" borderId="0" xfId="0" applyNumberFormat="1" applyFont="1" applyBorder="1" applyAlignment="1">
      <alignment horizontal="center" wrapText="1"/>
    </xf>
    <xf numFmtId="37" fontId="1" fillId="0" borderId="0" xfId="0" applyNumberFormat="1" applyFont="1" applyAlignment="1">
      <alignment/>
    </xf>
    <xf numFmtId="0" fontId="4" fillId="0" borderId="0" xfId="0" applyFont="1" applyAlignment="1">
      <alignment horizontal="center" wrapText="1"/>
    </xf>
    <xf numFmtId="0" fontId="9" fillId="0" borderId="0" xfId="0" applyFont="1" applyAlignment="1">
      <alignment vertical="top" wrapText="1"/>
    </xf>
    <xf numFmtId="37" fontId="3" fillId="0" borderId="0" xfId="0" applyNumberFormat="1" applyFont="1" applyBorder="1" applyAlignment="1">
      <alignment/>
    </xf>
    <xf numFmtId="43" fontId="11" fillId="0" borderId="0" xfId="0" applyNumberFormat="1" applyFont="1" applyBorder="1" applyAlignment="1">
      <alignment wrapText="1"/>
    </xf>
    <xf numFmtId="43" fontId="11" fillId="0" borderId="0" xfId="0" applyNumberFormat="1" applyFont="1" applyBorder="1" applyAlignment="1">
      <alignment horizontal="left" wrapText="1"/>
    </xf>
    <xf numFmtId="0" fontId="8" fillId="0" borderId="0" xfId="0" applyFont="1" applyAlignment="1">
      <alignment vertical="top"/>
    </xf>
    <xf numFmtId="0" fontId="0" fillId="0" borderId="0" xfId="0" applyAlignment="1">
      <alignment/>
    </xf>
    <xf numFmtId="0" fontId="22" fillId="0" borderId="0" xfId="0" applyFont="1" applyAlignment="1">
      <alignment vertical="top"/>
    </xf>
    <xf numFmtId="0" fontId="25" fillId="0" borderId="0" xfId="0" applyFont="1" applyAlignment="1">
      <alignment horizontal="justify" vertical="top"/>
    </xf>
    <xf numFmtId="0" fontId="1" fillId="0" borderId="11" xfId="0" applyFont="1" applyBorder="1" applyAlignment="1">
      <alignment vertical="top" wrapText="1"/>
    </xf>
    <xf numFmtId="0" fontId="1" fillId="0" borderId="10"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4" fontId="1" fillId="0" borderId="18" xfId="0" applyNumberFormat="1" applyFont="1" applyBorder="1" applyAlignment="1">
      <alignment horizontal="center" vertical="center" wrapText="1"/>
    </xf>
    <xf numFmtId="3" fontId="11" fillId="0" borderId="0" xfId="0" applyNumberFormat="1" applyFont="1" applyBorder="1" applyAlignment="1">
      <alignment horizontal="center" wrapText="1"/>
    </xf>
    <xf numFmtId="0" fontId="10" fillId="0" borderId="0" xfId="0" applyFont="1" applyAlignment="1">
      <alignment vertical="top" wrapText="1"/>
    </xf>
    <xf numFmtId="0" fontId="10" fillId="0" borderId="0" xfId="0" applyFont="1" applyAlignment="1" quotePrefix="1">
      <alignment vertical="top" wrapText="1"/>
    </xf>
    <xf numFmtId="0" fontId="3" fillId="0" borderId="0" xfId="0" applyFont="1" applyAlignment="1">
      <alignment vertical="top" wrapText="1"/>
    </xf>
    <xf numFmtId="0" fontId="11" fillId="0" borderId="0" xfId="0" applyFont="1" applyFill="1" applyAlignment="1">
      <alignment horizontal="justify" vertical="top" wrapText="1"/>
    </xf>
    <xf numFmtId="0" fontId="25" fillId="0" borderId="0" xfId="0" applyFont="1" applyAlignment="1">
      <alignment horizontal="justify" vertical="top" wrapText="1"/>
    </xf>
    <xf numFmtId="0" fontId="8" fillId="0" borderId="0" xfId="0" applyFont="1" applyAlignment="1">
      <alignment horizontal="center" vertical="top" wrapText="1"/>
    </xf>
    <xf numFmtId="0" fontId="8"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11" fillId="0" borderId="0" xfId="0" applyFont="1" applyAlignment="1">
      <alignment horizontal="left" vertical="center" wrapText="1"/>
    </xf>
    <xf numFmtId="0" fontId="12" fillId="0" borderId="0" xfId="0" applyFont="1" applyAlignment="1">
      <alignment horizontal="center" wrapText="1"/>
    </xf>
    <xf numFmtId="0" fontId="12" fillId="0" borderId="0" xfId="0" applyFont="1" applyAlignment="1">
      <alignment wrapText="1"/>
    </xf>
    <xf numFmtId="0" fontId="11" fillId="0" borderId="0" xfId="0" applyFont="1" applyBorder="1" applyAlignment="1">
      <alignment horizontal="justify" vertical="top" wrapText="1"/>
    </xf>
    <xf numFmtId="0" fontId="10" fillId="0" borderId="10"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2" fillId="0" borderId="0" xfId="0" applyFont="1" applyAlignment="1">
      <alignment horizontal="center" wrapText="1"/>
    </xf>
    <xf numFmtId="0" fontId="12" fillId="0" borderId="0" xfId="0" applyFont="1" applyAlignment="1">
      <alignment wrapText="1"/>
    </xf>
    <xf numFmtId="0" fontId="11" fillId="0" borderId="0" xfId="0" applyFont="1" applyAlignment="1">
      <alignment vertical="center" wrapText="1"/>
    </xf>
    <xf numFmtId="3" fontId="11" fillId="0" borderId="0" xfId="0" applyNumberFormat="1" applyFont="1" applyAlignment="1">
      <alignment horizontal="center" wrapText="1"/>
    </xf>
    <xf numFmtId="0" fontId="11" fillId="0" borderId="0" xfId="0" applyFont="1" applyAlignment="1">
      <alignment horizontal="left" vertical="justify" wrapText="1"/>
    </xf>
    <xf numFmtId="0" fontId="1" fillId="0" borderId="0" xfId="0" applyFont="1" applyAlignment="1">
      <alignment horizontal="justify" vertical="top" wrapText="1"/>
    </xf>
    <xf numFmtId="3" fontId="11" fillId="0" borderId="7" xfId="0" applyNumberFormat="1" applyFont="1" applyBorder="1" applyAlignment="1">
      <alignment horizontal="center" vertical="top" wrapText="1"/>
    </xf>
    <xf numFmtId="3" fontId="11" fillId="0" borderId="20" xfId="0" applyNumberFormat="1" applyFont="1" applyBorder="1" applyAlignment="1">
      <alignment horizontal="center" vertical="top" wrapText="1"/>
    </xf>
    <xf numFmtId="3" fontId="11" fillId="0" borderId="0" xfId="0" applyNumberFormat="1" applyFont="1" applyBorder="1" applyAlignment="1">
      <alignment horizontal="center" vertical="top"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6"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0" fontId="11" fillId="0" borderId="0" xfId="0" applyFont="1" applyAlignment="1">
      <alignment horizontal="justify" vertical="top" wrapText="1"/>
    </xf>
    <xf numFmtId="0" fontId="11" fillId="0" borderId="0" xfId="0" applyFont="1" applyAlignment="1">
      <alignment vertical="top" wrapText="1"/>
    </xf>
    <xf numFmtId="0" fontId="4" fillId="0" borderId="0" xfId="0" applyFont="1" applyAlignment="1">
      <alignment horizontal="center" wrapText="1"/>
    </xf>
    <xf numFmtId="0" fontId="9" fillId="0" borderId="0" xfId="0" applyFont="1" applyAlignment="1">
      <alignment vertical="top" wrapText="1"/>
    </xf>
    <xf numFmtId="0" fontId="8" fillId="0" borderId="0" xfId="0" applyFont="1" applyAlignment="1">
      <alignment vertical="top" wrapText="1"/>
    </xf>
    <xf numFmtId="0" fontId="10" fillId="0" borderId="0" xfId="0" applyFont="1" applyAlignment="1">
      <alignment horizontal="right" vertical="top" wrapText="1"/>
    </xf>
    <xf numFmtId="0" fontId="8" fillId="0" borderId="0" xfId="0" applyFont="1" applyAlignment="1">
      <alignment horizontal="center" wrapText="1"/>
    </xf>
    <xf numFmtId="0" fontId="11" fillId="0" borderId="0" xfId="0" applyFont="1" applyAlignment="1">
      <alignment horizontal="left" vertical="top" wrapText="1"/>
    </xf>
    <xf numFmtId="0" fontId="8" fillId="0" borderId="0" xfId="0" applyFont="1" applyBorder="1" applyAlignment="1">
      <alignment horizontal="center" vertical="top" wrapText="1"/>
    </xf>
    <xf numFmtId="0" fontId="0" fillId="0" borderId="0" xfId="0" applyAlignment="1">
      <alignment vertical="top" wrapText="1"/>
    </xf>
    <xf numFmtId="183" fontId="12" fillId="0" borderId="0" xfId="0" applyNumberFormat="1" applyFont="1" applyAlignment="1">
      <alignment horizontal="center" vertical="top" wrapText="1"/>
    </xf>
    <xf numFmtId="0" fontId="12" fillId="0" borderId="0" xfId="0" applyFont="1" applyAlignment="1">
      <alignment horizontal="center" vertical="top" wrapText="1"/>
    </xf>
    <xf numFmtId="0" fontId="0" fillId="0" borderId="0" xfId="0" applyAlignment="1">
      <alignment wrapText="1"/>
    </xf>
    <xf numFmtId="0" fontId="8" fillId="0" borderId="0" xfId="0" applyFont="1" applyBorder="1" applyAlignment="1">
      <alignment vertical="top" wrapText="1"/>
    </xf>
    <xf numFmtId="38" fontId="11" fillId="0" borderId="0" xfId="0" applyNumberFormat="1" applyFont="1" applyBorder="1" applyAlignment="1">
      <alignment horizontal="center" wrapText="1"/>
    </xf>
    <xf numFmtId="38" fontId="11" fillId="0" borderId="9" xfId="0" applyNumberFormat="1" applyFont="1" applyBorder="1" applyAlignment="1">
      <alignment horizont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horizontal="right" vertical="top"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1" fillId="0" borderId="0" xfId="0" applyFont="1" applyBorder="1" applyAlignment="1">
      <alignment horizontal="justify" vertical="top" wrapText="1"/>
    </xf>
    <xf numFmtId="0" fontId="8" fillId="0" borderId="21" xfId="0" applyFont="1" applyBorder="1" applyAlignment="1">
      <alignment horizontal="center" vertical="top" wrapText="1"/>
    </xf>
    <xf numFmtId="0" fontId="8" fillId="0" borderId="13" xfId="0" applyFont="1" applyBorder="1" applyAlignment="1">
      <alignment horizontal="center" vertical="top" wrapText="1"/>
    </xf>
    <xf numFmtId="0" fontId="1" fillId="0" borderId="21" xfId="0" applyFont="1"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4" fontId="1" fillId="0" borderId="18" xfId="0" applyNumberFormat="1" applyFont="1" applyBorder="1" applyAlignment="1">
      <alignment horizontal="center" vertical="top" wrapText="1"/>
    </xf>
    <xf numFmtId="4" fontId="1" fillId="0" borderId="19"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1" xfId="0" applyFont="1" applyBorder="1" applyAlignment="1">
      <alignment horizontal="left" vertical="top" wrapText="1" indent="1"/>
    </xf>
    <xf numFmtId="0" fontId="1" fillId="0" borderId="0" xfId="0" applyFont="1" applyAlignment="1">
      <alignment horizontal="left" vertical="top" wrapText="1" indent="1"/>
    </xf>
    <xf numFmtId="0" fontId="1" fillId="0" borderId="10" xfId="0" applyFont="1" applyBorder="1" applyAlignment="1">
      <alignment horizontal="left" vertical="top" wrapText="1" inden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4" fontId="1" fillId="0" borderId="22" xfId="0" applyNumberFormat="1" applyFont="1" applyBorder="1" applyAlignment="1">
      <alignment horizontal="center" vertical="top" wrapText="1"/>
    </xf>
    <xf numFmtId="4" fontId="1" fillId="0" borderId="23" xfId="0" applyNumberFormat="1" applyFont="1" applyBorder="1" applyAlignment="1">
      <alignment horizontal="center" vertical="top" wrapText="1"/>
    </xf>
    <xf numFmtId="4" fontId="1" fillId="0" borderId="19" xfId="0" applyNumberFormat="1" applyFont="1" applyBorder="1" applyAlignment="1">
      <alignment horizontal="center" vertical="center" wrapText="1"/>
    </xf>
    <xf numFmtId="0" fontId="1" fillId="0" borderId="13" xfId="0" applyFont="1" applyBorder="1" applyAlignment="1">
      <alignment vertical="top" wrapText="1"/>
    </xf>
    <xf numFmtId="0" fontId="1" fillId="0" borderId="16" xfId="0" applyFont="1" applyBorder="1" applyAlignment="1">
      <alignment horizontal="justify" vertical="top" wrapText="1"/>
    </xf>
    <xf numFmtId="0" fontId="1" fillId="0" borderId="13" xfId="0" applyFont="1" applyBorder="1" applyAlignment="1">
      <alignment horizontal="justify" vertical="top" wrapText="1"/>
    </xf>
    <xf numFmtId="0" fontId="1" fillId="0" borderId="17" xfId="0" applyFont="1" applyBorder="1" applyAlignment="1">
      <alignment horizontal="justify" vertical="top" wrapText="1"/>
    </xf>
    <xf numFmtId="0" fontId="1" fillId="0" borderId="22" xfId="0" applyFont="1" applyBorder="1" applyAlignment="1">
      <alignment vertical="top" wrapText="1"/>
    </xf>
    <xf numFmtId="0" fontId="1" fillId="0" borderId="24" xfId="0" applyFont="1" applyBorder="1" applyAlignment="1">
      <alignment vertical="top" wrapText="1"/>
    </xf>
    <xf numFmtId="0" fontId="1" fillId="0" borderId="23" xfId="0" applyFont="1" applyBorder="1" applyAlignment="1">
      <alignment vertical="top" wrapText="1"/>
    </xf>
    <xf numFmtId="0" fontId="1" fillId="0" borderId="11" xfId="0" applyFont="1" applyBorder="1" applyAlignment="1" quotePrefix="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0" xfId="0" applyFont="1" applyBorder="1" applyAlignment="1">
      <alignment vertical="top" wrapText="1"/>
    </xf>
    <xf numFmtId="0" fontId="4" fillId="0" borderId="0" xfId="0" applyFont="1" applyAlignment="1">
      <alignment horizontal="left" wrapText="1"/>
    </xf>
    <xf numFmtId="0" fontId="3"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9525</xdr:rowOff>
    </xdr:to>
    <xdr:sp>
      <xdr:nvSpPr>
        <xdr:cNvPr id="1" name="AutoShape 1"/>
        <xdr:cNvSpPr>
          <a:spLocks/>
        </xdr:cNvSpPr>
      </xdr:nvSpPr>
      <xdr:spPr>
        <a:xfrm>
          <a:off x="2257425" y="1343025"/>
          <a:ext cx="47625" cy="1428750"/>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R56"/>
  <sheetViews>
    <sheetView workbookViewId="0" topLeftCell="A33">
      <selection activeCell="F50" sqref="F50"/>
    </sheetView>
  </sheetViews>
  <sheetFormatPr defaultColWidth="9.140625" defaultRowHeight="12.75"/>
  <cols>
    <col min="1" max="1" width="3.421875" style="1" customWidth="1"/>
    <col min="2" max="2" width="2.28125" style="3" bestFit="1" customWidth="1"/>
    <col min="3" max="3" width="2.8515625" style="1" customWidth="1"/>
    <col min="4" max="5" width="3.00390625" style="1" customWidth="1"/>
    <col min="6" max="6" width="9.140625" style="1" customWidth="1"/>
    <col min="7" max="7" width="11.00390625" style="1" customWidth="1"/>
    <col min="8" max="8" width="4.140625" style="1" customWidth="1"/>
    <col min="9" max="9" width="10.00390625" style="5" customWidth="1"/>
    <col min="10" max="10" width="0.71875" style="1" customWidth="1"/>
    <col min="11" max="11" width="0.5625" style="1" customWidth="1"/>
    <col min="12" max="12" width="10.421875" style="5" customWidth="1"/>
    <col min="13" max="13" width="1.7109375" style="5" customWidth="1"/>
    <col min="14" max="14" width="2.00390625" style="1" customWidth="1"/>
    <col min="15" max="15" width="8.421875" style="5" customWidth="1"/>
    <col min="16" max="16" width="0.5625" style="1" customWidth="1"/>
    <col min="17" max="17" width="0.71875" style="1" customWidth="1"/>
    <col min="18" max="18" width="13.57421875" style="5" customWidth="1"/>
    <col min="19" max="16384" width="9.140625" style="1" customWidth="1"/>
  </cols>
  <sheetData>
    <row r="1" spans="1:18" ht="18.75">
      <c r="A1" s="244" t="s">
        <v>139</v>
      </c>
      <c r="B1" s="244"/>
      <c r="C1" s="244"/>
      <c r="D1" s="244"/>
      <c r="E1" s="244"/>
      <c r="F1" s="244"/>
      <c r="G1" s="244"/>
      <c r="H1" s="244"/>
      <c r="I1" s="244"/>
      <c r="J1" s="244"/>
      <c r="K1" s="244"/>
      <c r="L1" s="244"/>
      <c r="M1" s="244"/>
      <c r="N1" s="244"/>
      <c r="O1" s="244"/>
      <c r="P1" s="244"/>
      <c r="Q1" s="244"/>
      <c r="R1" s="244"/>
    </row>
    <row r="3" spans="1:18" ht="12.75">
      <c r="A3" s="245" t="s">
        <v>305</v>
      </c>
      <c r="B3" s="245"/>
      <c r="C3" s="245"/>
      <c r="D3" s="245"/>
      <c r="E3" s="245"/>
      <c r="F3" s="245"/>
      <c r="G3" s="245"/>
      <c r="H3" s="245"/>
      <c r="I3" s="245"/>
      <c r="J3" s="245"/>
      <c r="K3" s="245"/>
      <c r="L3" s="245"/>
      <c r="M3" s="245"/>
      <c r="N3" s="245"/>
      <c r="O3" s="245"/>
      <c r="P3" s="245"/>
      <c r="Q3" s="245"/>
      <c r="R3" s="245"/>
    </row>
    <row r="5" ht="12.75">
      <c r="A5" s="1" t="s">
        <v>306</v>
      </c>
    </row>
    <row r="6" ht="12.75">
      <c r="A6" s="1" t="s">
        <v>307</v>
      </c>
    </row>
    <row r="8" ht="12.75">
      <c r="A8" s="10" t="s">
        <v>24</v>
      </c>
    </row>
    <row r="10" spans="9:18" ht="12.75">
      <c r="I10" s="243" t="s">
        <v>68</v>
      </c>
      <c r="J10" s="243"/>
      <c r="K10" s="243"/>
      <c r="L10" s="243"/>
      <c r="M10" s="6"/>
      <c r="O10" s="243" t="s">
        <v>74</v>
      </c>
      <c r="P10" s="243"/>
      <c r="Q10" s="243"/>
      <c r="R10" s="243"/>
    </row>
    <row r="11" spans="9:18" ht="3" customHeight="1">
      <c r="I11" s="1"/>
      <c r="L11" s="1"/>
      <c r="M11" s="1"/>
      <c r="O11" s="1"/>
      <c r="R11" s="1"/>
    </row>
    <row r="12" spans="2:18" s="7" customFormat="1" ht="11.25">
      <c r="B12" s="11"/>
      <c r="I12" s="8" t="s">
        <v>69</v>
      </c>
      <c r="L12" s="8" t="s">
        <v>73</v>
      </c>
      <c r="M12" s="8"/>
      <c r="O12" s="8" t="s">
        <v>69</v>
      </c>
      <c r="R12" s="8" t="s">
        <v>76</v>
      </c>
    </row>
    <row r="13" spans="2:18" s="7" customFormat="1" ht="11.25">
      <c r="B13" s="11"/>
      <c r="I13" s="8" t="s">
        <v>70</v>
      </c>
      <c r="L13" s="8" t="s">
        <v>70</v>
      </c>
      <c r="M13" s="8"/>
      <c r="O13" s="8" t="s">
        <v>70</v>
      </c>
      <c r="R13" s="8" t="s">
        <v>77</v>
      </c>
    </row>
    <row r="14" spans="2:18" s="7" customFormat="1" ht="11.25">
      <c r="B14" s="11"/>
      <c r="I14" s="8" t="s">
        <v>71</v>
      </c>
      <c r="L14" s="8" t="s">
        <v>71</v>
      </c>
      <c r="M14" s="8"/>
      <c r="O14" s="8" t="s">
        <v>75</v>
      </c>
      <c r="R14" s="8" t="s">
        <v>78</v>
      </c>
    </row>
    <row r="15" spans="2:18" s="7" customFormat="1" ht="11.25">
      <c r="B15" s="11"/>
      <c r="H15" s="12"/>
      <c r="I15" s="147">
        <v>38990</v>
      </c>
      <c r="J15" s="148"/>
      <c r="K15" s="148"/>
      <c r="L15" s="147">
        <v>38625</v>
      </c>
      <c r="M15" s="147"/>
      <c r="N15" s="148"/>
      <c r="O15" s="147">
        <f>I15</f>
        <v>38990</v>
      </c>
      <c r="P15" s="148"/>
      <c r="Q15" s="148"/>
      <c r="R15" s="147">
        <f>L15</f>
        <v>38625</v>
      </c>
    </row>
    <row r="16" spans="2:18" s="7" customFormat="1" ht="11.25">
      <c r="B16" s="11"/>
      <c r="I16" s="8" t="s">
        <v>72</v>
      </c>
      <c r="L16" s="8" t="s">
        <v>72</v>
      </c>
      <c r="M16" s="8"/>
      <c r="O16" s="8" t="s">
        <v>72</v>
      </c>
      <c r="R16" s="8" t="s">
        <v>72</v>
      </c>
    </row>
    <row r="18" spans="1:18" ht="12.75">
      <c r="A18" s="2" t="s">
        <v>25</v>
      </c>
      <c r="B18" s="3" t="s">
        <v>26</v>
      </c>
      <c r="C18" s="1" t="s">
        <v>27</v>
      </c>
      <c r="I18" s="149">
        <v>2551</v>
      </c>
      <c r="J18" s="149"/>
      <c r="K18" s="149"/>
      <c r="L18" s="149">
        <v>7139</v>
      </c>
      <c r="M18" s="149"/>
      <c r="N18" s="149"/>
      <c r="O18" s="149">
        <f>+I18</f>
        <v>2551</v>
      </c>
      <c r="P18" s="149"/>
      <c r="Q18" s="149"/>
      <c r="R18" s="149">
        <f>L18</f>
        <v>7139</v>
      </c>
    </row>
    <row r="19" spans="2:18" ht="12.75">
      <c r="B19" s="4" t="s">
        <v>28</v>
      </c>
      <c r="C19" s="1" t="s">
        <v>29</v>
      </c>
      <c r="I19" s="149">
        <v>0</v>
      </c>
      <c r="J19" s="149"/>
      <c r="K19" s="149"/>
      <c r="L19" s="149">
        <v>0</v>
      </c>
      <c r="M19" s="149"/>
      <c r="N19" s="149"/>
      <c r="O19" s="149">
        <v>0</v>
      </c>
      <c r="P19" s="149"/>
      <c r="Q19" s="149"/>
      <c r="R19" s="149">
        <v>0</v>
      </c>
    </row>
    <row r="20" spans="2:18" ht="12.75">
      <c r="B20" s="4" t="s">
        <v>30</v>
      </c>
      <c r="C20" s="1" t="s">
        <v>33</v>
      </c>
      <c r="I20" s="149">
        <v>1126</v>
      </c>
      <c r="J20" s="149"/>
      <c r="K20" s="149"/>
      <c r="L20" s="149">
        <v>347</v>
      </c>
      <c r="M20" s="149"/>
      <c r="N20" s="149"/>
      <c r="O20" s="149">
        <f>+I20</f>
        <v>1126</v>
      </c>
      <c r="P20" s="149"/>
      <c r="Q20" s="149"/>
      <c r="R20" s="149">
        <f>L20</f>
        <v>347</v>
      </c>
    </row>
    <row r="21" spans="4:18" ht="12.75">
      <c r="D21" s="1" t="s">
        <v>34</v>
      </c>
      <c r="I21" s="149"/>
      <c r="J21" s="149"/>
      <c r="K21" s="149"/>
      <c r="L21" s="149"/>
      <c r="M21" s="149"/>
      <c r="N21" s="149"/>
      <c r="O21" s="149"/>
      <c r="P21" s="149"/>
      <c r="Q21" s="149"/>
      <c r="R21" s="149"/>
    </row>
    <row r="22" spans="1:18" ht="12.75">
      <c r="A22" s="2" t="s">
        <v>31</v>
      </c>
      <c r="B22" s="3" t="s">
        <v>26</v>
      </c>
      <c r="C22" s="1" t="s">
        <v>32</v>
      </c>
      <c r="I22" s="195">
        <v>-7</v>
      </c>
      <c r="J22" s="149"/>
      <c r="K22" s="149"/>
      <c r="L22" s="149">
        <v>683</v>
      </c>
      <c r="M22" s="149"/>
      <c r="N22" s="149"/>
      <c r="O22" s="149">
        <f>+I22</f>
        <v>-7</v>
      </c>
      <c r="P22" s="149"/>
      <c r="Q22" s="149"/>
      <c r="R22" s="149">
        <f>L22</f>
        <v>683</v>
      </c>
    </row>
    <row r="23" spans="4:18" ht="12.75">
      <c r="D23" s="1" t="s">
        <v>35</v>
      </c>
      <c r="I23" s="149"/>
      <c r="J23" s="149"/>
      <c r="K23" s="149"/>
      <c r="L23" s="149"/>
      <c r="M23" s="149"/>
      <c r="N23" s="149"/>
      <c r="O23" s="149"/>
      <c r="P23" s="149"/>
      <c r="Q23" s="149"/>
      <c r="R23" s="149"/>
    </row>
    <row r="24" spans="4:18" ht="12.75">
      <c r="D24" s="1" t="s">
        <v>36</v>
      </c>
      <c r="I24" s="149"/>
      <c r="J24" s="149"/>
      <c r="K24" s="149"/>
      <c r="L24" s="149"/>
      <c r="M24" s="149"/>
      <c r="N24" s="149"/>
      <c r="O24" s="149"/>
      <c r="P24" s="149"/>
      <c r="Q24" s="149"/>
      <c r="R24" s="149"/>
    </row>
    <row r="25" spans="4:18" ht="12.75">
      <c r="D25" s="1" t="s">
        <v>37</v>
      </c>
      <c r="I25" s="149"/>
      <c r="J25" s="149"/>
      <c r="K25" s="149"/>
      <c r="L25" s="149"/>
      <c r="M25" s="149"/>
      <c r="N25" s="149"/>
      <c r="O25" s="149"/>
      <c r="P25" s="149"/>
      <c r="Q25" s="149"/>
      <c r="R25" s="149"/>
    </row>
    <row r="26" spans="4:18" ht="12.75">
      <c r="D26" s="1" t="s">
        <v>38</v>
      </c>
      <c r="I26" s="149"/>
      <c r="J26" s="149"/>
      <c r="K26" s="149"/>
      <c r="L26" s="149"/>
      <c r="M26" s="149"/>
      <c r="N26" s="149"/>
      <c r="O26" s="149"/>
      <c r="P26" s="149"/>
      <c r="Q26" s="149"/>
      <c r="R26" s="149"/>
    </row>
    <row r="27" spans="2:18" ht="12.75">
      <c r="B27" s="3" t="s">
        <v>28</v>
      </c>
      <c r="C27" s="1" t="s">
        <v>39</v>
      </c>
      <c r="I27" s="149">
        <v>-3120</v>
      </c>
      <c r="J27" s="149"/>
      <c r="K27" s="149"/>
      <c r="L27" s="149">
        <v>-3064</v>
      </c>
      <c r="M27" s="149"/>
      <c r="N27" s="149"/>
      <c r="O27" s="149">
        <f>I27</f>
        <v>-3120</v>
      </c>
      <c r="P27" s="149"/>
      <c r="Q27" s="149"/>
      <c r="R27" s="149">
        <f>L27</f>
        <v>-3064</v>
      </c>
    </row>
    <row r="28" spans="2:18" ht="12.75">
      <c r="B28" s="3" t="s">
        <v>30</v>
      </c>
      <c r="C28" s="1" t="s">
        <v>40</v>
      </c>
      <c r="I28" s="149">
        <v>-2559</v>
      </c>
      <c r="J28" s="149"/>
      <c r="K28" s="149"/>
      <c r="L28" s="149">
        <v>-1164</v>
      </c>
      <c r="M28" s="149"/>
      <c r="N28" s="149"/>
      <c r="O28" s="149">
        <f>I28</f>
        <v>-2559</v>
      </c>
      <c r="P28" s="149"/>
      <c r="Q28" s="149"/>
      <c r="R28" s="149">
        <f>L28</f>
        <v>-1164</v>
      </c>
    </row>
    <row r="29" spans="2:18" ht="12.75">
      <c r="B29" s="3" t="s">
        <v>41</v>
      </c>
      <c r="C29" s="1" t="s">
        <v>42</v>
      </c>
      <c r="I29" s="149">
        <v>0</v>
      </c>
      <c r="J29" s="149"/>
      <c r="K29" s="149"/>
      <c r="L29" s="149">
        <v>0</v>
      </c>
      <c r="M29" s="149"/>
      <c r="N29" s="149"/>
      <c r="O29" s="149">
        <v>0</v>
      </c>
      <c r="P29" s="149"/>
      <c r="Q29" s="149"/>
      <c r="R29" s="149">
        <v>0</v>
      </c>
    </row>
    <row r="30" spans="2:18" ht="12.75">
      <c r="B30" s="3" t="s">
        <v>43</v>
      </c>
      <c r="C30" s="1" t="s">
        <v>292</v>
      </c>
      <c r="I30" s="149">
        <f>SUM(I22:I28)</f>
        <v>-5686</v>
      </c>
      <c r="J30" s="149"/>
      <c r="K30" s="149"/>
      <c r="L30" s="149">
        <f>SUM(L22:L28)</f>
        <v>-3545</v>
      </c>
      <c r="M30" s="149"/>
      <c r="N30" s="149"/>
      <c r="O30" s="149">
        <f>SUM(O22:O28)</f>
        <v>-5686</v>
      </c>
      <c r="P30" s="149"/>
      <c r="Q30" s="149"/>
      <c r="R30" s="149">
        <f>SUM(R22:R29)</f>
        <v>-3545</v>
      </c>
    </row>
    <row r="31" spans="4:18" ht="12.75">
      <c r="D31" s="1" t="s">
        <v>35</v>
      </c>
      <c r="I31" s="149"/>
      <c r="J31" s="149"/>
      <c r="K31" s="149"/>
      <c r="L31" s="149"/>
      <c r="M31" s="149"/>
      <c r="N31" s="149"/>
      <c r="O31" s="149"/>
      <c r="P31" s="149"/>
      <c r="Q31" s="149"/>
      <c r="R31" s="149"/>
    </row>
    <row r="32" spans="4:18" ht="12.75">
      <c r="D32" s="1" t="s">
        <v>44</v>
      </c>
      <c r="I32" s="149"/>
      <c r="J32" s="149"/>
      <c r="K32" s="149"/>
      <c r="L32" s="149"/>
      <c r="M32" s="149"/>
      <c r="N32" s="149"/>
      <c r="O32" s="149"/>
      <c r="P32" s="149"/>
      <c r="Q32" s="149"/>
      <c r="R32" s="149"/>
    </row>
    <row r="33" spans="4:18" ht="12.75">
      <c r="D33" s="1" t="s">
        <v>45</v>
      </c>
      <c r="I33" s="149"/>
      <c r="J33" s="149"/>
      <c r="K33" s="149"/>
      <c r="L33" s="149"/>
      <c r="M33" s="149"/>
      <c r="N33" s="149"/>
      <c r="O33" s="149"/>
      <c r="P33" s="149"/>
      <c r="Q33" s="149"/>
      <c r="R33" s="149"/>
    </row>
    <row r="34" spans="4:18" ht="12.75">
      <c r="D34" s="1" t="s">
        <v>46</v>
      </c>
      <c r="I34" s="149"/>
      <c r="J34" s="149"/>
      <c r="K34" s="149"/>
      <c r="L34" s="149"/>
      <c r="M34" s="149"/>
      <c r="N34" s="149"/>
      <c r="O34" s="149"/>
      <c r="P34" s="149"/>
      <c r="Q34" s="149"/>
      <c r="R34" s="149"/>
    </row>
    <row r="35" spans="4:18" ht="12.75">
      <c r="D35" s="1" t="s">
        <v>47</v>
      </c>
      <c r="I35" s="149"/>
      <c r="J35" s="149"/>
      <c r="K35" s="149"/>
      <c r="L35" s="149"/>
      <c r="M35" s="149"/>
      <c r="N35" s="149"/>
      <c r="O35" s="149"/>
      <c r="P35" s="149"/>
      <c r="Q35" s="149"/>
      <c r="R35" s="149"/>
    </row>
    <row r="36" spans="2:18" ht="12.75">
      <c r="B36" s="3" t="s">
        <v>48</v>
      </c>
      <c r="C36" s="1" t="s">
        <v>49</v>
      </c>
      <c r="I36" s="149">
        <v>7</v>
      </c>
      <c r="J36" s="149"/>
      <c r="K36" s="149"/>
      <c r="L36" s="149">
        <v>5</v>
      </c>
      <c r="M36" s="149"/>
      <c r="N36" s="149"/>
      <c r="O36" s="149">
        <f>I36</f>
        <v>7</v>
      </c>
      <c r="P36" s="149"/>
      <c r="Q36" s="149"/>
      <c r="R36" s="149">
        <f>L36</f>
        <v>5</v>
      </c>
    </row>
    <row r="37" spans="2:18" ht="12.75">
      <c r="B37" s="3" t="s">
        <v>50</v>
      </c>
      <c r="C37" s="1" t="s">
        <v>293</v>
      </c>
      <c r="I37" s="149">
        <f>SUM(I30:I36)</f>
        <v>-5679</v>
      </c>
      <c r="J37" s="149"/>
      <c r="K37" s="149"/>
      <c r="L37" s="149">
        <f>SUM(L30:L36)</f>
        <v>-3540</v>
      </c>
      <c r="M37" s="149"/>
      <c r="N37" s="149"/>
      <c r="O37" s="149">
        <f>SUM(O30:O36)</f>
        <v>-5679</v>
      </c>
      <c r="P37" s="149"/>
      <c r="Q37" s="149"/>
      <c r="R37" s="149">
        <f>SUM(R30:R36)</f>
        <v>-3540</v>
      </c>
    </row>
    <row r="38" spans="4:18" ht="12.75">
      <c r="D38" s="1" t="s">
        <v>266</v>
      </c>
      <c r="I38" s="149"/>
      <c r="J38" s="149"/>
      <c r="K38" s="149"/>
      <c r="L38" s="149"/>
      <c r="M38" s="149"/>
      <c r="N38" s="149"/>
      <c r="O38" s="149"/>
      <c r="P38" s="149"/>
      <c r="Q38" s="149"/>
      <c r="R38" s="149"/>
    </row>
    <row r="39" spans="2:18" ht="12.75">
      <c r="B39" s="3" t="s">
        <v>51</v>
      </c>
      <c r="C39" s="1" t="s">
        <v>52</v>
      </c>
      <c r="I39" s="149"/>
      <c r="J39" s="149"/>
      <c r="K39" s="149"/>
      <c r="L39" s="149">
        <v>-1</v>
      </c>
      <c r="M39" s="149"/>
      <c r="N39" s="149"/>
      <c r="O39" s="149">
        <f>I39</f>
        <v>0</v>
      </c>
      <c r="P39" s="149"/>
      <c r="Q39" s="149"/>
      <c r="R39" s="149">
        <f>L39</f>
        <v>-1</v>
      </c>
    </row>
    <row r="40" spans="2:18" ht="12.75">
      <c r="B40" s="3" t="s">
        <v>53</v>
      </c>
      <c r="C40" s="1" t="s">
        <v>54</v>
      </c>
      <c r="D40" s="1" t="s">
        <v>294</v>
      </c>
      <c r="I40" s="149">
        <f>SUM(I37:I39)</f>
        <v>-5679</v>
      </c>
      <c r="J40" s="149"/>
      <c r="K40" s="149"/>
      <c r="L40" s="149">
        <f>SUM(L37:L39)</f>
        <v>-3541</v>
      </c>
      <c r="M40" s="149"/>
      <c r="N40" s="149"/>
      <c r="O40" s="149">
        <f>SUM(O37:O39)</f>
        <v>-5679</v>
      </c>
      <c r="P40" s="149"/>
      <c r="Q40" s="149"/>
      <c r="R40" s="149">
        <f>SUM(R37:R39)</f>
        <v>-3541</v>
      </c>
    </row>
    <row r="41" spans="5:18" ht="12.75">
      <c r="E41" s="1" t="s">
        <v>55</v>
      </c>
      <c r="I41" s="149"/>
      <c r="J41" s="149"/>
      <c r="K41" s="149"/>
      <c r="L41" s="149"/>
      <c r="M41" s="149"/>
      <c r="N41" s="149"/>
      <c r="O41" s="149"/>
      <c r="P41" s="149"/>
      <c r="Q41" s="149"/>
      <c r="R41" s="149"/>
    </row>
    <row r="42" spans="3:18" ht="12.75">
      <c r="C42" s="1" t="s">
        <v>56</v>
      </c>
      <c r="D42" s="1" t="s">
        <v>57</v>
      </c>
      <c r="I42" s="149"/>
      <c r="J42" s="149"/>
      <c r="K42" s="149"/>
      <c r="L42" s="149"/>
      <c r="M42" s="149"/>
      <c r="N42" s="149"/>
      <c r="O42" s="149"/>
      <c r="P42" s="149"/>
      <c r="Q42" s="149"/>
      <c r="R42" s="149"/>
    </row>
    <row r="43" spans="2:18" ht="12.75">
      <c r="B43" s="3" t="s">
        <v>58</v>
      </c>
      <c r="C43" s="1" t="s">
        <v>295</v>
      </c>
      <c r="I43" s="149">
        <f>SUM(I40:I42)</f>
        <v>-5679</v>
      </c>
      <c r="J43" s="149"/>
      <c r="K43" s="149"/>
      <c r="L43" s="149">
        <f>SUM(L40:L42)</f>
        <v>-3541</v>
      </c>
      <c r="M43" s="149"/>
      <c r="N43" s="149"/>
      <c r="O43" s="149">
        <f>SUM(O40:O42)</f>
        <v>-5679</v>
      </c>
      <c r="P43" s="149"/>
      <c r="Q43" s="149"/>
      <c r="R43" s="149">
        <f>SUM(R40:R42)</f>
        <v>-3541</v>
      </c>
    </row>
    <row r="44" spans="4:18" ht="12.75">
      <c r="D44" s="1" t="s">
        <v>59</v>
      </c>
      <c r="I44" s="149"/>
      <c r="J44" s="149"/>
      <c r="K44" s="149"/>
      <c r="L44" s="149"/>
      <c r="M44" s="149"/>
      <c r="N44" s="149"/>
      <c r="O44" s="149"/>
      <c r="P44" s="149"/>
      <c r="Q44" s="149"/>
      <c r="R44" s="149"/>
    </row>
    <row r="45" spans="4:18" ht="12.75">
      <c r="D45" s="1" t="s">
        <v>60</v>
      </c>
      <c r="I45" s="149"/>
      <c r="J45" s="149"/>
      <c r="K45" s="149"/>
      <c r="L45" s="149"/>
      <c r="M45" s="149"/>
      <c r="N45" s="149"/>
      <c r="O45" s="149"/>
      <c r="P45" s="149"/>
      <c r="Q45" s="149"/>
      <c r="R45" s="149"/>
    </row>
    <row r="46" spans="1:18" ht="12.75">
      <c r="A46" s="2" t="s">
        <v>81</v>
      </c>
      <c r="B46" s="3" t="s">
        <v>26</v>
      </c>
      <c r="C46" s="1" t="s">
        <v>296</v>
      </c>
      <c r="I46" s="149"/>
      <c r="J46" s="149"/>
      <c r="K46" s="149"/>
      <c r="L46" s="149"/>
      <c r="M46" s="149"/>
      <c r="N46" s="149"/>
      <c r="O46" s="149"/>
      <c r="P46" s="149"/>
      <c r="Q46" s="149"/>
      <c r="R46" s="149"/>
    </row>
    <row r="47" spans="4:18" ht="12.75">
      <c r="D47" s="1" t="s">
        <v>61</v>
      </c>
      <c r="I47" s="149"/>
      <c r="J47" s="149"/>
      <c r="K47" s="149"/>
      <c r="L47" s="149"/>
      <c r="M47" s="149"/>
      <c r="N47" s="149"/>
      <c r="O47" s="149"/>
      <c r="P47" s="149"/>
      <c r="Q47" s="149"/>
      <c r="R47" s="149"/>
    </row>
    <row r="48" spans="4:18" ht="12.75">
      <c r="D48" s="1" t="s">
        <v>62</v>
      </c>
      <c r="I48" s="149"/>
      <c r="J48" s="149"/>
      <c r="K48" s="149"/>
      <c r="L48" s="149"/>
      <c r="M48" s="149"/>
      <c r="N48" s="149"/>
      <c r="O48" s="149"/>
      <c r="P48" s="149"/>
      <c r="Q48" s="149"/>
      <c r="R48" s="149"/>
    </row>
    <row r="49" spans="4:18" ht="12.75">
      <c r="D49" s="1" t="s">
        <v>63</v>
      </c>
      <c r="I49" s="149"/>
      <c r="J49" s="149"/>
      <c r="K49" s="149"/>
      <c r="L49" s="149"/>
      <c r="M49" s="149"/>
      <c r="N49" s="149"/>
      <c r="O49" s="149"/>
      <c r="P49" s="149"/>
      <c r="Q49" s="149"/>
      <c r="R49" s="149"/>
    </row>
    <row r="50" spans="4:18" ht="12.75">
      <c r="D50" s="1" t="s">
        <v>64</v>
      </c>
      <c r="I50" s="149"/>
      <c r="J50" s="149"/>
      <c r="K50" s="149"/>
      <c r="L50" s="149"/>
      <c r="M50" s="149"/>
      <c r="N50" s="149"/>
      <c r="O50" s="149"/>
      <c r="P50" s="149"/>
      <c r="Q50" s="149"/>
      <c r="R50" s="149"/>
    </row>
    <row r="51" spans="4:8" ht="12.75">
      <c r="D51" s="1" t="s">
        <v>54</v>
      </c>
      <c r="E51" s="1" t="s">
        <v>65</v>
      </c>
      <c r="H51" s="182"/>
    </row>
    <row r="52" spans="5:18" ht="12.75">
      <c r="E52" s="1" t="s">
        <v>66</v>
      </c>
      <c r="H52" s="182" t="s">
        <v>262</v>
      </c>
      <c r="I52" s="150">
        <f>I43/525968.572*100</f>
        <v>-1.0797223070583009</v>
      </c>
      <c r="J52" s="150"/>
      <c r="K52" s="150"/>
      <c r="L52" s="150">
        <f>L43/525968.572*100</f>
        <v>-0.6732341414498051</v>
      </c>
      <c r="M52" s="150"/>
      <c r="N52" s="150"/>
      <c r="O52" s="150">
        <f>O43/525968.572*100</f>
        <v>-1.0797223070583009</v>
      </c>
      <c r="P52" s="150">
        <f>P43/525968.572*100</f>
        <v>0</v>
      </c>
      <c r="R52" s="150">
        <f>R43/525968.572*100</f>
        <v>-0.6732341414498051</v>
      </c>
    </row>
    <row r="53" spans="4:18" ht="12.75">
      <c r="D53" s="1" t="s">
        <v>56</v>
      </c>
      <c r="E53" s="1" t="s">
        <v>67</v>
      </c>
      <c r="I53" s="150">
        <v>0</v>
      </c>
      <c r="J53" s="150"/>
      <c r="K53" s="150"/>
      <c r="L53" s="150">
        <v>0</v>
      </c>
      <c r="M53" s="150"/>
      <c r="N53" s="150"/>
      <c r="O53" s="150">
        <v>0</v>
      </c>
      <c r="P53" s="150">
        <v>4</v>
      </c>
      <c r="Q53" s="150"/>
      <c r="R53" s="149">
        <f>L53</f>
        <v>0</v>
      </c>
    </row>
    <row r="55" ht="12.75">
      <c r="A55" s="10" t="s">
        <v>271</v>
      </c>
    </row>
    <row r="56" ht="12.75">
      <c r="A56" s="10" t="s">
        <v>308</v>
      </c>
    </row>
  </sheetData>
  <mergeCells count="4">
    <mergeCell ref="I10:L10"/>
    <mergeCell ref="O10:R10"/>
    <mergeCell ref="A1:R1"/>
    <mergeCell ref="A3:R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 Page 1 of 12 Pages</oddFooter>
  </headerFooter>
</worksheet>
</file>

<file path=xl/worksheets/sheet10.xml><?xml version="1.0" encoding="utf-8"?>
<worksheet xmlns="http://schemas.openxmlformats.org/spreadsheetml/2006/main" xmlns:r="http://schemas.openxmlformats.org/officeDocument/2006/relationships">
  <sheetPr codeName="Sheet3"/>
  <dimension ref="A1:J21"/>
  <sheetViews>
    <sheetView zoomScale="120" zoomScaleNormal="120" workbookViewId="0" topLeftCell="A1">
      <selection activeCell="B10" sqref="B10:E10"/>
    </sheetView>
  </sheetViews>
  <sheetFormatPr defaultColWidth="9.140625" defaultRowHeight="12.75"/>
  <cols>
    <col min="1" max="1" width="3.140625" style="0" bestFit="1" customWidth="1"/>
    <col min="2" max="2" width="3.57421875" style="0" bestFit="1" customWidth="1"/>
    <col min="5" max="5" width="12.57421875" style="0" customWidth="1"/>
    <col min="6" max="6" width="10.140625" style="0" bestFit="1" customWidth="1"/>
    <col min="7" max="7" width="3.00390625" style="0" customWidth="1"/>
    <col min="8" max="8" width="10.140625" style="0" bestFit="1" customWidth="1"/>
    <col min="10" max="10" width="20.140625" style="0" customWidth="1"/>
  </cols>
  <sheetData>
    <row r="1" spans="1:10" ht="18.75">
      <c r="A1" s="244" t="s">
        <v>139</v>
      </c>
      <c r="B1" s="244"/>
      <c r="C1" s="244"/>
      <c r="D1" s="244"/>
      <c r="E1" s="244"/>
      <c r="F1" s="244"/>
      <c r="G1" s="244"/>
      <c r="H1" s="244"/>
      <c r="I1" s="244"/>
      <c r="J1" s="244"/>
    </row>
    <row r="2" spans="1:5" ht="12.75">
      <c r="A2" s="1"/>
      <c r="B2" s="1"/>
      <c r="C2" s="1"/>
      <c r="D2" s="1"/>
      <c r="E2" s="1"/>
    </row>
    <row r="3" spans="1:10" ht="12.75" customHeight="1">
      <c r="A3" s="251" t="str">
        <f>page5!A3</f>
        <v>NOTES TO THE UNAUDITED RESULTS FOR THE 1ST QUARTER ENDED 30 SEPTEMBER 2006</v>
      </c>
      <c r="B3" s="251"/>
      <c r="C3" s="251"/>
      <c r="D3" s="251"/>
      <c r="E3" s="251"/>
      <c r="F3" s="251"/>
      <c r="G3" s="251"/>
      <c r="H3" s="251"/>
      <c r="I3" s="251"/>
      <c r="J3" s="251"/>
    </row>
    <row r="5" spans="1:10" ht="12.75" customHeight="1">
      <c r="A5" s="192" t="s">
        <v>284</v>
      </c>
      <c r="B5" s="253" t="s">
        <v>245</v>
      </c>
      <c r="C5" s="253"/>
      <c r="D5" s="253"/>
      <c r="E5" s="253"/>
      <c r="F5" s="253"/>
      <c r="G5" s="253"/>
      <c r="H5" s="253"/>
      <c r="I5" s="253"/>
      <c r="J5" s="253"/>
    </row>
    <row r="6" spans="1:10" ht="12.75" customHeight="1">
      <c r="A6" s="62"/>
      <c r="B6" s="250" t="s">
        <v>246</v>
      </c>
      <c r="C6" s="250"/>
      <c r="D6" s="250"/>
      <c r="E6" s="250"/>
      <c r="F6" s="250"/>
      <c r="G6" s="250"/>
      <c r="H6" s="250"/>
      <c r="I6" s="250"/>
      <c r="J6" s="250"/>
    </row>
    <row r="7" spans="1:10" ht="12.75" customHeight="1">
      <c r="A7" s="62"/>
      <c r="B7" s="249"/>
      <c r="C7" s="249"/>
      <c r="D7" s="249"/>
      <c r="E7" s="249"/>
      <c r="F7" s="161">
        <v>38990</v>
      </c>
      <c r="G7" s="161"/>
      <c r="H7" s="161">
        <v>38898</v>
      </c>
      <c r="I7" s="104"/>
      <c r="J7" s="63"/>
    </row>
    <row r="8" spans="1:10" ht="12.75" customHeight="1">
      <c r="A8" s="62"/>
      <c r="B8" s="249"/>
      <c r="C8" s="249"/>
      <c r="D8" s="249"/>
      <c r="E8" s="249"/>
      <c r="F8" s="101" t="s">
        <v>176</v>
      </c>
      <c r="G8" s="101"/>
      <c r="H8" s="101" t="s">
        <v>176</v>
      </c>
      <c r="I8" s="105"/>
      <c r="J8" s="103"/>
    </row>
    <row r="9" spans="1:10" ht="12.75" customHeight="1">
      <c r="A9" s="62"/>
      <c r="B9" s="249" t="s">
        <v>247</v>
      </c>
      <c r="C9" s="249"/>
      <c r="D9" s="249"/>
      <c r="E9" s="249"/>
      <c r="F9" s="79"/>
      <c r="G9" s="70"/>
      <c r="H9" s="79"/>
      <c r="I9" s="76"/>
      <c r="J9" s="103"/>
    </row>
    <row r="10" spans="1:10" ht="12.75" customHeight="1">
      <c r="A10" s="62"/>
      <c r="B10" s="249" t="s">
        <v>248</v>
      </c>
      <c r="C10" s="249"/>
      <c r="D10" s="249"/>
      <c r="E10" s="249"/>
      <c r="F10" s="79">
        <v>21920</v>
      </c>
      <c r="G10" s="70"/>
      <c r="H10" s="79">
        <v>22420</v>
      </c>
      <c r="I10" s="76"/>
      <c r="J10" s="76"/>
    </row>
    <row r="11" spans="1:10" ht="12.75" customHeight="1">
      <c r="A11" s="62"/>
      <c r="B11" s="249" t="s">
        <v>249</v>
      </c>
      <c r="C11" s="249"/>
      <c r="D11" s="249"/>
      <c r="E11" s="249"/>
      <c r="F11" s="79">
        <v>21955</v>
      </c>
      <c r="G11" s="70"/>
      <c r="H11" s="79">
        <v>21955</v>
      </c>
      <c r="I11" s="76"/>
      <c r="J11" s="76"/>
    </row>
    <row r="12" spans="1:10" ht="12.75" customHeight="1">
      <c r="A12" s="62"/>
      <c r="B12" s="249" t="s">
        <v>250</v>
      </c>
      <c r="C12" s="249"/>
      <c r="D12" s="249"/>
      <c r="E12" s="249"/>
      <c r="F12" s="79"/>
      <c r="G12" s="70"/>
      <c r="H12" s="79"/>
      <c r="I12" s="76"/>
      <c r="J12" s="76"/>
    </row>
    <row r="13" spans="1:10" ht="12.75" customHeight="1">
      <c r="A13" s="62"/>
      <c r="B13" s="249" t="s">
        <v>248</v>
      </c>
      <c r="C13" s="249"/>
      <c r="D13" s="249"/>
      <c r="E13" s="249"/>
      <c r="F13" s="79">
        <v>5464</v>
      </c>
      <c r="G13" s="70"/>
      <c r="H13" s="79">
        <v>8500</v>
      </c>
      <c r="I13" s="76"/>
      <c r="J13" s="76"/>
    </row>
    <row r="14" spans="1:10" ht="12.75" customHeight="1">
      <c r="A14" s="62"/>
      <c r="B14" s="249" t="s">
        <v>251</v>
      </c>
      <c r="C14" s="249"/>
      <c r="D14" s="249"/>
      <c r="E14" s="249"/>
      <c r="F14" s="79"/>
      <c r="G14" s="70"/>
      <c r="H14" s="79"/>
      <c r="I14" s="76"/>
      <c r="J14" s="76"/>
    </row>
    <row r="15" spans="1:10" ht="12.75" customHeight="1">
      <c r="A15" s="62"/>
      <c r="B15" s="249" t="s">
        <v>248</v>
      </c>
      <c r="C15" s="249"/>
      <c r="D15" s="249"/>
      <c r="E15" s="249"/>
      <c r="F15" s="79">
        <v>30125</v>
      </c>
      <c r="G15" s="70"/>
      <c r="H15" s="79">
        <v>29360</v>
      </c>
      <c r="I15" s="76"/>
      <c r="J15" s="76"/>
    </row>
    <row r="16" spans="1:10" ht="12.75">
      <c r="A16" s="62"/>
      <c r="B16" s="249" t="s">
        <v>249</v>
      </c>
      <c r="C16" s="249"/>
      <c r="D16" s="249"/>
      <c r="E16" s="249"/>
      <c r="F16" s="181">
        <v>52136</v>
      </c>
      <c r="G16" s="102"/>
      <c r="H16" s="181">
        <v>51022</v>
      </c>
      <c r="I16" s="76"/>
      <c r="J16" s="76"/>
    </row>
    <row r="17" spans="1:10" ht="13.5" thickBot="1">
      <c r="A17" s="62"/>
      <c r="B17" s="249"/>
      <c r="C17" s="249"/>
      <c r="D17" s="249"/>
      <c r="E17" s="249"/>
      <c r="F17" s="189">
        <f>SUM(F9:F16)</f>
        <v>131600</v>
      </c>
      <c r="G17" s="106"/>
      <c r="H17" s="189">
        <f>SUM(H9:H16)</f>
        <v>133257</v>
      </c>
      <c r="I17" s="107"/>
      <c r="J17" s="103"/>
    </row>
    <row r="18" spans="1:10" ht="12.75">
      <c r="A18" s="62"/>
      <c r="B18" s="249"/>
      <c r="C18" s="249"/>
      <c r="D18" s="249"/>
      <c r="E18" s="249"/>
      <c r="F18" s="103"/>
      <c r="G18" s="103"/>
      <c r="H18" s="103"/>
      <c r="I18" s="230"/>
      <c r="J18" s="230"/>
    </row>
    <row r="19" spans="1:10" ht="12.75" customHeight="1">
      <c r="A19" s="192" t="s">
        <v>283</v>
      </c>
      <c r="B19" s="220" t="s">
        <v>253</v>
      </c>
      <c r="C19" s="220"/>
      <c r="D19" s="220"/>
      <c r="E19" s="220"/>
      <c r="F19" s="220"/>
      <c r="G19" s="220"/>
      <c r="H19" s="220"/>
      <c r="I19" s="220"/>
      <c r="J19" s="220"/>
    </row>
    <row r="20" spans="1:10" ht="12.75" customHeight="1">
      <c r="A20" s="62"/>
      <c r="B20" s="250" t="s">
        <v>254</v>
      </c>
      <c r="C20" s="250"/>
      <c r="D20" s="250"/>
      <c r="E20" s="250"/>
      <c r="F20" s="250"/>
      <c r="G20" s="250"/>
      <c r="H20" s="250"/>
      <c r="I20" s="250"/>
      <c r="J20" s="250"/>
    </row>
    <row r="21" spans="1:10" ht="12.75">
      <c r="A21" s="62"/>
      <c r="B21" s="249"/>
      <c r="C21" s="249"/>
      <c r="D21" s="249"/>
      <c r="E21" s="249"/>
      <c r="F21" s="249"/>
      <c r="G21" s="249"/>
      <c r="H21" s="249"/>
      <c r="I21" s="63"/>
      <c r="J21" s="63"/>
    </row>
  </sheetData>
  <mergeCells count="21">
    <mergeCell ref="A1:J1"/>
    <mergeCell ref="A3:J3"/>
    <mergeCell ref="B6:J6"/>
    <mergeCell ref="B7:E7"/>
    <mergeCell ref="B5:J5"/>
    <mergeCell ref="B19:J19"/>
    <mergeCell ref="I18:J18"/>
    <mergeCell ref="B20:J20"/>
    <mergeCell ref="B21:E21"/>
    <mergeCell ref="F21:H21"/>
    <mergeCell ref="B18:E18"/>
    <mergeCell ref="B16:E16"/>
    <mergeCell ref="B17:E17"/>
    <mergeCell ref="B14:E14"/>
    <mergeCell ref="B15:E15"/>
    <mergeCell ref="B9:E9"/>
    <mergeCell ref="B10:E10"/>
    <mergeCell ref="B8:E8"/>
    <mergeCell ref="B13:E13"/>
    <mergeCell ref="B11:E11"/>
    <mergeCell ref="B12:E12"/>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10 of 12 Pages</oddFooter>
  </headerFooter>
</worksheet>
</file>

<file path=xl/worksheets/sheet11.xml><?xml version="1.0" encoding="utf-8"?>
<worksheet xmlns="http://schemas.openxmlformats.org/spreadsheetml/2006/main" xmlns:r="http://schemas.openxmlformats.org/officeDocument/2006/relationships">
  <sheetPr codeName="Sheet2"/>
  <dimension ref="A1:J39"/>
  <sheetViews>
    <sheetView tabSelected="1" zoomScale="120" zoomScaleNormal="120" workbookViewId="0" topLeftCell="A31">
      <selection activeCell="D38" sqref="D38"/>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44" t="s">
        <v>139</v>
      </c>
      <c r="C1" s="244"/>
      <c r="D1" s="244"/>
      <c r="E1" s="244"/>
      <c r="F1" s="244"/>
      <c r="G1" s="244"/>
      <c r="H1" s="244"/>
    </row>
    <row r="2" spans="2:6" ht="9" customHeight="1">
      <c r="B2" s="1"/>
      <c r="C2" s="1"/>
      <c r="D2" s="1"/>
      <c r="E2" s="1"/>
      <c r="F2" s="1"/>
    </row>
    <row r="3" spans="2:8" ht="12.75">
      <c r="B3" s="251" t="str">
        <f>page5!A3</f>
        <v>NOTES TO THE UNAUDITED RESULTS FOR THE 1ST QUARTER ENDED 30 SEPTEMBER 2006</v>
      </c>
      <c r="C3" s="251"/>
      <c r="D3" s="251"/>
      <c r="E3" s="251"/>
      <c r="F3" s="251"/>
      <c r="G3" s="251"/>
      <c r="H3" s="251"/>
    </row>
    <row r="4" ht="8.25" customHeight="1"/>
    <row r="5" spans="1:10" ht="12.75" customHeight="1">
      <c r="A5" s="192" t="s">
        <v>282</v>
      </c>
      <c r="B5" s="220" t="s">
        <v>256</v>
      </c>
      <c r="C5" s="220"/>
      <c r="D5" s="220"/>
      <c r="E5" s="220"/>
      <c r="F5" s="220"/>
      <c r="G5" s="220"/>
      <c r="H5" s="220"/>
      <c r="I5" s="220"/>
      <c r="J5" s="220"/>
    </row>
    <row r="6" spans="1:10" ht="12.75" customHeight="1">
      <c r="A6" s="254"/>
      <c r="B6" s="277" t="s">
        <v>257</v>
      </c>
      <c r="C6" s="277"/>
      <c r="D6" s="277"/>
      <c r="E6" s="277"/>
      <c r="F6" s="277"/>
      <c r="G6" s="277"/>
      <c r="H6" s="277"/>
      <c r="I6" s="277"/>
      <c r="J6" s="277"/>
    </row>
    <row r="7" spans="1:10" ht="3.75" customHeight="1" thickBot="1">
      <c r="A7" s="254"/>
      <c r="B7" s="277"/>
      <c r="C7" s="277"/>
      <c r="D7" s="277"/>
      <c r="E7" s="277"/>
      <c r="F7" s="277"/>
      <c r="G7" s="277"/>
      <c r="H7" s="277"/>
      <c r="I7" s="277"/>
      <c r="J7" s="277"/>
    </row>
    <row r="8" spans="1:8" ht="12.75" customHeight="1">
      <c r="A8" s="270"/>
      <c r="B8" s="271"/>
      <c r="C8" s="272"/>
      <c r="D8" s="275" t="s">
        <v>211</v>
      </c>
      <c r="E8" s="276"/>
      <c r="F8" s="271"/>
      <c r="G8" s="278"/>
      <c r="H8" s="272"/>
    </row>
    <row r="9" spans="1:8" ht="13.5" thickBot="1">
      <c r="A9" s="270"/>
      <c r="B9" s="273" t="s">
        <v>210</v>
      </c>
      <c r="C9" s="274"/>
      <c r="D9" s="273" t="s">
        <v>117</v>
      </c>
      <c r="E9" s="274"/>
      <c r="F9" s="273" t="s">
        <v>206</v>
      </c>
      <c r="G9" s="279"/>
      <c r="H9" s="274"/>
    </row>
    <row r="10" spans="1:8" ht="12.75" customHeight="1">
      <c r="A10" s="231"/>
      <c r="B10" s="232" t="s">
        <v>212</v>
      </c>
      <c r="C10" s="233"/>
      <c r="D10" s="216" t="s">
        <v>261</v>
      </c>
      <c r="E10" s="265"/>
      <c r="F10" s="232"/>
      <c r="G10" s="280"/>
      <c r="H10" s="233"/>
    </row>
    <row r="11" spans="1:8" ht="12.75" customHeight="1">
      <c r="A11" s="231"/>
      <c r="B11" s="212"/>
      <c r="C11" s="213"/>
      <c r="D11" s="266"/>
      <c r="E11" s="267"/>
      <c r="F11" s="212"/>
      <c r="G11" s="226"/>
      <c r="H11" s="213"/>
    </row>
    <row r="12" spans="1:8" ht="11.25" customHeight="1" thickBot="1">
      <c r="A12" s="231"/>
      <c r="B12" s="214"/>
      <c r="C12" s="215"/>
      <c r="D12" s="268"/>
      <c r="E12" s="269"/>
      <c r="F12" s="212"/>
      <c r="G12" s="226"/>
      <c r="H12" s="213"/>
    </row>
    <row r="13" spans="1:8" ht="24" customHeight="1">
      <c r="A13" s="270"/>
      <c r="B13" s="232" t="s">
        <v>216</v>
      </c>
      <c r="C13" s="233"/>
      <c r="D13" s="286" t="s">
        <v>22</v>
      </c>
      <c r="E13" s="287"/>
      <c r="F13" s="290" t="s">
        <v>215</v>
      </c>
      <c r="G13" s="291"/>
      <c r="H13" s="292"/>
    </row>
    <row r="14" spans="1:8" ht="13.5" thickBot="1">
      <c r="A14" s="270"/>
      <c r="B14" s="214"/>
      <c r="C14" s="215"/>
      <c r="D14" s="288" t="s">
        <v>214</v>
      </c>
      <c r="E14" s="289"/>
      <c r="F14" s="281"/>
      <c r="G14" s="258"/>
      <c r="H14" s="282"/>
    </row>
    <row r="15" spans="1:8" ht="12.75" customHeight="1">
      <c r="A15" s="270"/>
      <c r="B15" s="232" t="s">
        <v>217</v>
      </c>
      <c r="C15" s="233"/>
      <c r="D15" s="286">
        <v>29535045.28</v>
      </c>
      <c r="E15" s="287"/>
      <c r="F15" s="212" t="s">
        <v>9</v>
      </c>
      <c r="G15" s="226"/>
      <c r="H15" s="213"/>
    </row>
    <row r="16" spans="1:8" ht="12.75" customHeight="1">
      <c r="A16" s="270"/>
      <c r="B16" s="212"/>
      <c r="C16" s="213"/>
      <c r="D16" s="293" t="s">
        <v>213</v>
      </c>
      <c r="E16" s="294"/>
      <c r="F16" s="281"/>
      <c r="G16" s="258"/>
      <c r="H16" s="282"/>
    </row>
    <row r="17" spans="1:8" ht="13.5" thickBot="1">
      <c r="A17" s="270"/>
      <c r="B17" s="214"/>
      <c r="C17" s="215"/>
      <c r="D17" s="288" t="s">
        <v>214</v>
      </c>
      <c r="E17" s="289"/>
      <c r="F17" s="283"/>
      <c r="G17" s="284"/>
      <c r="H17" s="285"/>
    </row>
    <row r="18" spans="1:8" ht="79.5" customHeight="1" thickBot="1">
      <c r="A18" s="74"/>
      <c r="B18" s="232" t="s">
        <v>218</v>
      </c>
      <c r="C18" s="233"/>
      <c r="D18" s="295" t="s">
        <v>258</v>
      </c>
      <c r="E18" s="296"/>
      <c r="F18" s="232" t="s">
        <v>10</v>
      </c>
      <c r="G18" s="280"/>
      <c r="H18" s="233"/>
    </row>
    <row r="19" spans="1:8" ht="40.5" customHeight="1">
      <c r="A19" s="270"/>
      <c r="B19" s="232" t="s">
        <v>218</v>
      </c>
      <c r="C19" s="233"/>
      <c r="D19" s="216" t="s">
        <v>259</v>
      </c>
      <c r="E19" s="297"/>
      <c r="F19" s="232" t="s">
        <v>219</v>
      </c>
      <c r="G19" s="280"/>
      <c r="H19" s="233"/>
    </row>
    <row r="20" spans="1:8" ht="9.75" customHeight="1">
      <c r="A20" s="270"/>
      <c r="B20" s="212"/>
      <c r="C20" s="213"/>
      <c r="D20" s="293"/>
      <c r="E20" s="294"/>
      <c r="F20" s="212"/>
      <c r="G20" s="226"/>
      <c r="H20" s="213"/>
    </row>
    <row r="21" spans="1:8" ht="24.75" customHeight="1">
      <c r="A21" s="270"/>
      <c r="B21" s="212"/>
      <c r="C21" s="213"/>
      <c r="D21" s="293"/>
      <c r="E21" s="294"/>
      <c r="F21" s="212" t="s">
        <v>11</v>
      </c>
      <c r="G21" s="226"/>
      <c r="H21" s="213"/>
    </row>
    <row r="22" spans="1:8" ht="7.5" customHeight="1" thickBot="1">
      <c r="A22" s="270"/>
      <c r="B22" s="214"/>
      <c r="C22" s="215"/>
      <c r="D22" s="283"/>
      <c r="E22" s="285"/>
      <c r="F22" s="214"/>
      <c r="G22" s="298"/>
      <c r="H22" s="215"/>
    </row>
    <row r="23" spans="1:8" ht="47.25" customHeight="1">
      <c r="A23" s="270"/>
      <c r="B23" s="232" t="s">
        <v>220</v>
      </c>
      <c r="C23" s="233"/>
      <c r="D23" s="216" t="s">
        <v>23</v>
      </c>
      <c r="E23" s="297"/>
      <c r="F23" s="232" t="s">
        <v>221</v>
      </c>
      <c r="G23" s="280"/>
      <c r="H23" s="233"/>
    </row>
    <row r="24" spans="1:8" ht="3" customHeight="1">
      <c r="A24" s="270"/>
      <c r="B24" s="212"/>
      <c r="C24" s="213"/>
      <c r="D24" s="108"/>
      <c r="E24" s="109"/>
      <c r="F24" s="77"/>
      <c r="G24" s="80"/>
      <c r="H24" s="78"/>
    </row>
    <row r="25" spans="1:8" ht="42.75" customHeight="1">
      <c r="A25" s="270"/>
      <c r="B25" s="212"/>
      <c r="C25" s="213"/>
      <c r="D25" s="293"/>
      <c r="E25" s="294"/>
      <c r="F25" s="212" t="s">
        <v>12</v>
      </c>
      <c r="G25" s="226"/>
      <c r="H25" s="213"/>
    </row>
    <row r="26" spans="1:8" ht="6" customHeight="1" thickBot="1">
      <c r="A26" s="270"/>
      <c r="B26" s="214"/>
      <c r="C26" s="215"/>
      <c r="D26" s="283"/>
      <c r="E26" s="285"/>
      <c r="F26" s="299"/>
      <c r="G26" s="300"/>
      <c r="H26" s="301"/>
    </row>
    <row r="27" spans="1:8" ht="12.75" customHeight="1">
      <c r="A27" s="270"/>
      <c r="B27" s="232" t="s">
        <v>222</v>
      </c>
      <c r="C27" s="233"/>
      <c r="D27" s="286">
        <v>3079661.39</v>
      </c>
      <c r="E27" s="287"/>
      <c r="F27" s="232" t="s">
        <v>224</v>
      </c>
      <c r="G27" s="280"/>
      <c r="H27" s="233"/>
    </row>
    <row r="28" spans="1:8" ht="25.5" customHeight="1">
      <c r="A28" s="270"/>
      <c r="B28" s="212" t="s">
        <v>223</v>
      </c>
      <c r="C28" s="213"/>
      <c r="D28" s="305" t="s">
        <v>260</v>
      </c>
      <c r="E28" s="306"/>
      <c r="F28" s="212"/>
      <c r="G28" s="226"/>
      <c r="H28" s="213"/>
    </row>
    <row r="29" spans="1:8" ht="6.75" customHeight="1" thickBot="1">
      <c r="A29" s="270"/>
      <c r="B29" s="283"/>
      <c r="C29" s="285"/>
      <c r="D29" s="288"/>
      <c r="E29" s="289"/>
      <c r="F29" s="214"/>
      <c r="G29" s="298"/>
      <c r="H29" s="215"/>
    </row>
    <row r="30" spans="1:8" ht="141.75" customHeight="1" thickBot="1">
      <c r="A30" s="74"/>
      <c r="B30" s="302" t="s">
        <v>225</v>
      </c>
      <c r="C30" s="304"/>
      <c r="D30" s="295" t="s">
        <v>277</v>
      </c>
      <c r="E30" s="296"/>
      <c r="F30" s="302" t="s">
        <v>21</v>
      </c>
      <c r="G30" s="303"/>
      <c r="H30" s="304"/>
    </row>
    <row r="31" spans="1:8" ht="48.75" customHeight="1" thickBot="1">
      <c r="A31" s="200"/>
      <c r="B31" s="302" t="s">
        <v>15</v>
      </c>
      <c r="C31" s="304"/>
      <c r="D31" s="295" t="s">
        <v>16</v>
      </c>
      <c r="E31" s="296"/>
      <c r="F31" s="302" t="s">
        <v>13</v>
      </c>
      <c r="G31" s="303"/>
      <c r="H31" s="304"/>
    </row>
    <row r="32" spans="1:8" ht="7.5" customHeight="1">
      <c r="A32" s="62"/>
      <c r="B32" s="65"/>
      <c r="C32" s="307"/>
      <c r="D32" s="308"/>
      <c r="E32" s="280"/>
      <c r="F32" s="309"/>
      <c r="G32" s="65"/>
      <c r="H32" s="65"/>
    </row>
    <row r="33" spans="1:8" ht="12.75" customHeight="1">
      <c r="A33" s="192" t="s">
        <v>252</v>
      </c>
      <c r="B33" s="220" t="s">
        <v>226</v>
      </c>
      <c r="C33" s="220"/>
      <c r="D33" s="220"/>
      <c r="E33" s="220"/>
      <c r="F33" s="220"/>
      <c r="G33" s="220"/>
      <c r="H33" s="220"/>
    </row>
    <row r="34" spans="1:8" ht="12.75">
      <c r="A34" s="62"/>
      <c r="B34" s="249" t="s">
        <v>2</v>
      </c>
      <c r="C34" s="249"/>
      <c r="D34" s="249"/>
      <c r="E34" s="249"/>
      <c r="F34" s="249"/>
      <c r="G34" s="249"/>
      <c r="H34" s="249"/>
    </row>
    <row r="38" spans="1:8" ht="12.75">
      <c r="A38" s="75"/>
      <c r="B38" s="75"/>
      <c r="C38" s="75"/>
      <c r="D38" s="75"/>
      <c r="E38" s="75"/>
      <c r="F38" s="75"/>
      <c r="G38" s="75"/>
      <c r="H38" s="75"/>
    </row>
    <row r="39" ht="12.75">
      <c r="A39" s="1"/>
    </row>
  </sheetData>
  <mergeCells count="71">
    <mergeCell ref="B33:H33"/>
    <mergeCell ref="B34:H34"/>
    <mergeCell ref="B30:C30"/>
    <mergeCell ref="D30:E30"/>
    <mergeCell ref="F30:H30"/>
    <mergeCell ref="C32:D32"/>
    <mergeCell ref="E32:F32"/>
    <mergeCell ref="B31:C31"/>
    <mergeCell ref="D31:E31"/>
    <mergeCell ref="F31:H31"/>
    <mergeCell ref="D27:E27"/>
    <mergeCell ref="D28:E28"/>
    <mergeCell ref="D29:E29"/>
    <mergeCell ref="F27:H29"/>
    <mergeCell ref="A27:A29"/>
    <mergeCell ref="B27:C27"/>
    <mergeCell ref="B28:C28"/>
    <mergeCell ref="B29:C29"/>
    <mergeCell ref="F22:H22"/>
    <mergeCell ref="A23:A26"/>
    <mergeCell ref="B23:C26"/>
    <mergeCell ref="D23:E23"/>
    <mergeCell ref="D25:E25"/>
    <mergeCell ref="D26:E26"/>
    <mergeCell ref="F23:H23"/>
    <mergeCell ref="F25:H25"/>
    <mergeCell ref="F26:H26"/>
    <mergeCell ref="F18:H18"/>
    <mergeCell ref="A19:A22"/>
    <mergeCell ref="B19:C22"/>
    <mergeCell ref="D19:E19"/>
    <mergeCell ref="D20:E20"/>
    <mergeCell ref="D21:E21"/>
    <mergeCell ref="D22:E22"/>
    <mergeCell ref="F19:H19"/>
    <mergeCell ref="F20:H20"/>
    <mergeCell ref="F21:H21"/>
    <mergeCell ref="D16:E16"/>
    <mergeCell ref="D17:E17"/>
    <mergeCell ref="B18:C18"/>
    <mergeCell ref="D18:E18"/>
    <mergeCell ref="F16:H16"/>
    <mergeCell ref="F17:H17"/>
    <mergeCell ref="A13:A14"/>
    <mergeCell ref="B13:C14"/>
    <mergeCell ref="D13:E13"/>
    <mergeCell ref="D14:E14"/>
    <mergeCell ref="A15:A17"/>
    <mergeCell ref="B15:C17"/>
    <mergeCell ref="D15:E15"/>
    <mergeCell ref="F13:H13"/>
    <mergeCell ref="A6:A7"/>
    <mergeCell ref="B6:J7"/>
    <mergeCell ref="B5:J5"/>
    <mergeCell ref="F15:H15"/>
    <mergeCell ref="F8:H8"/>
    <mergeCell ref="F9:H9"/>
    <mergeCell ref="F10:H10"/>
    <mergeCell ref="F11:H11"/>
    <mergeCell ref="F12:H12"/>
    <mergeCell ref="F14:H14"/>
    <mergeCell ref="A10:A12"/>
    <mergeCell ref="B10:C12"/>
    <mergeCell ref="D10:E12"/>
    <mergeCell ref="B1:H1"/>
    <mergeCell ref="B3:H3"/>
    <mergeCell ref="A8:A9"/>
    <mergeCell ref="B8:C8"/>
    <mergeCell ref="B9:C9"/>
    <mergeCell ref="D8:E8"/>
    <mergeCell ref="D9:E9"/>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11 of 12 Pages</oddFooter>
  </headerFooter>
  <drawing r:id="rId1"/>
</worksheet>
</file>

<file path=xl/worksheets/sheet12.xml><?xml version="1.0" encoding="utf-8"?>
<worksheet xmlns="http://schemas.openxmlformats.org/spreadsheetml/2006/main" xmlns:r="http://schemas.openxmlformats.org/officeDocument/2006/relationships">
  <sheetPr codeName="Sheet1"/>
  <dimension ref="A1:H16"/>
  <sheetViews>
    <sheetView workbookViewId="0" topLeftCell="A1">
      <selection activeCell="C28" sqref="C28"/>
    </sheetView>
  </sheetViews>
  <sheetFormatPr defaultColWidth="9.140625" defaultRowHeight="12.75"/>
  <cols>
    <col min="1" max="1" width="3.140625" style="0" bestFit="1" customWidth="1"/>
    <col min="3" max="3" width="34.7109375" style="0" customWidth="1"/>
    <col min="4" max="4" width="10.7109375" style="0" customWidth="1"/>
    <col min="6" max="6" width="20.421875" style="0" customWidth="1"/>
  </cols>
  <sheetData>
    <row r="1" spans="2:6" ht="18.75">
      <c r="B1" s="244" t="s">
        <v>139</v>
      </c>
      <c r="C1" s="244"/>
      <c r="D1" s="244"/>
      <c r="E1" s="244"/>
      <c r="F1" s="244"/>
    </row>
    <row r="2" spans="2:6" ht="12.75">
      <c r="B2" s="1"/>
      <c r="C2" s="1"/>
      <c r="D2" s="1"/>
      <c r="E2" s="1"/>
      <c r="F2" s="1"/>
    </row>
    <row r="3" spans="2:6" ht="12.75">
      <c r="B3" s="310" t="str">
        <f>page11!B3</f>
        <v>NOTES TO THE UNAUDITED RESULTS FOR THE 1ST QUARTER ENDED 30 SEPTEMBER 2006</v>
      </c>
      <c r="C3" s="310"/>
      <c r="D3" s="310"/>
      <c r="E3" s="310"/>
      <c r="F3" s="310"/>
    </row>
    <row r="5" spans="1:8" ht="12.75" customHeight="1">
      <c r="A5" s="192" t="s">
        <v>255</v>
      </c>
      <c r="B5" s="224" t="s">
        <v>227</v>
      </c>
      <c r="C5" s="224"/>
      <c r="D5" s="224"/>
      <c r="E5" s="224"/>
      <c r="F5" s="224"/>
      <c r="G5" s="224"/>
      <c r="H5" s="224"/>
    </row>
    <row r="6" spans="1:8" ht="12.75" customHeight="1">
      <c r="A6" s="62"/>
      <c r="B6" s="224" t="s">
        <v>228</v>
      </c>
      <c r="C6" s="224"/>
      <c r="D6" s="224"/>
      <c r="E6" s="224"/>
      <c r="F6" s="224"/>
      <c r="G6" s="224"/>
      <c r="H6" s="224"/>
    </row>
    <row r="7" spans="1:8" ht="30" customHeight="1">
      <c r="A7" s="62"/>
      <c r="B7" s="249" t="s">
        <v>6</v>
      </c>
      <c r="C7" s="249"/>
      <c r="D7" s="249"/>
      <c r="E7" s="249"/>
      <c r="F7" s="249"/>
      <c r="G7" s="249"/>
      <c r="H7" s="249"/>
    </row>
    <row r="8" spans="1:8" ht="9.75" customHeight="1">
      <c r="A8" s="62"/>
      <c r="B8" s="63"/>
      <c r="C8" s="63"/>
      <c r="D8" s="63"/>
      <c r="E8" s="63"/>
      <c r="F8" s="63"/>
      <c r="G8" s="63"/>
      <c r="H8" s="63"/>
    </row>
    <row r="9" spans="2:6" ht="12.75">
      <c r="B9" s="224" t="s">
        <v>207</v>
      </c>
      <c r="C9" s="224"/>
      <c r="D9" s="63"/>
      <c r="E9" s="249"/>
      <c r="F9" s="249"/>
    </row>
    <row r="10" spans="2:6" ht="12.75">
      <c r="B10" s="250" t="s">
        <v>208</v>
      </c>
      <c r="C10" s="250"/>
      <c r="D10" s="73">
        <v>525968572</v>
      </c>
      <c r="E10" s="249"/>
      <c r="F10" s="249"/>
    </row>
    <row r="11" spans="2:6" ht="12.75">
      <c r="B11" s="250" t="s">
        <v>209</v>
      </c>
      <c r="C11" s="250"/>
      <c r="D11" s="183" t="s">
        <v>199</v>
      </c>
      <c r="E11" s="249"/>
      <c r="F11" s="249"/>
    </row>
    <row r="12" spans="2:6" ht="13.5" thickBot="1">
      <c r="B12" s="253" t="s">
        <v>207</v>
      </c>
      <c r="C12" s="253"/>
      <c r="D12" s="188">
        <f>SUM(D10:D11)</f>
        <v>525968572</v>
      </c>
      <c r="E12" s="249"/>
      <c r="F12" s="249"/>
    </row>
    <row r="13" spans="2:6" ht="12.75">
      <c r="B13" s="311"/>
      <c r="C13" s="311"/>
      <c r="D13" s="311"/>
      <c r="E13" s="311"/>
      <c r="F13" s="311"/>
    </row>
    <row r="14" spans="2:6" ht="12.75">
      <c r="B14" s="61"/>
      <c r="C14" s="71"/>
      <c r="D14" s="71"/>
      <c r="E14" s="249"/>
      <c r="F14" s="249"/>
    </row>
    <row r="15" spans="2:6" ht="12.75" customHeight="1">
      <c r="B15" s="253"/>
      <c r="C15" s="253"/>
      <c r="D15" s="253"/>
      <c r="E15" s="63"/>
      <c r="F15" s="63"/>
    </row>
    <row r="16" spans="2:6" ht="12.75">
      <c r="B16" s="249"/>
      <c r="C16" s="249"/>
      <c r="D16" s="249"/>
      <c r="E16" s="249"/>
      <c r="F16" s="249"/>
    </row>
  </sheetData>
  <mergeCells count="17">
    <mergeCell ref="B12:C12"/>
    <mergeCell ref="E12:F12"/>
    <mergeCell ref="B16:F16"/>
    <mergeCell ref="B13:F13"/>
    <mergeCell ref="E14:F14"/>
    <mergeCell ref="B15:D15"/>
    <mergeCell ref="B10:C10"/>
    <mergeCell ref="E10:F10"/>
    <mergeCell ref="B11:C11"/>
    <mergeCell ref="E11:F11"/>
    <mergeCell ref="B1:F1"/>
    <mergeCell ref="B3:F3"/>
    <mergeCell ref="B9:C9"/>
    <mergeCell ref="E9:F9"/>
    <mergeCell ref="B6:H6"/>
    <mergeCell ref="B7:H7"/>
    <mergeCell ref="B5:H5"/>
  </mergeCells>
  <printOptions/>
  <pageMargins left="0.31" right="0.19" top="0.196850393700787" bottom="0.19685" header="0.511811023622047" footer="0.511811023622047"/>
  <pageSetup horizontalDpi="600" verticalDpi="600" orientation="portrait" r:id="rId1"/>
  <headerFooter alignWithMargins="0">
    <oddFooter>&amp;C&amp;"Times New Roman,Italic"&amp;8Page 12 of 12 Pages</oddFooter>
  </headerFooter>
</worksheet>
</file>

<file path=xl/worksheets/sheet2.xml><?xml version="1.0" encoding="utf-8"?>
<worksheet xmlns="http://schemas.openxmlformats.org/spreadsheetml/2006/main" xmlns:r="http://schemas.openxmlformats.org/officeDocument/2006/relationships">
  <sheetPr codeName="Sheet11"/>
  <dimension ref="A1:P72"/>
  <sheetViews>
    <sheetView zoomScale="120" zoomScaleNormal="120" workbookViewId="0" topLeftCell="A1">
      <selection activeCell="E42" sqref="E42"/>
    </sheetView>
  </sheetViews>
  <sheetFormatPr defaultColWidth="9.140625" defaultRowHeight="12.75"/>
  <cols>
    <col min="1" max="1" width="3.421875" style="1" customWidth="1"/>
    <col min="2" max="2" width="2.28125" style="13" bestFit="1" customWidth="1"/>
    <col min="3" max="3" width="2.8515625" style="1" customWidth="1"/>
    <col min="4" max="4" width="2.140625" style="1" customWidth="1"/>
    <col min="5" max="8" width="9.140625" style="1" customWidth="1"/>
    <col min="9" max="9" width="1.421875" style="1" customWidth="1"/>
    <col min="10" max="10" width="15.28125" style="5" customWidth="1"/>
    <col min="11" max="11" width="1.1484375" style="1" customWidth="1"/>
    <col min="12" max="13" width="1.57421875" style="1" customWidth="1"/>
    <col min="14" max="14" width="1.28515625" style="1" customWidth="1"/>
    <col min="15" max="15" width="17.00390625" style="5" bestFit="1" customWidth="1"/>
    <col min="16" max="16" width="1.1484375" style="1" customWidth="1"/>
    <col min="17" max="16384" width="9.140625" style="1" customWidth="1"/>
  </cols>
  <sheetData>
    <row r="1" spans="1:16" ht="18.75">
      <c r="A1" s="244" t="s">
        <v>139</v>
      </c>
      <c r="B1" s="244"/>
      <c r="C1" s="244"/>
      <c r="D1" s="244"/>
      <c r="E1" s="244"/>
      <c r="F1" s="244"/>
      <c r="G1" s="244"/>
      <c r="H1" s="244"/>
      <c r="I1" s="244"/>
      <c r="J1" s="244"/>
      <c r="K1" s="244"/>
      <c r="L1" s="244"/>
      <c r="M1" s="244"/>
      <c r="N1" s="244"/>
      <c r="O1" s="244"/>
      <c r="P1" s="244"/>
    </row>
    <row r="3" spans="1:16" ht="12.75">
      <c r="A3" s="245" t="s">
        <v>309</v>
      </c>
      <c r="B3" s="245"/>
      <c r="C3" s="245"/>
      <c r="D3" s="245"/>
      <c r="E3" s="245"/>
      <c r="F3" s="245"/>
      <c r="G3" s="245"/>
      <c r="H3" s="245"/>
      <c r="I3" s="245"/>
      <c r="J3" s="245"/>
      <c r="K3" s="245"/>
      <c r="L3" s="245"/>
      <c r="M3" s="245"/>
      <c r="N3" s="245"/>
      <c r="O3" s="245"/>
      <c r="P3" s="245"/>
    </row>
    <row r="5" spans="9:16" ht="3.75" customHeight="1">
      <c r="I5" s="14"/>
      <c r="J5" s="15"/>
      <c r="K5" s="16"/>
      <c r="N5" s="14"/>
      <c r="O5" s="15"/>
      <c r="P5" s="16"/>
    </row>
    <row r="6" spans="9:16" ht="12.75">
      <c r="I6" s="17"/>
      <c r="J6" s="18" t="s">
        <v>112</v>
      </c>
      <c r="K6" s="19"/>
      <c r="N6" s="17"/>
      <c r="O6" s="18" t="s">
        <v>114</v>
      </c>
      <c r="P6" s="19"/>
    </row>
    <row r="7" spans="9:16" ht="12.75">
      <c r="I7" s="17"/>
      <c r="J7" s="18" t="s">
        <v>113</v>
      </c>
      <c r="K7" s="19"/>
      <c r="N7" s="17"/>
      <c r="O7" s="18" t="s">
        <v>115</v>
      </c>
      <c r="P7" s="19"/>
    </row>
    <row r="8" spans="9:16" ht="12.75">
      <c r="I8" s="17"/>
      <c r="J8" s="18" t="s">
        <v>71</v>
      </c>
      <c r="K8" s="19"/>
      <c r="N8" s="17"/>
      <c r="O8" s="18" t="s">
        <v>116</v>
      </c>
      <c r="P8" s="19"/>
    </row>
    <row r="9" spans="9:16" ht="12.75">
      <c r="I9" s="20"/>
      <c r="J9" s="151">
        <v>38990</v>
      </c>
      <c r="K9" s="152"/>
      <c r="L9" s="153"/>
      <c r="M9" s="153"/>
      <c r="N9" s="154"/>
      <c r="O9" s="151">
        <v>38898</v>
      </c>
      <c r="P9" s="19"/>
    </row>
    <row r="10" spans="9:16" ht="12.75">
      <c r="I10" s="17"/>
      <c r="J10" s="18" t="s">
        <v>72</v>
      </c>
      <c r="K10" s="19"/>
      <c r="N10" s="17"/>
      <c r="O10" s="18" t="s">
        <v>72</v>
      </c>
      <c r="P10" s="19"/>
    </row>
    <row r="11" spans="9:16" ht="3.75" customHeight="1">
      <c r="I11" s="21"/>
      <c r="J11" s="22"/>
      <c r="K11" s="23"/>
      <c r="N11" s="21"/>
      <c r="O11" s="22"/>
      <c r="P11" s="23"/>
    </row>
    <row r="12" ht="7.5" customHeight="1"/>
    <row r="13" spans="1:15" ht="12.75">
      <c r="A13" s="2" t="s">
        <v>25</v>
      </c>
      <c r="B13" s="13" t="s">
        <v>79</v>
      </c>
      <c r="J13" s="5">
        <f>89708+34386</f>
        <v>124094</v>
      </c>
      <c r="O13" s="5">
        <f>91881+34770</f>
        <v>126651</v>
      </c>
    </row>
    <row r="14" ht="3" customHeight="1">
      <c r="A14" s="2"/>
    </row>
    <row r="15" spans="1:15" ht="12.75">
      <c r="A15" s="2" t="s">
        <v>31</v>
      </c>
      <c r="B15" s="13" t="s">
        <v>80</v>
      </c>
      <c r="J15" s="5">
        <v>1452</v>
      </c>
      <c r="O15" s="5">
        <v>1446</v>
      </c>
    </row>
    <row r="16" ht="3.75" customHeight="1">
      <c r="A16" s="2"/>
    </row>
    <row r="17" spans="1:15" ht="12.75">
      <c r="A17" s="2" t="s">
        <v>81</v>
      </c>
      <c r="B17" s="13" t="s">
        <v>82</v>
      </c>
      <c r="J17" s="5">
        <v>619038</v>
      </c>
      <c r="O17" s="5">
        <v>619038</v>
      </c>
    </row>
    <row r="18" ht="3.75" customHeight="1">
      <c r="A18" s="2"/>
    </row>
    <row r="19" spans="1:15" ht="3" customHeight="1">
      <c r="A19" s="2"/>
      <c r="J19" s="15"/>
      <c r="O19" s="15"/>
    </row>
    <row r="20" spans="1:15" s="10" customFormat="1" ht="12.75">
      <c r="A20" s="2"/>
      <c r="B20" s="24"/>
      <c r="J20" s="27">
        <f>SUM(J12:J19)</f>
        <v>744584</v>
      </c>
      <c r="O20" s="27">
        <f>SUM(O12:O19)</f>
        <v>747135</v>
      </c>
    </row>
    <row r="21" spans="1:15" s="10" customFormat="1" ht="3.75" customHeight="1">
      <c r="A21" s="2"/>
      <c r="B21" s="24"/>
      <c r="J21" s="28"/>
      <c r="O21" s="28"/>
    </row>
    <row r="22" ht="11.25" customHeight="1">
      <c r="J22" s="26"/>
    </row>
    <row r="23" spans="9:16" ht="6" customHeight="1">
      <c r="I23" s="14"/>
      <c r="J23" s="15"/>
      <c r="K23" s="16"/>
      <c r="N23" s="14"/>
      <c r="O23" s="15"/>
      <c r="P23" s="16"/>
    </row>
    <row r="24" spans="1:16" ht="12.75">
      <c r="A24" s="2" t="s">
        <v>83</v>
      </c>
      <c r="B24" s="24" t="s">
        <v>84</v>
      </c>
      <c r="I24" s="17"/>
      <c r="J24" s="26"/>
      <c r="K24" s="19"/>
      <c r="N24" s="17"/>
      <c r="O24" s="26"/>
      <c r="P24" s="19"/>
    </row>
    <row r="25" spans="1:16" ht="12.75">
      <c r="A25" s="2"/>
      <c r="B25" s="24"/>
      <c r="C25" s="1" t="s">
        <v>287</v>
      </c>
      <c r="I25" s="17"/>
      <c r="J25" s="5">
        <v>60</v>
      </c>
      <c r="K25" s="19"/>
      <c r="N25" s="17"/>
      <c r="O25" s="26">
        <v>48</v>
      </c>
      <c r="P25" s="19"/>
    </row>
    <row r="26" spans="3:16" ht="12.75">
      <c r="C26" s="1" t="s">
        <v>85</v>
      </c>
      <c r="I26" s="17"/>
      <c r="J26" s="5">
        <v>17879</v>
      </c>
      <c r="K26" s="19"/>
      <c r="N26" s="17"/>
      <c r="O26" s="26">
        <v>17699</v>
      </c>
      <c r="P26" s="19"/>
    </row>
    <row r="27" spans="3:16" ht="12.75">
      <c r="C27" s="1" t="s">
        <v>86</v>
      </c>
      <c r="I27" s="17"/>
      <c r="J27" s="5">
        <v>318463</v>
      </c>
      <c r="K27" s="19"/>
      <c r="N27" s="17"/>
      <c r="O27" s="26">
        <v>321757</v>
      </c>
      <c r="P27" s="19"/>
    </row>
    <row r="28" spans="3:16" ht="12.75">
      <c r="C28" s="1" t="s">
        <v>87</v>
      </c>
      <c r="I28" s="17"/>
      <c r="J28" s="5">
        <v>3</v>
      </c>
      <c r="K28" s="19"/>
      <c r="N28" s="17"/>
      <c r="O28" s="26">
        <v>0</v>
      </c>
      <c r="P28" s="19"/>
    </row>
    <row r="29" spans="3:16" ht="12.75">
      <c r="C29" s="1" t="s">
        <v>88</v>
      </c>
      <c r="I29" s="17"/>
      <c r="J29" s="5">
        <f>3634+4358</f>
        <v>7992</v>
      </c>
      <c r="K29" s="19"/>
      <c r="N29" s="17"/>
      <c r="O29" s="26">
        <f>4820+4325</f>
        <v>9145</v>
      </c>
      <c r="P29" s="19"/>
    </row>
    <row r="30" spans="9:16" ht="3.75" customHeight="1">
      <c r="I30" s="21"/>
      <c r="J30" s="29"/>
      <c r="K30" s="23"/>
      <c r="N30" s="21"/>
      <c r="O30" s="29"/>
      <c r="P30" s="23"/>
    </row>
    <row r="31" spans="2:16" s="10" customFormat="1" ht="12.75">
      <c r="B31" s="24"/>
      <c r="I31" s="58"/>
      <c r="J31" s="27">
        <f>SUM(J25:J30)</f>
        <v>344397</v>
      </c>
      <c r="K31" s="59"/>
      <c r="N31" s="58"/>
      <c r="O31" s="27">
        <f>SUM(O25:O30)</f>
        <v>348649</v>
      </c>
      <c r="P31" s="59"/>
    </row>
    <row r="32" spans="9:16" ht="3.75" customHeight="1">
      <c r="I32" s="21"/>
      <c r="J32" s="29"/>
      <c r="K32" s="23"/>
      <c r="N32" s="21"/>
      <c r="O32" s="29"/>
      <c r="P32" s="23"/>
    </row>
    <row r="33" spans="9:16" ht="4.5" customHeight="1">
      <c r="I33" s="17"/>
      <c r="J33" s="26"/>
      <c r="K33" s="19"/>
      <c r="N33" s="17"/>
      <c r="O33" s="26"/>
      <c r="P33" s="19"/>
    </row>
    <row r="34" spans="1:16" ht="12.75">
      <c r="A34" s="2" t="s">
        <v>89</v>
      </c>
      <c r="B34" s="24" t="s">
        <v>90</v>
      </c>
      <c r="I34" s="17"/>
      <c r="J34" s="26"/>
      <c r="K34" s="19"/>
      <c r="N34" s="17"/>
      <c r="O34" s="26"/>
      <c r="P34" s="19"/>
    </row>
    <row r="35" spans="3:16" ht="12.75">
      <c r="C35" s="1" t="s">
        <v>91</v>
      </c>
      <c r="I35" s="17"/>
      <c r="J35" s="5">
        <f>8270+123330</f>
        <v>131600</v>
      </c>
      <c r="K35" s="19"/>
      <c r="N35" s="17"/>
      <c r="O35" s="26">
        <f>8270+124987</f>
        <v>133257</v>
      </c>
      <c r="P35" s="19"/>
    </row>
    <row r="36" spans="3:16" ht="12.75">
      <c r="C36" s="1" t="s">
        <v>92</v>
      </c>
      <c r="I36" s="17"/>
      <c r="J36" s="5">
        <v>1495</v>
      </c>
      <c r="K36" s="19"/>
      <c r="N36" s="17"/>
      <c r="O36" s="26">
        <v>1495</v>
      </c>
      <c r="P36" s="19"/>
    </row>
    <row r="37" spans="3:16" ht="12.75">
      <c r="C37" s="1" t="s">
        <v>93</v>
      </c>
      <c r="I37" s="17"/>
      <c r="J37" s="5">
        <v>19312</v>
      </c>
      <c r="K37" s="19"/>
      <c r="N37" s="17"/>
      <c r="O37" s="26">
        <f>19323</f>
        <v>19323</v>
      </c>
      <c r="P37" s="19"/>
    </row>
    <row r="38" spans="3:16" ht="12.75">
      <c r="C38" s="1" t="s">
        <v>94</v>
      </c>
      <c r="I38" s="17"/>
      <c r="J38" s="5">
        <v>109670</v>
      </c>
      <c r="K38" s="19"/>
      <c r="N38" s="17"/>
      <c r="O38" s="26">
        <v>109109</v>
      </c>
      <c r="P38" s="19"/>
    </row>
    <row r="39" spans="3:16" ht="12.75">
      <c r="C39" s="1" t="s">
        <v>95</v>
      </c>
      <c r="I39" s="17"/>
      <c r="J39" s="5">
        <v>25170</v>
      </c>
      <c r="K39" s="19"/>
      <c r="N39" s="17"/>
      <c r="O39" s="26">
        <v>25170</v>
      </c>
      <c r="P39" s="19"/>
    </row>
    <row r="40" spans="9:16" ht="3" customHeight="1">
      <c r="I40" s="21"/>
      <c r="J40" s="29"/>
      <c r="K40" s="23"/>
      <c r="N40" s="21"/>
      <c r="O40" s="29"/>
      <c r="P40" s="23"/>
    </row>
    <row r="41" spans="2:16" s="10" customFormat="1" ht="12.75">
      <c r="B41" s="24"/>
      <c r="I41" s="58"/>
      <c r="J41" s="27">
        <f>SUM(J35:J40)</f>
        <v>287247</v>
      </c>
      <c r="K41" s="59"/>
      <c r="N41" s="58"/>
      <c r="O41" s="27">
        <f>SUM(O35:O40)</f>
        <v>288354</v>
      </c>
      <c r="P41" s="59"/>
    </row>
    <row r="42" spans="9:16" ht="6" customHeight="1">
      <c r="I42" s="21"/>
      <c r="J42" s="29"/>
      <c r="K42" s="23"/>
      <c r="N42" s="21"/>
      <c r="O42" s="29"/>
      <c r="P42" s="23"/>
    </row>
    <row r="43" ht="6.75" customHeight="1"/>
    <row r="44" spans="1:15" s="10" customFormat="1" ht="12.75">
      <c r="A44" s="2" t="s">
        <v>96</v>
      </c>
      <c r="B44" s="24" t="s">
        <v>97</v>
      </c>
      <c r="J44" s="25">
        <f>J31-J41</f>
        <v>57150</v>
      </c>
      <c r="O44" s="25">
        <f>O31-O41</f>
        <v>60295</v>
      </c>
    </row>
    <row r="45" ht="3.75" customHeight="1">
      <c r="A45" s="2"/>
    </row>
    <row r="46" spans="1:15" ht="4.5" customHeight="1">
      <c r="A46" s="2"/>
      <c r="J46" s="15"/>
      <c r="O46" s="15"/>
    </row>
    <row r="47" spans="1:15" s="10" customFormat="1" ht="12.75">
      <c r="A47" s="2"/>
      <c r="B47" s="24"/>
      <c r="J47" s="27">
        <f>+J20+J44</f>
        <v>801734</v>
      </c>
      <c r="O47" s="27">
        <f>+O20+O44</f>
        <v>807430</v>
      </c>
    </row>
    <row r="48" spans="1:15" ht="3" customHeight="1" thickBot="1">
      <c r="A48" s="2"/>
      <c r="J48" s="30"/>
      <c r="O48" s="30"/>
    </row>
    <row r="49" ht="13.5" thickTop="1"/>
    <row r="50" spans="1:2" ht="12.75">
      <c r="A50" s="2" t="s">
        <v>98</v>
      </c>
      <c r="B50" s="24" t="s">
        <v>99</v>
      </c>
    </row>
    <row r="51" spans="3:15" ht="12.75">
      <c r="C51" s="1" t="s">
        <v>100</v>
      </c>
      <c r="J51" s="5">
        <v>525969</v>
      </c>
      <c r="O51" s="5">
        <v>525969</v>
      </c>
    </row>
    <row r="52" ht="12.75">
      <c r="C52" s="1" t="s">
        <v>101</v>
      </c>
    </row>
    <row r="53" spans="4:15" ht="12.75">
      <c r="D53" s="1" t="s">
        <v>102</v>
      </c>
      <c r="J53" s="5">
        <v>1186931</v>
      </c>
      <c r="O53" s="5">
        <v>1186931</v>
      </c>
    </row>
    <row r="54" spans="4:15" ht="12.75">
      <c r="D54" s="1" t="s">
        <v>103</v>
      </c>
      <c r="J54" s="202">
        <v>-1106966</v>
      </c>
      <c r="O54" s="149">
        <v>-1101286</v>
      </c>
    </row>
    <row r="55" spans="4:15" ht="12.75">
      <c r="D55" s="1" t="s">
        <v>104</v>
      </c>
      <c r="J55" s="202">
        <v>-3708</v>
      </c>
      <c r="O55" s="202">
        <v>-3692</v>
      </c>
    </row>
    <row r="56" ht="4.5" customHeight="1"/>
    <row r="57" spans="1:15" ht="12.75">
      <c r="A57" s="2" t="s">
        <v>105</v>
      </c>
      <c r="B57" s="24" t="s">
        <v>106</v>
      </c>
      <c r="J57" s="5">
        <v>98791</v>
      </c>
      <c r="O57" s="5">
        <v>98791</v>
      </c>
    </row>
    <row r="58" ht="3" customHeight="1"/>
    <row r="59" ht="2.25" customHeight="1">
      <c r="A59" s="2"/>
    </row>
    <row r="60" spans="1:2" ht="12.75">
      <c r="A60" s="2" t="s">
        <v>107</v>
      </c>
      <c r="B60" s="24" t="s">
        <v>109</v>
      </c>
    </row>
    <row r="61" ht="3" customHeight="1"/>
    <row r="62" spans="1:15" ht="12.75">
      <c r="A62" s="2" t="s">
        <v>108</v>
      </c>
      <c r="B62" s="24" t="s">
        <v>111</v>
      </c>
      <c r="J62" s="5">
        <v>100717</v>
      </c>
      <c r="O62" s="5">
        <v>100717</v>
      </c>
    </row>
    <row r="63" ht="3.75" customHeight="1"/>
    <row r="64" spans="10:15" ht="4.5" customHeight="1">
      <c r="J64" s="15"/>
      <c r="O64" s="15"/>
    </row>
    <row r="65" spans="2:15" s="10" customFormat="1" ht="12.75">
      <c r="B65" s="24"/>
      <c r="J65" s="27">
        <f>SUM(J51:J64)</f>
        <v>801734</v>
      </c>
      <c r="O65" s="27">
        <f>SUM(O51:O64)</f>
        <v>807430</v>
      </c>
    </row>
    <row r="66" spans="10:15" ht="4.5" customHeight="1" thickBot="1">
      <c r="J66" s="30"/>
      <c r="O66" s="30"/>
    </row>
    <row r="67" ht="6.75" customHeight="1" thickTop="1"/>
    <row r="68" spans="1:15" s="10" customFormat="1" ht="12.75">
      <c r="A68" s="2" t="s">
        <v>110</v>
      </c>
      <c r="B68" s="24" t="s">
        <v>297</v>
      </c>
      <c r="H68" s="31" t="s">
        <v>117</v>
      </c>
      <c r="J68" s="155">
        <f>SUM(J51:J55)/525969</f>
        <v>1.144983829845485</v>
      </c>
      <c r="K68" s="155"/>
      <c r="L68" s="155"/>
      <c r="M68" s="155"/>
      <c r="N68" s="155"/>
      <c r="O68" s="155">
        <f>SUM(O51:O55)/525969</f>
        <v>1.1558133654264795</v>
      </c>
    </row>
    <row r="69" ht="12.75">
      <c r="B69" s="24" t="s">
        <v>298</v>
      </c>
    </row>
    <row r="70" ht="7.5" customHeight="1"/>
    <row r="71" ht="12.75">
      <c r="A71" s="10" t="s">
        <v>118</v>
      </c>
    </row>
    <row r="72" ht="12.75">
      <c r="A72" s="10" t="s">
        <v>310</v>
      </c>
    </row>
  </sheetData>
  <mergeCells count="2">
    <mergeCell ref="A1:P1"/>
    <mergeCell ref="A3:P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2 of 12 Pages</oddFooter>
  </headerFooter>
</worksheet>
</file>

<file path=xl/worksheets/sheet3.xml><?xml version="1.0" encoding="utf-8"?>
<worksheet xmlns="http://schemas.openxmlformats.org/spreadsheetml/2006/main" xmlns:r="http://schemas.openxmlformats.org/officeDocument/2006/relationships">
  <sheetPr codeName="Sheet10"/>
  <dimension ref="A1:N80"/>
  <sheetViews>
    <sheetView zoomScale="120" zoomScaleNormal="120" workbookViewId="0" topLeftCell="A50">
      <selection activeCell="E64" sqref="E64"/>
    </sheetView>
  </sheetViews>
  <sheetFormatPr defaultColWidth="9.140625" defaultRowHeight="12.75"/>
  <cols>
    <col min="1" max="1" width="7.140625" style="32" customWidth="1"/>
    <col min="2" max="2" width="2.28125" style="35" bestFit="1" customWidth="1"/>
    <col min="3" max="3" width="2.8515625" style="32" customWidth="1"/>
    <col min="4" max="4" width="2.140625" style="32" customWidth="1"/>
    <col min="5" max="8" width="9.140625" style="32" customWidth="1"/>
    <col min="9" max="9" width="1.421875" style="32" customWidth="1"/>
    <col min="10" max="10" width="13.421875" style="26" bestFit="1" customWidth="1"/>
    <col min="11" max="11" width="2.8515625" style="32" customWidth="1"/>
    <col min="12" max="12" width="3.140625" style="32" customWidth="1"/>
    <col min="13" max="13" width="16.421875" style="26" customWidth="1"/>
    <col min="14" max="14" width="1.1484375" style="32" customWidth="1"/>
    <col min="15" max="16384" width="9.140625" style="32" customWidth="1"/>
  </cols>
  <sheetData>
    <row r="1" spans="1:13" ht="18.75">
      <c r="A1" s="244" t="s">
        <v>139</v>
      </c>
      <c r="B1" s="244"/>
      <c r="C1" s="244"/>
      <c r="D1" s="244"/>
      <c r="E1" s="244"/>
      <c r="F1" s="244"/>
      <c r="G1" s="244"/>
      <c r="H1" s="244"/>
      <c r="I1" s="244"/>
      <c r="J1" s="244"/>
      <c r="K1" s="244"/>
      <c r="L1" s="244"/>
      <c r="M1" s="244"/>
    </row>
    <row r="2" ht="6.75" customHeight="1"/>
    <row r="3" spans="1:14" ht="12.75">
      <c r="A3" s="246" t="s">
        <v>311</v>
      </c>
      <c r="B3" s="246"/>
      <c r="C3" s="246"/>
      <c r="D3" s="246"/>
      <c r="E3" s="246"/>
      <c r="F3" s="246"/>
      <c r="G3" s="246"/>
      <c r="H3" s="246"/>
      <c r="I3" s="246"/>
      <c r="J3" s="246"/>
      <c r="K3" s="246"/>
      <c r="L3" s="246"/>
      <c r="M3" s="246"/>
      <c r="N3" s="246"/>
    </row>
    <row r="4" ht="6" customHeight="1"/>
    <row r="5" spans="9:13" ht="12.75">
      <c r="I5" s="36"/>
      <c r="J5" s="151">
        <v>38990</v>
      </c>
      <c r="K5" s="156"/>
      <c r="L5" s="156"/>
      <c r="M5" s="151">
        <v>38625</v>
      </c>
    </row>
    <row r="6" spans="10:13" ht="12.75">
      <c r="J6" s="18" t="s">
        <v>72</v>
      </c>
      <c r="M6" s="18" t="s">
        <v>72</v>
      </c>
    </row>
    <row r="7" spans="10:13" ht="3.75" customHeight="1">
      <c r="J7" s="18"/>
      <c r="M7" s="18"/>
    </row>
    <row r="8" ht="12.75">
      <c r="A8" s="34" t="s">
        <v>273</v>
      </c>
    </row>
    <row r="9" ht="3" customHeight="1">
      <c r="A9" s="37"/>
    </row>
    <row r="10" spans="2:13" ht="12.75">
      <c r="B10" s="32" t="s">
        <v>119</v>
      </c>
      <c r="J10" s="149">
        <f>page1!O37</f>
        <v>-5679</v>
      </c>
      <c r="K10" s="149"/>
      <c r="L10" s="149"/>
      <c r="M10" s="149">
        <f>page1!R37</f>
        <v>-3540</v>
      </c>
    </row>
    <row r="11" spans="1:13" ht="3.75" customHeight="1">
      <c r="A11" s="37"/>
      <c r="J11" s="149"/>
      <c r="K11" s="149"/>
      <c r="L11" s="149"/>
      <c r="M11" s="149"/>
    </row>
    <row r="12" spans="2:13" ht="12.75">
      <c r="B12" s="32" t="s">
        <v>120</v>
      </c>
      <c r="J12" s="149"/>
      <c r="K12" s="149"/>
      <c r="L12" s="149"/>
      <c r="M12" s="149"/>
    </row>
    <row r="13" spans="1:13" ht="12.75">
      <c r="A13" s="37"/>
      <c r="C13" s="35" t="s">
        <v>278</v>
      </c>
      <c r="J13" s="149">
        <f>-page1!O28</f>
        <v>2559</v>
      </c>
      <c r="K13" s="149"/>
      <c r="L13" s="149"/>
      <c r="M13" s="149">
        <f>-page1!R28</f>
        <v>1164</v>
      </c>
    </row>
    <row r="14" spans="1:13" ht="12.75">
      <c r="A14" s="37"/>
      <c r="C14" s="35" t="s">
        <v>291</v>
      </c>
      <c r="J14" s="195">
        <v>0</v>
      </c>
      <c r="K14" s="149"/>
      <c r="L14" s="149"/>
      <c r="M14" s="149">
        <v>0</v>
      </c>
    </row>
    <row r="15" spans="1:13" ht="12.75">
      <c r="A15" s="37"/>
      <c r="C15" s="35" t="s">
        <v>121</v>
      </c>
      <c r="J15" s="149">
        <v>0</v>
      </c>
      <c r="K15" s="149"/>
      <c r="L15" s="149"/>
      <c r="M15" s="149">
        <v>2</v>
      </c>
    </row>
    <row r="16" spans="1:13" ht="12.75">
      <c r="A16" s="37"/>
      <c r="C16" s="35" t="s">
        <v>299</v>
      </c>
      <c r="J16" s="149">
        <v>0</v>
      </c>
      <c r="K16" s="149"/>
      <c r="L16" s="149"/>
      <c r="M16" s="149">
        <v>0</v>
      </c>
    </row>
    <row r="17" spans="1:13" ht="12.75">
      <c r="A17" s="39"/>
      <c r="C17" s="35" t="s">
        <v>122</v>
      </c>
      <c r="J17" s="149">
        <f>-page1!O27</f>
        <v>3120</v>
      </c>
      <c r="K17" s="149"/>
      <c r="L17" s="149"/>
      <c r="M17" s="149">
        <f>-page1!R27</f>
        <v>3064</v>
      </c>
    </row>
    <row r="18" spans="1:13" ht="12.75">
      <c r="A18" s="39"/>
      <c r="C18" s="35" t="s">
        <v>302</v>
      </c>
      <c r="J18" s="149">
        <v>0</v>
      </c>
      <c r="K18" s="149"/>
      <c r="L18" s="149"/>
      <c r="M18" s="149">
        <v>0</v>
      </c>
    </row>
    <row r="19" spans="1:13" ht="12.75">
      <c r="A19" s="39"/>
      <c r="C19" s="35" t="s">
        <v>303</v>
      </c>
      <c r="J19" s="149">
        <v>0</v>
      </c>
      <c r="K19" s="149"/>
      <c r="L19" s="149"/>
      <c r="M19" s="149">
        <v>0</v>
      </c>
    </row>
    <row r="20" spans="1:13" ht="12.75">
      <c r="A20" s="39"/>
      <c r="C20" s="35" t="s">
        <v>304</v>
      </c>
      <c r="J20" s="149">
        <v>0</v>
      </c>
      <c r="K20" s="149"/>
      <c r="L20" s="149"/>
      <c r="M20" s="149">
        <v>0</v>
      </c>
    </row>
    <row r="21" spans="1:13" ht="12.75">
      <c r="A21" s="39"/>
      <c r="C21" s="35" t="s">
        <v>123</v>
      </c>
      <c r="J21" s="149">
        <v>-41</v>
      </c>
      <c r="K21" s="149"/>
      <c r="L21" s="149"/>
      <c r="M21" s="149">
        <v>-347</v>
      </c>
    </row>
    <row r="22" spans="3:13" ht="11.25" customHeight="1">
      <c r="C22" s="35" t="s">
        <v>124</v>
      </c>
      <c r="J22" s="149">
        <f>-page1!O36</f>
        <v>-7</v>
      </c>
      <c r="M22" s="149">
        <f>-page1!R36</f>
        <v>-5</v>
      </c>
    </row>
    <row r="23" spans="3:13" ht="3.75" customHeight="1">
      <c r="C23" s="35"/>
      <c r="J23" s="29"/>
      <c r="M23" s="29"/>
    </row>
    <row r="24" ht="3.75" customHeight="1"/>
    <row r="25" spans="1:13" ht="12.75">
      <c r="A25" s="37"/>
      <c r="B25" s="35" t="s">
        <v>17</v>
      </c>
      <c r="J25" s="157">
        <f>SUM(J10:J24)</f>
        <v>-48</v>
      </c>
      <c r="M25" s="157">
        <f>SUM(M10:M24)</f>
        <v>338</v>
      </c>
    </row>
    <row r="26" spans="1:13" ht="12.75">
      <c r="A26" s="37"/>
      <c r="C26" s="32" t="s">
        <v>312</v>
      </c>
      <c r="J26" s="149">
        <v>-12</v>
      </c>
      <c r="M26" s="149">
        <v>0</v>
      </c>
    </row>
    <row r="27" spans="3:13" ht="12.75">
      <c r="C27" s="32" t="s">
        <v>313</v>
      </c>
      <c r="J27" s="149">
        <v>3113</v>
      </c>
      <c r="M27" s="149">
        <v>859</v>
      </c>
    </row>
    <row r="28" spans="3:13" ht="12.75">
      <c r="C28" s="32" t="s">
        <v>314</v>
      </c>
      <c r="J28" s="149">
        <v>-3</v>
      </c>
      <c r="M28" s="149">
        <v>0</v>
      </c>
    </row>
    <row r="29" spans="3:13" ht="12.75">
      <c r="C29" s="32" t="s">
        <v>268</v>
      </c>
      <c r="J29" s="149">
        <v>0</v>
      </c>
      <c r="M29" s="149">
        <v>-276</v>
      </c>
    </row>
    <row r="30" spans="3:13" ht="12.75">
      <c r="C30" s="32" t="s">
        <v>315</v>
      </c>
      <c r="J30" s="149">
        <v>-2877</v>
      </c>
      <c r="M30" s="149">
        <v>-2514</v>
      </c>
    </row>
    <row r="31" spans="10:13" ht="3.75" customHeight="1">
      <c r="J31" s="29"/>
      <c r="M31" s="29"/>
    </row>
    <row r="32" ht="3.75" customHeight="1"/>
    <row r="33" spans="2:13" ht="12.75">
      <c r="B33" s="35" t="s">
        <v>18</v>
      </c>
      <c r="J33" s="157">
        <f>SUM(J25:J32)</f>
        <v>173</v>
      </c>
      <c r="M33" s="157">
        <f>SUM(M25:M32)</f>
        <v>-1593</v>
      </c>
    </row>
    <row r="34" spans="3:13" ht="12.75">
      <c r="C34" s="32" t="s">
        <v>125</v>
      </c>
      <c r="J34" s="149">
        <v>0</v>
      </c>
      <c r="M34" s="149">
        <v>0</v>
      </c>
    </row>
    <row r="35" spans="3:13" ht="12.75">
      <c r="C35" s="32" t="s">
        <v>126</v>
      </c>
      <c r="J35" s="149">
        <v>-208</v>
      </c>
      <c r="M35" s="149">
        <v>-244</v>
      </c>
    </row>
    <row r="36" spans="10:13" ht="5.25" customHeight="1">
      <c r="J36" s="29"/>
      <c r="M36" s="29"/>
    </row>
    <row r="37" ht="5.25" customHeight="1"/>
    <row r="38" spans="2:13" s="34" customFormat="1" ht="12.75">
      <c r="B38" s="34" t="s">
        <v>19</v>
      </c>
      <c r="J38" s="157">
        <f>SUM(J33:J37)</f>
        <v>-35</v>
      </c>
      <c r="M38" s="157">
        <f>SUM(M33:M37)</f>
        <v>-1837</v>
      </c>
    </row>
    <row r="39" spans="10:13" ht="3.75" customHeight="1">
      <c r="J39" s="29"/>
      <c r="M39" s="29"/>
    </row>
    <row r="40" ht="4.5" customHeight="1"/>
    <row r="41" spans="1:2" ht="12.75">
      <c r="A41" s="34" t="s">
        <v>275</v>
      </c>
      <c r="B41" s="38"/>
    </row>
    <row r="42" spans="1:2" ht="3.75" customHeight="1">
      <c r="A42" s="34"/>
      <c r="B42" s="38"/>
    </row>
    <row r="43" spans="2:13" ht="12.75">
      <c r="B43" s="35" t="s">
        <v>289</v>
      </c>
      <c r="J43" s="149">
        <v>0</v>
      </c>
      <c r="M43" s="149">
        <v>0</v>
      </c>
    </row>
    <row r="44" spans="2:13" ht="12.75">
      <c r="B44" s="35" t="s">
        <v>300</v>
      </c>
      <c r="J44" s="149">
        <v>0</v>
      </c>
      <c r="M44" s="149">
        <v>0</v>
      </c>
    </row>
    <row r="45" spans="2:13" ht="12.75">
      <c r="B45" s="35" t="s">
        <v>128</v>
      </c>
      <c r="J45" s="26">
        <v>0</v>
      </c>
      <c r="M45" s="149">
        <v>1</v>
      </c>
    </row>
    <row r="46" spans="2:13" ht="12.75">
      <c r="B46" s="35" t="s">
        <v>129</v>
      </c>
      <c r="J46" s="149">
        <v>-3</v>
      </c>
      <c r="M46" s="149">
        <v>-14</v>
      </c>
    </row>
    <row r="47" spans="2:13" ht="12.75">
      <c r="B47" s="35" t="s">
        <v>127</v>
      </c>
      <c r="J47" s="26">
        <v>41</v>
      </c>
      <c r="M47" s="26">
        <v>35</v>
      </c>
    </row>
    <row r="48" spans="10:13" ht="4.5" customHeight="1">
      <c r="J48" s="29"/>
      <c r="M48" s="29"/>
    </row>
    <row r="49" ht="4.5" customHeight="1"/>
    <row r="50" spans="2:13" s="34" customFormat="1" ht="12.75">
      <c r="B50" s="34" t="s">
        <v>276</v>
      </c>
      <c r="J50" s="157">
        <f>SUM(J43:J49)</f>
        <v>38</v>
      </c>
      <c r="K50" s="157"/>
      <c r="L50" s="157"/>
      <c r="M50" s="157">
        <f>SUM(M43:M49)</f>
        <v>22</v>
      </c>
    </row>
    <row r="51" spans="10:13" ht="3" customHeight="1">
      <c r="J51" s="29"/>
      <c r="M51" s="29"/>
    </row>
    <row r="52" ht="3.75" customHeight="1"/>
    <row r="53" spans="1:13" s="34" customFormat="1" ht="12.75">
      <c r="A53" s="34" t="s">
        <v>274</v>
      </c>
      <c r="B53" s="38"/>
      <c r="J53" s="27"/>
      <c r="M53" s="27"/>
    </row>
    <row r="54" ht="3.75" customHeight="1">
      <c r="A54" s="37"/>
    </row>
    <row r="55" spans="1:13" ht="12.75">
      <c r="A55" s="37"/>
      <c r="B55" s="35" t="s">
        <v>130</v>
      </c>
      <c r="J55" s="149">
        <v>-3020</v>
      </c>
      <c r="M55" s="149">
        <v>0</v>
      </c>
    </row>
    <row r="56" spans="1:13" ht="12.75">
      <c r="A56" s="37"/>
      <c r="B56" s="35" t="s">
        <v>131</v>
      </c>
      <c r="J56" s="149">
        <v>0</v>
      </c>
      <c r="M56" s="149">
        <v>0</v>
      </c>
    </row>
    <row r="57" spans="1:13" ht="3" customHeight="1">
      <c r="A57" s="37"/>
      <c r="J57" s="40"/>
      <c r="M57" s="40"/>
    </row>
    <row r="58" spans="1:13" ht="3" customHeight="1">
      <c r="A58" s="37"/>
      <c r="J58" s="32"/>
      <c r="M58" s="32"/>
    </row>
    <row r="59" spans="2:13" s="34" customFormat="1" ht="12.75">
      <c r="B59" s="34" t="s">
        <v>132</v>
      </c>
      <c r="J59" s="158">
        <f>SUM(J55:J58)</f>
        <v>-3020</v>
      </c>
      <c r="K59" s="157"/>
      <c r="L59" s="157"/>
      <c r="M59" s="157">
        <f>SUM(M55:M58)</f>
        <v>0</v>
      </c>
    </row>
    <row r="60" spans="1:13" ht="4.5" customHeight="1">
      <c r="A60" s="34"/>
      <c r="J60" s="40"/>
      <c r="M60" s="40"/>
    </row>
    <row r="61" spans="1:13" ht="4.5" customHeight="1">
      <c r="A61" s="34"/>
      <c r="J61" s="32"/>
      <c r="M61" s="32"/>
    </row>
    <row r="62" spans="1:13" s="34" customFormat="1" ht="12.75">
      <c r="A62" s="34" t="s">
        <v>20</v>
      </c>
      <c r="B62" s="38"/>
      <c r="J62" s="157">
        <f>J38+J50+J59</f>
        <v>-3017</v>
      </c>
      <c r="K62" s="157"/>
      <c r="L62" s="157"/>
      <c r="M62" s="157">
        <f>M38+M50+M59</f>
        <v>-1815</v>
      </c>
    </row>
    <row r="63" spans="1:13" ht="12.75">
      <c r="A63" s="32" t="s">
        <v>133</v>
      </c>
      <c r="J63" s="149">
        <v>-71238</v>
      </c>
      <c r="M63" s="149">
        <v>-67416</v>
      </c>
    </row>
    <row r="64" spans="1:13" ht="12.75">
      <c r="A64" s="32" t="s">
        <v>134</v>
      </c>
      <c r="J64" s="149">
        <v>-15</v>
      </c>
      <c r="M64" s="149">
        <v>0</v>
      </c>
    </row>
    <row r="65" ht="4.5" customHeight="1"/>
    <row r="66" spans="10:13" ht="4.5" customHeight="1">
      <c r="J66" s="15"/>
      <c r="M66" s="15"/>
    </row>
    <row r="67" spans="1:13" s="34" customFormat="1" ht="12.75">
      <c r="A67" s="34" t="s">
        <v>135</v>
      </c>
      <c r="B67" s="38"/>
      <c r="J67" s="157">
        <f>SUM(J62:J66)</f>
        <v>-74270</v>
      </c>
      <c r="K67" s="157"/>
      <c r="L67" s="157"/>
      <c r="M67" s="157">
        <f>SUM(M62:M66)</f>
        <v>-69231</v>
      </c>
    </row>
    <row r="68" spans="10:13" ht="6.75" customHeight="1" thickBot="1">
      <c r="J68" s="30"/>
      <c r="M68" s="30"/>
    </row>
    <row r="69" ht="2.25" customHeight="1" thickTop="1"/>
    <row r="70" spans="1:2" ht="12.75">
      <c r="A70" s="34" t="s">
        <v>136</v>
      </c>
      <c r="B70" s="38"/>
    </row>
    <row r="71" ht="3.75" customHeight="1"/>
    <row r="72" spans="1:13" ht="12.75">
      <c r="A72" s="35" t="s">
        <v>88</v>
      </c>
      <c r="J72" s="26">
        <v>3634</v>
      </c>
      <c r="M72" s="26">
        <v>612</v>
      </c>
    </row>
    <row r="73" spans="1:13" ht="12.75">
      <c r="A73" s="35" t="s">
        <v>137</v>
      </c>
      <c r="J73" s="26">
        <v>4358</v>
      </c>
      <c r="M73" s="26">
        <v>5386</v>
      </c>
    </row>
    <row r="74" spans="1:13" ht="12.75">
      <c r="A74" s="35" t="s">
        <v>138</v>
      </c>
      <c r="J74" s="149">
        <v>-82262</v>
      </c>
      <c r="M74" s="149">
        <v>-75229</v>
      </c>
    </row>
    <row r="75" spans="1:13" ht="3" customHeight="1">
      <c r="A75" s="37"/>
      <c r="B75" s="38"/>
      <c r="J75" s="15"/>
      <c r="M75" s="15"/>
    </row>
    <row r="76" spans="2:13" s="34" customFormat="1" ht="12.75">
      <c r="B76" s="38"/>
      <c r="J76" s="157">
        <f>SUM(J72:J75)</f>
        <v>-74270</v>
      </c>
      <c r="M76" s="157">
        <f>SUM(M72:M75)</f>
        <v>-69231</v>
      </c>
    </row>
    <row r="77" spans="10:13" ht="4.5" customHeight="1" thickBot="1">
      <c r="J77" s="30"/>
      <c r="M77" s="30"/>
    </row>
    <row r="78" ht="7.5" customHeight="1" thickTop="1"/>
    <row r="79" ht="12.75">
      <c r="A79" s="34" t="s">
        <v>272</v>
      </c>
    </row>
    <row r="80" ht="12.75">
      <c r="A80" s="34" t="s">
        <v>308</v>
      </c>
    </row>
  </sheetData>
  <mergeCells count="2">
    <mergeCell ref="A1:M1"/>
    <mergeCell ref="A3:N3"/>
  </mergeCells>
  <printOptions/>
  <pageMargins left="0.748031496062992" right="0.196850393700787" top="0.196850393700787" bottom="0.143700787" header="0.511811023622047" footer="0"/>
  <pageSetup horizontalDpi="600" verticalDpi="600" orientation="portrait" scale="94" r:id="rId1"/>
  <headerFooter alignWithMargins="0">
    <oddFooter>&amp;C&amp;"Times New Roman,Italic"&amp;8Page 3 of 12 Pages</oddFooter>
  </headerFooter>
</worksheet>
</file>

<file path=xl/worksheets/sheet4.xml><?xml version="1.0" encoding="utf-8"?>
<worksheet xmlns="http://schemas.openxmlformats.org/spreadsheetml/2006/main" xmlns:r="http://schemas.openxmlformats.org/officeDocument/2006/relationships">
  <sheetPr codeName="Sheet9"/>
  <dimension ref="A1:Z48"/>
  <sheetViews>
    <sheetView workbookViewId="0" topLeftCell="A1">
      <selection activeCell="I6" sqref="I6"/>
    </sheetView>
  </sheetViews>
  <sheetFormatPr defaultColWidth="9.140625" defaultRowHeight="12.75"/>
  <cols>
    <col min="1" max="1" width="1.28515625" style="1" customWidth="1"/>
    <col min="2" max="2" width="2.28125" style="13" bestFit="1" customWidth="1"/>
    <col min="3" max="3" width="2.8515625" style="1" customWidth="1"/>
    <col min="4" max="4" width="2.140625" style="1" customWidth="1"/>
    <col min="5" max="6" width="9.140625" style="1" customWidth="1"/>
    <col min="7" max="7" width="1.421875" style="1" customWidth="1"/>
    <col min="8" max="8" width="1.1484375" style="1" customWidth="1"/>
    <col min="9" max="9" width="10.00390625" style="5" customWidth="1"/>
    <col min="10" max="11" width="1.1484375" style="1" customWidth="1"/>
    <col min="12" max="12" width="10.421875" style="5" customWidth="1"/>
    <col min="13" max="13" width="1.7109375" style="5" customWidth="1"/>
    <col min="14" max="14" width="1.1484375" style="1" customWidth="1"/>
    <col min="15" max="15" width="8.421875" style="5" customWidth="1"/>
    <col min="16" max="16" width="0.9921875" style="1" customWidth="1"/>
    <col min="17" max="17" width="0.71875" style="1" customWidth="1"/>
    <col min="18" max="18" width="13.57421875" style="5" customWidth="1"/>
    <col min="19" max="19" width="0.71875" style="1" customWidth="1"/>
    <col min="20" max="20" width="0.85546875" style="1" customWidth="1"/>
    <col min="21" max="21" width="11.140625" style="5" customWidth="1"/>
    <col min="22" max="22" width="0.85546875" style="1" customWidth="1"/>
    <col min="23" max="16384" width="9.140625" style="1" customWidth="1"/>
  </cols>
  <sheetData>
    <row r="1" spans="1:22" ht="18.75">
      <c r="A1" s="244" t="s">
        <v>139</v>
      </c>
      <c r="B1" s="244"/>
      <c r="C1" s="244"/>
      <c r="D1" s="244"/>
      <c r="E1" s="244"/>
      <c r="F1" s="244"/>
      <c r="G1" s="244"/>
      <c r="H1" s="244"/>
      <c r="I1" s="244"/>
      <c r="J1" s="244"/>
      <c r="K1" s="244"/>
      <c r="L1" s="244"/>
      <c r="M1" s="244"/>
      <c r="N1" s="244"/>
      <c r="O1" s="244"/>
      <c r="P1" s="244"/>
      <c r="Q1" s="244"/>
      <c r="R1" s="244"/>
      <c r="S1" s="244"/>
      <c r="T1" s="244"/>
      <c r="U1" s="244"/>
      <c r="V1" s="244"/>
    </row>
    <row r="3" spans="1:22" ht="12.75">
      <c r="A3" s="245" t="s">
        <v>154</v>
      </c>
      <c r="B3" s="245"/>
      <c r="C3" s="245"/>
      <c r="D3" s="245"/>
      <c r="E3" s="245"/>
      <c r="F3" s="245"/>
      <c r="G3" s="245"/>
      <c r="H3" s="245"/>
      <c r="I3" s="245"/>
      <c r="J3" s="245"/>
      <c r="K3" s="245"/>
      <c r="L3" s="245"/>
      <c r="M3" s="245"/>
      <c r="N3" s="245"/>
      <c r="O3" s="245"/>
      <c r="P3" s="245"/>
      <c r="Q3" s="245"/>
      <c r="R3" s="245"/>
      <c r="S3" s="245"/>
      <c r="T3" s="245"/>
      <c r="U3" s="245"/>
      <c r="V3" s="245"/>
    </row>
    <row r="4" spans="1:22" ht="12.75">
      <c r="A4" s="245" t="s">
        <v>316</v>
      </c>
      <c r="B4" s="245"/>
      <c r="C4" s="245"/>
      <c r="D4" s="245"/>
      <c r="E4" s="245"/>
      <c r="F4" s="245"/>
      <c r="G4" s="245"/>
      <c r="H4" s="245"/>
      <c r="I4" s="245"/>
      <c r="J4" s="245"/>
      <c r="K4" s="245"/>
      <c r="L4" s="245"/>
      <c r="M4" s="245"/>
      <c r="N4" s="245"/>
      <c r="O4" s="245"/>
      <c r="P4" s="245"/>
      <c r="Q4" s="245"/>
      <c r="R4" s="245"/>
      <c r="S4" s="245"/>
      <c r="T4" s="245"/>
      <c r="U4" s="245"/>
      <c r="V4" s="245"/>
    </row>
    <row r="6" spans="2:21" s="7" customFormat="1" ht="11.25">
      <c r="B6" s="41"/>
      <c r="I6" s="8"/>
      <c r="L6" s="8"/>
      <c r="M6" s="8"/>
      <c r="O6" s="8"/>
      <c r="R6" s="8"/>
      <c r="U6" s="8"/>
    </row>
    <row r="7" spans="1:22" s="7" customFormat="1" ht="11.25">
      <c r="A7" s="42"/>
      <c r="B7" s="49"/>
      <c r="C7" s="50"/>
      <c r="D7" s="50"/>
      <c r="E7" s="50"/>
      <c r="F7" s="50"/>
      <c r="G7" s="44"/>
      <c r="H7" s="42"/>
      <c r="I7" s="43"/>
      <c r="J7" s="44"/>
      <c r="K7" s="42"/>
      <c r="L7" s="43"/>
      <c r="M7" s="44"/>
      <c r="N7" s="42"/>
      <c r="O7" s="43" t="s">
        <v>143</v>
      </c>
      <c r="P7" s="44"/>
      <c r="Q7" s="42"/>
      <c r="R7" s="43"/>
      <c r="S7" s="44"/>
      <c r="T7" s="42"/>
      <c r="U7" s="43"/>
      <c r="V7" s="44"/>
    </row>
    <row r="8" spans="1:22" s="7" customFormat="1" ht="11.25">
      <c r="A8" s="45"/>
      <c r="B8" s="51"/>
      <c r="C8" s="52"/>
      <c r="D8" s="52"/>
      <c r="E8" s="52"/>
      <c r="F8" s="52"/>
      <c r="G8" s="46"/>
      <c r="H8" s="45"/>
      <c r="I8" s="33" t="s">
        <v>140</v>
      </c>
      <c r="J8" s="46"/>
      <c r="K8" s="45"/>
      <c r="L8" s="33" t="s">
        <v>140</v>
      </c>
      <c r="M8" s="46"/>
      <c r="N8" s="45"/>
      <c r="O8" s="33" t="s">
        <v>144</v>
      </c>
      <c r="P8" s="46"/>
      <c r="Q8" s="45"/>
      <c r="R8" s="33" t="s">
        <v>145</v>
      </c>
      <c r="S8" s="46"/>
      <c r="T8" s="45"/>
      <c r="U8" s="33"/>
      <c r="V8" s="46"/>
    </row>
    <row r="9" spans="1:22" s="7" customFormat="1" ht="11.25">
      <c r="A9" s="45"/>
      <c r="B9" s="247"/>
      <c r="C9" s="247"/>
      <c r="D9" s="247"/>
      <c r="E9" s="247"/>
      <c r="F9" s="247"/>
      <c r="G9" s="46"/>
      <c r="H9" s="47"/>
      <c r="I9" s="48" t="s">
        <v>141</v>
      </c>
      <c r="J9" s="46"/>
      <c r="K9" s="47"/>
      <c r="L9" s="48" t="s">
        <v>142</v>
      </c>
      <c r="M9" s="46"/>
      <c r="N9" s="47"/>
      <c r="O9" s="48" t="s">
        <v>101</v>
      </c>
      <c r="P9" s="46"/>
      <c r="Q9" s="47"/>
      <c r="R9" s="48" t="s">
        <v>146</v>
      </c>
      <c r="S9" s="46"/>
      <c r="T9" s="45"/>
      <c r="U9" s="48" t="s">
        <v>147</v>
      </c>
      <c r="V9" s="46"/>
    </row>
    <row r="10" spans="1:22" s="7" customFormat="1" ht="12.75">
      <c r="A10" s="45"/>
      <c r="B10" s="248" t="s">
        <v>153</v>
      </c>
      <c r="C10" s="248"/>
      <c r="D10" s="248"/>
      <c r="E10" s="248"/>
      <c r="F10" s="248"/>
      <c r="G10" s="46"/>
      <c r="H10" s="45"/>
      <c r="I10" s="33" t="s">
        <v>72</v>
      </c>
      <c r="J10" s="46"/>
      <c r="K10" s="45"/>
      <c r="L10" s="33" t="s">
        <v>72</v>
      </c>
      <c r="M10" s="46"/>
      <c r="N10" s="45"/>
      <c r="O10" s="33" t="s">
        <v>72</v>
      </c>
      <c r="P10" s="46"/>
      <c r="Q10" s="45"/>
      <c r="R10" s="33" t="s">
        <v>72</v>
      </c>
      <c r="S10" s="46"/>
      <c r="T10" s="45"/>
      <c r="U10" s="33" t="s">
        <v>72</v>
      </c>
      <c r="V10" s="46"/>
    </row>
    <row r="11" spans="1:22" s="7" customFormat="1" ht="11.25">
      <c r="A11" s="45"/>
      <c r="B11" s="51"/>
      <c r="C11" s="52"/>
      <c r="D11" s="52"/>
      <c r="E11" s="52"/>
      <c r="F11" s="52"/>
      <c r="G11" s="46"/>
      <c r="H11" s="45"/>
      <c r="I11" s="33"/>
      <c r="J11" s="46"/>
      <c r="K11" s="45"/>
      <c r="L11" s="33"/>
      <c r="M11" s="46"/>
      <c r="N11" s="45"/>
      <c r="O11" s="33"/>
      <c r="P11" s="46"/>
      <c r="Q11" s="45"/>
      <c r="R11" s="33"/>
      <c r="S11" s="46"/>
      <c r="T11" s="45"/>
      <c r="U11" s="33"/>
      <c r="V11" s="46"/>
    </row>
    <row r="12" spans="1:22" ht="12.75">
      <c r="A12" s="21"/>
      <c r="B12" s="53"/>
      <c r="C12" s="40"/>
      <c r="D12" s="40"/>
      <c r="E12" s="40"/>
      <c r="F12" s="40"/>
      <c r="G12" s="23"/>
      <c r="H12" s="21"/>
      <c r="I12" s="29"/>
      <c r="J12" s="23"/>
      <c r="K12" s="21"/>
      <c r="L12" s="29"/>
      <c r="M12" s="23"/>
      <c r="N12" s="21"/>
      <c r="O12" s="29"/>
      <c r="P12" s="23"/>
      <c r="Q12" s="21"/>
      <c r="R12" s="29"/>
      <c r="S12" s="23"/>
      <c r="T12" s="21"/>
      <c r="U12" s="29"/>
      <c r="V12" s="23"/>
    </row>
    <row r="13" spans="1:22" ht="12.75">
      <c r="A13" s="14"/>
      <c r="B13" s="54"/>
      <c r="C13" s="55"/>
      <c r="D13" s="55"/>
      <c r="E13" s="55"/>
      <c r="F13" s="55"/>
      <c r="G13" s="16"/>
      <c r="H13" s="14"/>
      <c r="I13" s="15"/>
      <c r="J13" s="16"/>
      <c r="K13" s="14"/>
      <c r="L13" s="15"/>
      <c r="M13" s="16"/>
      <c r="N13" s="14"/>
      <c r="O13" s="15"/>
      <c r="P13" s="16"/>
      <c r="Q13" s="14"/>
      <c r="R13" s="15"/>
      <c r="S13" s="16"/>
      <c r="T13" s="14"/>
      <c r="U13" s="15"/>
      <c r="V13" s="16"/>
    </row>
    <row r="14" spans="1:22" ht="12.75">
      <c r="A14" s="56"/>
      <c r="B14" s="38" t="s">
        <v>317</v>
      </c>
      <c r="C14" s="32"/>
      <c r="D14" s="32"/>
      <c r="E14" s="32"/>
      <c r="F14" s="32"/>
      <c r="G14" s="19"/>
      <c r="H14" s="17"/>
      <c r="I14" s="26"/>
      <c r="J14" s="19"/>
      <c r="K14" s="17"/>
      <c r="L14" s="26"/>
      <c r="M14" s="19"/>
      <c r="N14" s="17"/>
      <c r="O14" s="26"/>
      <c r="P14" s="19"/>
      <c r="Q14" s="17"/>
      <c r="R14" s="26"/>
      <c r="S14" s="19"/>
      <c r="T14" s="17"/>
      <c r="U14" s="26"/>
      <c r="V14" s="19"/>
    </row>
    <row r="15" spans="1:22" ht="12.75">
      <c r="A15" s="17"/>
      <c r="B15" s="57" t="s">
        <v>318</v>
      </c>
      <c r="C15" s="57"/>
      <c r="D15" s="32"/>
      <c r="E15" s="32"/>
      <c r="F15" s="32"/>
      <c r="G15" s="19"/>
      <c r="H15" s="17"/>
      <c r="I15" s="26"/>
      <c r="J15" s="19"/>
      <c r="K15" s="17"/>
      <c r="L15" s="26"/>
      <c r="M15" s="19"/>
      <c r="N15" s="17"/>
      <c r="O15" s="26"/>
      <c r="P15" s="19"/>
      <c r="Q15" s="17"/>
      <c r="R15" s="26"/>
      <c r="S15" s="19"/>
      <c r="T15" s="17"/>
      <c r="U15" s="26"/>
      <c r="V15" s="19"/>
    </row>
    <row r="16" spans="1:22" ht="3" customHeight="1">
      <c r="A16" s="17"/>
      <c r="B16" s="9"/>
      <c r="C16" s="32"/>
      <c r="D16" s="32"/>
      <c r="E16" s="32"/>
      <c r="F16" s="32"/>
      <c r="G16" s="19"/>
      <c r="H16" s="17"/>
      <c r="I16" s="26"/>
      <c r="J16" s="19"/>
      <c r="K16" s="17"/>
      <c r="L16" s="26"/>
      <c r="M16" s="19"/>
      <c r="N16" s="17"/>
      <c r="O16" s="26"/>
      <c r="P16" s="19"/>
      <c r="Q16" s="17"/>
      <c r="R16" s="26"/>
      <c r="S16" s="19"/>
      <c r="T16" s="17"/>
      <c r="U16" s="26"/>
      <c r="V16" s="19"/>
    </row>
    <row r="17" spans="1:22" ht="12.75">
      <c r="A17" s="17"/>
      <c r="B17" s="32" t="s">
        <v>267</v>
      </c>
      <c r="C17" s="32"/>
      <c r="D17" s="32"/>
      <c r="E17" s="32"/>
      <c r="F17" s="32"/>
      <c r="G17" s="19"/>
      <c r="H17" s="17"/>
      <c r="I17" s="26">
        <v>525969</v>
      </c>
      <c r="J17" s="19"/>
      <c r="K17" s="17"/>
      <c r="L17" s="26">
        <v>1186931</v>
      </c>
      <c r="M17" s="19"/>
      <c r="N17" s="17"/>
      <c r="O17" s="26">
        <v>20539</v>
      </c>
      <c r="P17" s="19"/>
      <c r="Q17" s="17"/>
      <c r="R17" s="149">
        <v>-1036683</v>
      </c>
      <c r="S17" s="19"/>
      <c r="T17" s="17"/>
      <c r="U17" s="26">
        <f>SUM(I17:R17)</f>
        <v>696756</v>
      </c>
      <c r="V17" s="19"/>
    </row>
    <row r="18" spans="1:22" ht="12.75">
      <c r="A18" s="56"/>
      <c r="B18" s="32" t="s">
        <v>148</v>
      </c>
      <c r="C18" s="32"/>
      <c r="D18" s="32"/>
      <c r="E18" s="32"/>
      <c r="F18" s="32"/>
      <c r="G18" s="19"/>
      <c r="H18" s="17"/>
      <c r="I18" s="149">
        <v>0</v>
      </c>
      <c r="J18" s="19"/>
      <c r="K18" s="17"/>
      <c r="L18" s="149">
        <v>0</v>
      </c>
      <c r="M18" s="19"/>
      <c r="N18" s="17"/>
      <c r="O18" s="149">
        <v>0</v>
      </c>
      <c r="P18" s="19"/>
      <c r="Q18" s="17"/>
      <c r="R18" s="149">
        <f>page1!R43</f>
        <v>-3541</v>
      </c>
      <c r="S18" s="19"/>
      <c r="T18" s="17"/>
      <c r="U18" s="149">
        <f>SUM(I18:R18)</f>
        <v>-3541</v>
      </c>
      <c r="V18" s="19"/>
    </row>
    <row r="19" spans="1:22" ht="4.5" customHeight="1">
      <c r="A19" s="17"/>
      <c r="B19" s="32"/>
      <c r="C19" s="32"/>
      <c r="D19" s="32"/>
      <c r="E19" s="32"/>
      <c r="F19" s="32"/>
      <c r="G19" s="19"/>
      <c r="H19" s="17"/>
      <c r="I19" s="26"/>
      <c r="J19" s="19"/>
      <c r="K19" s="17"/>
      <c r="L19" s="26"/>
      <c r="M19" s="19"/>
      <c r="N19" s="17"/>
      <c r="O19" s="149"/>
      <c r="P19" s="19"/>
      <c r="Q19" s="17"/>
      <c r="R19" s="149"/>
      <c r="S19" s="19"/>
      <c r="T19" s="17"/>
      <c r="U19" s="149">
        <f>SUM(I19:R19)</f>
        <v>0</v>
      </c>
      <c r="V19" s="19"/>
    </row>
    <row r="20" spans="1:22" ht="12.75">
      <c r="A20" s="17"/>
      <c r="B20" s="32" t="s">
        <v>149</v>
      </c>
      <c r="C20" s="32"/>
      <c r="D20" s="32"/>
      <c r="E20" s="32"/>
      <c r="F20" s="32"/>
      <c r="G20" s="19"/>
      <c r="H20" s="17"/>
      <c r="I20" s="149">
        <v>0</v>
      </c>
      <c r="J20" s="19"/>
      <c r="K20" s="17"/>
      <c r="L20" s="149">
        <v>0</v>
      </c>
      <c r="M20" s="19"/>
      <c r="N20" s="17"/>
      <c r="O20" s="149">
        <v>0</v>
      </c>
      <c r="P20" s="19"/>
      <c r="Q20" s="17"/>
      <c r="R20" s="149">
        <v>0</v>
      </c>
      <c r="S20" s="19"/>
      <c r="T20" s="17"/>
      <c r="U20" s="149">
        <f>SUM(I20:R20)</f>
        <v>0</v>
      </c>
      <c r="V20" s="19"/>
    </row>
    <row r="21" spans="1:22" ht="12.75">
      <c r="A21" s="17"/>
      <c r="B21" s="32"/>
      <c r="C21" s="32" t="s">
        <v>150</v>
      </c>
      <c r="D21" s="32"/>
      <c r="E21" s="32"/>
      <c r="F21" s="32"/>
      <c r="G21" s="19"/>
      <c r="H21" s="17"/>
      <c r="I21" s="149"/>
      <c r="J21" s="19"/>
      <c r="K21" s="17"/>
      <c r="L21" s="149"/>
      <c r="M21" s="19"/>
      <c r="N21" s="17"/>
      <c r="O21" s="149"/>
      <c r="P21" s="19"/>
      <c r="Q21" s="17"/>
      <c r="R21" s="149"/>
      <c r="S21" s="19"/>
      <c r="T21" s="17"/>
      <c r="U21" s="149"/>
      <c r="V21" s="19"/>
    </row>
    <row r="22" spans="1:22" ht="12.75">
      <c r="A22" s="17"/>
      <c r="B22" s="32"/>
      <c r="C22" s="32" t="s">
        <v>151</v>
      </c>
      <c r="D22" s="32"/>
      <c r="E22" s="32"/>
      <c r="F22" s="32"/>
      <c r="G22" s="19"/>
      <c r="H22" s="17"/>
      <c r="I22" s="149"/>
      <c r="J22" s="19"/>
      <c r="K22" s="17"/>
      <c r="L22" s="26"/>
      <c r="M22" s="19"/>
      <c r="N22" s="17"/>
      <c r="O22" s="26"/>
      <c r="P22" s="19"/>
      <c r="Q22" s="17"/>
      <c r="R22" s="149"/>
      <c r="S22" s="19"/>
      <c r="T22" s="17"/>
      <c r="U22" s="149"/>
      <c r="V22" s="19"/>
    </row>
    <row r="23" spans="1:22" ht="12.75">
      <c r="A23" s="17"/>
      <c r="B23" s="32"/>
      <c r="C23" s="32" t="s">
        <v>152</v>
      </c>
      <c r="D23" s="32"/>
      <c r="E23" s="32"/>
      <c r="F23" s="32"/>
      <c r="G23" s="19"/>
      <c r="H23" s="17"/>
      <c r="I23" s="149"/>
      <c r="J23" s="19"/>
      <c r="K23" s="17"/>
      <c r="L23" s="26"/>
      <c r="M23" s="19"/>
      <c r="N23" s="17"/>
      <c r="O23" s="26"/>
      <c r="P23" s="19"/>
      <c r="Q23" s="17"/>
      <c r="R23" s="149"/>
      <c r="S23" s="19"/>
      <c r="T23" s="17"/>
      <c r="U23" s="149"/>
      <c r="V23" s="19"/>
    </row>
    <row r="24" spans="1:22" ht="3" customHeight="1">
      <c r="A24" s="17"/>
      <c r="B24" s="32"/>
      <c r="C24" s="32"/>
      <c r="D24" s="32"/>
      <c r="E24" s="32"/>
      <c r="F24" s="32"/>
      <c r="G24" s="19"/>
      <c r="H24" s="17"/>
      <c r="I24" s="26"/>
      <c r="J24" s="19"/>
      <c r="K24" s="17"/>
      <c r="L24" s="26"/>
      <c r="M24" s="19"/>
      <c r="N24" s="17"/>
      <c r="O24" s="26"/>
      <c r="P24" s="19"/>
      <c r="Q24" s="17"/>
      <c r="R24" s="26"/>
      <c r="S24" s="19"/>
      <c r="T24" s="17"/>
      <c r="U24" s="26"/>
      <c r="V24" s="19"/>
    </row>
    <row r="25" spans="1:22" ht="3.75" customHeight="1">
      <c r="A25" s="17"/>
      <c r="B25" s="32"/>
      <c r="C25" s="32"/>
      <c r="D25" s="32"/>
      <c r="E25" s="32"/>
      <c r="F25" s="32"/>
      <c r="G25" s="19"/>
      <c r="H25" s="17"/>
      <c r="I25" s="15"/>
      <c r="J25" s="19"/>
      <c r="K25" s="17"/>
      <c r="L25" s="15"/>
      <c r="M25" s="19"/>
      <c r="N25" s="17"/>
      <c r="O25" s="15"/>
      <c r="P25" s="19"/>
      <c r="Q25" s="17"/>
      <c r="R25" s="15"/>
      <c r="S25" s="19"/>
      <c r="T25" s="17"/>
      <c r="U25" s="15"/>
      <c r="V25" s="19"/>
    </row>
    <row r="26" spans="1:22" s="10" customFormat="1" ht="12.75">
      <c r="A26" s="58"/>
      <c r="B26" s="34" t="s">
        <v>319</v>
      </c>
      <c r="C26" s="34"/>
      <c r="D26" s="34"/>
      <c r="E26" s="34"/>
      <c r="F26" s="34"/>
      <c r="G26" s="59"/>
      <c r="H26" s="58"/>
      <c r="I26" s="27">
        <f>SUM(I17:I23)</f>
        <v>525969</v>
      </c>
      <c r="J26" s="59"/>
      <c r="K26" s="58"/>
      <c r="L26" s="27">
        <f>SUM(L17:L23)</f>
        <v>1186931</v>
      </c>
      <c r="M26" s="59"/>
      <c r="N26" s="58"/>
      <c r="O26" s="27">
        <f>SUM(O17:O23)</f>
        <v>20539</v>
      </c>
      <c r="P26" s="59"/>
      <c r="Q26" s="58"/>
      <c r="R26" s="158">
        <f>SUM(R17:R25)</f>
        <v>-1040224</v>
      </c>
      <c r="S26" s="59"/>
      <c r="T26" s="58"/>
      <c r="U26" s="27">
        <f>SUM(U17:U25)</f>
        <v>693215</v>
      </c>
      <c r="V26" s="59"/>
    </row>
    <row r="27" spans="1:22" ht="4.5" customHeight="1" thickBot="1">
      <c r="A27" s="17"/>
      <c r="B27" s="35"/>
      <c r="C27" s="32"/>
      <c r="D27" s="32"/>
      <c r="E27" s="32"/>
      <c r="F27" s="32"/>
      <c r="G27" s="19"/>
      <c r="H27" s="17"/>
      <c r="I27" s="30"/>
      <c r="J27" s="19"/>
      <c r="K27" s="17"/>
      <c r="L27" s="30"/>
      <c r="M27" s="19"/>
      <c r="N27" s="17"/>
      <c r="O27" s="30"/>
      <c r="P27" s="19"/>
      <c r="Q27" s="17"/>
      <c r="R27" s="30"/>
      <c r="S27" s="19"/>
      <c r="T27" s="17"/>
      <c r="U27" s="30"/>
      <c r="V27" s="19"/>
    </row>
    <row r="28" spans="1:22" ht="13.5" thickTop="1">
      <c r="A28" s="17"/>
      <c r="B28" s="35"/>
      <c r="C28" s="32"/>
      <c r="D28" s="32"/>
      <c r="E28" s="32"/>
      <c r="F28" s="32"/>
      <c r="G28" s="19"/>
      <c r="H28" s="17"/>
      <c r="I28" s="26"/>
      <c r="J28" s="19"/>
      <c r="K28" s="17"/>
      <c r="L28" s="26"/>
      <c r="M28" s="19"/>
      <c r="N28" s="17"/>
      <c r="O28" s="26"/>
      <c r="P28" s="19"/>
      <c r="Q28" s="17"/>
      <c r="R28" s="26"/>
      <c r="S28" s="19"/>
      <c r="T28" s="17"/>
      <c r="U28" s="26"/>
      <c r="V28" s="19"/>
    </row>
    <row r="29" spans="1:22" ht="12.75">
      <c r="A29" s="17"/>
      <c r="B29" s="38" t="str">
        <f>B14</f>
        <v>3 MONTHS PERIOD ENDED </v>
      </c>
      <c r="C29" s="32"/>
      <c r="D29" s="32"/>
      <c r="E29" s="32"/>
      <c r="F29" s="32"/>
      <c r="G29" s="19"/>
      <c r="H29" s="17"/>
      <c r="I29" s="26"/>
      <c r="J29" s="19"/>
      <c r="K29" s="17"/>
      <c r="L29" s="26"/>
      <c r="M29" s="19"/>
      <c r="N29" s="17"/>
      <c r="O29" s="26"/>
      <c r="P29" s="19"/>
      <c r="Q29" s="17"/>
      <c r="R29" s="26"/>
      <c r="S29" s="19"/>
      <c r="T29" s="17"/>
      <c r="U29" s="26"/>
      <c r="V29" s="19"/>
    </row>
    <row r="30" spans="1:22" ht="12.75">
      <c r="A30" s="17"/>
      <c r="B30" s="57" t="s">
        <v>320</v>
      </c>
      <c r="C30" s="32"/>
      <c r="D30" s="32"/>
      <c r="E30" s="32"/>
      <c r="F30" s="32"/>
      <c r="G30" s="19"/>
      <c r="H30" s="17"/>
      <c r="I30" s="26"/>
      <c r="J30" s="19"/>
      <c r="K30" s="17"/>
      <c r="L30" s="26"/>
      <c r="M30" s="19"/>
      <c r="N30" s="17"/>
      <c r="O30" s="26"/>
      <c r="P30" s="19"/>
      <c r="Q30" s="17"/>
      <c r="R30" s="26"/>
      <c r="S30" s="19"/>
      <c r="T30" s="17"/>
      <c r="U30" s="26"/>
      <c r="V30" s="19"/>
    </row>
    <row r="31" spans="1:22" ht="3" customHeight="1">
      <c r="A31" s="17"/>
      <c r="B31" s="9"/>
      <c r="C31" s="32"/>
      <c r="D31" s="32"/>
      <c r="E31" s="32"/>
      <c r="F31" s="32"/>
      <c r="G31" s="19"/>
      <c r="H31" s="17"/>
      <c r="I31" s="26"/>
      <c r="J31" s="19"/>
      <c r="K31" s="17"/>
      <c r="L31" s="26"/>
      <c r="M31" s="19"/>
      <c r="N31" s="17"/>
      <c r="O31" s="26"/>
      <c r="P31" s="19"/>
      <c r="Q31" s="17"/>
      <c r="R31" s="26"/>
      <c r="S31" s="19"/>
      <c r="T31" s="17"/>
      <c r="U31" s="26"/>
      <c r="V31" s="19"/>
    </row>
    <row r="32" spans="1:22" ht="12.75">
      <c r="A32" s="17"/>
      <c r="B32" s="32" t="s">
        <v>321</v>
      </c>
      <c r="C32" s="32"/>
      <c r="D32" s="32"/>
      <c r="E32" s="32"/>
      <c r="F32" s="32"/>
      <c r="G32" s="19"/>
      <c r="H32" s="17"/>
      <c r="I32" s="196">
        <v>525969</v>
      </c>
      <c r="J32" s="197"/>
      <c r="K32" s="198"/>
      <c r="L32" s="196">
        <v>1186931</v>
      </c>
      <c r="M32" s="197"/>
      <c r="N32" s="198"/>
      <c r="O32" s="196">
        <v>-3692</v>
      </c>
      <c r="P32" s="197"/>
      <c r="Q32" s="198"/>
      <c r="R32" s="195">
        <v>-1101287</v>
      </c>
      <c r="S32" s="197"/>
      <c r="T32" s="198"/>
      <c r="U32" s="196">
        <f>SUM(I32:R32)</f>
        <v>607921</v>
      </c>
      <c r="V32" s="19"/>
    </row>
    <row r="33" spans="1:22" ht="12.75">
      <c r="A33" s="56"/>
      <c r="B33" s="32" t="s">
        <v>148</v>
      </c>
      <c r="C33" s="32"/>
      <c r="D33" s="32"/>
      <c r="E33" s="32"/>
      <c r="F33" s="32"/>
      <c r="G33" s="19"/>
      <c r="H33" s="17"/>
      <c r="I33" s="195">
        <v>0</v>
      </c>
      <c r="J33" s="197"/>
      <c r="K33" s="198"/>
      <c r="L33" s="195">
        <v>0</v>
      </c>
      <c r="M33" s="197"/>
      <c r="N33" s="198"/>
      <c r="O33" s="195">
        <v>0</v>
      </c>
      <c r="P33" s="197"/>
      <c r="Q33" s="198"/>
      <c r="R33" s="195">
        <f>+page1!O43</f>
        <v>-5679</v>
      </c>
      <c r="S33" s="197"/>
      <c r="T33" s="198"/>
      <c r="U33" s="195">
        <f>SUM(I33:R33)</f>
        <v>-5679</v>
      </c>
      <c r="V33" s="19"/>
    </row>
    <row r="34" spans="1:22" ht="4.5" customHeight="1">
      <c r="A34" s="17"/>
      <c r="B34" s="32"/>
      <c r="C34" s="32"/>
      <c r="D34" s="32"/>
      <c r="E34" s="32"/>
      <c r="F34" s="32"/>
      <c r="G34" s="19"/>
      <c r="H34" s="17"/>
      <c r="I34" s="196"/>
      <c r="J34" s="197"/>
      <c r="K34" s="198"/>
      <c r="L34" s="196"/>
      <c r="M34" s="197"/>
      <c r="N34" s="198"/>
      <c r="O34" s="195"/>
      <c r="P34" s="197"/>
      <c r="Q34" s="198"/>
      <c r="R34" s="195"/>
      <c r="S34" s="197"/>
      <c r="T34" s="198"/>
      <c r="U34" s="195"/>
      <c r="V34" s="19"/>
    </row>
    <row r="35" spans="1:26" ht="12.75">
      <c r="A35" s="17"/>
      <c r="B35" s="32" t="s">
        <v>149</v>
      </c>
      <c r="C35" s="32"/>
      <c r="D35" s="32"/>
      <c r="E35" s="32"/>
      <c r="F35" s="32"/>
      <c r="G35" s="19"/>
      <c r="H35" s="17"/>
      <c r="I35" s="195">
        <v>0</v>
      </c>
      <c r="J35" s="197"/>
      <c r="K35" s="198"/>
      <c r="L35" s="195">
        <v>0</v>
      </c>
      <c r="M35" s="197"/>
      <c r="N35" s="198"/>
      <c r="O35" s="195">
        <v>-16</v>
      </c>
      <c r="P35" s="197"/>
      <c r="Q35" s="198"/>
      <c r="R35" s="195">
        <v>0</v>
      </c>
      <c r="S35" s="197"/>
      <c r="T35" s="198"/>
      <c r="U35" s="195">
        <f>SUM(I35:R35)</f>
        <v>-16</v>
      </c>
      <c r="V35" s="19"/>
      <c r="X35" s="194"/>
      <c r="Y35" s="194"/>
      <c r="Z35" s="194"/>
    </row>
    <row r="36" spans="1:26" ht="12.75">
      <c r="A36" s="17"/>
      <c r="B36" s="32"/>
      <c r="C36" s="32" t="s">
        <v>150</v>
      </c>
      <c r="D36" s="32"/>
      <c r="E36" s="32"/>
      <c r="F36" s="32"/>
      <c r="G36" s="19"/>
      <c r="H36" s="17"/>
      <c r="I36" s="195"/>
      <c r="J36" s="197"/>
      <c r="K36" s="198"/>
      <c r="L36" s="195"/>
      <c r="M36" s="197"/>
      <c r="N36" s="198"/>
      <c r="O36" s="195"/>
      <c r="P36" s="197"/>
      <c r="Q36" s="198"/>
      <c r="R36" s="195"/>
      <c r="S36" s="197"/>
      <c r="T36" s="198"/>
      <c r="U36" s="196"/>
      <c r="V36" s="19"/>
      <c r="X36" s="194"/>
      <c r="Y36" s="194"/>
      <c r="Z36" s="194"/>
    </row>
    <row r="37" spans="1:26" ht="12.75">
      <c r="A37" s="17"/>
      <c r="B37" s="32"/>
      <c r="C37" s="32" t="s">
        <v>151</v>
      </c>
      <c r="D37" s="32"/>
      <c r="E37" s="32"/>
      <c r="F37" s="32"/>
      <c r="G37" s="19"/>
      <c r="H37" s="17"/>
      <c r="I37" s="195"/>
      <c r="J37" s="197"/>
      <c r="K37" s="198"/>
      <c r="L37" s="196"/>
      <c r="M37" s="197"/>
      <c r="N37" s="198"/>
      <c r="O37" s="195"/>
      <c r="P37" s="197"/>
      <c r="Q37" s="198"/>
      <c r="R37" s="195"/>
      <c r="S37" s="197"/>
      <c r="T37" s="198"/>
      <c r="U37" s="196"/>
      <c r="V37" s="19"/>
      <c r="X37" s="194"/>
      <c r="Y37" s="194"/>
      <c r="Z37" s="194"/>
    </row>
    <row r="38" spans="1:26" ht="12.75">
      <c r="A38" s="17"/>
      <c r="B38" s="32"/>
      <c r="C38" s="32" t="s">
        <v>152</v>
      </c>
      <c r="D38" s="32"/>
      <c r="E38" s="32"/>
      <c r="F38" s="32"/>
      <c r="G38" s="19"/>
      <c r="H38" s="17"/>
      <c r="I38" s="195"/>
      <c r="J38" s="197"/>
      <c r="K38" s="198"/>
      <c r="L38" s="196"/>
      <c r="M38" s="197"/>
      <c r="N38" s="198"/>
      <c r="O38" s="195"/>
      <c r="P38" s="197"/>
      <c r="Q38" s="198"/>
      <c r="R38" s="195"/>
      <c r="S38" s="197"/>
      <c r="T38" s="198"/>
      <c r="U38" s="196"/>
      <c r="V38" s="19"/>
      <c r="X38" s="194"/>
      <c r="Y38" s="194"/>
      <c r="Z38" s="194"/>
    </row>
    <row r="39" spans="1:26" ht="3" customHeight="1">
      <c r="A39" s="17"/>
      <c r="B39" s="32"/>
      <c r="C39" s="32"/>
      <c r="D39" s="32"/>
      <c r="E39" s="32"/>
      <c r="F39" s="32"/>
      <c r="G39" s="19"/>
      <c r="H39" s="17"/>
      <c r="I39" s="26"/>
      <c r="J39" s="19"/>
      <c r="K39" s="17"/>
      <c r="L39" s="26"/>
      <c r="M39" s="19"/>
      <c r="N39" s="17"/>
      <c r="O39" s="149"/>
      <c r="P39" s="19"/>
      <c r="Q39" s="17"/>
      <c r="R39" s="26"/>
      <c r="S39" s="19"/>
      <c r="T39" s="17"/>
      <c r="U39" s="26"/>
      <c r="V39" s="19"/>
      <c r="X39" s="194"/>
      <c r="Y39" s="194"/>
      <c r="Z39" s="194"/>
    </row>
    <row r="40" spans="1:26" ht="3.75" customHeight="1">
      <c r="A40" s="17"/>
      <c r="B40" s="32"/>
      <c r="C40" s="32"/>
      <c r="D40" s="32"/>
      <c r="E40" s="32"/>
      <c r="F40" s="32"/>
      <c r="G40" s="19"/>
      <c r="H40" s="17"/>
      <c r="I40" s="15"/>
      <c r="J40" s="19"/>
      <c r="K40" s="17"/>
      <c r="L40" s="15"/>
      <c r="M40" s="19"/>
      <c r="N40" s="17"/>
      <c r="O40" s="15"/>
      <c r="P40" s="19"/>
      <c r="Q40" s="17"/>
      <c r="R40" s="15"/>
      <c r="S40" s="19"/>
      <c r="T40" s="17"/>
      <c r="U40" s="15"/>
      <c r="V40" s="19"/>
      <c r="X40" s="194"/>
      <c r="Y40" s="194"/>
      <c r="Z40" s="194"/>
    </row>
    <row r="41" spans="1:22" s="10" customFormat="1" ht="12.75">
      <c r="A41" s="58"/>
      <c r="B41" s="34" t="s">
        <v>322</v>
      </c>
      <c r="C41" s="34"/>
      <c r="D41" s="34"/>
      <c r="E41" s="34"/>
      <c r="F41" s="34"/>
      <c r="G41" s="59"/>
      <c r="H41" s="58"/>
      <c r="I41" s="27">
        <f>SUM(I32:I38)</f>
        <v>525969</v>
      </c>
      <c r="J41" s="59"/>
      <c r="K41" s="58"/>
      <c r="L41" s="27">
        <f>SUM(L32:L38)</f>
        <v>1186931</v>
      </c>
      <c r="M41" s="59"/>
      <c r="N41" s="58"/>
      <c r="O41" s="205">
        <f>SUM(O32:O40)</f>
        <v>-3708</v>
      </c>
      <c r="P41" s="59"/>
      <c r="Q41" s="58"/>
      <c r="R41" s="158">
        <f>SUM(R32:R40)</f>
        <v>-1106966</v>
      </c>
      <c r="S41" s="59"/>
      <c r="T41" s="58"/>
      <c r="U41" s="27">
        <f>SUM(U32:U38)</f>
        <v>602226</v>
      </c>
      <c r="V41" s="59"/>
    </row>
    <row r="42" spans="1:22" ht="4.5" customHeight="1" thickBot="1">
      <c r="A42" s="17"/>
      <c r="B42" s="35"/>
      <c r="C42" s="32"/>
      <c r="D42" s="32"/>
      <c r="E42" s="32"/>
      <c r="F42" s="32"/>
      <c r="G42" s="19"/>
      <c r="H42" s="17"/>
      <c r="I42" s="30"/>
      <c r="J42" s="19"/>
      <c r="K42" s="17"/>
      <c r="L42" s="30"/>
      <c r="M42" s="19"/>
      <c r="N42" s="17"/>
      <c r="O42" s="30"/>
      <c r="P42" s="19"/>
      <c r="Q42" s="17"/>
      <c r="R42" s="30"/>
      <c r="S42" s="19"/>
      <c r="T42" s="17"/>
      <c r="U42" s="30"/>
      <c r="V42" s="19"/>
    </row>
    <row r="43" spans="1:22" ht="13.5" thickTop="1">
      <c r="A43" s="21"/>
      <c r="B43" s="53"/>
      <c r="C43" s="40"/>
      <c r="D43" s="40"/>
      <c r="E43" s="40"/>
      <c r="F43" s="40"/>
      <c r="G43" s="23"/>
      <c r="H43" s="21"/>
      <c r="I43" s="29"/>
      <c r="J43" s="23"/>
      <c r="K43" s="21"/>
      <c r="L43" s="29"/>
      <c r="M43" s="23"/>
      <c r="N43" s="21"/>
      <c r="O43" s="29"/>
      <c r="P43" s="23"/>
      <c r="Q43" s="21"/>
      <c r="R43" s="29"/>
      <c r="S43" s="23"/>
      <c r="T43" s="21"/>
      <c r="U43" s="29"/>
      <c r="V43" s="23"/>
    </row>
    <row r="47" ht="12.75">
      <c r="A47" s="10" t="s">
        <v>155</v>
      </c>
    </row>
    <row r="48" ht="12.75">
      <c r="A48" s="10" t="s">
        <v>7</v>
      </c>
    </row>
  </sheetData>
  <mergeCells count="5">
    <mergeCell ref="B9:F9"/>
    <mergeCell ref="B10:F10"/>
    <mergeCell ref="A1:V1"/>
    <mergeCell ref="A3:V3"/>
    <mergeCell ref="A4:V4"/>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4 of 12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37"/>
  <sheetViews>
    <sheetView zoomScale="135" zoomScaleNormal="135" workbookViewId="0" topLeftCell="B11">
      <selection activeCell="C23" sqref="C23:F23"/>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44" t="s">
        <v>139</v>
      </c>
      <c r="B1" s="244"/>
      <c r="C1" s="244"/>
      <c r="D1" s="244"/>
      <c r="E1" s="244"/>
      <c r="F1" s="244"/>
    </row>
    <row r="3" spans="1:6" ht="12.75">
      <c r="A3" s="251" t="s">
        <v>323</v>
      </c>
      <c r="B3" s="251"/>
      <c r="C3" s="251"/>
      <c r="D3" s="251"/>
      <c r="E3" s="251"/>
      <c r="F3" s="251"/>
    </row>
    <row r="4" spans="1:6" ht="12.75">
      <c r="A4" s="203"/>
      <c r="B4" s="203"/>
      <c r="C4" s="203"/>
      <c r="D4" s="203"/>
      <c r="E4" s="203"/>
      <c r="F4" s="203"/>
    </row>
    <row r="5" spans="1:6" ht="12.75">
      <c r="A5" s="252" t="s">
        <v>162</v>
      </c>
      <c r="B5" s="252"/>
      <c r="C5" s="252"/>
      <c r="D5" s="252"/>
      <c r="E5" s="252"/>
      <c r="F5" s="252"/>
    </row>
    <row r="6" spans="1:6" ht="12.75">
      <c r="A6" s="204"/>
      <c r="B6" s="204"/>
      <c r="C6" s="204"/>
      <c r="D6" s="204"/>
      <c r="E6" s="204"/>
      <c r="F6" s="204"/>
    </row>
    <row r="7" spans="1:6" ht="12.75" customHeight="1">
      <c r="A7" s="110" t="s">
        <v>25</v>
      </c>
      <c r="B7" s="253" t="s">
        <v>156</v>
      </c>
      <c r="C7" s="253"/>
      <c r="D7" s="253"/>
      <c r="E7" s="253"/>
      <c r="F7" s="253"/>
    </row>
    <row r="8" spans="1:6" ht="26.25" customHeight="1">
      <c r="A8" s="254"/>
      <c r="B8" s="249" t="s">
        <v>269</v>
      </c>
      <c r="C8" s="249"/>
      <c r="D8" s="249"/>
      <c r="E8" s="249"/>
      <c r="F8" s="249"/>
    </row>
    <row r="9" spans="1:6" ht="12.75">
      <c r="A9" s="254"/>
      <c r="B9" s="249"/>
      <c r="C9" s="249"/>
      <c r="D9" s="249"/>
      <c r="E9" s="249"/>
      <c r="F9" s="249"/>
    </row>
    <row r="10" spans="1:6" ht="27.75" customHeight="1">
      <c r="A10" s="254"/>
      <c r="B10" s="249" t="s">
        <v>324</v>
      </c>
      <c r="C10" s="249"/>
      <c r="D10" s="249"/>
      <c r="E10" s="249"/>
      <c r="F10" s="249"/>
    </row>
    <row r="11" spans="1:6" ht="12.75">
      <c r="A11" s="62"/>
      <c r="B11" s="254"/>
      <c r="C11" s="254"/>
      <c r="D11" s="254"/>
      <c r="E11" s="254"/>
      <c r="F11" s="254"/>
    </row>
    <row r="12" spans="1:6" ht="12.75" customHeight="1">
      <c r="A12" s="110" t="s">
        <v>31</v>
      </c>
      <c r="B12" s="253" t="s">
        <v>8</v>
      </c>
      <c r="C12" s="253"/>
      <c r="D12" s="253"/>
      <c r="E12" s="253"/>
      <c r="F12" s="253"/>
    </row>
    <row r="13" spans="1:6" ht="27" customHeight="1">
      <c r="A13" s="62"/>
      <c r="B13" s="249" t="s">
        <v>384</v>
      </c>
      <c r="C13" s="249"/>
      <c r="D13" s="249"/>
      <c r="E13" s="249"/>
      <c r="F13" s="249"/>
    </row>
    <row r="14" spans="1:6" ht="18" customHeight="1">
      <c r="A14" s="62"/>
      <c r="B14" s="64" t="s">
        <v>157</v>
      </c>
      <c r="C14" s="250" t="s">
        <v>158</v>
      </c>
      <c r="D14" s="250"/>
      <c r="E14" s="250"/>
      <c r="F14" s="250"/>
    </row>
    <row r="15" spans="1:6" ht="12.75">
      <c r="A15" s="62"/>
      <c r="B15" s="64"/>
      <c r="C15" s="250" t="s">
        <v>159</v>
      </c>
      <c r="D15" s="250"/>
      <c r="E15" s="250"/>
      <c r="F15" s="250"/>
    </row>
    <row r="16" spans="1:6" ht="12.75">
      <c r="A16" s="62"/>
      <c r="B16" s="64"/>
      <c r="C16" s="250" t="s">
        <v>385</v>
      </c>
      <c r="D16" s="250"/>
      <c r="E16" s="250"/>
      <c r="F16" s="250"/>
    </row>
    <row r="17" spans="1:6" ht="12.75">
      <c r="A17" s="62"/>
      <c r="B17" s="64"/>
      <c r="C17" s="199" t="s">
        <v>301</v>
      </c>
      <c r="D17" s="64"/>
      <c r="E17" s="64"/>
      <c r="F17" s="64"/>
    </row>
    <row r="18" spans="1:6" ht="12.75">
      <c r="A18" s="62"/>
      <c r="B18" s="66"/>
      <c r="C18" s="66"/>
      <c r="D18" s="66"/>
      <c r="E18" s="66"/>
      <c r="F18" s="66"/>
    </row>
    <row r="19" spans="1:6" ht="39.75" customHeight="1">
      <c r="A19" s="62"/>
      <c r="B19" s="64" t="s">
        <v>160</v>
      </c>
      <c r="C19" s="249" t="s">
        <v>163</v>
      </c>
      <c r="D19" s="249"/>
      <c r="E19" s="249"/>
      <c r="F19" s="249"/>
    </row>
    <row r="20" spans="1:6" ht="76.5" customHeight="1">
      <c r="A20" s="62"/>
      <c r="B20" s="64"/>
      <c r="C20" s="249" t="s">
        <v>279</v>
      </c>
      <c r="D20" s="249"/>
      <c r="E20" s="249"/>
      <c r="F20" s="249"/>
    </row>
    <row r="21" spans="1:6" ht="12.75" customHeight="1">
      <c r="A21" s="62"/>
      <c r="B21" s="64"/>
      <c r="C21" s="249" t="s">
        <v>161</v>
      </c>
      <c r="D21" s="249"/>
      <c r="E21" s="249"/>
      <c r="F21" s="249"/>
    </row>
    <row r="22" spans="1:6" ht="43.5" customHeight="1">
      <c r="A22" s="62"/>
      <c r="B22" s="64"/>
      <c r="C22" s="249" t="s">
        <v>386</v>
      </c>
      <c r="D22" s="249"/>
      <c r="E22" s="249"/>
      <c r="F22" s="249"/>
    </row>
    <row r="23" spans="1:6" ht="12.75">
      <c r="A23" s="62"/>
      <c r="B23" s="64"/>
      <c r="C23" s="250"/>
      <c r="D23" s="250"/>
      <c r="E23" s="250"/>
      <c r="F23" s="250"/>
    </row>
    <row r="24" spans="1:6" ht="12.75">
      <c r="A24" s="110" t="s">
        <v>81</v>
      </c>
      <c r="B24" s="253" t="s">
        <v>164</v>
      </c>
      <c r="C24" s="253"/>
      <c r="D24" s="253"/>
      <c r="E24" s="253"/>
      <c r="F24" s="253"/>
    </row>
    <row r="25" spans="1:6" ht="12.75">
      <c r="A25" s="60"/>
      <c r="B25" s="199" t="s">
        <v>165</v>
      </c>
      <c r="C25" s="199"/>
      <c r="D25" s="199"/>
      <c r="E25" s="199"/>
      <c r="F25" s="199"/>
    </row>
    <row r="26" spans="1:6" ht="12.75">
      <c r="A26" s="60"/>
      <c r="B26" s="253"/>
      <c r="C26" s="253"/>
      <c r="D26" s="253"/>
      <c r="E26" s="253"/>
      <c r="F26" s="253"/>
    </row>
    <row r="27" spans="1:6" ht="12.75">
      <c r="A27" s="110" t="s">
        <v>83</v>
      </c>
      <c r="B27" s="253" t="s">
        <v>166</v>
      </c>
      <c r="C27" s="253"/>
      <c r="D27" s="253"/>
      <c r="E27" s="253"/>
      <c r="F27" s="253"/>
    </row>
    <row r="28" spans="1:6" ht="12.75">
      <c r="A28" s="62"/>
      <c r="B28" s="199" t="s">
        <v>167</v>
      </c>
      <c r="C28" s="199"/>
      <c r="D28" s="199"/>
      <c r="E28" s="199"/>
      <c r="F28" s="199"/>
    </row>
    <row r="29" spans="1:6" ht="12.75">
      <c r="A29" s="60"/>
      <c r="B29" s="253"/>
      <c r="C29" s="253"/>
      <c r="D29" s="253"/>
      <c r="E29" s="253"/>
      <c r="F29" s="253"/>
    </row>
    <row r="30" spans="1:6" ht="12.75">
      <c r="A30" s="110" t="s">
        <v>89</v>
      </c>
      <c r="B30" s="253" t="s">
        <v>168</v>
      </c>
      <c r="C30" s="253"/>
      <c r="D30" s="253"/>
      <c r="E30" s="253"/>
      <c r="F30" s="253"/>
    </row>
    <row r="31" spans="1:6" ht="26.25" customHeight="1">
      <c r="A31" s="60"/>
      <c r="B31" s="249" t="s">
        <v>169</v>
      </c>
      <c r="C31" s="249"/>
      <c r="D31" s="249"/>
      <c r="E31" s="249"/>
      <c r="F31" s="249"/>
    </row>
    <row r="32" spans="1:6" ht="12.75">
      <c r="A32" s="60"/>
      <c r="B32" s="253"/>
      <c r="C32" s="253"/>
      <c r="D32" s="253"/>
      <c r="E32" s="253"/>
      <c r="F32" s="253"/>
    </row>
    <row r="33" spans="1:6" ht="12.75">
      <c r="A33" s="110" t="s">
        <v>96</v>
      </c>
      <c r="B33" s="253" t="s">
        <v>170</v>
      </c>
      <c r="C33" s="253"/>
      <c r="D33" s="253"/>
      <c r="E33" s="253"/>
      <c r="F33" s="253"/>
    </row>
    <row r="34" spans="1:6" ht="30" customHeight="1">
      <c r="A34" s="60"/>
      <c r="B34" s="249" t="s">
        <v>14</v>
      </c>
      <c r="C34" s="249"/>
      <c r="D34" s="249"/>
      <c r="E34" s="249"/>
      <c r="F34" s="249"/>
    </row>
    <row r="35" spans="1:6" ht="12.75">
      <c r="A35"/>
      <c r="B35" s="255"/>
      <c r="C35" s="255"/>
      <c r="D35" s="255"/>
      <c r="E35" s="255"/>
      <c r="F35" s="255"/>
    </row>
    <row r="36" spans="1:6" ht="12.75">
      <c r="A36" s="110" t="s">
        <v>98</v>
      </c>
      <c r="B36" s="253" t="s">
        <v>171</v>
      </c>
      <c r="C36" s="253"/>
      <c r="D36" s="253"/>
      <c r="E36" s="253"/>
      <c r="F36" s="253"/>
    </row>
    <row r="37" spans="1:6" ht="12.75">
      <c r="A37" s="60"/>
      <c r="B37" s="249" t="s">
        <v>172</v>
      </c>
      <c r="C37" s="249"/>
      <c r="D37" s="249"/>
      <c r="E37" s="249"/>
      <c r="F37" s="249"/>
    </row>
  </sheetData>
  <mergeCells count="31">
    <mergeCell ref="B24:F24"/>
    <mergeCell ref="B26:F26"/>
    <mergeCell ref="B27:F27"/>
    <mergeCell ref="B29:F29"/>
    <mergeCell ref="B30:F30"/>
    <mergeCell ref="B31:F31"/>
    <mergeCell ref="B32:F32"/>
    <mergeCell ref="B33:F33"/>
    <mergeCell ref="B35:F35"/>
    <mergeCell ref="B34:F34"/>
    <mergeCell ref="B36:F36"/>
    <mergeCell ref="B37:F37"/>
    <mergeCell ref="A1:F1"/>
    <mergeCell ref="C21:F21"/>
    <mergeCell ref="C22:F22"/>
    <mergeCell ref="C23:F23"/>
    <mergeCell ref="C15:F15"/>
    <mergeCell ref="C16:F16"/>
    <mergeCell ref="C19:F19"/>
    <mergeCell ref="C20:F20"/>
    <mergeCell ref="B11:F11"/>
    <mergeCell ref="B12:F12"/>
    <mergeCell ref="B13:F13"/>
    <mergeCell ref="C14:F14"/>
    <mergeCell ref="A3:F3"/>
    <mergeCell ref="A5:F5"/>
    <mergeCell ref="B7:F7"/>
    <mergeCell ref="A8:A10"/>
    <mergeCell ref="B8:F8"/>
    <mergeCell ref="B9:F9"/>
    <mergeCell ref="B10:F10"/>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12 Pages</oddFooter>
  </headerFooter>
</worksheet>
</file>

<file path=xl/worksheets/sheet6.xml><?xml version="1.0" encoding="utf-8"?>
<worksheet xmlns="http://schemas.openxmlformats.org/spreadsheetml/2006/main" xmlns:r="http://schemas.openxmlformats.org/officeDocument/2006/relationships">
  <sheetPr codeName="Sheet13"/>
  <dimension ref="A1:AH61"/>
  <sheetViews>
    <sheetView workbookViewId="0" topLeftCell="A39">
      <selection activeCell="D47" sqref="D47:F47"/>
    </sheetView>
  </sheetViews>
  <sheetFormatPr defaultColWidth="9.140625" defaultRowHeight="12.75"/>
  <cols>
    <col min="1" max="1" width="4.1406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2.7109375" style="0" bestFit="1" customWidth="1"/>
    <col min="23" max="23" width="1.1484375" style="0" customWidth="1"/>
    <col min="24" max="24" width="0.85546875" style="0" customWidth="1"/>
    <col min="25" max="25" width="9.140625" style="0" hidden="1" customWidth="1"/>
    <col min="27" max="27" width="0.9921875" style="0" customWidth="1"/>
    <col min="28" max="28" width="1.1484375" style="0" customWidth="1"/>
    <col min="30" max="30" width="0.9921875" style="0" customWidth="1"/>
    <col min="31" max="31" width="0.85546875" style="0" customWidth="1"/>
  </cols>
  <sheetData>
    <row r="1" spans="1:24" ht="18.75">
      <c r="A1" s="244" t="s">
        <v>139</v>
      </c>
      <c r="B1" s="244"/>
      <c r="C1" s="244"/>
      <c r="D1" s="244"/>
      <c r="E1" s="244"/>
      <c r="F1" s="244"/>
      <c r="G1" s="244"/>
      <c r="H1" s="244"/>
      <c r="I1" s="244"/>
      <c r="J1" s="244"/>
      <c r="K1" s="244"/>
      <c r="L1" s="244"/>
      <c r="M1" s="244"/>
      <c r="N1" s="244"/>
      <c r="O1" s="244"/>
      <c r="P1" s="244"/>
      <c r="Q1" s="244"/>
      <c r="R1" s="244"/>
      <c r="S1" s="244"/>
      <c r="T1" s="244"/>
      <c r="U1" s="244"/>
      <c r="V1" s="244"/>
      <c r="W1" s="244"/>
      <c r="X1" s="244"/>
    </row>
    <row r="2" spans="1:6" ht="6.75" customHeight="1">
      <c r="A2" s="1"/>
      <c r="B2" s="1"/>
      <c r="C2" s="1"/>
      <c r="D2" s="1"/>
      <c r="E2" s="1"/>
      <c r="F2" s="1"/>
    </row>
    <row r="3" spans="1:24" ht="12.75" customHeight="1">
      <c r="A3" s="251" t="str">
        <f>page5!A3</f>
        <v>NOTES TO THE UNAUDITED RESULTS FOR THE 1ST QUARTER ENDED 30 SEPTEMBER 2006</v>
      </c>
      <c r="B3" s="251"/>
      <c r="C3" s="251"/>
      <c r="D3" s="251"/>
      <c r="E3" s="251"/>
      <c r="F3" s="251"/>
      <c r="G3" s="251"/>
      <c r="H3" s="251"/>
      <c r="I3" s="251"/>
      <c r="J3" s="251"/>
      <c r="K3" s="251"/>
      <c r="L3" s="251"/>
      <c r="M3" s="251"/>
      <c r="N3" s="251"/>
      <c r="O3" s="251"/>
      <c r="P3" s="251"/>
      <c r="Q3" s="251"/>
      <c r="R3" s="251"/>
      <c r="S3" s="251"/>
      <c r="T3" s="251"/>
      <c r="U3" s="251"/>
      <c r="V3" s="251"/>
      <c r="W3" s="251"/>
      <c r="X3" s="251"/>
    </row>
    <row r="4" ht="3.75" customHeight="1"/>
    <row r="5" spans="1:25" ht="3" customHeight="1">
      <c r="A5" s="60"/>
      <c r="B5" s="60"/>
      <c r="C5" s="64"/>
      <c r="D5" s="64"/>
      <c r="E5" s="64"/>
      <c r="F5" s="64"/>
      <c r="G5" s="64"/>
      <c r="H5" s="64"/>
      <c r="I5" s="64"/>
      <c r="J5" s="64"/>
      <c r="K5" s="64"/>
      <c r="L5" s="64"/>
      <c r="M5" s="64"/>
      <c r="N5" s="64"/>
      <c r="O5" s="64"/>
      <c r="P5" s="64"/>
      <c r="Q5" s="64"/>
      <c r="R5" s="64"/>
      <c r="S5" s="64"/>
      <c r="T5" s="64"/>
      <c r="U5" s="64"/>
      <c r="V5" s="64"/>
      <c r="W5" s="64"/>
      <c r="X5" s="64"/>
      <c r="Y5" s="64"/>
    </row>
    <row r="6" spans="1:25" ht="12.75" customHeight="1">
      <c r="A6" s="110" t="s">
        <v>105</v>
      </c>
      <c r="B6" s="253" t="s">
        <v>173</v>
      </c>
      <c r="C6" s="253"/>
      <c r="D6" s="253"/>
      <c r="E6" s="253"/>
      <c r="F6" s="253"/>
      <c r="G6" s="253"/>
      <c r="H6" s="253"/>
      <c r="I6" s="253"/>
      <c r="J6" s="253"/>
      <c r="K6" s="253"/>
      <c r="L6" s="253"/>
      <c r="M6" s="253"/>
      <c r="N6" s="253"/>
      <c r="O6" s="253"/>
      <c r="P6" s="253"/>
      <c r="Q6" s="253"/>
      <c r="R6" s="253"/>
      <c r="S6" s="253"/>
      <c r="T6" s="253"/>
      <c r="U6" s="253"/>
      <c r="V6" s="253"/>
      <c r="W6" s="253"/>
      <c r="X6" s="253"/>
      <c r="Y6" s="253"/>
    </row>
    <row r="7" spans="1:25" s="85" customFormat="1" ht="12.75" customHeight="1">
      <c r="A7" s="84"/>
      <c r="B7" s="256" t="s">
        <v>234</v>
      </c>
      <c r="C7" s="256"/>
      <c r="D7" s="256"/>
      <c r="E7" s="256"/>
      <c r="F7" s="256"/>
      <c r="G7" s="256"/>
      <c r="H7" s="256"/>
      <c r="I7" s="256"/>
      <c r="J7" s="258"/>
      <c r="K7" s="258"/>
      <c r="L7" s="258"/>
      <c r="M7" s="258"/>
      <c r="N7" s="258"/>
      <c r="O7" s="258"/>
      <c r="P7" s="258"/>
      <c r="Q7" s="258"/>
      <c r="R7" s="258"/>
      <c r="S7" s="258"/>
      <c r="T7" s="258"/>
      <c r="U7" s="258"/>
      <c r="V7" s="258"/>
      <c r="W7" s="258"/>
      <c r="X7" s="258"/>
      <c r="Y7" s="64"/>
    </row>
    <row r="8" spans="1:25" s="85" customFormat="1" ht="3" customHeight="1">
      <c r="A8" s="84"/>
      <c r="B8" s="86"/>
      <c r="C8" s="86"/>
      <c r="D8" s="86"/>
      <c r="E8" s="86"/>
      <c r="F8" s="86"/>
      <c r="G8" s="86"/>
      <c r="H8" s="86"/>
      <c r="I8" s="86"/>
      <c r="J8" s="64"/>
      <c r="K8" s="64"/>
      <c r="L8" s="64"/>
      <c r="M8" s="64"/>
      <c r="N8" s="64"/>
      <c r="O8" s="64"/>
      <c r="P8" s="64"/>
      <c r="Q8" s="64"/>
      <c r="R8" s="64"/>
      <c r="S8" s="64"/>
      <c r="T8" s="64"/>
      <c r="U8" s="64"/>
      <c r="V8" s="64"/>
      <c r="W8" s="64"/>
      <c r="X8" s="64"/>
      <c r="Y8" s="64"/>
    </row>
    <row r="9" spans="1:25" s="85" customFormat="1" ht="4.5" customHeight="1">
      <c r="A9" s="84"/>
      <c r="B9" s="86"/>
      <c r="C9" s="86"/>
      <c r="D9" s="86"/>
      <c r="E9" s="86"/>
      <c r="F9" s="134"/>
      <c r="G9" s="162"/>
      <c r="H9" s="162"/>
      <c r="I9" s="162"/>
      <c r="J9" s="163"/>
      <c r="K9" s="136"/>
      <c r="L9" s="140"/>
      <c r="M9" s="135"/>
      <c r="N9" s="135"/>
      <c r="O9" s="135"/>
      <c r="P9" s="135"/>
      <c r="Q9" s="136"/>
      <c r="R9" s="140"/>
      <c r="S9" s="135"/>
      <c r="T9" s="135"/>
      <c r="U9" s="135"/>
      <c r="V9" s="135"/>
      <c r="W9" s="136"/>
      <c r="X9" s="64"/>
      <c r="Y9" s="64"/>
    </row>
    <row r="10" spans="1:25" s="85" customFormat="1" ht="13.5" customHeight="1">
      <c r="A10" s="84"/>
      <c r="B10" s="86"/>
      <c r="C10" s="86"/>
      <c r="D10" s="86"/>
      <c r="E10" s="86"/>
      <c r="F10" s="144"/>
      <c r="G10" s="257" t="s">
        <v>263</v>
      </c>
      <c r="H10" s="257"/>
      <c r="I10" s="257"/>
      <c r="J10" s="257"/>
      <c r="K10" s="145"/>
      <c r="L10" s="146"/>
      <c r="M10" s="257" t="s">
        <v>264</v>
      </c>
      <c r="N10" s="257"/>
      <c r="O10" s="257"/>
      <c r="P10" s="257"/>
      <c r="Q10" s="145"/>
      <c r="R10" s="146"/>
      <c r="S10" s="257" t="s">
        <v>265</v>
      </c>
      <c r="T10" s="257"/>
      <c r="U10" s="257"/>
      <c r="V10" s="257"/>
      <c r="W10" s="117"/>
      <c r="X10" s="64"/>
      <c r="Y10" s="64"/>
    </row>
    <row r="11" spans="2:25" s="87" customFormat="1" ht="3" customHeight="1">
      <c r="B11" s="88"/>
      <c r="C11" s="88"/>
      <c r="D11" s="88"/>
      <c r="E11" s="88"/>
      <c r="F11" s="137"/>
      <c r="G11" s="138"/>
      <c r="H11" s="138"/>
      <c r="I11" s="138"/>
      <c r="J11" s="138"/>
      <c r="K11" s="139"/>
      <c r="L11" s="141"/>
      <c r="M11" s="142"/>
      <c r="N11" s="142"/>
      <c r="O11" s="142"/>
      <c r="P11" s="142"/>
      <c r="Q11" s="139"/>
      <c r="R11" s="141"/>
      <c r="S11" s="142"/>
      <c r="T11" s="142"/>
      <c r="U11" s="142"/>
      <c r="V11" s="142"/>
      <c r="W11" s="143"/>
      <c r="X11" s="89"/>
      <c r="Y11" s="89"/>
    </row>
    <row r="12" spans="2:25" s="87" customFormat="1" ht="3.75" customHeight="1">
      <c r="B12" s="88"/>
      <c r="C12" s="88"/>
      <c r="D12" s="88"/>
      <c r="E12" s="88"/>
      <c r="F12" s="111"/>
      <c r="G12" s="112"/>
      <c r="H12" s="113"/>
      <c r="I12" s="122"/>
      <c r="J12" s="112"/>
      <c r="K12" s="123"/>
      <c r="L12" s="127"/>
      <c r="M12" s="128"/>
      <c r="N12" s="123"/>
      <c r="O12" s="127"/>
      <c r="P12" s="128"/>
      <c r="Q12" s="123"/>
      <c r="R12" s="127"/>
      <c r="S12" s="128"/>
      <c r="T12" s="123"/>
      <c r="U12" s="127"/>
      <c r="V12" s="128"/>
      <c r="W12" s="132"/>
      <c r="X12" s="89"/>
      <c r="Y12" s="89"/>
    </row>
    <row r="13" spans="2:25" s="98" customFormat="1" ht="12.75" customHeight="1">
      <c r="B13" s="99"/>
      <c r="C13" s="99"/>
      <c r="D13" s="99"/>
      <c r="E13" s="99"/>
      <c r="F13" s="114"/>
      <c r="G13" s="164" t="s">
        <v>243</v>
      </c>
      <c r="H13" s="115"/>
      <c r="I13" s="114"/>
      <c r="J13" s="164" t="s">
        <v>243</v>
      </c>
      <c r="K13" s="169"/>
      <c r="L13" s="170"/>
      <c r="M13" s="164" t="s">
        <v>243</v>
      </c>
      <c r="N13" s="169"/>
      <c r="O13" s="170"/>
      <c r="P13" s="164" t="str">
        <f>J13</f>
        <v>3 months</v>
      </c>
      <c r="Q13" s="169"/>
      <c r="R13" s="170"/>
      <c r="S13" s="164" t="str">
        <f>P13</f>
        <v>3 months</v>
      </c>
      <c r="T13" s="169"/>
      <c r="U13" s="170"/>
      <c r="V13" s="164" t="s">
        <v>270</v>
      </c>
      <c r="W13" s="133"/>
      <c r="X13" s="100"/>
      <c r="Y13" s="100"/>
    </row>
    <row r="14" spans="2:32" s="98" customFormat="1" ht="12.75" customHeight="1">
      <c r="B14" s="99"/>
      <c r="C14" s="99"/>
      <c r="D14" s="99"/>
      <c r="E14" s="99"/>
      <c r="F14" s="114"/>
      <c r="G14" s="164" t="s">
        <v>244</v>
      </c>
      <c r="H14" s="115"/>
      <c r="I14" s="114"/>
      <c r="J14" s="164" t="s">
        <v>244</v>
      </c>
      <c r="K14" s="169"/>
      <c r="L14" s="170"/>
      <c r="M14" s="164" t="s">
        <v>244</v>
      </c>
      <c r="N14" s="169"/>
      <c r="O14" s="170"/>
      <c r="P14" s="164" t="s">
        <v>244</v>
      </c>
      <c r="Q14" s="169"/>
      <c r="R14" s="170"/>
      <c r="S14" s="164" t="s">
        <v>244</v>
      </c>
      <c r="T14" s="169"/>
      <c r="U14" s="170"/>
      <c r="V14" s="164" t="s">
        <v>244</v>
      </c>
      <c r="W14" s="133"/>
      <c r="X14" s="100"/>
      <c r="Y14" s="100"/>
      <c r="Z14" s="81"/>
      <c r="AC14" s="81"/>
      <c r="AF14" s="81"/>
    </row>
    <row r="15" spans="2:32" s="98" customFormat="1" ht="12.75" customHeight="1">
      <c r="B15" s="99"/>
      <c r="C15" s="99"/>
      <c r="D15" s="99"/>
      <c r="E15" s="99"/>
      <c r="F15" s="114"/>
      <c r="G15" s="165">
        <v>38990</v>
      </c>
      <c r="H15" s="159"/>
      <c r="I15" s="160"/>
      <c r="J15" s="165">
        <f>G15</f>
        <v>38990</v>
      </c>
      <c r="K15" s="171"/>
      <c r="L15" s="172"/>
      <c r="M15" s="165">
        <f>G15</f>
        <v>38990</v>
      </c>
      <c r="N15" s="171"/>
      <c r="O15" s="172"/>
      <c r="P15" s="165">
        <f>J15</f>
        <v>38990</v>
      </c>
      <c r="Q15" s="171"/>
      <c r="R15" s="172"/>
      <c r="S15" s="165">
        <f>G15</f>
        <v>38990</v>
      </c>
      <c r="T15" s="171"/>
      <c r="U15" s="172"/>
      <c r="V15" s="165">
        <v>38898</v>
      </c>
      <c r="W15" s="133"/>
      <c r="X15" s="100"/>
      <c r="Y15" s="100"/>
      <c r="Z15" s="82"/>
      <c r="AC15" s="82"/>
      <c r="AF15" s="82"/>
    </row>
    <row r="16" spans="2:32" s="98" customFormat="1" ht="12.75" customHeight="1">
      <c r="B16" s="99"/>
      <c r="C16" s="99"/>
      <c r="D16" s="99"/>
      <c r="E16" s="99"/>
      <c r="F16" s="166"/>
      <c r="G16" s="167" t="s">
        <v>72</v>
      </c>
      <c r="H16" s="168"/>
      <c r="I16" s="166"/>
      <c r="J16" s="167" t="s">
        <v>72</v>
      </c>
      <c r="K16" s="173"/>
      <c r="L16" s="174"/>
      <c r="M16" s="167" t="s">
        <v>72</v>
      </c>
      <c r="N16" s="173"/>
      <c r="O16" s="174"/>
      <c r="P16" s="167" t="s">
        <v>72</v>
      </c>
      <c r="Q16" s="173"/>
      <c r="R16" s="174"/>
      <c r="S16" s="167" t="s">
        <v>72</v>
      </c>
      <c r="T16" s="173"/>
      <c r="U16" s="174"/>
      <c r="V16" s="167" t="s">
        <v>72</v>
      </c>
      <c r="W16" s="175"/>
      <c r="X16" s="100"/>
      <c r="Y16" s="100"/>
      <c r="Z16" s="81"/>
      <c r="AC16" s="81"/>
      <c r="AF16" s="81"/>
    </row>
    <row r="17" spans="2:32" s="85" customFormat="1" ht="3" customHeight="1">
      <c r="B17" s="64"/>
      <c r="C17" s="64"/>
      <c r="D17" s="64"/>
      <c r="E17" s="64"/>
      <c r="F17" s="116"/>
      <c r="G17" s="93"/>
      <c r="H17" s="117"/>
      <c r="I17" s="116"/>
      <c r="J17" s="93"/>
      <c r="K17" s="117"/>
      <c r="L17" s="116"/>
      <c r="M17" s="93"/>
      <c r="N17" s="117"/>
      <c r="O17" s="116"/>
      <c r="P17" s="93"/>
      <c r="Q17" s="117"/>
      <c r="R17" s="116"/>
      <c r="S17" s="93"/>
      <c r="T17" s="117"/>
      <c r="U17" s="116"/>
      <c r="V17" s="93"/>
      <c r="W17" s="117"/>
      <c r="X17" s="64"/>
      <c r="Y17" s="64"/>
      <c r="Z17" s="64"/>
      <c r="AC17" s="64"/>
      <c r="AF17" s="64"/>
    </row>
    <row r="18" spans="2:32" s="85" customFormat="1" ht="12.75" customHeight="1">
      <c r="B18" s="256" t="s">
        <v>235</v>
      </c>
      <c r="C18" s="256"/>
      <c r="D18" s="256"/>
      <c r="E18" s="64"/>
      <c r="F18" s="116"/>
      <c r="G18" s="150">
        <v>0</v>
      </c>
      <c r="H18" s="117"/>
      <c r="I18" s="116"/>
      <c r="J18" s="150">
        <f>G18</f>
        <v>0</v>
      </c>
      <c r="K18" s="124"/>
      <c r="L18" s="129"/>
      <c r="M18" s="195">
        <v>49</v>
      </c>
      <c r="N18" s="124"/>
      <c r="O18" s="129"/>
      <c r="P18" s="149">
        <v>49</v>
      </c>
      <c r="Q18" s="124"/>
      <c r="R18" s="129"/>
      <c r="S18" s="92">
        <v>708914</v>
      </c>
      <c r="T18" s="124"/>
      <c r="U18" s="129"/>
      <c r="V18" s="92">
        <v>710222</v>
      </c>
      <c r="W18" s="117"/>
      <c r="X18" s="64"/>
      <c r="Y18" s="64"/>
      <c r="Z18" s="90"/>
      <c r="AC18" s="90"/>
      <c r="AF18" s="90"/>
    </row>
    <row r="19" spans="2:32" s="85" customFormat="1" ht="12.75" customHeight="1">
      <c r="B19" s="256" t="s">
        <v>236</v>
      </c>
      <c r="C19" s="256"/>
      <c r="D19" s="256"/>
      <c r="E19" s="64"/>
      <c r="F19" s="116"/>
      <c r="G19" s="150"/>
      <c r="H19" s="117"/>
      <c r="I19" s="116"/>
      <c r="J19" s="150"/>
      <c r="K19" s="124"/>
      <c r="L19" s="129"/>
      <c r="M19" s="149"/>
      <c r="N19" s="124"/>
      <c r="O19" s="129"/>
      <c r="P19" s="149"/>
      <c r="Q19" s="124"/>
      <c r="R19" s="129"/>
      <c r="S19" s="26"/>
      <c r="T19" s="124"/>
      <c r="U19" s="129"/>
      <c r="V19" s="26"/>
      <c r="W19" s="117"/>
      <c r="X19" s="64"/>
      <c r="Y19" s="64"/>
      <c r="Z19" s="90"/>
      <c r="AC19" s="90"/>
      <c r="AF19" s="90"/>
    </row>
    <row r="20" spans="2:32" s="85" customFormat="1" ht="12.75" customHeight="1">
      <c r="B20" s="256" t="s">
        <v>237</v>
      </c>
      <c r="C20" s="256"/>
      <c r="D20" s="256"/>
      <c r="E20" s="64"/>
      <c r="F20" s="116"/>
      <c r="G20" s="150">
        <v>0</v>
      </c>
      <c r="H20" s="117"/>
      <c r="I20" s="116"/>
      <c r="J20" s="150">
        <f>G20</f>
        <v>0</v>
      </c>
      <c r="K20" s="124"/>
      <c r="L20" s="129"/>
      <c r="M20" s="149">
        <v>1</v>
      </c>
      <c r="N20" s="124"/>
      <c r="O20" s="129"/>
      <c r="P20" s="149">
        <v>1</v>
      </c>
      <c r="Q20" s="124"/>
      <c r="R20" s="129"/>
      <c r="S20" s="26">
        <v>141</v>
      </c>
      <c r="T20" s="124"/>
      <c r="U20" s="129"/>
      <c r="V20" s="26">
        <v>140</v>
      </c>
      <c r="W20" s="117"/>
      <c r="X20" s="64"/>
      <c r="Y20" s="64"/>
      <c r="Z20" s="90"/>
      <c r="AC20" s="90"/>
      <c r="AF20" s="90"/>
    </row>
    <row r="21" spans="2:32" s="85" customFormat="1" ht="12.75" customHeight="1">
      <c r="B21" s="256" t="s">
        <v>238</v>
      </c>
      <c r="C21" s="256"/>
      <c r="D21" s="256"/>
      <c r="E21" s="64"/>
      <c r="F21" s="116"/>
      <c r="G21" s="150"/>
      <c r="H21" s="117"/>
      <c r="I21" s="116"/>
      <c r="J21" s="150"/>
      <c r="K21" s="124"/>
      <c r="L21" s="129"/>
      <c r="M21" s="149"/>
      <c r="N21" s="124"/>
      <c r="O21" s="129"/>
      <c r="P21" s="149"/>
      <c r="Q21" s="124"/>
      <c r="R21" s="129"/>
      <c r="S21" s="26"/>
      <c r="T21" s="124"/>
      <c r="U21" s="129"/>
      <c r="V21" s="26"/>
      <c r="W21" s="117"/>
      <c r="X21" s="64"/>
      <c r="Y21" s="64"/>
      <c r="Z21" s="90"/>
      <c r="AC21" s="90"/>
      <c r="AF21" s="90"/>
    </row>
    <row r="22" spans="2:32" s="85" customFormat="1" ht="12.75" customHeight="1">
      <c r="B22" s="256" t="s">
        <v>239</v>
      </c>
      <c r="C22" s="256"/>
      <c r="D22" s="256"/>
      <c r="E22" s="64"/>
      <c r="F22" s="116"/>
      <c r="G22" s="26">
        <v>360</v>
      </c>
      <c r="H22" s="117"/>
      <c r="I22" s="116"/>
      <c r="J22" s="149">
        <v>360</v>
      </c>
      <c r="K22" s="124"/>
      <c r="L22" s="129"/>
      <c r="M22" s="149">
        <v>-4172</v>
      </c>
      <c r="N22" s="124"/>
      <c r="O22" s="129"/>
      <c r="P22" s="149">
        <v>-4172</v>
      </c>
      <c r="Q22" s="124"/>
      <c r="R22" s="129"/>
      <c r="S22" s="26">
        <v>532650</v>
      </c>
      <c r="T22" s="124"/>
      <c r="U22" s="129"/>
      <c r="V22" s="26">
        <v>533126</v>
      </c>
      <c r="W22" s="117"/>
      <c r="X22" s="64"/>
      <c r="Y22" s="64"/>
      <c r="Z22" s="90"/>
      <c r="AC22" s="90"/>
      <c r="AF22" s="90"/>
    </row>
    <row r="23" spans="2:32" s="85" customFormat="1" ht="12.75" customHeight="1">
      <c r="B23" s="256" t="s">
        <v>240</v>
      </c>
      <c r="C23" s="256"/>
      <c r="D23" s="256"/>
      <c r="E23" s="64"/>
      <c r="F23" s="116"/>
      <c r="G23" s="26"/>
      <c r="H23" s="117"/>
      <c r="I23" s="116"/>
      <c r="J23" s="149"/>
      <c r="K23" s="124"/>
      <c r="L23" s="129"/>
      <c r="M23" s="149"/>
      <c r="N23" s="124"/>
      <c r="O23" s="129"/>
      <c r="P23" s="149"/>
      <c r="Q23" s="124"/>
      <c r="R23" s="129"/>
      <c r="S23" s="26"/>
      <c r="T23" s="124"/>
      <c r="U23" s="129"/>
      <c r="V23" s="26"/>
      <c r="W23" s="117"/>
      <c r="X23" s="64"/>
      <c r="Y23" s="64"/>
      <c r="Z23" s="90"/>
      <c r="AC23" s="90"/>
      <c r="AF23" s="90"/>
    </row>
    <row r="24" spans="2:32" s="85" customFormat="1" ht="12.75" customHeight="1">
      <c r="B24" s="256" t="s">
        <v>241</v>
      </c>
      <c r="C24" s="256"/>
      <c r="D24" s="256"/>
      <c r="E24" s="64"/>
      <c r="F24" s="116"/>
      <c r="G24" s="149">
        <v>0</v>
      </c>
      <c r="H24" s="117"/>
      <c r="I24" s="116"/>
      <c r="J24" s="149">
        <v>0</v>
      </c>
      <c r="K24" s="124"/>
      <c r="L24" s="129"/>
      <c r="M24" s="149">
        <v>-3</v>
      </c>
      <c r="N24" s="124"/>
      <c r="O24" s="129"/>
      <c r="P24" s="149">
        <v>-3</v>
      </c>
      <c r="Q24" s="124"/>
      <c r="R24" s="129"/>
      <c r="S24" s="26">
        <v>21</v>
      </c>
      <c r="T24" s="124"/>
      <c r="U24" s="129"/>
      <c r="V24" s="26">
        <v>22</v>
      </c>
      <c r="W24" s="117"/>
      <c r="X24" s="64"/>
      <c r="Y24" s="64"/>
      <c r="Z24" s="90"/>
      <c r="AC24" s="90"/>
      <c r="AF24" s="90"/>
    </row>
    <row r="25" spans="2:32" s="85" customFormat="1" ht="12.75" customHeight="1">
      <c r="B25" s="256" t="s">
        <v>242</v>
      </c>
      <c r="C25" s="256"/>
      <c r="D25" s="256"/>
      <c r="E25" s="64"/>
      <c r="F25" s="116"/>
      <c r="G25" s="149"/>
      <c r="H25" s="117"/>
      <c r="I25" s="116"/>
      <c r="J25" s="149"/>
      <c r="K25" s="124"/>
      <c r="L25" s="129"/>
      <c r="M25" s="149"/>
      <c r="N25" s="124"/>
      <c r="O25" s="129"/>
      <c r="P25" s="149"/>
      <c r="Q25" s="124"/>
      <c r="R25" s="129"/>
      <c r="S25" s="26"/>
      <c r="T25" s="124"/>
      <c r="U25" s="129"/>
      <c r="V25" s="26"/>
      <c r="W25" s="117"/>
      <c r="X25" s="64"/>
      <c r="Y25" s="64"/>
      <c r="Z25" s="90"/>
      <c r="AC25" s="90"/>
      <c r="AF25" s="90"/>
    </row>
    <row r="26" spans="2:34" s="85" customFormat="1" ht="12.75" customHeight="1">
      <c r="B26" s="256" t="s">
        <v>229</v>
      </c>
      <c r="C26" s="256"/>
      <c r="D26" s="256"/>
      <c r="E26" s="64"/>
      <c r="F26" s="116"/>
      <c r="G26" s="149">
        <v>1519</v>
      </c>
      <c r="H26" s="117"/>
      <c r="I26" s="116"/>
      <c r="J26" s="149">
        <v>1519</v>
      </c>
      <c r="K26" s="124"/>
      <c r="L26" s="129"/>
      <c r="M26" s="149">
        <v>1</v>
      </c>
      <c r="N26" s="124"/>
      <c r="O26" s="129"/>
      <c r="P26" s="149">
        <v>1</v>
      </c>
      <c r="Q26" s="124"/>
      <c r="R26" s="129"/>
      <c r="S26" s="26">
        <v>36905</v>
      </c>
      <c r="T26" s="124"/>
      <c r="U26" s="129"/>
      <c r="V26" s="26">
        <v>37747</v>
      </c>
      <c r="W26" s="117"/>
      <c r="X26" s="93"/>
      <c r="Y26" s="93"/>
      <c r="Z26" s="92"/>
      <c r="AA26" s="94"/>
      <c r="AB26" s="94"/>
      <c r="AC26" s="92"/>
      <c r="AD26" s="94"/>
      <c r="AE26" s="94"/>
      <c r="AF26" s="92"/>
      <c r="AG26" s="94"/>
      <c r="AH26" s="94"/>
    </row>
    <row r="27" spans="2:34" s="85" customFormat="1" ht="12.75" customHeight="1">
      <c r="B27" s="256" t="s">
        <v>288</v>
      </c>
      <c r="C27" s="256"/>
      <c r="D27" s="256"/>
      <c r="E27" s="64"/>
      <c r="F27" s="116"/>
      <c r="G27" s="149">
        <v>672</v>
      </c>
      <c r="H27" s="117"/>
      <c r="I27" s="116"/>
      <c r="J27" s="149">
        <v>672</v>
      </c>
      <c r="K27" s="124"/>
      <c r="L27" s="129"/>
      <c r="M27" s="149">
        <v>-622</v>
      </c>
      <c r="N27" s="124"/>
      <c r="O27" s="129"/>
      <c r="P27" s="149">
        <v>-622</v>
      </c>
      <c r="Q27" s="124"/>
      <c r="R27" s="129"/>
      <c r="S27" s="26">
        <v>46413</v>
      </c>
      <c r="T27" s="124"/>
      <c r="U27" s="129"/>
      <c r="V27" s="149">
        <v>47012</v>
      </c>
      <c r="W27" s="117"/>
      <c r="X27" s="93"/>
      <c r="Y27" s="93"/>
      <c r="Z27" s="92"/>
      <c r="AA27" s="94"/>
      <c r="AB27" s="94"/>
      <c r="AC27" s="92"/>
      <c r="AD27" s="94"/>
      <c r="AE27" s="94"/>
      <c r="AF27" s="92"/>
      <c r="AG27" s="94"/>
      <c r="AH27" s="94"/>
    </row>
    <row r="28" spans="2:34" s="85" customFormat="1" ht="12.75" customHeight="1">
      <c r="B28" s="256" t="s">
        <v>230</v>
      </c>
      <c r="C28" s="256"/>
      <c r="D28" s="256"/>
      <c r="E28" s="64"/>
      <c r="F28" s="116"/>
      <c r="G28" s="149">
        <v>0</v>
      </c>
      <c r="H28" s="117"/>
      <c r="I28" s="116"/>
      <c r="J28" s="149">
        <f>G28</f>
        <v>0</v>
      </c>
      <c r="K28" s="124"/>
      <c r="L28" s="129"/>
      <c r="M28" s="149">
        <v>-940</v>
      </c>
      <c r="N28" s="124"/>
      <c r="O28" s="129"/>
      <c r="P28" s="149">
        <v>-940</v>
      </c>
      <c r="Q28" s="124"/>
      <c r="R28" s="129"/>
      <c r="S28" s="26">
        <v>30765</v>
      </c>
      <c r="T28" s="124"/>
      <c r="U28" s="129"/>
      <c r="V28" s="26">
        <v>31669</v>
      </c>
      <c r="W28" s="117"/>
      <c r="X28" s="93"/>
      <c r="Y28" s="93"/>
      <c r="Z28" s="92"/>
      <c r="AA28" s="94"/>
      <c r="AB28" s="94"/>
      <c r="AC28" s="92"/>
      <c r="AD28" s="94"/>
      <c r="AE28" s="94"/>
      <c r="AF28" s="92"/>
      <c r="AG28" s="94"/>
      <c r="AH28" s="94"/>
    </row>
    <row r="29" spans="2:34" s="85" customFormat="1" ht="5.25" customHeight="1">
      <c r="B29" s="64"/>
      <c r="C29" s="64"/>
      <c r="D29" s="64"/>
      <c r="E29" s="64"/>
      <c r="F29" s="120"/>
      <c r="G29" s="91"/>
      <c r="H29" s="121"/>
      <c r="I29" s="120"/>
      <c r="J29" s="91"/>
      <c r="K29" s="126"/>
      <c r="L29" s="131"/>
      <c r="M29" s="91"/>
      <c r="N29" s="126"/>
      <c r="O29" s="131"/>
      <c r="P29" s="91"/>
      <c r="Q29" s="126"/>
      <c r="R29" s="131"/>
      <c r="S29" s="91"/>
      <c r="T29" s="126"/>
      <c r="U29" s="131"/>
      <c r="V29" s="91"/>
      <c r="W29" s="121"/>
      <c r="X29" s="93"/>
      <c r="Y29" s="93"/>
      <c r="Z29" s="92"/>
      <c r="AA29" s="94"/>
      <c r="AB29" s="94"/>
      <c r="AC29" s="92"/>
      <c r="AD29" s="94"/>
      <c r="AE29" s="94"/>
      <c r="AF29" s="92"/>
      <c r="AG29" s="94"/>
      <c r="AH29" s="94"/>
    </row>
    <row r="30" spans="2:34" s="85" customFormat="1" ht="9" customHeight="1">
      <c r="B30" s="64"/>
      <c r="C30" s="64"/>
      <c r="D30" s="64"/>
      <c r="E30" s="64"/>
      <c r="F30" s="116"/>
      <c r="G30" s="92"/>
      <c r="H30" s="117"/>
      <c r="I30" s="116"/>
      <c r="J30" s="92"/>
      <c r="K30" s="124"/>
      <c r="L30" s="129"/>
      <c r="M30" s="92"/>
      <c r="N30" s="124"/>
      <c r="O30" s="129"/>
      <c r="P30" s="92"/>
      <c r="Q30" s="124"/>
      <c r="R30" s="129"/>
      <c r="S30" s="92"/>
      <c r="T30" s="124"/>
      <c r="U30" s="129"/>
      <c r="V30" s="92"/>
      <c r="W30" s="117"/>
      <c r="X30" s="93"/>
      <c r="Y30" s="93"/>
      <c r="Z30" s="92"/>
      <c r="AA30" s="94"/>
      <c r="AB30" s="94"/>
      <c r="AC30" s="92"/>
      <c r="AD30" s="94"/>
      <c r="AE30" s="94"/>
      <c r="AF30" s="92"/>
      <c r="AG30" s="94"/>
      <c r="AH30" s="94"/>
    </row>
    <row r="31" spans="2:34" s="85" customFormat="1" ht="12.75">
      <c r="B31" s="64"/>
      <c r="C31" s="64"/>
      <c r="D31" s="64"/>
      <c r="E31" s="64"/>
      <c r="F31" s="116"/>
      <c r="G31" s="92">
        <f>SUM(G17:G30)</f>
        <v>2551</v>
      </c>
      <c r="H31" s="117"/>
      <c r="I31" s="116"/>
      <c r="J31" s="92">
        <f>SUM(J17:J30)</f>
        <v>2551</v>
      </c>
      <c r="K31" s="124"/>
      <c r="L31" s="129"/>
      <c r="M31" s="149">
        <f>SUM(M17:M30)</f>
        <v>-5686</v>
      </c>
      <c r="N31" s="124"/>
      <c r="O31" s="129"/>
      <c r="P31" s="149">
        <f>SUM(P17:P30)</f>
        <v>-5686</v>
      </c>
      <c r="Q31" s="124"/>
      <c r="R31" s="129"/>
      <c r="S31" s="92">
        <f>SUM(S17:S30)</f>
        <v>1355809</v>
      </c>
      <c r="T31" s="124"/>
      <c r="U31" s="129"/>
      <c r="V31" s="92">
        <f>SUM(V17:V30)</f>
        <v>1359938</v>
      </c>
      <c r="W31" s="117"/>
      <c r="X31" s="93"/>
      <c r="Y31" s="93"/>
      <c r="Z31" s="92"/>
      <c r="AA31" s="94"/>
      <c r="AB31" s="94"/>
      <c r="AC31" s="92"/>
      <c r="AD31" s="94"/>
      <c r="AE31" s="94"/>
      <c r="AF31" s="92"/>
      <c r="AG31" s="94"/>
      <c r="AH31" s="94"/>
    </row>
    <row r="32" spans="2:34" s="85" customFormat="1" ht="6" customHeight="1">
      <c r="B32" s="64"/>
      <c r="C32" s="64"/>
      <c r="D32" s="64"/>
      <c r="E32" s="64"/>
      <c r="F32" s="116"/>
      <c r="G32" s="92"/>
      <c r="H32" s="117"/>
      <c r="I32" s="116"/>
      <c r="J32" s="92"/>
      <c r="K32" s="124"/>
      <c r="L32" s="129"/>
      <c r="M32" s="92"/>
      <c r="N32" s="124"/>
      <c r="O32" s="129"/>
      <c r="P32" s="92"/>
      <c r="Q32" s="124"/>
      <c r="R32" s="129"/>
      <c r="S32" s="92"/>
      <c r="T32" s="124"/>
      <c r="U32" s="129"/>
      <c r="V32" s="92"/>
      <c r="W32" s="117"/>
      <c r="X32" s="93"/>
      <c r="Y32" s="93"/>
      <c r="Z32" s="92"/>
      <c r="AA32" s="94"/>
      <c r="AB32" s="94"/>
      <c r="AC32" s="92"/>
      <c r="AD32" s="94"/>
      <c r="AE32" s="94"/>
      <c r="AF32" s="92"/>
      <c r="AG32" s="94"/>
      <c r="AH32" s="94"/>
    </row>
    <row r="33" spans="2:34" s="85" customFormat="1" ht="12.75">
      <c r="B33" s="256" t="s">
        <v>231</v>
      </c>
      <c r="C33" s="256"/>
      <c r="D33" s="256"/>
      <c r="E33" s="64"/>
      <c r="F33" s="116"/>
      <c r="G33" s="149">
        <v>0</v>
      </c>
      <c r="H33" s="117"/>
      <c r="I33" s="116"/>
      <c r="J33" s="149">
        <v>0</v>
      </c>
      <c r="K33" s="124"/>
      <c r="L33" s="129"/>
      <c r="M33" s="149"/>
      <c r="N33" s="124"/>
      <c r="O33" s="129"/>
      <c r="P33" s="149"/>
      <c r="Q33" s="124"/>
      <c r="R33" s="129"/>
      <c r="S33" s="149">
        <v>-266828</v>
      </c>
      <c r="T33" s="124"/>
      <c r="U33" s="129"/>
      <c r="V33" s="149">
        <v>-264156</v>
      </c>
      <c r="W33" s="117"/>
      <c r="X33" s="93"/>
      <c r="Y33" s="93"/>
      <c r="Z33" s="92"/>
      <c r="AA33" s="94"/>
      <c r="AB33" s="94"/>
      <c r="AC33" s="92"/>
      <c r="AD33" s="94"/>
      <c r="AE33" s="94"/>
      <c r="AF33" s="92"/>
      <c r="AG33" s="94"/>
      <c r="AH33" s="94"/>
    </row>
    <row r="34" spans="2:34" s="85" customFormat="1" ht="3" customHeight="1">
      <c r="B34" s="86"/>
      <c r="C34" s="86"/>
      <c r="D34" s="86"/>
      <c r="E34" s="64"/>
      <c r="F34" s="120"/>
      <c r="G34" s="91"/>
      <c r="H34" s="121"/>
      <c r="I34" s="120"/>
      <c r="J34" s="91"/>
      <c r="K34" s="126"/>
      <c r="L34" s="131"/>
      <c r="M34" s="91"/>
      <c r="N34" s="126"/>
      <c r="O34" s="131"/>
      <c r="P34" s="91"/>
      <c r="Q34" s="126"/>
      <c r="R34" s="131"/>
      <c r="S34" s="91"/>
      <c r="T34" s="126"/>
      <c r="U34" s="131"/>
      <c r="V34" s="91"/>
      <c r="W34" s="121"/>
      <c r="X34" s="93"/>
      <c r="Y34" s="93"/>
      <c r="Z34" s="92"/>
      <c r="AA34" s="94"/>
      <c r="AB34" s="94"/>
      <c r="AC34" s="92"/>
      <c r="AD34" s="94"/>
      <c r="AE34" s="94"/>
      <c r="AF34" s="92"/>
      <c r="AG34" s="94"/>
      <c r="AH34" s="94"/>
    </row>
    <row r="35" spans="2:34" s="85" customFormat="1" ht="3" customHeight="1">
      <c r="B35" s="64"/>
      <c r="C35" s="64"/>
      <c r="D35" s="64"/>
      <c r="E35" s="64"/>
      <c r="F35" s="116"/>
      <c r="G35" s="92"/>
      <c r="H35" s="117"/>
      <c r="I35" s="116"/>
      <c r="J35" s="92"/>
      <c r="K35" s="124"/>
      <c r="L35" s="129"/>
      <c r="M35" s="92"/>
      <c r="N35" s="124"/>
      <c r="O35" s="129"/>
      <c r="P35" s="92"/>
      <c r="Q35" s="124"/>
      <c r="R35" s="129"/>
      <c r="S35" s="92"/>
      <c r="T35" s="124"/>
      <c r="U35" s="129"/>
      <c r="V35" s="92"/>
      <c r="W35" s="117"/>
      <c r="X35" s="93"/>
      <c r="Y35" s="93"/>
      <c r="Z35" s="92"/>
      <c r="AA35" s="94"/>
      <c r="AB35" s="94"/>
      <c r="AC35" s="92"/>
      <c r="AD35" s="94"/>
      <c r="AE35" s="94"/>
      <c r="AF35" s="92"/>
      <c r="AG35" s="94"/>
      <c r="AH35" s="94"/>
    </row>
    <row r="36" spans="2:34" s="83" customFormat="1" ht="12.75">
      <c r="B36" s="61"/>
      <c r="C36" s="61"/>
      <c r="D36" s="61"/>
      <c r="E36" s="61"/>
      <c r="F36" s="118"/>
      <c r="G36" s="96">
        <f>SUM(G31:G33)</f>
        <v>2551</v>
      </c>
      <c r="H36" s="119"/>
      <c r="I36" s="118"/>
      <c r="J36" s="96">
        <f>SUM(J31:J34)</f>
        <v>2551</v>
      </c>
      <c r="K36" s="125"/>
      <c r="L36" s="130"/>
      <c r="M36" s="158">
        <f>SUM(M31:M33)</f>
        <v>-5686</v>
      </c>
      <c r="N36" s="125"/>
      <c r="O36" s="130"/>
      <c r="P36" s="158">
        <f>SUM(P31:P33)</f>
        <v>-5686</v>
      </c>
      <c r="Q36" s="125"/>
      <c r="R36" s="130"/>
      <c r="S36" s="96">
        <f>SUM(S31:S33)</f>
        <v>1088981</v>
      </c>
      <c r="T36" s="125"/>
      <c r="U36" s="130"/>
      <c r="V36" s="96">
        <f>SUM(V31:V33)</f>
        <v>1095782</v>
      </c>
      <c r="W36" s="119"/>
      <c r="X36" s="95"/>
      <c r="Y36" s="95"/>
      <c r="Z36" s="96"/>
      <c r="AA36" s="97"/>
      <c r="AB36" s="97"/>
      <c r="AC36" s="96"/>
      <c r="AD36" s="97"/>
      <c r="AE36" s="97"/>
      <c r="AF36" s="96"/>
      <c r="AG36" s="97"/>
      <c r="AH36" s="97"/>
    </row>
    <row r="37" spans="2:34" s="85" customFormat="1" ht="3.75" customHeight="1" thickBot="1">
      <c r="B37" s="64"/>
      <c r="C37" s="64"/>
      <c r="D37" s="64"/>
      <c r="E37" s="64"/>
      <c r="F37" s="176"/>
      <c r="G37" s="177"/>
      <c r="H37" s="178"/>
      <c r="I37" s="176"/>
      <c r="J37" s="177"/>
      <c r="K37" s="179"/>
      <c r="L37" s="180"/>
      <c r="M37" s="177"/>
      <c r="N37" s="179"/>
      <c r="O37" s="180"/>
      <c r="P37" s="177"/>
      <c r="Q37" s="179"/>
      <c r="R37" s="180"/>
      <c r="S37" s="177"/>
      <c r="T37" s="179"/>
      <c r="U37" s="180"/>
      <c r="V37" s="177"/>
      <c r="W37" s="178"/>
      <c r="X37" s="93"/>
      <c r="Y37" s="93"/>
      <c r="Z37" s="92"/>
      <c r="AA37" s="94"/>
      <c r="AB37" s="94"/>
      <c r="AC37" s="92"/>
      <c r="AD37" s="94"/>
      <c r="AE37" s="94"/>
      <c r="AF37" s="92"/>
      <c r="AG37" s="94"/>
      <c r="AH37" s="94"/>
    </row>
    <row r="38" spans="2:34" s="85" customFormat="1" ht="7.5" customHeight="1">
      <c r="B38" s="64"/>
      <c r="C38" s="64"/>
      <c r="D38" s="64"/>
      <c r="E38" s="64"/>
      <c r="F38" s="64"/>
      <c r="G38" s="64"/>
      <c r="H38" s="64"/>
      <c r="I38" s="64"/>
      <c r="J38" s="64"/>
      <c r="K38" s="64"/>
      <c r="L38" s="64"/>
      <c r="M38" s="64"/>
      <c r="N38" s="64"/>
      <c r="O38" s="64"/>
      <c r="P38" s="64"/>
      <c r="Q38" s="64"/>
      <c r="R38" s="64"/>
      <c r="S38" s="64"/>
      <c r="T38" s="64"/>
      <c r="U38" s="64"/>
      <c r="V38" s="64"/>
      <c r="W38" s="93"/>
      <c r="X38" s="93"/>
      <c r="Y38" s="93"/>
      <c r="Z38" s="93"/>
      <c r="AA38" s="94"/>
      <c r="AB38" s="94"/>
      <c r="AC38" s="93"/>
      <c r="AD38" s="94"/>
      <c r="AE38" s="94"/>
      <c r="AF38" s="93"/>
      <c r="AG38" s="94"/>
      <c r="AH38" s="94"/>
    </row>
    <row r="39" spans="1:25" ht="12.75" customHeight="1">
      <c r="A39" s="110" t="s">
        <v>107</v>
      </c>
      <c r="B39" s="253" t="s">
        <v>232</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row>
    <row r="40" spans="2:25" ht="12.75" customHeight="1">
      <c r="B40" s="249" t="s">
        <v>233</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row>
    <row r="42" spans="1:6" ht="12.75">
      <c r="A42" s="190" t="s">
        <v>108</v>
      </c>
      <c r="B42" s="208" t="s">
        <v>290</v>
      </c>
      <c r="C42" s="208"/>
      <c r="D42" s="208"/>
      <c r="E42" s="208"/>
      <c r="F42" s="208"/>
    </row>
    <row r="43" spans="1:22" ht="90.75" customHeight="1">
      <c r="A43" s="60"/>
      <c r="B43" s="249" t="s">
        <v>327</v>
      </c>
      <c r="C43" s="261"/>
      <c r="D43" s="261"/>
      <c r="E43" s="261"/>
      <c r="F43" s="261"/>
      <c r="G43" s="261"/>
      <c r="H43" s="261"/>
      <c r="I43" s="261"/>
      <c r="J43" s="261"/>
      <c r="K43" s="261"/>
      <c r="L43" s="261"/>
      <c r="M43" s="261"/>
      <c r="N43" s="261"/>
      <c r="O43" s="261"/>
      <c r="P43" s="261"/>
      <c r="Q43" s="261"/>
      <c r="R43" s="261"/>
      <c r="S43" s="261"/>
      <c r="T43" s="261"/>
      <c r="U43" s="261"/>
      <c r="V43" s="261"/>
    </row>
    <row r="44" spans="2:7" ht="12.75">
      <c r="B44" s="209"/>
      <c r="C44" s="209"/>
      <c r="D44" s="209"/>
      <c r="E44" s="209"/>
      <c r="F44" s="209"/>
      <c r="G44" s="209"/>
    </row>
    <row r="45" spans="1:9" s="1" customFormat="1" ht="12.75" customHeight="1">
      <c r="A45" s="191" t="s">
        <v>110</v>
      </c>
      <c r="B45" s="253" t="s">
        <v>174</v>
      </c>
      <c r="C45" s="253"/>
      <c r="D45" s="253"/>
      <c r="E45" s="253"/>
      <c r="F45" s="253"/>
      <c r="G45" s="253"/>
      <c r="H45" s="253"/>
      <c r="I45" s="253"/>
    </row>
    <row r="46" spans="1:22" s="1" customFormat="1" ht="20.25" customHeight="1">
      <c r="A46" s="60"/>
      <c r="B46" s="250" t="s">
        <v>280</v>
      </c>
      <c r="C46" s="250"/>
      <c r="D46" s="250"/>
      <c r="E46" s="250"/>
      <c r="F46" s="250"/>
      <c r="G46" s="250"/>
      <c r="H46" s="250"/>
      <c r="I46" s="250"/>
      <c r="J46" s="261"/>
      <c r="K46" s="261"/>
      <c r="L46" s="261"/>
      <c r="M46" s="261"/>
      <c r="N46" s="261"/>
      <c r="O46" s="261"/>
      <c r="P46" s="261"/>
      <c r="Q46" s="261"/>
      <c r="R46" s="261"/>
      <c r="S46" s="261"/>
      <c r="T46" s="261"/>
      <c r="U46" s="261"/>
      <c r="V46" s="261"/>
    </row>
    <row r="47" spans="1:9" s="1" customFormat="1" ht="12.75">
      <c r="A47" s="60"/>
      <c r="B47" s="253"/>
      <c r="C47" s="253"/>
      <c r="D47" s="262"/>
      <c r="E47" s="262"/>
      <c r="F47" s="262"/>
      <c r="G47" s="262"/>
      <c r="H47" s="262"/>
      <c r="I47" s="262"/>
    </row>
    <row r="48" spans="1:9" s="1" customFormat="1" ht="12.75">
      <c r="A48" s="191" t="s">
        <v>281</v>
      </c>
      <c r="B48" s="253" t="s">
        <v>180</v>
      </c>
      <c r="C48" s="253"/>
      <c r="D48" s="253"/>
      <c r="E48" s="253"/>
      <c r="F48" s="253"/>
      <c r="G48" s="253"/>
      <c r="H48" s="253"/>
      <c r="I48" s="253"/>
    </row>
    <row r="49" spans="1:21" s="1" customFormat="1" ht="12.75">
      <c r="A49" s="60"/>
      <c r="B49" s="61"/>
      <c r="C49" s="61"/>
      <c r="P49" s="260" t="s">
        <v>178</v>
      </c>
      <c r="Q49" s="260"/>
      <c r="R49" s="260"/>
      <c r="S49" s="260" t="s">
        <v>175</v>
      </c>
      <c r="T49" s="260"/>
      <c r="U49" s="260"/>
    </row>
    <row r="50" spans="1:21" s="1" customFormat="1" ht="12.75">
      <c r="A50" s="60"/>
      <c r="B50" s="250"/>
      <c r="C50" s="250"/>
      <c r="P50" s="259" t="s">
        <v>3</v>
      </c>
      <c r="Q50" s="259"/>
      <c r="R50" s="259"/>
      <c r="S50" s="259" t="str">
        <f>+P50</f>
        <v>30/9/06</v>
      </c>
      <c r="T50" s="259"/>
      <c r="U50" s="259"/>
    </row>
    <row r="51" spans="1:21" s="1" customFormat="1" ht="12.75" customHeight="1">
      <c r="A51" s="60"/>
      <c r="B51" s="250"/>
      <c r="C51" s="250"/>
      <c r="P51" s="260" t="s">
        <v>176</v>
      </c>
      <c r="Q51" s="260"/>
      <c r="R51" s="260"/>
      <c r="S51" s="260" t="s">
        <v>176</v>
      </c>
      <c r="T51" s="260"/>
      <c r="U51" s="260"/>
    </row>
    <row r="52" spans="1:21" s="1" customFormat="1" ht="12.75" customHeight="1">
      <c r="A52" s="60"/>
      <c r="B52" s="210" t="s">
        <v>181</v>
      </c>
      <c r="C52" s="210"/>
      <c r="P52" s="263"/>
      <c r="Q52" s="263"/>
      <c r="R52" s="263"/>
      <c r="S52" s="263"/>
      <c r="T52" s="263"/>
      <c r="U52" s="263"/>
    </row>
    <row r="53" spans="1:21" s="1" customFormat="1" ht="12.75" customHeight="1">
      <c r="A53" s="60"/>
      <c r="B53" s="210" t="s">
        <v>182</v>
      </c>
      <c r="C53" s="210"/>
      <c r="P53" s="263"/>
      <c r="Q53" s="263"/>
      <c r="R53" s="263"/>
      <c r="S53" s="263"/>
      <c r="T53" s="263"/>
      <c r="U53" s="263"/>
    </row>
    <row r="54" spans="1:21" s="1" customFormat="1" ht="12.75" customHeight="1">
      <c r="A54" s="60"/>
      <c r="B54" s="199" t="s">
        <v>183</v>
      </c>
      <c r="C54" s="199"/>
      <c r="P54" s="263">
        <v>-9</v>
      </c>
      <c r="Q54" s="263"/>
      <c r="R54" s="263"/>
      <c r="S54" s="263">
        <f>P54</f>
        <v>-9</v>
      </c>
      <c r="T54" s="263"/>
      <c r="U54" s="263"/>
    </row>
    <row r="55" spans="1:21" s="1" customFormat="1" ht="5.25" customHeight="1">
      <c r="A55" s="60"/>
      <c r="B55" s="199"/>
      <c r="C55" s="199"/>
      <c r="P55" s="263"/>
      <c r="Q55" s="263"/>
      <c r="R55" s="263"/>
      <c r="S55" s="263"/>
      <c r="T55" s="263"/>
      <c r="U55" s="263"/>
    </row>
    <row r="56" spans="1:21" s="1" customFormat="1" ht="12.75">
      <c r="A56" s="60"/>
      <c r="B56" s="210" t="s">
        <v>184</v>
      </c>
      <c r="C56" s="210"/>
      <c r="P56" s="217"/>
      <c r="Q56" s="217"/>
      <c r="R56" s="217"/>
      <c r="S56" s="217"/>
      <c r="T56" s="217"/>
      <c r="U56" s="217"/>
    </row>
    <row r="57" spans="1:21" s="1" customFormat="1" ht="13.5" customHeight="1" thickBot="1">
      <c r="A57" s="60"/>
      <c r="B57" s="199" t="s">
        <v>185</v>
      </c>
      <c r="C57" s="199"/>
      <c r="P57" s="186"/>
      <c r="Q57" s="187">
        <v>0</v>
      </c>
      <c r="R57" s="186"/>
      <c r="S57" s="264">
        <v>-2159</v>
      </c>
      <c r="T57" s="264"/>
      <c r="U57" s="264"/>
    </row>
    <row r="58" spans="1:9" s="1" customFormat="1" ht="13.5" customHeight="1" thickTop="1">
      <c r="A58" s="60"/>
      <c r="B58" s="64"/>
      <c r="C58" s="64"/>
      <c r="D58" s="206"/>
      <c r="E58" s="207"/>
      <c r="F58" s="206"/>
      <c r="G58" s="201"/>
      <c r="H58" s="201"/>
      <c r="I58" s="201"/>
    </row>
    <row r="61" spans="1:9" s="1" customFormat="1" ht="12.75">
      <c r="A61" s="218"/>
      <c r="B61" s="218"/>
      <c r="C61" s="253"/>
      <c r="D61" s="253"/>
      <c r="E61" s="253"/>
      <c r="F61" s="253"/>
      <c r="G61" s="253"/>
      <c r="H61" s="253"/>
      <c r="I61" s="253"/>
    </row>
  </sheetData>
  <mergeCells count="49">
    <mergeCell ref="P49:R49"/>
    <mergeCell ref="S49:U49"/>
    <mergeCell ref="B48:I48"/>
    <mergeCell ref="B50:C50"/>
    <mergeCell ref="B51:C51"/>
    <mergeCell ref="A61:B61"/>
    <mergeCell ref="C61:I61"/>
    <mergeCell ref="S56:U56"/>
    <mergeCell ref="P54:R54"/>
    <mergeCell ref="S54:U54"/>
    <mergeCell ref="S57:U57"/>
    <mergeCell ref="S51:U51"/>
    <mergeCell ref="P52:R52"/>
    <mergeCell ref="S52:U52"/>
    <mergeCell ref="P53:R53"/>
    <mergeCell ref="S53:U53"/>
    <mergeCell ref="P56:R56"/>
    <mergeCell ref="P55:R55"/>
    <mergeCell ref="S55:U55"/>
    <mergeCell ref="B39:Y39"/>
    <mergeCell ref="S50:U50"/>
    <mergeCell ref="P51:R51"/>
    <mergeCell ref="B43:V43"/>
    <mergeCell ref="B45:I45"/>
    <mergeCell ref="B47:C47"/>
    <mergeCell ref="D47:F47"/>
    <mergeCell ref="G47:I47"/>
    <mergeCell ref="P50:R50"/>
    <mergeCell ref="B46:V46"/>
    <mergeCell ref="B28:D28"/>
    <mergeCell ref="M10:P10"/>
    <mergeCell ref="S10:V10"/>
    <mergeCell ref="B40:Y40"/>
    <mergeCell ref="B18:D18"/>
    <mergeCell ref="B19:D19"/>
    <mergeCell ref="B20:D20"/>
    <mergeCell ref="B21:D21"/>
    <mergeCell ref="B22:D22"/>
    <mergeCell ref="B23:D23"/>
    <mergeCell ref="B33:D33"/>
    <mergeCell ref="B27:D27"/>
    <mergeCell ref="G10:J10"/>
    <mergeCell ref="A1:X1"/>
    <mergeCell ref="A3:X3"/>
    <mergeCell ref="B6:Y6"/>
    <mergeCell ref="B7:X7"/>
    <mergeCell ref="B24:D24"/>
    <mergeCell ref="B25:D25"/>
    <mergeCell ref="B26:D26"/>
  </mergeCells>
  <printOptions/>
  <pageMargins left="0.551181102362205" right="0.196850393700787" top="0.196850393700787" bottom="0" header="0.511811023622047" footer="0"/>
  <pageSetup horizontalDpi="600" verticalDpi="600" orientation="portrait" scale="99" r:id="rId1"/>
  <headerFooter alignWithMargins="0">
    <oddFooter>&amp;C&amp;"Times New Roman,Italic"&amp;8Page 6 of 12 Pages</oddFooter>
  </headerFooter>
</worksheet>
</file>

<file path=xl/worksheets/sheet7.xml><?xml version="1.0" encoding="utf-8"?>
<worksheet xmlns="http://schemas.openxmlformats.org/spreadsheetml/2006/main" xmlns:r="http://schemas.openxmlformats.org/officeDocument/2006/relationships">
  <sheetPr codeName="Sheet7"/>
  <dimension ref="A1:J31"/>
  <sheetViews>
    <sheetView zoomScale="120" zoomScaleNormal="120" workbookViewId="0" topLeftCell="A21">
      <selection activeCell="C7" sqref="C7"/>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44" t="s">
        <v>139</v>
      </c>
      <c r="B1" s="244"/>
      <c r="C1" s="244"/>
      <c r="D1" s="244"/>
      <c r="E1" s="244"/>
      <c r="F1" s="244"/>
      <c r="G1" s="244"/>
      <c r="H1" s="244"/>
      <c r="I1" s="244"/>
    </row>
    <row r="2" ht="7.5" customHeight="1"/>
    <row r="3" spans="1:9" ht="12.75">
      <c r="A3" s="243" t="str">
        <f>page5!A3</f>
        <v>NOTES TO THE UNAUDITED RESULTS FOR THE 1ST QUARTER ENDED 30 SEPTEMBER 2006</v>
      </c>
      <c r="B3" s="243"/>
      <c r="C3" s="243"/>
      <c r="D3" s="243"/>
      <c r="E3" s="243"/>
      <c r="F3" s="243"/>
      <c r="G3" s="243"/>
      <c r="H3" s="243"/>
      <c r="I3" s="243"/>
    </row>
    <row r="4" spans="1:6" ht="12.75" customHeight="1">
      <c r="A4" s="191"/>
      <c r="B4" s="193"/>
      <c r="C4" s="193"/>
      <c r="D4" s="193"/>
      <c r="E4" s="193"/>
      <c r="F4" s="193"/>
    </row>
    <row r="5" spans="1:9" ht="12.75" customHeight="1">
      <c r="A5" s="219" t="s">
        <v>177</v>
      </c>
      <c r="B5" s="218"/>
      <c r="C5" s="220" t="s">
        <v>187</v>
      </c>
      <c r="D5" s="220"/>
      <c r="E5" s="220"/>
      <c r="F5" s="220"/>
      <c r="G5" s="220"/>
      <c r="H5" s="220"/>
      <c r="I5" s="220"/>
    </row>
    <row r="6" spans="1:9" ht="39.75" customHeight="1">
      <c r="A6" s="218"/>
      <c r="B6" s="218"/>
      <c r="C6" s="249" t="s">
        <v>4</v>
      </c>
      <c r="D6" s="249"/>
      <c r="E6" s="249"/>
      <c r="F6" s="249"/>
      <c r="G6" s="249"/>
      <c r="H6" s="249"/>
      <c r="I6" s="249"/>
    </row>
    <row r="8" spans="1:9" ht="12.75" customHeight="1">
      <c r="A8" s="219" t="s">
        <v>179</v>
      </c>
      <c r="B8" s="218"/>
      <c r="C8" s="253" t="s">
        <v>189</v>
      </c>
      <c r="D8" s="253"/>
      <c r="E8" s="253"/>
      <c r="F8" s="253"/>
      <c r="G8" s="253"/>
      <c r="H8" s="253"/>
      <c r="I8" s="253"/>
    </row>
    <row r="9" spans="1:9" ht="38.25" customHeight="1">
      <c r="A9" s="218"/>
      <c r="B9" s="218"/>
      <c r="C9" s="249" t="s">
        <v>1</v>
      </c>
      <c r="D9" s="249"/>
      <c r="E9" s="249"/>
      <c r="F9" s="249"/>
      <c r="G9" s="249"/>
      <c r="H9" s="249"/>
      <c r="I9" s="249"/>
    </row>
    <row r="10" spans="1:9" ht="15.75" customHeight="1">
      <c r="A10" s="60"/>
      <c r="B10" s="60"/>
      <c r="C10" s="63"/>
      <c r="D10" s="63"/>
      <c r="E10" s="63"/>
      <c r="F10" s="63"/>
      <c r="G10" s="63"/>
      <c r="H10" s="63"/>
      <c r="I10" s="63"/>
    </row>
    <row r="11" spans="1:9" ht="12.75" customHeight="1">
      <c r="A11" s="219" t="s">
        <v>186</v>
      </c>
      <c r="B11" s="218"/>
      <c r="C11" s="220" t="s">
        <v>191</v>
      </c>
      <c r="D11" s="220"/>
      <c r="E11" s="220"/>
      <c r="F11" s="220"/>
      <c r="G11" s="220"/>
      <c r="H11" s="220"/>
      <c r="I11" s="220"/>
    </row>
    <row r="12" spans="1:9" ht="55.5" customHeight="1">
      <c r="A12" s="218"/>
      <c r="B12" s="218"/>
      <c r="C12" s="221" t="s">
        <v>5</v>
      </c>
      <c r="D12" s="221"/>
      <c r="E12" s="221"/>
      <c r="F12" s="221"/>
      <c r="G12" s="221"/>
      <c r="H12" s="221"/>
      <c r="I12" s="221"/>
    </row>
    <row r="13" spans="1:9" ht="12.75">
      <c r="A13" s="218"/>
      <c r="B13" s="218"/>
      <c r="C13" s="253"/>
      <c r="D13" s="253"/>
      <c r="E13" s="253"/>
      <c r="F13" s="253"/>
      <c r="G13" s="253"/>
      <c r="H13" s="253"/>
      <c r="I13" s="253"/>
    </row>
    <row r="14" spans="1:9" ht="12.75" customHeight="1">
      <c r="A14" s="191" t="s">
        <v>188</v>
      </c>
      <c r="B14" s="220" t="s">
        <v>192</v>
      </c>
      <c r="C14" s="220"/>
      <c r="D14" s="220"/>
      <c r="E14" s="220"/>
      <c r="F14" s="220"/>
      <c r="G14" s="220"/>
      <c r="H14" s="220"/>
      <c r="I14" s="220"/>
    </row>
    <row r="15" spans="1:9" ht="12.75" customHeight="1">
      <c r="A15" s="60"/>
      <c r="B15" s="250" t="s">
        <v>193</v>
      </c>
      <c r="C15" s="250"/>
      <c r="D15" s="250"/>
      <c r="E15" s="250"/>
      <c r="F15" s="250"/>
      <c r="G15" s="250"/>
      <c r="H15" s="250"/>
      <c r="I15" s="250"/>
    </row>
    <row r="16" spans="1:9" ht="12.75">
      <c r="A16" s="60"/>
      <c r="B16" s="253"/>
      <c r="C16" s="253"/>
      <c r="D16" s="253"/>
      <c r="E16" s="253"/>
      <c r="F16" s="253"/>
      <c r="G16" s="253"/>
      <c r="H16" s="253"/>
      <c r="I16" s="253"/>
    </row>
    <row r="17" spans="1:10" ht="12.75">
      <c r="A17" s="191" t="s">
        <v>190</v>
      </c>
      <c r="B17" s="253" t="s">
        <v>194</v>
      </c>
      <c r="C17" s="253"/>
      <c r="D17" s="253"/>
      <c r="E17" s="253"/>
      <c r="F17" s="253"/>
      <c r="G17" s="253"/>
      <c r="H17" s="253"/>
      <c r="I17" s="253"/>
      <c r="J17" s="253"/>
    </row>
    <row r="18" spans="1:10" ht="25.5">
      <c r="A18" s="254"/>
      <c r="B18" s="250"/>
      <c r="C18" s="250"/>
      <c r="D18" s="250"/>
      <c r="E18" s="68" t="s">
        <v>195</v>
      </c>
      <c r="G18" s="68"/>
      <c r="H18" s="68"/>
      <c r="I18" s="68" t="s">
        <v>196</v>
      </c>
      <c r="J18" s="67"/>
    </row>
    <row r="19" spans="1:10" ht="12.75">
      <c r="A19" s="254"/>
      <c r="B19" s="250"/>
      <c r="C19" s="250"/>
      <c r="D19" s="250"/>
      <c r="E19" s="68" t="s">
        <v>197</v>
      </c>
      <c r="G19" s="68"/>
      <c r="H19" s="68"/>
      <c r="I19" s="68" t="s">
        <v>197</v>
      </c>
      <c r="J19" s="67"/>
    </row>
    <row r="20" spans="1:10" ht="12.75">
      <c r="A20" s="254"/>
      <c r="B20" s="250" t="s">
        <v>198</v>
      </c>
      <c r="C20" s="250"/>
      <c r="D20" s="250"/>
      <c r="E20" s="69">
        <v>-1</v>
      </c>
      <c r="G20" s="69"/>
      <c r="H20" s="69"/>
      <c r="I20" s="69">
        <v>-1</v>
      </c>
      <c r="J20" s="71"/>
    </row>
    <row r="21" spans="1:10" ht="12.75">
      <c r="A21" s="254"/>
      <c r="B21" s="250" t="s">
        <v>200</v>
      </c>
      <c r="C21" s="250"/>
      <c r="D21" s="250"/>
      <c r="E21" s="69"/>
      <c r="G21" s="69"/>
      <c r="H21" s="69"/>
      <c r="I21" s="69"/>
      <c r="J21" s="71"/>
    </row>
    <row r="22" spans="1:10" ht="12.75">
      <c r="A22" s="254"/>
      <c r="B22" s="250" t="s">
        <v>201</v>
      </c>
      <c r="C22" s="250"/>
      <c r="D22" s="250"/>
      <c r="E22" s="69">
        <v>1</v>
      </c>
      <c r="G22" s="70"/>
      <c r="H22" s="70"/>
      <c r="I22" s="69">
        <v>1</v>
      </c>
      <c r="J22" s="71"/>
    </row>
    <row r="23" spans="1:10" ht="12.75">
      <c r="A23" s="254"/>
      <c r="B23" s="250" t="s">
        <v>202</v>
      </c>
      <c r="C23" s="250"/>
      <c r="D23" s="250"/>
      <c r="E23" s="185"/>
      <c r="G23" s="70"/>
      <c r="H23" s="70"/>
      <c r="I23" s="185"/>
      <c r="J23" s="71"/>
    </row>
    <row r="24" spans="1:10" ht="13.5" thickBot="1">
      <c r="A24" s="254"/>
      <c r="B24" s="250"/>
      <c r="C24" s="250"/>
      <c r="D24" s="250"/>
      <c r="E24" s="184">
        <f>SUM(E20:E23)</f>
        <v>0</v>
      </c>
      <c r="G24" s="72"/>
      <c r="H24" s="72"/>
      <c r="I24" s="184">
        <f>SUM(I20:I23)</f>
        <v>0</v>
      </c>
      <c r="J24" s="71"/>
    </row>
    <row r="25" spans="1:10" ht="13.5" thickTop="1">
      <c r="A25" s="63"/>
      <c r="B25" s="249" t="s">
        <v>203</v>
      </c>
      <c r="C25" s="249"/>
      <c r="D25" s="249"/>
      <c r="E25" s="249"/>
      <c r="F25" s="249"/>
      <c r="G25" s="249"/>
      <c r="H25" s="249"/>
      <c r="I25" s="249"/>
      <c r="J25" s="249"/>
    </row>
    <row r="26" spans="1:10" ht="12.75">
      <c r="A26" s="223"/>
      <c r="B26" s="223"/>
      <c r="C26" s="223"/>
      <c r="D26" s="223"/>
      <c r="E26" s="223"/>
      <c r="F26" s="223"/>
      <c r="G26" s="223"/>
      <c r="H26" s="223"/>
      <c r="I26" s="223"/>
      <c r="J26" s="223"/>
    </row>
    <row r="27" spans="1:10" ht="14.25" customHeight="1">
      <c r="A27" s="191" t="s">
        <v>286</v>
      </c>
      <c r="B27" s="253" t="s">
        <v>204</v>
      </c>
      <c r="C27" s="253"/>
      <c r="D27" s="253"/>
      <c r="E27" s="253"/>
      <c r="F27" s="253"/>
      <c r="G27" s="253"/>
      <c r="H27" s="253"/>
      <c r="I27" s="253"/>
      <c r="J27" s="253"/>
    </row>
    <row r="28" spans="1:10" ht="30.75" customHeight="1">
      <c r="A28" s="62"/>
      <c r="B28" s="222" t="s">
        <v>325</v>
      </c>
      <c r="C28" s="222"/>
      <c r="D28" s="222"/>
      <c r="E28" s="222"/>
      <c r="F28" s="222"/>
      <c r="G28" s="222"/>
      <c r="H28" s="222"/>
      <c r="I28" s="222"/>
      <c r="J28" s="211"/>
    </row>
    <row r="29" spans="1:10" ht="12.75">
      <c r="A29" s="62"/>
      <c r="B29" s="254"/>
      <c r="C29" s="254"/>
      <c r="D29" s="254"/>
      <c r="E29" s="254"/>
      <c r="F29" s="254"/>
      <c r="G29" s="254"/>
      <c r="H29" s="254"/>
      <c r="I29" s="254"/>
      <c r="J29" s="254"/>
    </row>
    <row r="30" spans="1:10" ht="12.75">
      <c r="A30" s="192" t="s">
        <v>285</v>
      </c>
      <c r="B30" s="220" t="s">
        <v>205</v>
      </c>
      <c r="C30" s="220"/>
      <c r="D30" s="220"/>
      <c r="E30" s="220"/>
      <c r="F30" s="220"/>
      <c r="G30" s="220"/>
      <c r="H30" s="220"/>
      <c r="I30" s="220"/>
      <c r="J30" s="220"/>
    </row>
    <row r="31" spans="1:10" ht="12.75">
      <c r="A31" s="62"/>
      <c r="B31" s="250" t="s">
        <v>326</v>
      </c>
      <c r="C31" s="250"/>
      <c r="D31" s="250"/>
      <c r="E31" s="250"/>
      <c r="F31" s="250"/>
      <c r="G31" s="250"/>
      <c r="H31" s="250"/>
      <c r="I31" s="250"/>
      <c r="J31" s="250"/>
    </row>
  </sheetData>
  <mergeCells count="35">
    <mergeCell ref="C5:I5"/>
    <mergeCell ref="B29:J29"/>
    <mergeCell ref="B30:J30"/>
    <mergeCell ref="B25:J25"/>
    <mergeCell ref="A26:J26"/>
    <mergeCell ref="B27:J27"/>
    <mergeCell ref="B17:J17"/>
    <mergeCell ref="A18:A24"/>
    <mergeCell ref="A6:B6"/>
    <mergeCell ref="B31:J31"/>
    <mergeCell ref="B18:D18"/>
    <mergeCell ref="B19:D19"/>
    <mergeCell ref="B20:D20"/>
    <mergeCell ref="B21:D21"/>
    <mergeCell ref="B22:D22"/>
    <mergeCell ref="B23:D23"/>
    <mergeCell ref="B24:D24"/>
    <mergeCell ref="B28:I28"/>
    <mergeCell ref="A1:I1"/>
    <mergeCell ref="A3:I3"/>
    <mergeCell ref="A11:B11"/>
    <mergeCell ref="C11:I11"/>
    <mergeCell ref="B16:I16"/>
    <mergeCell ref="A13:B13"/>
    <mergeCell ref="C13:I13"/>
    <mergeCell ref="C6:I6"/>
    <mergeCell ref="A5:B5"/>
    <mergeCell ref="B14:I14"/>
    <mergeCell ref="B15:I15"/>
    <mergeCell ref="A12:B12"/>
    <mergeCell ref="C12:I12"/>
    <mergeCell ref="A8:B8"/>
    <mergeCell ref="C8:I8"/>
    <mergeCell ref="A9:B9"/>
    <mergeCell ref="C9:I9"/>
  </mergeCells>
  <printOptions/>
  <pageMargins left="0.748031496062992" right="0.78740157480315" top="0.196850393700787" bottom="0.393700787401575" header="0.511811023622047" footer="0"/>
  <pageSetup horizontalDpi="600" verticalDpi="600" orientation="portrait" scale="99" r:id="rId1"/>
  <headerFooter alignWithMargins="0">
    <oddFooter>&amp;C&amp;"Times New Roman,Italic"&amp;8Page 7 of 12 Pages</oddFooter>
  </headerFooter>
</worksheet>
</file>

<file path=xl/worksheets/sheet8.xml><?xml version="1.0" encoding="utf-8"?>
<worksheet xmlns="http://schemas.openxmlformats.org/spreadsheetml/2006/main" xmlns:r="http://schemas.openxmlformats.org/officeDocument/2006/relationships">
  <dimension ref="A1:K20"/>
  <sheetViews>
    <sheetView workbookViewId="0" topLeftCell="A16">
      <selection activeCell="E23" sqref="E23"/>
    </sheetView>
  </sheetViews>
  <sheetFormatPr defaultColWidth="9.140625" defaultRowHeight="12.75"/>
  <cols>
    <col min="1" max="1" width="4.421875" style="0" customWidth="1"/>
  </cols>
  <sheetData>
    <row r="1" spans="1:10" ht="12.75">
      <c r="A1" s="192" t="s">
        <v>331</v>
      </c>
      <c r="B1" s="224" t="s">
        <v>330</v>
      </c>
      <c r="C1" s="224"/>
      <c r="D1" s="224"/>
      <c r="E1" s="224"/>
      <c r="F1" s="224"/>
      <c r="G1" s="224"/>
      <c r="H1" s="224"/>
      <c r="I1" s="224"/>
      <c r="J1" s="224"/>
    </row>
    <row r="2" spans="1:10" ht="15" customHeight="1">
      <c r="A2" s="62"/>
      <c r="B2" s="249" t="s">
        <v>345</v>
      </c>
      <c r="C2" s="249"/>
      <c r="D2" s="249"/>
      <c r="E2" s="249"/>
      <c r="F2" s="249"/>
      <c r="G2" s="249"/>
      <c r="H2" s="249"/>
      <c r="I2" s="249"/>
      <c r="J2" s="249"/>
    </row>
    <row r="3" spans="1:10" ht="28.5" customHeight="1">
      <c r="A3" s="62"/>
      <c r="B3" s="63" t="s">
        <v>54</v>
      </c>
      <c r="C3" s="249" t="s">
        <v>344</v>
      </c>
      <c r="D3" s="249"/>
      <c r="E3" s="249"/>
      <c r="F3" s="249"/>
      <c r="G3" s="249"/>
      <c r="H3" s="249"/>
      <c r="I3" s="249"/>
      <c r="J3" s="249"/>
    </row>
    <row r="4" spans="1:10" ht="27.75" customHeight="1">
      <c r="A4" s="62"/>
      <c r="B4" s="63"/>
      <c r="C4" s="63" t="s">
        <v>157</v>
      </c>
      <c r="D4" s="249" t="s">
        <v>343</v>
      </c>
      <c r="E4" s="249"/>
      <c r="F4" s="249"/>
      <c r="G4" s="249"/>
      <c r="H4" s="249"/>
      <c r="I4" s="249"/>
      <c r="J4" s="249"/>
    </row>
    <row r="5" spans="1:10" ht="32.25" customHeight="1">
      <c r="A5" s="62"/>
      <c r="B5" s="63"/>
      <c r="C5" s="63" t="s">
        <v>342</v>
      </c>
      <c r="D5" s="249" t="s">
        <v>341</v>
      </c>
      <c r="E5" s="249"/>
      <c r="F5" s="249"/>
      <c r="G5" s="249"/>
      <c r="H5" s="249"/>
      <c r="I5" s="249"/>
      <c r="J5" s="249"/>
    </row>
    <row r="6" spans="1:10" ht="32.25" customHeight="1">
      <c r="A6" s="62"/>
      <c r="B6" s="63"/>
      <c r="C6" s="63" t="s">
        <v>340</v>
      </c>
      <c r="D6" s="249" t="s">
        <v>339</v>
      </c>
      <c r="E6" s="249"/>
      <c r="F6" s="249"/>
      <c r="G6" s="249"/>
      <c r="H6" s="249"/>
      <c r="I6" s="249"/>
      <c r="J6" s="249"/>
    </row>
    <row r="7" spans="1:10" ht="30" customHeight="1">
      <c r="A7" s="62"/>
      <c r="B7" s="63"/>
      <c r="C7" s="63" t="s">
        <v>338</v>
      </c>
      <c r="D7" s="249" t="s">
        <v>337</v>
      </c>
      <c r="E7" s="249"/>
      <c r="F7" s="249"/>
      <c r="G7" s="249"/>
      <c r="H7" s="249"/>
      <c r="I7" s="249"/>
      <c r="J7" s="249"/>
    </row>
    <row r="8" spans="1:10" ht="48" customHeight="1">
      <c r="A8" s="254"/>
      <c r="B8" s="249"/>
      <c r="C8" s="249" t="s">
        <v>336</v>
      </c>
      <c r="D8" s="249"/>
      <c r="E8" s="249"/>
      <c r="F8" s="249"/>
      <c r="G8" s="249"/>
      <c r="H8" s="249"/>
      <c r="I8" s="249"/>
      <c r="J8" s="249"/>
    </row>
    <row r="9" spans="1:10" ht="12.75">
      <c r="A9" s="254"/>
      <c r="B9" s="249"/>
      <c r="C9" s="249"/>
      <c r="D9" s="249"/>
      <c r="E9" s="249"/>
      <c r="F9" s="249"/>
      <c r="G9" s="249"/>
      <c r="H9" s="249"/>
      <c r="I9" s="249"/>
      <c r="J9" s="249"/>
    </row>
    <row r="10" spans="1:10" ht="44.25" customHeight="1">
      <c r="A10" s="254"/>
      <c r="B10" s="249"/>
      <c r="C10" s="249" t="s">
        <v>335</v>
      </c>
      <c r="D10" s="249"/>
      <c r="E10" s="249"/>
      <c r="F10" s="249"/>
      <c r="G10" s="249"/>
      <c r="H10" s="249"/>
      <c r="I10" s="249"/>
      <c r="J10" s="249"/>
    </row>
    <row r="11" spans="1:10" ht="12.75">
      <c r="A11" s="254"/>
      <c r="B11" s="249"/>
      <c r="C11" s="249"/>
      <c r="D11" s="249"/>
      <c r="E11" s="249"/>
      <c r="F11" s="249"/>
      <c r="G11" s="249"/>
      <c r="H11" s="249"/>
      <c r="I11" s="249"/>
      <c r="J11" s="249"/>
    </row>
    <row r="12" spans="1:10" ht="57.75" customHeight="1">
      <c r="A12" s="254"/>
      <c r="B12" s="249"/>
      <c r="C12" s="249" t="s">
        <v>334</v>
      </c>
      <c r="D12" s="249"/>
      <c r="E12" s="249"/>
      <c r="F12" s="249"/>
      <c r="G12" s="249"/>
      <c r="H12" s="249"/>
      <c r="I12" s="249"/>
      <c r="J12" s="249"/>
    </row>
    <row r="13" spans="1:10" ht="12.75">
      <c r="A13" s="254"/>
      <c r="B13" s="249"/>
      <c r="C13" s="249"/>
      <c r="D13" s="249"/>
      <c r="E13" s="249"/>
      <c r="F13" s="249"/>
      <c r="G13" s="249"/>
      <c r="H13" s="249"/>
      <c r="I13" s="249"/>
      <c r="J13" s="249"/>
    </row>
    <row r="14" spans="1:10" ht="69" customHeight="1">
      <c r="A14" s="254"/>
      <c r="B14" s="249"/>
      <c r="C14" s="249" t="s">
        <v>333</v>
      </c>
      <c r="D14" s="249"/>
      <c r="E14" s="249"/>
      <c r="F14" s="249"/>
      <c r="G14" s="249"/>
      <c r="H14" s="249"/>
      <c r="I14" s="249"/>
      <c r="J14" s="249"/>
    </row>
    <row r="15" spans="1:10" ht="12.75">
      <c r="A15" s="254"/>
      <c r="B15" s="249"/>
      <c r="C15" s="249"/>
      <c r="D15" s="249"/>
      <c r="E15" s="249"/>
      <c r="F15" s="249"/>
      <c r="G15" s="249"/>
      <c r="H15" s="249"/>
      <c r="I15" s="249"/>
      <c r="J15" s="249"/>
    </row>
    <row r="16" spans="1:10" ht="65.25" customHeight="1">
      <c r="A16" s="254"/>
      <c r="B16" s="249"/>
      <c r="C16" s="249" t="s">
        <v>332</v>
      </c>
      <c r="D16" s="249"/>
      <c r="E16" s="249"/>
      <c r="F16" s="249"/>
      <c r="G16" s="249"/>
      <c r="H16" s="249"/>
      <c r="I16" s="249"/>
      <c r="J16" s="249"/>
    </row>
    <row r="18" spans="1:11" ht="34.5" customHeight="1">
      <c r="A18" s="63"/>
      <c r="B18" s="63" t="s">
        <v>56</v>
      </c>
      <c r="C18" s="249" t="s">
        <v>346</v>
      </c>
      <c r="D18" s="249"/>
      <c r="E18" s="249"/>
      <c r="F18" s="249"/>
      <c r="G18" s="249"/>
      <c r="H18" s="249"/>
      <c r="I18" s="249"/>
      <c r="J18" s="249"/>
      <c r="K18" s="249"/>
    </row>
    <row r="19" spans="1:11" ht="12.75">
      <c r="A19" s="63"/>
      <c r="B19" s="63"/>
      <c r="C19" s="63"/>
      <c r="D19" s="63"/>
      <c r="E19" s="63"/>
      <c r="F19" s="63"/>
      <c r="G19" s="63"/>
      <c r="H19" s="63"/>
      <c r="I19" s="63"/>
      <c r="J19" s="63"/>
      <c r="K19" s="63"/>
    </row>
    <row r="20" spans="1:11" ht="38.25" customHeight="1">
      <c r="A20" s="63"/>
      <c r="B20" s="63" t="s">
        <v>328</v>
      </c>
      <c r="C20" s="249" t="s">
        <v>347</v>
      </c>
      <c r="D20" s="249"/>
      <c r="E20" s="249"/>
      <c r="F20" s="249"/>
      <c r="G20" s="249"/>
      <c r="H20" s="249"/>
      <c r="I20" s="249"/>
      <c r="J20" s="249"/>
      <c r="K20" s="249"/>
    </row>
  </sheetData>
  <mergeCells count="20">
    <mergeCell ref="B1:J1"/>
    <mergeCell ref="B2:J2"/>
    <mergeCell ref="C3:J3"/>
    <mergeCell ref="D4:J4"/>
    <mergeCell ref="D5:J5"/>
    <mergeCell ref="D6:J6"/>
    <mergeCell ref="D7:J7"/>
    <mergeCell ref="A8:A16"/>
    <mergeCell ref="B8:B16"/>
    <mergeCell ref="C8:J8"/>
    <mergeCell ref="C9:J9"/>
    <mergeCell ref="C10:J10"/>
    <mergeCell ref="C11:J11"/>
    <mergeCell ref="C12:J12"/>
    <mergeCell ref="C18:K18"/>
    <mergeCell ref="C20:K20"/>
    <mergeCell ref="C13:J13"/>
    <mergeCell ref="C14:J14"/>
    <mergeCell ref="C15:J15"/>
    <mergeCell ref="C16:J16"/>
  </mergeCells>
  <printOptions/>
  <pageMargins left="0.5" right="0.5" top="0.75" bottom="0.5" header="0.5" footer="0.5"/>
  <pageSetup horizontalDpi="600" verticalDpi="600" orientation="portrait" r:id="rId1"/>
  <headerFooter alignWithMargins="0">
    <oddFooter>&amp;C&amp;"Times New Roman,Italic"&amp;8Page 8 of 12 pages</oddFooter>
  </headerFooter>
</worksheet>
</file>

<file path=xl/worksheets/sheet9.xml><?xml version="1.0" encoding="utf-8"?>
<worksheet xmlns="http://schemas.openxmlformats.org/spreadsheetml/2006/main" xmlns:r="http://schemas.openxmlformats.org/officeDocument/2006/relationships">
  <dimension ref="A1:I29"/>
  <sheetViews>
    <sheetView workbookViewId="0" topLeftCell="A23">
      <selection activeCell="A23" sqref="A23:I23"/>
    </sheetView>
  </sheetViews>
  <sheetFormatPr defaultColWidth="9.140625" defaultRowHeight="12.75"/>
  <cols>
    <col min="1" max="1" width="11.7109375" style="0" customWidth="1"/>
    <col min="2" max="2" width="12.00390625" style="0" customWidth="1"/>
    <col min="3" max="3" width="16.00390625" style="0" customWidth="1"/>
  </cols>
  <sheetData>
    <row r="1" spans="1:9" ht="12.75">
      <c r="A1" s="228" t="s">
        <v>348</v>
      </c>
      <c r="B1" s="228" t="s">
        <v>349</v>
      </c>
      <c r="C1" s="234" t="s">
        <v>350</v>
      </c>
      <c r="D1" s="229" t="s">
        <v>206</v>
      </c>
      <c r="E1" s="234"/>
      <c r="F1" s="234"/>
      <c r="G1" s="234"/>
      <c r="H1" s="228"/>
      <c r="I1" s="234"/>
    </row>
    <row r="2" spans="1:9" ht="12.75">
      <c r="A2" s="228"/>
      <c r="B2" s="228"/>
      <c r="C2" s="234" t="s">
        <v>117</v>
      </c>
      <c r="D2" s="229"/>
      <c r="E2" s="234"/>
      <c r="F2" s="234"/>
      <c r="G2" s="234"/>
      <c r="H2" s="228"/>
      <c r="I2" s="234"/>
    </row>
    <row r="3" spans="1:9" ht="12.75">
      <c r="A3" s="234"/>
      <c r="B3" s="234"/>
      <c r="C3" s="234"/>
      <c r="D3" s="235"/>
      <c r="E3" s="234"/>
      <c r="F3" s="234"/>
      <c r="G3" s="234"/>
      <c r="H3" s="234"/>
      <c r="I3" s="234"/>
    </row>
    <row r="4" spans="1:9" ht="12.75">
      <c r="A4" s="71" t="s">
        <v>351</v>
      </c>
      <c r="B4" s="71" t="s">
        <v>352</v>
      </c>
      <c r="C4" s="73">
        <v>10000000</v>
      </c>
      <c r="D4" s="227" t="s">
        <v>353</v>
      </c>
      <c r="E4" s="227"/>
      <c r="F4" s="227"/>
      <c r="G4" s="227"/>
      <c r="H4" s="227"/>
      <c r="I4" s="236"/>
    </row>
    <row r="5" spans="1:9" ht="12.75">
      <c r="A5" s="71"/>
      <c r="B5" s="71"/>
      <c r="C5" s="73"/>
      <c r="D5" s="227"/>
      <c r="E5" s="227"/>
      <c r="F5" s="227"/>
      <c r="G5" s="227"/>
      <c r="H5" s="227"/>
      <c r="I5" s="236"/>
    </row>
    <row r="6" spans="1:9" ht="12.75">
      <c r="A6" s="69" t="s">
        <v>354</v>
      </c>
      <c r="B6" s="69" t="s">
        <v>355</v>
      </c>
      <c r="C6" s="237">
        <v>19892880</v>
      </c>
      <c r="D6" s="227"/>
      <c r="E6" s="227"/>
      <c r="F6" s="227"/>
      <c r="G6" s="227"/>
      <c r="H6" s="227"/>
      <c r="I6" s="237"/>
    </row>
    <row r="7" spans="1:9" ht="12.75">
      <c r="A7" s="69"/>
      <c r="B7" s="69"/>
      <c r="C7" s="237"/>
      <c r="D7" s="235"/>
      <c r="E7" s="69"/>
      <c r="F7" s="69"/>
      <c r="G7" s="69"/>
      <c r="H7" s="69"/>
      <c r="I7" s="237"/>
    </row>
    <row r="8" spans="1:9" ht="12.75">
      <c r="A8" s="69" t="s">
        <v>356</v>
      </c>
      <c r="B8" s="69" t="s">
        <v>357</v>
      </c>
      <c r="C8" s="237">
        <v>19892880</v>
      </c>
      <c r="D8" s="227" t="s">
        <v>358</v>
      </c>
      <c r="E8" s="227"/>
      <c r="F8" s="227"/>
      <c r="G8" s="227"/>
      <c r="H8" s="227"/>
      <c r="I8" s="227"/>
    </row>
    <row r="9" spans="1:9" ht="12.75">
      <c r="A9" s="69" t="s">
        <v>359</v>
      </c>
      <c r="B9" s="69" t="s">
        <v>360</v>
      </c>
      <c r="C9" s="237">
        <v>19892880</v>
      </c>
      <c r="D9" s="227"/>
      <c r="E9" s="227"/>
      <c r="F9" s="227"/>
      <c r="G9" s="227"/>
      <c r="H9" s="227"/>
      <c r="I9" s="227"/>
    </row>
    <row r="10" spans="1:9" ht="12.75">
      <c r="A10" s="69" t="s">
        <v>361</v>
      </c>
      <c r="B10" s="69" t="s">
        <v>362</v>
      </c>
      <c r="C10" s="237">
        <v>19892880</v>
      </c>
      <c r="D10" s="227"/>
      <c r="E10" s="227"/>
      <c r="F10" s="227"/>
      <c r="G10" s="227"/>
      <c r="H10" s="227"/>
      <c r="I10" s="227"/>
    </row>
    <row r="11" spans="1:9" ht="12.75">
      <c r="A11" s="69" t="s">
        <v>363</v>
      </c>
      <c r="B11" s="69" t="s">
        <v>364</v>
      </c>
      <c r="C11" s="237">
        <v>19892880</v>
      </c>
      <c r="D11" s="227"/>
      <c r="E11" s="227"/>
      <c r="F11" s="227"/>
      <c r="G11" s="227"/>
      <c r="H11" s="227"/>
      <c r="I11" s="227"/>
    </row>
    <row r="12" spans="1:9" ht="12.75">
      <c r="A12" s="69"/>
      <c r="B12" s="69"/>
      <c r="C12" s="237"/>
      <c r="D12" s="238"/>
      <c r="E12" s="238"/>
      <c r="F12" s="238"/>
      <c r="G12" s="238"/>
      <c r="H12" s="238"/>
      <c r="I12" s="238"/>
    </row>
    <row r="13" spans="1:9" ht="12.75">
      <c r="A13" s="71" t="s">
        <v>365</v>
      </c>
      <c r="B13" s="71" t="s">
        <v>366</v>
      </c>
      <c r="C13" s="73">
        <v>19892880</v>
      </c>
      <c r="D13" s="64" t="s">
        <v>367</v>
      </c>
      <c r="E13" s="71"/>
      <c r="F13" s="71"/>
      <c r="G13" s="71"/>
      <c r="H13" s="71"/>
      <c r="I13" s="73"/>
    </row>
    <row r="14" spans="1:9" ht="12.75">
      <c r="A14" s="71" t="s">
        <v>368</v>
      </c>
      <c r="B14" s="71" t="s">
        <v>369</v>
      </c>
      <c r="C14" s="73">
        <v>19892880</v>
      </c>
      <c r="D14" s="64" t="s">
        <v>367</v>
      </c>
      <c r="E14" s="71"/>
      <c r="F14" s="71"/>
      <c r="G14" s="71"/>
      <c r="H14" s="71"/>
      <c r="I14" s="73"/>
    </row>
    <row r="15" spans="1:9" ht="12.75">
      <c r="A15" s="71" t="s">
        <v>370</v>
      </c>
      <c r="B15" s="71" t="s">
        <v>371</v>
      </c>
      <c r="C15" s="73">
        <v>19892880</v>
      </c>
      <c r="D15" s="239" t="s">
        <v>367</v>
      </c>
      <c r="E15" s="71"/>
      <c r="F15" s="71"/>
      <c r="G15" s="71"/>
      <c r="H15" s="71"/>
      <c r="I15" s="73"/>
    </row>
    <row r="16" spans="1:9" ht="12.75">
      <c r="A16" s="71" t="s">
        <v>372</v>
      </c>
      <c r="B16" s="71" t="s">
        <v>373</v>
      </c>
      <c r="C16" s="73">
        <v>19892880</v>
      </c>
      <c r="D16" s="239" t="s">
        <v>367</v>
      </c>
      <c r="E16" s="71"/>
      <c r="F16" s="71"/>
      <c r="G16" s="71"/>
      <c r="H16" s="71"/>
      <c r="I16" s="73"/>
    </row>
    <row r="17" spans="1:9" ht="12.75">
      <c r="A17" s="71" t="s">
        <v>374</v>
      </c>
      <c r="B17" s="71" t="s">
        <v>375</v>
      </c>
      <c r="C17" s="73">
        <v>19892880</v>
      </c>
      <c r="D17" s="239" t="s">
        <v>367</v>
      </c>
      <c r="E17" s="71"/>
      <c r="F17" s="71"/>
      <c r="G17" s="71"/>
      <c r="H17" s="71"/>
      <c r="I17" s="73"/>
    </row>
    <row r="18" spans="1:9" ht="12.75">
      <c r="A18" s="71" t="s">
        <v>376</v>
      </c>
      <c r="B18" s="71" t="s">
        <v>377</v>
      </c>
      <c r="C18" s="240">
        <v>19892887</v>
      </c>
      <c r="D18" s="239" t="s">
        <v>367</v>
      </c>
      <c r="E18" s="71"/>
      <c r="F18" s="71"/>
      <c r="G18" s="71"/>
      <c r="H18" s="71"/>
      <c r="I18" s="73"/>
    </row>
    <row r="19" spans="1:9" ht="13.5" thickBot="1">
      <c r="A19" s="239"/>
      <c r="B19" s="239"/>
      <c r="C19" s="241">
        <v>228821687</v>
      </c>
      <c r="D19" s="239"/>
      <c r="E19" s="239"/>
      <c r="F19" s="239"/>
      <c r="G19" s="239"/>
      <c r="H19" s="239"/>
      <c r="I19" s="242"/>
    </row>
    <row r="20" spans="1:9" ht="8.25" customHeight="1" thickTop="1">
      <c r="A20" s="225"/>
      <c r="B20" s="225"/>
      <c r="C20" s="225"/>
      <c r="D20" s="225"/>
      <c r="E20" s="225"/>
      <c r="F20" s="225"/>
      <c r="G20" s="225"/>
      <c r="H20" s="225"/>
      <c r="I20" s="225"/>
    </row>
    <row r="21" spans="1:9" ht="121.5" customHeight="1">
      <c r="A21" s="225" t="s">
        <v>378</v>
      </c>
      <c r="B21" s="225"/>
      <c r="C21" s="225"/>
      <c r="D21" s="225"/>
      <c r="E21" s="225"/>
      <c r="F21" s="225"/>
      <c r="G21" s="225"/>
      <c r="H21" s="225"/>
      <c r="I21" s="225"/>
    </row>
    <row r="22" spans="1:9" ht="69" customHeight="1">
      <c r="A22" s="225" t="s">
        <v>379</v>
      </c>
      <c r="B22" s="225"/>
      <c r="C22" s="225"/>
      <c r="D22" s="225"/>
      <c r="E22" s="225"/>
      <c r="F22" s="225"/>
      <c r="G22" s="225"/>
      <c r="H22" s="225"/>
      <c r="I22" s="225"/>
    </row>
    <row r="23" spans="1:9" ht="89.25" customHeight="1">
      <c r="A23" s="225" t="s">
        <v>0</v>
      </c>
      <c r="B23" s="225"/>
      <c r="C23" s="225"/>
      <c r="D23" s="225"/>
      <c r="E23" s="225"/>
      <c r="F23" s="225"/>
      <c r="G23" s="225"/>
      <c r="H23" s="225"/>
      <c r="I23" s="225"/>
    </row>
    <row r="24" ht="8.25" customHeight="1"/>
    <row r="25" spans="1:9" ht="41.25" customHeight="1">
      <c r="A25" s="63" t="s">
        <v>329</v>
      </c>
      <c r="B25" s="225" t="s">
        <v>380</v>
      </c>
      <c r="C25" s="225"/>
      <c r="D25" s="225"/>
      <c r="E25" s="225"/>
      <c r="F25" s="225"/>
      <c r="G25" s="225"/>
      <c r="H25" s="225"/>
      <c r="I25" s="225"/>
    </row>
    <row r="26" spans="1:9" ht="12.75">
      <c r="A26" s="249"/>
      <c r="B26" s="226" t="s">
        <v>54</v>
      </c>
      <c r="C26" s="225" t="s">
        <v>381</v>
      </c>
      <c r="D26" s="225"/>
      <c r="E26" s="225"/>
      <c r="F26" s="225"/>
      <c r="G26" s="225"/>
      <c r="H26" s="225"/>
      <c r="I26" s="225"/>
    </row>
    <row r="27" spans="1:9" ht="18" customHeight="1">
      <c r="A27" s="249"/>
      <c r="B27" s="226"/>
      <c r="C27" s="225"/>
      <c r="D27" s="225"/>
      <c r="E27" s="225"/>
      <c r="F27" s="225"/>
      <c r="G27" s="225"/>
      <c r="H27" s="225"/>
      <c r="I27" s="225"/>
    </row>
    <row r="28" spans="1:9" ht="30.75" customHeight="1">
      <c r="A28" s="63"/>
      <c r="B28" s="65" t="s">
        <v>56</v>
      </c>
      <c r="C28" s="225" t="s">
        <v>382</v>
      </c>
      <c r="D28" s="225"/>
      <c r="E28" s="225"/>
      <c r="F28" s="225"/>
      <c r="G28" s="225"/>
      <c r="H28" s="225"/>
      <c r="I28" s="225"/>
    </row>
    <row r="29" spans="1:9" ht="29.25" customHeight="1">
      <c r="A29" s="63"/>
      <c r="B29" s="225" t="s">
        <v>383</v>
      </c>
      <c r="C29" s="225"/>
      <c r="D29" s="225"/>
      <c r="E29" s="225"/>
      <c r="F29" s="225"/>
      <c r="G29" s="225"/>
      <c r="H29" s="225"/>
      <c r="I29" s="225"/>
    </row>
  </sheetData>
  <mergeCells count="16">
    <mergeCell ref="A1:A2"/>
    <mergeCell ref="B1:B2"/>
    <mergeCell ref="D1:D2"/>
    <mergeCell ref="H1:H2"/>
    <mergeCell ref="A22:I22"/>
    <mergeCell ref="A23:I23"/>
    <mergeCell ref="B25:I25"/>
    <mergeCell ref="D4:H6"/>
    <mergeCell ref="D8:I11"/>
    <mergeCell ref="A20:I20"/>
    <mergeCell ref="A21:I21"/>
    <mergeCell ref="B29:I29"/>
    <mergeCell ref="A26:A27"/>
    <mergeCell ref="B26:B27"/>
    <mergeCell ref="C26:I27"/>
    <mergeCell ref="C28:I28"/>
  </mergeCells>
  <printOptions/>
  <pageMargins left="0.5" right="0.5" top="0.75" bottom="0.75" header="0.5" footer="0.5"/>
  <pageSetup horizontalDpi="600" verticalDpi="600" orientation="portrait" r:id="rId1"/>
  <headerFooter alignWithMargins="0">
    <oddFooter>&amp;C&amp;"Times New Roman,Italic"&amp;8Page 9 of 12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 </cp:lastModifiedBy>
  <cp:lastPrinted>2006-11-24T04:43:46Z</cp:lastPrinted>
  <dcterms:created xsi:type="dcterms:W3CDTF">2005-08-29T00:05:58Z</dcterms:created>
  <dcterms:modified xsi:type="dcterms:W3CDTF">2006-11-29T21:31:59Z</dcterms:modified>
  <cp:category/>
  <cp:version/>
  <cp:contentType/>
  <cp:contentStatus/>
</cp:coreProperties>
</file>