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1"/>
  </bookViews>
  <sheets>
    <sheet name="Income " sheetId="1" r:id="rId1"/>
    <sheet name="Balance Sheet" sheetId="2" r:id="rId2"/>
    <sheet name="Sheet3" sheetId="3" r:id="rId3"/>
  </sheets>
  <definedNames>
    <definedName name="_xlnm.Print_Area" localSheetId="1">'Balance Sheet'!$A$1:$G$63</definedName>
    <definedName name="_xlnm.Print_Area" localSheetId="0">'Income '!$A$1:$H$74</definedName>
  </definedNames>
  <calcPr fullCalcOnLoad="1"/>
</workbook>
</file>

<file path=xl/sharedStrings.xml><?xml version="1.0" encoding="utf-8"?>
<sst xmlns="http://schemas.openxmlformats.org/spreadsheetml/2006/main" count="139" uniqueCount="119">
  <si>
    <t>C.I. HOLDINGS BERHAD</t>
  </si>
  <si>
    <t>(37918 A)</t>
  </si>
  <si>
    <t>(Incorporated in Malaysia)</t>
  </si>
  <si>
    <t xml:space="preserve">Year </t>
  </si>
  <si>
    <t xml:space="preserve">Quarter </t>
  </si>
  <si>
    <t>Current</t>
  </si>
  <si>
    <t xml:space="preserve">Current </t>
  </si>
  <si>
    <t>Year</t>
  </si>
  <si>
    <t>Preceding</t>
  </si>
  <si>
    <t>Preceding Year</t>
  </si>
  <si>
    <t xml:space="preserve">Corresponding </t>
  </si>
  <si>
    <t>Period</t>
  </si>
  <si>
    <t>RM ' 000</t>
  </si>
  <si>
    <t>(b)</t>
  </si>
  <si>
    <t>Investment income</t>
  </si>
  <si>
    <t>Depreciation and amortisation</t>
  </si>
  <si>
    <t>(c)</t>
  </si>
  <si>
    <t>(d)</t>
  </si>
  <si>
    <t>(e)</t>
  </si>
  <si>
    <t>interests and extraordinary items</t>
  </si>
  <si>
    <t>(f)</t>
  </si>
  <si>
    <t>(g)</t>
  </si>
  <si>
    <t>(h)</t>
  </si>
  <si>
    <t>(i)</t>
  </si>
  <si>
    <t>(ii) Less minority interests</t>
  </si>
  <si>
    <t>(j)</t>
  </si>
  <si>
    <t>(k)</t>
  </si>
  <si>
    <t>(i) Extraordinary items</t>
  </si>
  <si>
    <t>(iii) Extraordinary items attributable</t>
  </si>
  <si>
    <t xml:space="preserve">     to members of the company</t>
  </si>
  <si>
    <t>(l)</t>
  </si>
  <si>
    <t>members of the company</t>
  </si>
  <si>
    <t xml:space="preserve">    ordinary shares) (sen)</t>
  </si>
  <si>
    <t>(incorporated in Malaysia)</t>
  </si>
  <si>
    <t>As At</t>
  </si>
  <si>
    <t>Quarter</t>
  </si>
  <si>
    <t>Financial</t>
  </si>
  <si>
    <t>Year End</t>
  </si>
  <si>
    <t>Current Assets</t>
  </si>
  <si>
    <t>Current Liabilities</t>
  </si>
  <si>
    <t xml:space="preserve">   </t>
  </si>
  <si>
    <t>Reserves</t>
  </si>
  <si>
    <t xml:space="preserve">   Proposed dividend</t>
  </si>
  <si>
    <t>Corresponding</t>
  </si>
  <si>
    <t>INDIVIDUAL QUARTER</t>
  </si>
  <si>
    <t>CUMULATIVE QUARTER</t>
  </si>
  <si>
    <t>check</t>
  </si>
  <si>
    <t>Net Current (Liabilities)/Assets</t>
  </si>
  <si>
    <t>company</t>
  </si>
  <si>
    <t>CONSOLIDATED INCOME STATEMENT</t>
  </si>
  <si>
    <t>(THE FIGURES HAVE NOT BEEN AUDITED)</t>
  </si>
  <si>
    <t>To date</t>
  </si>
  <si>
    <t>Finance cost</t>
  </si>
  <si>
    <t>Profit/(loss) before finance cost,</t>
  </si>
  <si>
    <t xml:space="preserve">Profit/(loss) before income tax, minority </t>
  </si>
  <si>
    <t xml:space="preserve">Share of profit of associated </t>
  </si>
  <si>
    <t>Profit/(loss) before income tax, minority</t>
  </si>
  <si>
    <t>Income tax</t>
  </si>
  <si>
    <t>(i) Profit/(loss) after income tax</t>
  </si>
  <si>
    <t xml:space="preserve">    before deducting minority interests</t>
  </si>
  <si>
    <t>Pre-acquisition profit/(loss)</t>
  </si>
  <si>
    <t>Net profit/(loss) from ordinary activities</t>
  </si>
  <si>
    <t>attributable to members of the company</t>
  </si>
  <si>
    <t>(m)</t>
  </si>
  <si>
    <t>Net profit/(loss) attributable to</t>
  </si>
  <si>
    <t>Earnings per share based on 2(m)</t>
  </si>
  <si>
    <t>above after deducting any provision</t>
  </si>
  <si>
    <t>Property, plant and equipment</t>
  </si>
  <si>
    <t>Investment property</t>
  </si>
  <si>
    <t>Goodwill on consolidation</t>
  </si>
  <si>
    <t>Other long term assets</t>
  </si>
  <si>
    <t>Intangible assets</t>
  </si>
  <si>
    <t xml:space="preserve">   Inventories</t>
  </si>
  <si>
    <t xml:space="preserve">   Trade receivables</t>
  </si>
  <si>
    <t>Investment in associated company</t>
  </si>
  <si>
    <t xml:space="preserve">   Other debtors</t>
  </si>
  <si>
    <t>Trade payables</t>
  </si>
  <si>
    <t xml:space="preserve">   Other payables</t>
  </si>
  <si>
    <t>Short term borrowings</t>
  </si>
  <si>
    <t>CONSOLIDATED BALANCE SHEET</t>
  </si>
  <si>
    <t>Deferred taxation</t>
  </si>
  <si>
    <t>Long term investments</t>
  </si>
  <si>
    <t xml:space="preserve">   Provision for taxation</t>
  </si>
  <si>
    <t>Share capital</t>
  </si>
  <si>
    <t>Other long term liabilities</t>
  </si>
  <si>
    <t>QUARTERLY REPORT ON CONSOLIDATED RESULTS FOR THE</t>
  </si>
  <si>
    <t>Minority interests</t>
  </si>
  <si>
    <t xml:space="preserve">QUARTERLY REPORT ON CONSOLIDATED RESULTS FOR THE </t>
  </si>
  <si>
    <t>3</t>
  </si>
  <si>
    <t>Revenue</t>
  </si>
  <si>
    <t xml:space="preserve">Other income </t>
  </si>
  <si>
    <t xml:space="preserve">depreciation and amortisation, </t>
  </si>
  <si>
    <t>exceptional items, income tax, minority</t>
  </si>
  <si>
    <t>for preference dividends, if any:-</t>
  </si>
  <si>
    <t xml:space="preserve">      shares) (sen)</t>
  </si>
  <si>
    <t>(a)</t>
  </si>
  <si>
    <t>1</t>
  </si>
  <si>
    <t>2</t>
  </si>
  <si>
    <t>Basic (based on 57,377,835</t>
  </si>
  <si>
    <t>Fully diluted (based on ordinary</t>
  </si>
  <si>
    <t>Shareholders' funds</t>
  </si>
  <si>
    <t>Share premium</t>
  </si>
  <si>
    <t>Revaluation reserve</t>
  </si>
  <si>
    <t>Capital reserve</t>
  </si>
  <si>
    <t>Statutory reserve</t>
  </si>
  <si>
    <t>Retained profit</t>
  </si>
  <si>
    <t>Others</t>
  </si>
  <si>
    <t>Net tangible assets per share (RM)</t>
  </si>
  <si>
    <t xml:space="preserve">   Deposits, bank balances and cash</t>
  </si>
  <si>
    <t>30.6.2001</t>
  </si>
  <si>
    <t>(Audited)</t>
  </si>
  <si>
    <t>(Unaudited)</t>
  </si>
  <si>
    <t xml:space="preserve">As At </t>
  </si>
  <si>
    <t>End of</t>
  </si>
  <si>
    <t>FINANCIAL QUARTER ENDED 31 MARCH 2002</t>
  </si>
  <si>
    <t>31.03.2002</t>
  </si>
  <si>
    <t>31.03.2001</t>
  </si>
  <si>
    <t>Exceptional item</t>
  </si>
  <si>
    <t>Long term borrowing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</si>
</sst>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  <numFmt numFmtId="167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center"/>
    </xf>
    <xf numFmtId="165" fontId="1" fillId="0" borderId="0" xfId="15" applyNumberFormat="1" applyFont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165" fontId="0" fillId="0" borderId="0" xfId="15" applyNumberFormat="1" applyFont="1" applyFill="1" applyBorder="1" applyAlignment="1">
      <alignment horizontal="center"/>
    </xf>
    <xf numFmtId="165" fontId="0" fillId="0" borderId="0" xfId="15" applyNumberFormat="1" applyAlignment="1">
      <alignment horizontal="right"/>
    </xf>
    <xf numFmtId="165" fontId="0" fillId="0" borderId="0" xfId="15" applyNumberFormat="1" applyAlignment="1">
      <alignment horizontal="left"/>
    </xf>
    <xf numFmtId="43" fontId="0" fillId="0" borderId="0" xfId="15" applyNumberFormat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Font="1" applyAlignment="1">
      <alignment/>
    </xf>
    <xf numFmtId="165" fontId="0" fillId="0" borderId="0" xfId="15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Font="1" applyAlignment="1" quotePrefix="1">
      <alignment/>
    </xf>
    <xf numFmtId="164" fontId="0" fillId="0" borderId="0" xfId="15" applyNumberFormat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 horizontal="left"/>
    </xf>
    <xf numFmtId="165" fontId="0" fillId="0" borderId="0" xfId="15" applyNumberFormat="1" applyFont="1" applyAlignment="1">
      <alignment horizontal="left" indent="1"/>
    </xf>
    <xf numFmtId="165" fontId="1" fillId="0" borderId="0" xfId="15" applyNumberFormat="1" applyFont="1" applyAlignment="1" quotePrefix="1">
      <alignment horizontal="center"/>
    </xf>
    <xf numFmtId="165" fontId="3" fillId="0" borderId="0" xfId="15" applyNumberFormat="1" applyFont="1" applyAlignment="1">
      <alignment horizontal="center"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0" xfId="15" applyNumberFormat="1" applyFont="1" applyAlignment="1" quotePrefix="1">
      <alignment horizontal="left"/>
    </xf>
    <xf numFmtId="165" fontId="0" fillId="0" borderId="0" xfId="15" applyNumberFormat="1" applyFont="1" applyAlignment="1" quotePrefix="1">
      <alignment horizontal="right"/>
    </xf>
    <xf numFmtId="165" fontId="0" fillId="0" borderId="0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165" fontId="1" fillId="0" borderId="0" xfId="15" applyNumberFormat="1" applyFont="1" applyAlignment="1">
      <alignment horizontal="center"/>
    </xf>
    <xf numFmtId="165" fontId="3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workbookViewId="0" topLeftCell="A24">
      <selection activeCell="G45" sqref="G45"/>
    </sheetView>
  </sheetViews>
  <sheetFormatPr defaultColWidth="9.140625" defaultRowHeight="12.75"/>
  <cols>
    <col min="1" max="1" width="3.7109375" style="1" customWidth="1"/>
    <col min="2" max="2" width="4.57421875" style="1" customWidth="1"/>
    <col min="3" max="3" width="34.8515625" style="1" customWidth="1"/>
    <col min="4" max="4" width="13.7109375" style="1" customWidth="1"/>
    <col min="5" max="5" width="14.28125" style="1" customWidth="1"/>
    <col min="6" max="6" width="2.00390625" style="1" customWidth="1"/>
    <col min="7" max="7" width="13.7109375" style="1" customWidth="1"/>
    <col min="8" max="8" width="14.421875" style="1" customWidth="1"/>
    <col min="9" max="9" width="12.7109375" style="1" hidden="1" customWidth="1"/>
    <col min="10" max="10" width="10.421875" style="1" hidden="1" customWidth="1"/>
    <col min="11" max="16384" width="9.140625" style="1" customWidth="1"/>
  </cols>
  <sheetData>
    <row r="1" spans="1:8" ht="18">
      <c r="A1" s="29" t="s">
        <v>0</v>
      </c>
      <c r="B1" s="29"/>
      <c r="C1" s="29"/>
      <c r="D1" s="29"/>
      <c r="E1" s="29"/>
      <c r="F1" s="29"/>
      <c r="G1" s="29"/>
      <c r="H1" s="29"/>
    </row>
    <row r="2" spans="1:8" ht="12.75">
      <c r="A2" s="30" t="s">
        <v>1</v>
      </c>
      <c r="B2" s="30"/>
      <c r="C2" s="30"/>
      <c r="D2" s="30"/>
      <c r="E2" s="30"/>
      <c r="F2" s="30"/>
      <c r="G2" s="30"/>
      <c r="H2" s="30"/>
    </row>
    <row r="3" spans="1:8" ht="12.75">
      <c r="A3" s="30" t="s">
        <v>2</v>
      </c>
      <c r="B3" s="30"/>
      <c r="C3" s="30"/>
      <c r="D3" s="30"/>
      <c r="E3" s="30"/>
      <c r="F3" s="30"/>
      <c r="G3" s="30"/>
      <c r="H3" s="30"/>
    </row>
    <row r="5" spans="1:8" ht="12.75">
      <c r="A5" s="31" t="s">
        <v>87</v>
      </c>
      <c r="B5" s="31"/>
      <c r="C5" s="31"/>
      <c r="D5" s="31"/>
      <c r="E5" s="31"/>
      <c r="F5" s="31"/>
      <c r="G5" s="31"/>
      <c r="H5" s="31"/>
    </row>
    <row r="6" spans="1:8" ht="12.75">
      <c r="A6" s="31" t="s">
        <v>114</v>
      </c>
      <c r="B6" s="31"/>
      <c r="C6" s="31"/>
      <c r="D6" s="31"/>
      <c r="E6" s="31"/>
      <c r="F6" s="31"/>
      <c r="G6" s="31"/>
      <c r="H6" s="31"/>
    </row>
    <row r="8" spans="1:8" ht="12.75">
      <c r="A8" s="31" t="s">
        <v>49</v>
      </c>
      <c r="B8" s="31"/>
      <c r="C8" s="31"/>
      <c r="D8" s="31"/>
      <c r="E8" s="31"/>
      <c r="F8" s="31"/>
      <c r="G8" s="31"/>
      <c r="H8" s="31"/>
    </row>
    <row r="9" spans="1:8" ht="12.75">
      <c r="A9" s="31" t="s">
        <v>50</v>
      </c>
      <c r="B9" s="31"/>
      <c r="C9" s="31"/>
      <c r="D9" s="31"/>
      <c r="E9" s="31"/>
      <c r="F9" s="31"/>
      <c r="G9" s="31"/>
      <c r="H9" s="31"/>
    </row>
    <row r="10" spans="1:8" ht="12.75">
      <c r="A10" s="3"/>
      <c r="B10" s="3"/>
      <c r="C10" s="3"/>
      <c r="D10" s="3"/>
      <c r="E10" s="3"/>
      <c r="F10" s="3"/>
      <c r="G10" s="3"/>
      <c r="H10" s="3"/>
    </row>
    <row r="12" spans="4:8" ht="12.75">
      <c r="D12" s="32" t="s">
        <v>44</v>
      </c>
      <c r="E12" s="32"/>
      <c r="F12" s="23"/>
      <c r="G12" s="32" t="s">
        <v>45</v>
      </c>
      <c r="H12" s="32"/>
    </row>
    <row r="13" spans="4:8" ht="12.75">
      <c r="D13" s="2" t="s">
        <v>5</v>
      </c>
      <c r="E13" s="2" t="s">
        <v>9</v>
      </c>
      <c r="F13" s="2"/>
      <c r="G13" s="2" t="s">
        <v>6</v>
      </c>
      <c r="H13" s="2" t="s">
        <v>9</v>
      </c>
    </row>
    <row r="14" spans="4:8" ht="12.75">
      <c r="D14" s="2" t="s">
        <v>3</v>
      </c>
      <c r="E14" s="2" t="s">
        <v>43</v>
      </c>
      <c r="F14" s="2"/>
      <c r="G14" s="2" t="s">
        <v>7</v>
      </c>
      <c r="H14" s="2" t="s">
        <v>10</v>
      </c>
    </row>
    <row r="15" spans="4:8" ht="12.75">
      <c r="D15" s="2" t="s">
        <v>4</v>
      </c>
      <c r="E15" s="2" t="s">
        <v>35</v>
      </c>
      <c r="F15" s="2"/>
      <c r="G15" s="19" t="s">
        <v>51</v>
      </c>
      <c r="H15" s="2" t="s">
        <v>11</v>
      </c>
    </row>
    <row r="16" spans="4:8" ht="12.75">
      <c r="D16" s="4" t="s">
        <v>115</v>
      </c>
      <c r="E16" s="4" t="s">
        <v>116</v>
      </c>
      <c r="F16" s="4"/>
      <c r="G16" s="4" t="str">
        <f>+D16</f>
        <v>31.03.2002</v>
      </c>
      <c r="H16" s="4" t="str">
        <f>+E16</f>
        <v>31.03.2001</v>
      </c>
    </row>
    <row r="17" spans="4:8" ht="12.75">
      <c r="D17" s="5" t="s">
        <v>12</v>
      </c>
      <c r="E17" s="5" t="s">
        <v>12</v>
      </c>
      <c r="F17" s="5"/>
      <c r="G17" s="5" t="s">
        <v>12</v>
      </c>
      <c r="H17" s="5" t="s">
        <v>12</v>
      </c>
    </row>
    <row r="19" spans="1:8" ht="12.75">
      <c r="A19" s="27" t="s">
        <v>96</v>
      </c>
      <c r="B19" s="9" t="s">
        <v>95</v>
      </c>
      <c r="C19" s="10" t="s">
        <v>89</v>
      </c>
      <c r="D19" s="24">
        <v>5626</v>
      </c>
      <c r="E19" s="24">
        <v>9895</v>
      </c>
      <c r="G19" s="24">
        <v>19120</v>
      </c>
      <c r="H19" s="24">
        <v>74296</v>
      </c>
    </row>
    <row r="21" spans="2:8" ht="12.75">
      <c r="B21" s="6" t="s">
        <v>13</v>
      </c>
      <c r="C21" s="1" t="s">
        <v>14</v>
      </c>
      <c r="D21" s="24">
        <v>0</v>
      </c>
      <c r="E21" s="24">
        <v>0</v>
      </c>
      <c r="G21" s="24">
        <v>0</v>
      </c>
      <c r="H21" s="24">
        <v>0</v>
      </c>
    </row>
    <row r="22" spans="1:2" ht="12.75">
      <c r="A22" s="6"/>
      <c r="B22" s="6"/>
    </row>
    <row r="23" spans="2:8" ht="12.75">
      <c r="B23" s="6" t="s">
        <v>16</v>
      </c>
      <c r="C23" s="10" t="s">
        <v>90</v>
      </c>
      <c r="D23" s="24">
        <v>156</v>
      </c>
      <c r="E23" s="24">
        <v>659</v>
      </c>
      <c r="F23" s="11"/>
      <c r="G23" s="24">
        <v>565</v>
      </c>
      <c r="H23" s="24">
        <v>1028</v>
      </c>
    </row>
    <row r="24" spans="2:8" ht="12.75">
      <c r="B24" s="6"/>
      <c r="D24" s="11"/>
      <c r="E24" s="11"/>
      <c r="F24" s="11"/>
      <c r="G24" s="11"/>
      <c r="H24" s="11"/>
    </row>
    <row r="25" spans="1:3" ht="12.75">
      <c r="A25" s="14" t="s">
        <v>97</v>
      </c>
      <c r="B25" s="9" t="s">
        <v>95</v>
      </c>
      <c r="C25" s="10" t="s">
        <v>53</v>
      </c>
    </row>
    <row r="26" ht="12.75">
      <c r="C26" s="10" t="s">
        <v>91</v>
      </c>
    </row>
    <row r="27" ht="12.75">
      <c r="C27" s="10" t="s">
        <v>92</v>
      </c>
    </row>
    <row r="28" spans="3:8" ht="12.75">
      <c r="C28" s="10" t="s">
        <v>19</v>
      </c>
      <c r="D28" s="1">
        <v>-65</v>
      </c>
      <c r="E28" s="1">
        <v>-662</v>
      </c>
      <c r="G28" s="1">
        <v>-163</v>
      </c>
      <c r="H28" s="1">
        <v>-444</v>
      </c>
    </row>
    <row r="30" spans="2:8" ht="12.75">
      <c r="B30" s="6" t="s">
        <v>13</v>
      </c>
      <c r="C30" s="10" t="s">
        <v>52</v>
      </c>
      <c r="D30" s="1">
        <v>-8012</v>
      </c>
      <c r="E30" s="1">
        <v>-7095</v>
      </c>
      <c r="G30" s="1">
        <v>-22561</v>
      </c>
      <c r="H30" s="1">
        <v>-13486</v>
      </c>
    </row>
    <row r="31" ht="12.75">
      <c r="B31" s="6"/>
    </row>
    <row r="32" spans="2:8" ht="12.75">
      <c r="B32" s="6" t="s">
        <v>16</v>
      </c>
      <c r="C32" s="1" t="s">
        <v>15</v>
      </c>
      <c r="D32" s="1">
        <v>-322</v>
      </c>
      <c r="E32" s="1">
        <v>-1032</v>
      </c>
      <c r="G32" s="1">
        <v>-994</v>
      </c>
      <c r="H32" s="1">
        <v>-4236</v>
      </c>
    </row>
    <row r="34" spans="2:8" ht="12.75">
      <c r="B34" s="6" t="s">
        <v>17</v>
      </c>
      <c r="C34" s="10" t="s">
        <v>117</v>
      </c>
      <c r="D34" s="11">
        <v>-1654</v>
      </c>
      <c r="E34" s="11">
        <v>0</v>
      </c>
      <c r="F34" s="11"/>
      <c r="G34" s="11">
        <v>-1654</v>
      </c>
      <c r="H34" s="11">
        <v>1100</v>
      </c>
    </row>
    <row r="35" spans="4:8" ht="12.75">
      <c r="D35" s="24"/>
      <c r="E35" s="24"/>
      <c r="F35" s="11"/>
      <c r="G35" s="24"/>
      <c r="H35" s="24"/>
    </row>
    <row r="36" spans="2:3" ht="12.75">
      <c r="B36" s="6" t="s">
        <v>18</v>
      </c>
      <c r="C36" s="10" t="s">
        <v>54</v>
      </c>
    </row>
    <row r="37" spans="3:8" ht="12.75">
      <c r="C37" s="10" t="s">
        <v>19</v>
      </c>
      <c r="D37" s="1">
        <f>SUM(D28:D34)</f>
        <v>-10053</v>
      </c>
      <c r="E37" s="1">
        <f>SUM(E28:E34)</f>
        <v>-8789</v>
      </c>
      <c r="G37" s="1">
        <f>SUM(G28:G34)</f>
        <v>-25372</v>
      </c>
      <c r="H37" s="1">
        <f>SUM(H28:H34)</f>
        <v>-17066</v>
      </c>
    </row>
    <row r="39" spans="2:3" ht="12.75">
      <c r="B39" s="6" t="s">
        <v>20</v>
      </c>
      <c r="C39" s="10" t="s">
        <v>55</v>
      </c>
    </row>
    <row r="40" spans="3:8" ht="12.75">
      <c r="C40" s="10" t="s">
        <v>48</v>
      </c>
      <c r="D40" s="11">
        <v>6367</v>
      </c>
      <c r="E40" s="11">
        <v>6339</v>
      </c>
      <c r="F40" s="11"/>
      <c r="G40" s="11">
        <v>17808</v>
      </c>
      <c r="H40" s="11">
        <v>12927</v>
      </c>
    </row>
    <row r="41" spans="4:8" ht="12.75">
      <c r="D41" s="24"/>
      <c r="E41" s="24"/>
      <c r="F41" s="11"/>
      <c r="G41" s="24"/>
      <c r="H41" s="24"/>
    </row>
    <row r="42" spans="2:3" ht="12.75">
      <c r="B42" s="6" t="s">
        <v>21</v>
      </c>
      <c r="C42" s="10" t="s">
        <v>56</v>
      </c>
    </row>
    <row r="43" spans="3:8" ht="12.75">
      <c r="C43" s="1" t="s">
        <v>19</v>
      </c>
      <c r="D43" s="1">
        <f>SUM(D37:D41)</f>
        <v>-3686</v>
      </c>
      <c r="E43" s="1">
        <f>SUM(E37:E41)</f>
        <v>-2450</v>
      </c>
      <c r="G43" s="1">
        <f>SUM(G37:G41)</f>
        <v>-7564</v>
      </c>
      <c r="H43" s="1">
        <f>SUM(H37:H41)</f>
        <v>-4139</v>
      </c>
    </row>
    <row r="45" spans="2:8" ht="12.75">
      <c r="B45" s="6" t="s">
        <v>22</v>
      </c>
      <c r="C45" s="10" t="s">
        <v>57</v>
      </c>
      <c r="D45" s="11">
        <v>-2266</v>
      </c>
      <c r="E45" s="11">
        <v>-2385</v>
      </c>
      <c r="F45" s="11"/>
      <c r="G45" s="11">
        <v>-6824</v>
      </c>
      <c r="H45" s="11">
        <v>-4518</v>
      </c>
    </row>
    <row r="46" spans="4:8" ht="12.75">
      <c r="D46" s="24"/>
      <c r="E46" s="24"/>
      <c r="F46" s="11"/>
      <c r="G46" s="24"/>
      <c r="H46" s="24"/>
    </row>
    <row r="47" spans="2:3" ht="12.75">
      <c r="B47" s="6" t="s">
        <v>23</v>
      </c>
      <c r="C47" s="20" t="s">
        <v>58</v>
      </c>
    </row>
    <row r="48" spans="3:8" ht="12.75">
      <c r="C48" s="10" t="s">
        <v>59</v>
      </c>
      <c r="D48" s="1">
        <f>SUM(D43:D45)</f>
        <v>-5952</v>
      </c>
      <c r="E48" s="1">
        <f>SUM(E43:E45)</f>
        <v>-4835</v>
      </c>
      <c r="G48" s="1">
        <f>SUM(G43:G45)</f>
        <v>-14388</v>
      </c>
      <c r="H48" s="1">
        <f>SUM(H43:H45)</f>
        <v>-8657</v>
      </c>
    </row>
    <row r="50" spans="3:8" ht="12.75">
      <c r="C50" s="1" t="s">
        <v>24</v>
      </c>
      <c r="D50" s="11">
        <v>41</v>
      </c>
      <c r="E50" s="11">
        <v>518</v>
      </c>
      <c r="F50" s="11"/>
      <c r="G50" s="28">
        <v>141</v>
      </c>
      <c r="H50" s="11">
        <v>689</v>
      </c>
    </row>
    <row r="51" spans="4:8" ht="12.75">
      <c r="D51" s="11"/>
      <c r="E51" s="11"/>
      <c r="F51" s="11"/>
      <c r="G51" s="11"/>
      <c r="H51" s="11"/>
    </row>
    <row r="52" spans="2:8" ht="12.75">
      <c r="B52" s="6" t="s">
        <v>25</v>
      </c>
      <c r="C52" s="10" t="s">
        <v>60</v>
      </c>
      <c r="D52" s="10">
        <v>0</v>
      </c>
      <c r="E52" s="1">
        <v>0</v>
      </c>
      <c r="G52" s="1">
        <v>0</v>
      </c>
      <c r="H52" s="1">
        <v>0</v>
      </c>
    </row>
    <row r="53" spans="2:8" ht="12.75">
      <c r="B53" s="6"/>
      <c r="C53" s="10"/>
      <c r="D53" s="24"/>
      <c r="E53" s="24"/>
      <c r="G53" s="24"/>
      <c r="H53" s="24"/>
    </row>
    <row r="54" spans="2:3" ht="12.75">
      <c r="B54" s="9" t="s">
        <v>26</v>
      </c>
      <c r="C54" s="10" t="s">
        <v>61</v>
      </c>
    </row>
    <row r="55" spans="2:8" ht="12.75">
      <c r="B55" s="6"/>
      <c r="C55" s="10" t="s">
        <v>62</v>
      </c>
      <c r="D55" s="1">
        <f>SUM(D48:D53)</f>
        <v>-5911</v>
      </c>
      <c r="E55" s="1">
        <f>SUM(E48:E53)</f>
        <v>-4317</v>
      </c>
      <c r="G55" s="1">
        <f>SUM(G48:G53)</f>
        <v>-14247</v>
      </c>
      <c r="H55" s="1">
        <f>SUM(H48:H53)</f>
        <v>-7968</v>
      </c>
    </row>
    <row r="57" spans="2:8" ht="12.75">
      <c r="B57" s="9" t="s">
        <v>30</v>
      </c>
      <c r="C57" s="7" t="s">
        <v>27</v>
      </c>
      <c r="D57" s="1">
        <v>0</v>
      </c>
      <c r="E57" s="1">
        <v>0</v>
      </c>
      <c r="G57" s="1">
        <v>0</v>
      </c>
      <c r="H57" s="1">
        <v>0</v>
      </c>
    </row>
    <row r="58" spans="3:8" ht="12.75">
      <c r="C58" s="1" t="s">
        <v>24</v>
      </c>
      <c r="D58" s="1">
        <v>0</v>
      </c>
      <c r="E58" s="1">
        <v>0</v>
      </c>
      <c r="G58" s="1">
        <v>0</v>
      </c>
      <c r="H58" s="1">
        <v>0</v>
      </c>
    </row>
    <row r="59" ht="12.75">
      <c r="C59" s="1" t="s">
        <v>28</v>
      </c>
    </row>
    <row r="60" spans="3:8" ht="12.75">
      <c r="C60" s="1" t="s">
        <v>29</v>
      </c>
      <c r="D60" s="11">
        <v>0</v>
      </c>
      <c r="E60" s="11">
        <v>0</v>
      </c>
      <c r="F60" s="11"/>
      <c r="G60" s="11">
        <v>0</v>
      </c>
      <c r="H60" s="11">
        <v>0</v>
      </c>
    </row>
    <row r="61" spans="4:8" ht="12.75">
      <c r="D61" s="24"/>
      <c r="E61" s="24"/>
      <c r="F61" s="11"/>
      <c r="G61" s="24"/>
      <c r="H61" s="24"/>
    </row>
    <row r="62" spans="2:3" ht="12.75">
      <c r="B62" s="9" t="s">
        <v>63</v>
      </c>
      <c r="C62" s="10" t="s">
        <v>64</v>
      </c>
    </row>
    <row r="63" spans="3:8" ht="13.5" thickBot="1">
      <c r="C63" s="1" t="s">
        <v>31</v>
      </c>
      <c r="D63" s="25">
        <f>+D55+SUM(D57:D60)</f>
        <v>-5911</v>
      </c>
      <c r="E63" s="25">
        <f>+E55+SUM(E57:E60)</f>
        <v>-4317</v>
      </c>
      <c r="G63" s="25">
        <f>+G55+SUM(G57:G60)</f>
        <v>-14247</v>
      </c>
      <c r="H63" s="25">
        <f>+H55+SUM(H57:H60)</f>
        <v>-7968</v>
      </c>
    </row>
    <row r="64" ht="13.5" thickTop="1"/>
    <row r="65" spans="1:2" ht="12.75">
      <c r="A65" s="26" t="s">
        <v>88</v>
      </c>
      <c r="B65" s="10" t="s">
        <v>65</v>
      </c>
    </row>
    <row r="66" ht="12.75">
      <c r="B66" s="10" t="s">
        <v>66</v>
      </c>
    </row>
    <row r="67" ht="12.75">
      <c r="B67" s="10" t="s">
        <v>93</v>
      </c>
    </row>
    <row r="69" spans="2:3" ht="12.75">
      <c r="B69" s="10" t="s">
        <v>95</v>
      </c>
      <c r="C69" s="20" t="s">
        <v>98</v>
      </c>
    </row>
    <row r="70" spans="3:8" ht="12.75">
      <c r="C70" s="1" t="s">
        <v>32</v>
      </c>
      <c r="D70" s="15">
        <f>+D63/57378*100</f>
        <v>-10.301857854926975</v>
      </c>
      <c r="E70" s="15">
        <f>+E63/57378*100</f>
        <v>-7.523789605772248</v>
      </c>
      <c r="F70" s="15"/>
      <c r="G70" s="15">
        <f>+G63/57378*100</f>
        <v>-24.83007424448395</v>
      </c>
      <c r="H70" s="15">
        <f>+H63/57378*100</f>
        <v>-13.886855589250235</v>
      </c>
    </row>
    <row r="72" spans="2:3" ht="12.75">
      <c r="B72" s="10" t="s">
        <v>13</v>
      </c>
      <c r="C72" s="20" t="s">
        <v>99</v>
      </c>
    </row>
    <row r="73" spans="3:8" ht="12.75">
      <c r="C73" s="10" t="s">
        <v>94</v>
      </c>
      <c r="D73" s="1">
        <v>0</v>
      </c>
      <c r="E73" s="1">
        <v>0</v>
      </c>
      <c r="G73" s="1">
        <v>0</v>
      </c>
      <c r="H73" s="1">
        <v>0</v>
      </c>
    </row>
  </sheetData>
  <mergeCells count="9">
    <mergeCell ref="D12:E12"/>
    <mergeCell ref="G12:H12"/>
    <mergeCell ref="A6:H6"/>
    <mergeCell ref="A8:H8"/>
    <mergeCell ref="A9:H9"/>
    <mergeCell ref="A1:H1"/>
    <mergeCell ref="A2:H2"/>
    <mergeCell ref="A3:H3"/>
    <mergeCell ref="A5:H5"/>
  </mergeCells>
  <printOptions horizontalCentered="1"/>
  <pageMargins left="0.75" right="0.75" top="0.5" bottom="0.5" header="0.5" footer="0.2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workbookViewId="0" topLeftCell="A45">
      <selection activeCell="B56" sqref="B56"/>
    </sheetView>
  </sheetViews>
  <sheetFormatPr defaultColWidth="9.140625" defaultRowHeight="12.75"/>
  <cols>
    <col min="1" max="1" width="4.28125" style="1" customWidth="1"/>
    <col min="2" max="2" width="32.28125" style="1" bestFit="1" customWidth="1"/>
    <col min="3" max="3" width="10.7109375" style="1" customWidth="1"/>
    <col min="4" max="4" width="12.57421875" style="1" bestFit="1" customWidth="1"/>
    <col min="5" max="5" width="4.00390625" style="1" customWidth="1"/>
    <col min="6" max="6" width="11.28125" style="1" bestFit="1" customWidth="1"/>
    <col min="7" max="7" width="3.140625" style="1" customWidth="1"/>
    <col min="8" max="16384" width="9.140625" style="1" customWidth="1"/>
  </cols>
  <sheetData>
    <row r="1" spans="1:7" ht="18">
      <c r="A1" s="29" t="s">
        <v>0</v>
      </c>
      <c r="B1" s="29"/>
      <c r="C1" s="29"/>
      <c r="D1" s="29"/>
      <c r="E1" s="29"/>
      <c r="F1" s="29"/>
      <c r="G1" s="29"/>
    </row>
    <row r="2" spans="1:7" ht="12.75">
      <c r="A2" s="30" t="s">
        <v>1</v>
      </c>
      <c r="B2" s="30"/>
      <c r="C2" s="30"/>
      <c r="D2" s="30"/>
      <c r="E2" s="30"/>
      <c r="F2" s="30"/>
      <c r="G2" s="30"/>
    </row>
    <row r="3" spans="1:7" ht="12.75">
      <c r="A3" s="30" t="s">
        <v>33</v>
      </c>
      <c r="B3" s="30"/>
      <c r="C3" s="30"/>
      <c r="D3" s="30"/>
      <c r="E3" s="30"/>
      <c r="F3" s="30"/>
      <c r="G3" s="30"/>
    </row>
    <row r="5" spans="1:7" ht="12.75">
      <c r="A5" s="31" t="s">
        <v>85</v>
      </c>
      <c r="B5" s="31"/>
      <c r="C5" s="31"/>
      <c r="D5" s="31"/>
      <c r="E5" s="31"/>
      <c r="F5" s="31"/>
      <c r="G5" s="31"/>
    </row>
    <row r="6" spans="1:7" ht="12.75">
      <c r="A6" s="31" t="s">
        <v>114</v>
      </c>
      <c r="B6" s="31"/>
      <c r="C6" s="31"/>
      <c r="D6" s="31"/>
      <c r="E6" s="31"/>
      <c r="F6" s="31"/>
      <c r="G6" s="31"/>
    </row>
    <row r="8" spans="1:7" ht="12.75">
      <c r="A8" s="31" t="s">
        <v>79</v>
      </c>
      <c r="B8" s="31"/>
      <c r="C8" s="31"/>
      <c r="D8" s="31"/>
      <c r="E8" s="31"/>
      <c r="F8" s="31"/>
      <c r="G8" s="31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22"/>
      <c r="B10" s="3"/>
      <c r="C10" s="3"/>
      <c r="D10" s="22" t="s">
        <v>111</v>
      </c>
      <c r="E10" s="3"/>
      <c r="F10" s="3" t="s">
        <v>110</v>
      </c>
      <c r="G10" s="3"/>
    </row>
    <row r="11" spans="3:6" ht="12.75">
      <c r="C11" s="2"/>
      <c r="D11" s="19" t="s">
        <v>112</v>
      </c>
      <c r="E11" s="2"/>
      <c r="F11" s="2" t="s">
        <v>34</v>
      </c>
    </row>
    <row r="12" spans="3:6" ht="12.75">
      <c r="C12" s="2"/>
      <c r="D12" s="19" t="s">
        <v>113</v>
      </c>
      <c r="E12" s="2"/>
      <c r="F12" s="2" t="s">
        <v>8</v>
      </c>
    </row>
    <row r="13" spans="3:6" ht="12.75">
      <c r="C13" s="2"/>
      <c r="D13" s="19" t="s">
        <v>5</v>
      </c>
      <c r="E13" s="2"/>
      <c r="F13" s="2" t="s">
        <v>36</v>
      </c>
    </row>
    <row r="14" spans="3:6" ht="12.75">
      <c r="C14" s="2"/>
      <c r="D14" s="2" t="s">
        <v>35</v>
      </c>
      <c r="E14" s="2"/>
      <c r="F14" s="2" t="s">
        <v>37</v>
      </c>
    </row>
    <row r="15" spans="3:6" ht="12.75">
      <c r="C15" s="2"/>
      <c r="D15" s="19" t="s">
        <v>115</v>
      </c>
      <c r="E15" s="2"/>
      <c r="F15" s="19" t="s">
        <v>109</v>
      </c>
    </row>
    <row r="16" spans="3:6" ht="12.75">
      <c r="C16" s="2"/>
      <c r="D16" s="2" t="s">
        <v>12</v>
      </c>
      <c r="E16" s="2"/>
      <c r="F16" s="2" t="s">
        <v>12</v>
      </c>
    </row>
    <row r="18" spans="1:6" ht="12.75">
      <c r="A18" s="1">
        <v>1</v>
      </c>
      <c r="B18" s="10" t="s">
        <v>67</v>
      </c>
      <c r="D18" s="1">
        <v>37272</v>
      </c>
      <c r="F18" s="1">
        <v>35841</v>
      </c>
    </row>
    <row r="19" spans="1:6" ht="12.75">
      <c r="A19" s="1">
        <v>2</v>
      </c>
      <c r="B19" s="10" t="s">
        <v>68</v>
      </c>
      <c r="D19" s="1">
        <v>0</v>
      </c>
      <c r="F19" s="1">
        <v>0</v>
      </c>
    </row>
    <row r="20" spans="1:6" ht="12.75">
      <c r="A20" s="1">
        <v>3</v>
      </c>
      <c r="B20" s="10" t="s">
        <v>74</v>
      </c>
      <c r="D20" s="1">
        <v>469523</v>
      </c>
      <c r="F20" s="1">
        <v>462846</v>
      </c>
    </row>
    <row r="21" spans="1:6" ht="12.75">
      <c r="A21" s="1">
        <v>4</v>
      </c>
      <c r="B21" s="10" t="s">
        <v>81</v>
      </c>
      <c r="D21" s="1">
        <v>0</v>
      </c>
      <c r="F21" s="1">
        <v>0</v>
      </c>
    </row>
    <row r="22" spans="1:6" ht="12.75">
      <c r="A22" s="1">
        <v>5</v>
      </c>
      <c r="B22" s="10" t="s">
        <v>69</v>
      </c>
      <c r="D22" s="1">
        <v>20777</v>
      </c>
      <c r="F22" s="1">
        <v>20777</v>
      </c>
    </row>
    <row r="23" spans="1:6" ht="12.75">
      <c r="A23" s="1">
        <v>6</v>
      </c>
      <c r="B23" s="10" t="s">
        <v>71</v>
      </c>
      <c r="D23" s="1">
        <v>0</v>
      </c>
      <c r="F23" s="1">
        <v>0</v>
      </c>
    </row>
    <row r="24" spans="1:6" ht="12.75">
      <c r="A24" s="1">
        <v>7</v>
      </c>
      <c r="B24" s="10" t="s">
        <v>70</v>
      </c>
      <c r="D24" s="1">
        <v>0</v>
      </c>
      <c r="F24" s="1">
        <v>0</v>
      </c>
    </row>
    <row r="25" spans="2:6" ht="12.75">
      <c r="B25" s="10"/>
      <c r="D25" s="12">
        <f>SUM(D18:D24)</f>
        <v>527572</v>
      </c>
      <c r="F25" s="12">
        <f>SUM(F18:F24)</f>
        <v>519464</v>
      </c>
    </row>
    <row r="27" spans="1:2" ht="12.75">
      <c r="A27" s="1">
        <v>8</v>
      </c>
      <c r="B27" s="10" t="s">
        <v>38</v>
      </c>
    </row>
    <row r="28" spans="2:6" ht="12.75">
      <c r="B28" s="10" t="s">
        <v>72</v>
      </c>
      <c r="D28" s="16">
        <v>8659</v>
      </c>
      <c r="F28" s="16">
        <v>7620</v>
      </c>
    </row>
    <row r="29" spans="2:6" ht="12.75">
      <c r="B29" s="10" t="s">
        <v>73</v>
      </c>
      <c r="D29" s="17">
        <v>43807</v>
      </c>
      <c r="F29" s="17">
        <f>61606-3737</f>
        <v>57869</v>
      </c>
    </row>
    <row r="30" spans="2:6" ht="12.75">
      <c r="B30" s="10" t="s">
        <v>108</v>
      </c>
      <c r="D30" s="17">
        <v>6582</v>
      </c>
      <c r="F30" s="17">
        <v>911</v>
      </c>
    </row>
    <row r="31" spans="2:6" ht="12.75">
      <c r="B31" s="10" t="s">
        <v>75</v>
      </c>
      <c r="D31" s="18">
        <v>2467</v>
      </c>
      <c r="F31" s="18">
        <v>3737</v>
      </c>
    </row>
    <row r="32" spans="3:6" ht="12.75">
      <c r="C32" s="11"/>
      <c r="D32" s="12">
        <f>SUM(D28:D31)</f>
        <v>61515</v>
      </c>
      <c r="E32" s="11"/>
      <c r="F32" s="12">
        <f>SUM(F28:F31)</f>
        <v>70137</v>
      </c>
    </row>
    <row r="34" spans="1:2" ht="12.75">
      <c r="A34" s="1">
        <v>9</v>
      </c>
      <c r="B34" s="10" t="s">
        <v>39</v>
      </c>
    </row>
    <row r="35" spans="2:6" ht="12.75">
      <c r="B35" s="21" t="s">
        <v>76</v>
      </c>
      <c r="D35" s="16">
        <v>2756</v>
      </c>
      <c r="F35" s="16">
        <v>7969</v>
      </c>
    </row>
    <row r="36" spans="2:6" ht="12.75">
      <c r="B36" s="10" t="s">
        <v>77</v>
      </c>
      <c r="D36" s="17">
        <v>99167</v>
      </c>
      <c r="F36" s="17">
        <f>86869+309</f>
        <v>87178</v>
      </c>
    </row>
    <row r="37" spans="2:6" ht="12.75">
      <c r="B37" s="21" t="s">
        <v>78</v>
      </c>
      <c r="D37" s="17">
        <v>22423</v>
      </c>
      <c r="F37" s="17">
        <v>215410</v>
      </c>
    </row>
    <row r="38" spans="2:6" ht="12.75">
      <c r="B38" s="10" t="s">
        <v>82</v>
      </c>
      <c r="D38" s="17">
        <v>1989</v>
      </c>
      <c r="F38" s="17">
        <v>1381</v>
      </c>
    </row>
    <row r="39" spans="2:6" ht="12.75">
      <c r="B39" s="1" t="s">
        <v>42</v>
      </c>
      <c r="D39" s="17">
        <v>0</v>
      </c>
      <c r="F39" s="17">
        <v>287</v>
      </c>
    </row>
    <row r="40" spans="3:6" ht="12.75">
      <c r="C40" s="11"/>
      <c r="D40" s="12">
        <f>SUM(D35:D39)</f>
        <v>126335</v>
      </c>
      <c r="E40" s="11"/>
      <c r="F40" s="12">
        <f>SUM(F35:F39)</f>
        <v>312225</v>
      </c>
    </row>
    <row r="41" ht="12.75">
      <c r="B41" s="1" t="s">
        <v>40</v>
      </c>
    </row>
    <row r="42" spans="1:6" ht="12.75">
      <c r="A42" s="14">
        <v>10</v>
      </c>
      <c r="B42" s="10" t="s">
        <v>47</v>
      </c>
      <c r="D42" s="1">
        <f>+D32-D40</f>
        <v>-64820</v>
      </c>
      <c r="F42" s="1">
        <f>+F32-F40</f>
        <v>-242088</v>
      </c>
    </row>
    <row r="43" spans="4:6" ht="13.5" thickBot="1">
      <c r="D43" s="13">
        <f>+D42+D25</f>
        <v>462752</v>
      </c>
      <c r="F43" s="13">
        <f>+F42+F25</f>
        <v>277376</v>
      </c>
    </row>
    <row r="44" spans="4:6" ht="13.5" thickTop="1">
      <c r="D44" s="11"/>
      <c r="F44" s="11"/>
    </row>
    <row r="45" spans="1:2" ht="12.75">
      <c r="A45" s="1">
        <v>11</v>
      </c>
      <c r="B45" s="10" t="s">
        <v>100</v>
      </c>
    </row>
    <row r="46" spans="2:6" ht="12.75">
      <c r="B46" s="10" t="s">
        <v>83</v>
      </c>
      <c r="D46" s="1">
        <v>57378</v>
      </c>
      <c r="F46" s="1">
        <v>57378</v>
      </c>
    </row>
    <row r="47" ht="12.75">
      <c r="B47" s="1" t="s">
        <v>41</v>
      </c>
    </row>
    <row r="48" spans="2:6" ht="12.75">
      <c r="B48" s="21" t="s">
        <v>101</v>
      </c>
      <c r="D48" s="1">
        <v>1007</v>
      </c>
      <c r="F48" s="1">
        <v>1007</v>
      </c>
    </row>
    <row r="49" spans="2:6" ht="12.75">
      <c r="B49" s="21" t="s">
        <v>102</v>
      </c>
      <c r="D49" s="1">
        <v>0</v>
      </c>
      <c r="F49" s="1">
        <v>0</v>
      </c>
    </row>
    <row r="50" spans="2:6" ht="12.75">
      <c r="B50" s="21" t="s">
        <v>103</v>
      </c>
      <c r="D50" s="1">
        <v>56781</v>
      </c>
      <c r="F50" s="1">
        <v>56781</v>
      </c>
    </row>
    <row r="51" spans="2:6" ht="12.75">
      <c r="B51" s="21" t="s">
        <v>104</v>
      </c>
      <c r="D51" s="1">
        <v>0</v>
      </c>
      <c r="F51" s="1">
        <v>0</v>
      </c>
    </row>
    <row r="52" spans="2:6" ht="12.75">
      <c r="B52" s="21" t="s">
        <v>105</v>
      </c>
      <c r="D52" s="1">
        <v>131134</v>
      </c>
      <c r="F52" s="1">
        <v>145381</v>
      </c>
    </row>
    <row r="53" spans="2:6" ht="12.75">
      <c r="B53" s="21" t="s">
        <v>106</v>
      </c>
      <c r="D53" s="1">
        <v>11520</v>
      </c>
      <c r="F53" s="1">
        <v>11520</v>
      </c>
    </row>
    <row r="55" spans="1:6" ht="12.75">
      <c r="A55" s="1">
        <v>12</v>
      </c>
      <c r="B55" s="10" t="s">
        <v>86</v>
      </c>
      <c r="D55" s="1">
        <v>3099</v>
      </c>
      <c r="F55" s="1">
        <v>3240</v>
      </c>
    </row>
    <row r="56" spans="1:6" ht="12.75">
      <c r="A56" s="14">
        <v>13</v>
      </c>
      <c r="B56" s="10" t="s">
        <v>118</v>
      </c>
      <c r="D56" s="1">
        <v>198000</v>
      </c>
      <c r="F56" s="1">
        <v>0</v>
      </c>
    </row>
    <row r="57" spans="1:6" ht="12.75">
      <c r="A57" s="14">
        <v>14</v>
      </c>
      <c r="B57" s="10" t="s">
        <v>84</v>
      </c>
      <c r="D57" s="1">
        <v>3215</v>
      </c>
      <c r="F57" s="1">
        <v>1417</v>
      </c>
    </row>
    <row r="58" spans="1:6" ht="12.75">
      <c r="A58" s="14">
        <v>15</v>
      </c>
      <c r="B58" s="10" t="s">
        <v>80</v>
      </c>
      <c r="D58" s="1">
        <v>618</v>
      </c>
      <c r="F58" s="1">
        <v>652</v>
      </c>
    </row>
    <row r="59" spans="1:2" ht="12.75">
      <c r="A59" s="14"/>
      <c r="B59" s="10"/>
    </row>
    <row r="60" spans="4:6" ht="13.5" thickBot="1">
      <c r="D60" s="13">
        <f>SUM(D46:D58)</f>
        <v>462752</v>
      </c>
      <c r="F60" s="13">
        <f>SUM(F46:F58)</f>
        <v>277376</v>
      </c>
    </row>
    <row r="61" ht="13.5" thickTop="1"/>
    <row r="62" spans="1:6" ht="12.75">
      <c r="A62" s="14">
        <v>16</v>
      </c>
      <c r="B62" s="10" t="s">
        <v>107</v>
      </c>
      <c r="D62" s="8">
        <f>(+D43-D22-D55-D56-D57-D58)/D46</f>
        <v>4.131252396388859</v>
      </c>
      <c r="F62" s="8">
        <f>(+F43-F22-F55-F56-F57-F58)/F46</f>
        <v>4.3795531388337</v>
      </c>
    </row>
    <row r="64" spans="3:6" ht="12.75">
      <c r="C64" s="1" t="s">
        <v>46</v>
      </c>
      <c r="D64" s="1">
        <f>+D43-D60</f>
        <v>0</v>
      </c>
      <c r="F64" s="1">
        <f>+F43-F60</f>
        <v>0</v>
      </c>
    </row>
  </sheetData>
  <mergeCells count="6">
    <mergeCell ref="A6:G6"/>
    <mergeCell ref="A8:G8"/>
    <mergeCell ref="A1:G1"/>
    <mergeCell ref="A2:G2"/>
    <mergeCell ref="A3:G3"/>
    <mergeCell ref="A5:G5"/>
  </mergeCells>
  <printOptions horizontalCentered="1"/>
  <pageMargins left="1" right="0.75" top="0.75" bottom="1" header="0.5" footer="0.5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1" sqref="H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VIRTUAL</dc:creator>
  <cp:keywords/>
  <dc:description/>
  <cp:lastModifiedBy>Ernst &amp; Young</cp:lastModifiedBy>
  <cp:lastPrinted>2002-05-10T05:08:08Z</cp:lastPrinted>
  <dcterms:created xsi:type="dcterms:W3CDTF">2000-02-11T07:01:48Z</dcterms:created>
  <dcterms:modified xsi:type="dcterms:W3CDTF">2002-05-31T09:55:52Z</dcterms:modified>
  <cp:category/>
  <cp:version/>
  <cp:contentType/>
  <cp:contentStatus/>
</cp:coreProperties>
</file>