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10" windowHeight="7665" activeTab="3"/>
  </bookViews>
  <sheets>
    <sheet name="KFI" sheetId="1" r:id="rId1"/>
    <sheet name="CIS" sheetId="2" r:id="rId2"/>
    <sheet name="CBS" sheetId="3" r:id="rId3"/>
    <sheet name="CCF" sheetId="4" r:id="rId4"/>
    <sheet name="CCIE" sheetId="5" r:id="rId5"/>
  </sheets>
  <definedNames>
    <definedName name="_xlfn.IFERROR" hidden="1">#NAME?</definedName>
    <definedName name="_xlnm.Print_Area" localSheetId="2">'CBS'!$A$1:$F$58</definedName>
    <definedName name="_xlnm.Print_Area" localSheetId="3">'CCF'!$A$1:$F$74</definedName>
    <definedName name="_xlnm.Print_Area" localSheetId="4">'CCIE'!$A$1:$I$72</definedName>
    <definedName name="_xlnm.Print_Area" localSheetId="1">'CIS'!$A$1:$I$59</definedName>
    <definedName name="_xlnm.Print_Area" localSheetId="0">'KFI'!$A$1:$F$46</definedName>
  </definedNames>
  <calcPr fullCalcOnLoad="1"/>
</workbook>
</file>

<file path=xl/comments1.xml><?xml version="1.0" encoding="utf-8"?>
<comments xmlns="http://schemas.openxmlformats.org/spreadsheetml/2006/main">
  <authors>
    <author>LO CHOK WOEN</author>
  </authors>
  <commentList>
    <comment ref="B38" authorId="0">
      <text>
        <r>
          <rPr>
            <b/>
            <sz val="8"/>
            <rFont val="Tahoma"/>
            <family val="2"/>
          </rPr>
          <t>LO CHOK WOEN:</t>
        </r>
        <r>
          <rPr>
            <sz val="8"/>
            <rFont val="Tahoma"/>
            <family val="2"/>
          </rPr>
          <t xml:space="preserve">
Formulas in white font in the event it is required again.</t>
        </r>
      </text>
    </comment>
  </commentList>
</comments>
</file>

<file path=xl/sharedStrings.xml><?xml version="1.0" encoding="utf-8"?>
<sst xmlns="http://schemas.openxmlformats.org/spreadsheetml/2006/main" count="299" uniqueCount="186">
  <si>
    <t>FCW HOLDINGS BERHAD</t>
  </si>
  <si>
    <t>(Company No. : 3116 K)</t>
  </si>
  <si>
    <t>Total</t>
  </si>
  <si>
    <t>RM'000</t>
  </si>
  <si>
    <t>Revenue</t>
  </si>
  <si>
    <t>Cost of Sales</t>
  </si>
  <si>
    <t>Operating Expenses</t>
  </si>
  <si>
    <t>Other Operating Income</t>
  </si>
  <si>
    <t>Taxation</t>
  </si>
  <si>
    <t>Minority Interest</t>
  </si>
  <si>
    <t xml:space="preserve">EPS (sen)  </t>
  </si>
  <si>
    <t>- Basic</t>
  </si>
  <si>
    <t xml:space="preserve">                   </t>
  </si>
  <si>
    <t>- Diluted</t>
  </si>
  <si>
    <t xml:space="preserve"> </t>
  </si>
  <si>
    <t>(Unaudited)</t>
  </si>
  <si>
    <t>Current</t>
  </si>
  <si>
    <t>Comparative</t>
  </si>
  <si>
    <t>Quarter</t>
  </si>
  <si>
    <t>Ended</t>
  </si>
  <si>
    <t>Cumulative</t>
  </si>
  <si>
    <t>To Date</t>
  </si>
  <si>
    <t xml:space="preserve">Gross Profit </t>
  </si>
  <si>
    <t>Gain on Disposal of Property, Plant &amp; Equipment</t>
  </si>
  <si>
    <t>Attributable to:</t>
  </si>
  <si>
    <t xml:space="preserve">Quarter </t>
  </si>
  <si>
    <t>Year</t>
  </si>
  <si>
    <t xml:space="preserve">As At </t>
  </si>
  <si>
    <t>As At</t>
  </si>
  <si>
    <t>(Audited)</t>
  </si>
  <si>
    <t>Property, Plant and Equipment</t>
  </si>
  <si>
    <t>Investment Properties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</si>
  <si>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</si>
  <si>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</si>
  <si>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</si>
  <si>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</si>
  <si>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</si>
  <si>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</si>
  <si>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 xml:space="preserve">Deposits with financial institutions </t>
  </si>
  <si>
    <t>Cash and bank balances</t>
  </si>
  <si>
    <t>Current Liabilities</t>
  </si>
  <si>
    <t>Payables</t>
  </si>
  <si>
    <t>Short-term borrowings and bank overdraft</t>
  </si>
  <si>
    <t>Net Current Assets</t>
  </si>
  <si>
    <t>Share Capital</t>
  </si>
  <si>
    <t>Reserves</t>
  </si>
  <si>
    <t>Shareholders' Equity</t>
  </si>
  <si>
    <t>Long Term Payable</t>
  </si>
  <si>
    <t>ended</t>
  </si>
  <si>
    <t>RM' 000</t>
  </si>
  <si>
    <t>Adjustments for:</t>
  </si>
  <si>
    <t>Non-cash items</t>
  </si>
  <si>
    <t>Share of results in associate</t>
  </si>
  <si>
    <t>Non-operating items</t>
  </si>
  <si>
    <t>Operating profit before working capital changes</t>
  </si>
  <si>
    <t>Net changes in current assets</t>
  </si>
  <si>
    <t>Net changes in current liabilities</t>
  </si>
  <si>
    <t>Interest income received</t>
  </si>
  <si>
    <t>Interest expense paid</t>
  </si>
  <si>
    <t>Proceeds from disposal of :</t>
  </si>
  <si>
    <t>property, plant and equipment</t>
  </si>
  <si>
    <t>investment in associate</t>
  </si>
  <si>
    <t>investment in subsidiary</t>
  </si>
  <si>
    <t>Purchase investment properties</t>
  </si>
  <si>
    <t>Rights issue expenses</t>
  </si>
  <si>
    <t>Proceeds from exercise of warrants 2003/2013</t>
  </si>
  <si>
    <t>Proceeds from rights issue</t>
  </si>
  <si>
    <t>Repayment of short term borrowings</t>
  </si>
  <si>
    <t>Dividend paid to minorities</t>
  </si>
  <si>
    <t>Capital Reduction</t>
  </si>
  <si>
    <t>NET CHANGES IN CASH AND CASH EQUIVALENTS</t>
  </si>
  <si>
    <t>CASH AND CASH EQUIVALENTS AT BEGINNING OF PERIOD</t>
  </si>
  <si>
    <t>CASH AND CASH EQUIVALENTS AT END OF PERIOD</t>
  </si>
  <si>
    <t>Bank Overdraft</t>
  </si>
  <si>
    <t>CONDENSED CONSOLIDATED STATEMENT OF CHANGES IN EQUITY</t>
  </si>
  <si>
    <t>Attributable to Shareholders of the Company</t>
  </si>
  <si>
    <t xml:space="preserve">Share </t>
  </si>
  <si>
    <t>Capital</t>
  </si>
  <si>
    <t xml:space="preserve">Accumulated </t>
  </si>
  <si>
    <t>Minority</t>
  </si>
  <si>
    <t>Interest</t>
  </si>
  <si>
    <t>Equity</t>
  </si>
  <si>
    <t>Period ended</t>
  </si>
  <si>
    <t>Movements during the period:</t>
  </si>
  <si>
    <t>Exercise of warrants 2003/2013</t>
  </si>
  <si>
    <t>Rights issue</t>
  </si>
  <si>
    <t>Capitalization for rights issue</t>
  </si>
  <si>
    <t>Capital cancellation and share consolidation</t>
  </si>
  <si>
    <t>Reversal of surplus revaluation by an associate</t>
  </si>
  <si>
    <t>Utilisation of share premium to reduce</t>
  </si>
  <si>
    <t xml:space="preserve">  accumulated losses</t>
  </si>
  <si>
    <t>Issue of new ordinary shares pursuant to</t>
  </si>
  <si>
    <t xml:space="preserve">  the rights issue</t>
  </si>
  <si>
    <t>Issue of new ordinary shares pursant to</t>
  </si>
  <si>
    <t>(The Condensed Consolidated Statement Of Changes In Equity should be read in conjunction</t>
  </si>
  <si>
    <t>(Company No. : 3116 K )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</si>
  <si>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</si>
  <si>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</si>
  <si>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</si>
  <si>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</si>
  <si>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</si>
  <si>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</si>
  <si>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</si>
  <si>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</si>
  <si>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</si>
  <si>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</si>
  <si>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>ADDITIONAL INFORMATION</t>
  </si>
  <si>
    <t>Profit/(Loss) from operations</t>
  </si>
  <si>
    <t>Gross interest income</t>
  </si>
  <si>
    <t>Gross interest expense</t>
  </si>
  <si>
    <t>Finance Costs</t>
  </si>
  <si>
    <t>Total equity</t>
  </si>
  <si>
    <t>Defferred taxation</t>
  </si>
  <si>
    <t>HP Creditors</t>
  </si>
  <si>
    <t>Total Assets Less Current Liabilities</t>
  </si>
  <si>
    <t>Total Equity And Long Term Liabilities</t>
  </si>
  <si>
    <t>Purchase of subsidiry</t>
  </si>
  <si>
    <t>Repayment of HP Creditors</t>
  </si>
  <si>
    <t>Share</t>
  </si>
  <si>
    <t>Premium</t>
  </si>
  <si>
    <t xml:space="preserve">  Acquired/ Disposal of subsidiary</t>
  </si>
  <si>
    <t>imvestmemt property</t>
  </si>
  <si>
    <t>FY 2010/11</t>
  </si>
  <si>
    <t>At 1st July 2010</t>
  </si>
  <si>
    <t>Tax recoverable</t>
  </si>
  <si>
    <t xml:space="preserve">Non-Distributable </t>
  </si>
  <si>
    <t xml:space="preserve">Distributable </t>
  </si>
  <si>
    <t>Total comprehensive income for the period</t>
  </si>
  <si>
    <t xml:space="preserve">CONDENSED CONSOLIDATED STATEMENT OF CASH FLOW </t>
  </si>
  <si>
    <t>CASH FLOWS FROM OPERATING ACTIVITIES</t>
  </si>
  <si>
    <t>Tax paid</t>
  </si>
  <si>
    <t>CASH FLOW FROM INVESTING ACTIVITY</t>
  </si>
  <si>
    <t>Representing net cash used in investing activity</t>
  </si>
  <si>
    <t>CASH FLOWS FROM FINANCING ACTIVITIES</t>
  </si>
  <si>
    <t>Net cash flow used in financing activities</t>
  </si>
  <si>
    <t>CASH AND CASH EQUIVALENTS COMPRISE :</t>
  </si>
  <si>
    <t>(The Condensed Consolidated Statement of  Cash Flow should be read in conjunction</t>
  </si>
  <si>
    <t>Goodwill</t>
  </si>
  <si>
    <t>Non Current Liabilities</t>
  </si>
  <si>
    <t>(The Condensed Consolidated Statement of Financial Position should be read in conjunction</t>
  </si>
  <si>
    <t xml:space="preserve">CONDENSED CONSOLIDATED STATEMENT OF COMPREHENSIVE INCOME </t>
  </si>
  <si>
    <t xml:space="preserve">Other Comprehensive Income </t>
  </si>
  <si>
    <t>Owner of the Company</t>
  </si>
  <si>
    <t>(The Condensed Consolidated Statement of Comprehensive Income should be read in conjunction</t>
  </si>
  <si>
    <t>Purchase of property, plant and equipment, representing net cash used</t>
  </si>
  <si>
    <t>in investment activity</t>
  </si>
  <si>
    <t>Share of Results in Associate</t>
  </si>
  <si>
    <t>Capital Reserve</t>
  </si>
  <si>
    <t>Premium paid on acquisition of MI</t>
  </si>
  <si>
    <t>Purchase of investment property</t>
  </si>
  <si>
    <t>Purchase of minority interest</t>
  </si>
  <si>
    <t>Net cash flow from acquisition of subsidiary</t>
  </si>
  <si>
    <t>Profit</t>
  </si>
  <si>
    <t xml:space="preserve"> Premium paid on acquisition of minority interests</t>
  </si>
  <si>
    <t xml:space="preserve"> Acquisition of subsidiary</t>
  </si>
  <si>
    <t>2011</t>
  </si>
  <si>
    <t>Proceeds from disposal of quoted shares</t>
  </si>
  <si>
    <t>Deferred Tax</t>
  </si>
  <si>
    <t>Total Comprehensive Income for the period</t>
  </si>
  <si>
    <t>Derivative assets</t>
  </si>
  <si>
    <t>FOR THE PERIOD ENDED 30 SEPTEMBER 2011</t>
  </si>
  <si>
    <t>30th September 2011</t>
  </si>
  <si>
    <t>At 1st July 2011</t>
  </si>
  <si>
    <t>At 30th September 2011</t>
  </si>
  <si>
    <t>30th September 2010</t>
  </si>
  <si>
    <t>At 30th September 2010</t>
  </si>
  <si>
    <t xml:space="preserve">  with the Annual Financial Report for the year ended 30 June 2011)</t>
  </si>
  <si>
    <t>3 months</t>
  </si>
  <si>
    <t>(Loss) / Profit before tax</t>
  </si>
  <si>
    <t>Cash generated from operations</t>
  </si>
  <si>
    <t>Net cash generated from operating activities</t>
  </si>
  <si>
    <t>Proceeds from short-term borrowings</t>
  </si>
  <si>
    <t>FY 2011/12</t>
  </si>
  <si>
    <t>3 Months</t>
  </si>
  <si>
    <t>Summary of Key Financial Information for the period ended 30 September 2011</t>
  </si>
  <si>
    <t>30/9/2011</t>
  </si>
  <si>
    <t>30/9/2010</t>
  </si>
  <si>
    <t>(Loss)/Profit for the period</t>
  </si>
  <si>
    <t xml:space="preserve">(Loss)/Profit attributable to the ordinary equity holders of the parent </t>
  </si>
  <si>
    <t>Basic (loss)/earnings per share (sen)</t>
  </si>
  <si>
    <t>(Loss) / Profit  From Operations</t>
  </si>
  <si>
    <t>(Loss) / Profit Before Tax</t>
  </si>
  <si>
    <t>(Loss) / Profit for The Period</t>
  </si>
  <si>
    <t>CONDENSED CONSOLIDATED STATEMENT OF FINANCIAL POSITION AS AT 30 SEPTEMBER 2011</t>
  </si>
  <si>
    <t>FOR THE QUARTER ENDED 30 SEPTEMBER 2011</t>
  </si>
  <si>
    <t>Purchase of property, plant and equipment, representing net cashused in investing activity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</si>
</sst>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\ #,##0_);\(&quot;RM&quot;\ #,##0\)"/>
    <numFmt numFmtId="179" formatCode="&quot;RM&quot;\ #,##0_);[Red]\(&quot;RM&quot;\ #,##0\)"/>
    <numFmt numFmtId="180" formatCode="&quot;RM&quot;\ #,##0.00_);\(&quot;RM&quot;\ #,##0.00\)"/>
    <numFmt numFmtId="181" formatCode="&quot;RM&quot;\ #,##0.00_);[Red]\(&quot;RM&quot;\ #,##0.00\)"/>
    <numFmt numFmtId="182" formatCode="_(&quot;RM&quot;\ * #,##0_);_(&quot;RM&quot;\ * \(#,##0\);_(&quot;RM&quot;\ * &quot;-&quot;_);_(@_)"/>
    <numFmt numFmtId="183" formatCode="_(&quot;RM&quot;\ * #,##0.00_);_(&quot;RM&quot;\ * \(#,##0.00\);_(&quot;RM&quot;\ * &quot;-&quot;??_);_(@_)"/>
    <numFmt numFmtId="184" formatCode="[$-409]d\-mmm;@"/>
    <numFmt numFmtId="185" formatCode="_(* #,##0_);_(* \(#,##0\);_(* &quot;-&quot;??_);_(@_)"/>
    <numFmt numFmtId="186" formatCode="#,##0.000_);\(#,##0.000\)"/>
    <numFmt numFmtId="187" formatCode="_(* #,##0.000_);_(* \(#,##0.000\);_(* &quot;-&quot;??_);_(@_)"/>
    <numFmt numFmtId="188" formatCode="_-* #,##0_-;\-* #,##0_-;_-* &quot;-&quot;??_-;_-@_-"/>
    <numFmt numFmtId="189" formatCode="#,##0.00000_);\(#,##0.00000\)"/>
    <numFmt numFmtId="190" formatCode="_(* #,##0.000_);_(* \(#,##0.000\);_(* &quot;-&quot;???_);_(@_)"/>
    <numFmt numFmtId="191" formatCode="#,##0.0_);\(#,##0.0\)"/>
    <numFmt numFmtId="192" formatCode="_(* #,##0.0_);_(* \(#,##0.0\);_(* &quot;-&quot;?_);_(@_)"/>
    <numFmt numFmtId="193" formatCode="_(* #,##0.0_);_(* \(#,##0.0\);_(* &quot;-&quot;??_);_(@_)"/>
    <numFmt numFmtId="194" formatCode="0.0"/>
    <numFmt numFmtId="195" formatCode="0.0000"/>
    <numFmt numFmtId="196" formatCode="0.000"/>
    <numFmt numFmtId="197" formatCode="#,##0.0000_);\(#,##0.0000\)"/>
    <numFmt numFmtId="198" formatCode="_(* #,##0.0000_);_(* \(#,##0.0000\);_(* &quot;-&quot;??_);_(@_)"/>
    <numFmt numFmtId="199" formatCode="_(* #,##0.000000_);_(* \(#,##0.000000\);_(* &quot;-&quot;???_);_(@_)"/>
    <numFmt numFmtId="200" formatCode="_(* #,##0.00000_);_(* \(#,##0.00000\);_(* &quot;-&quot;??_);_(@_)"/>
    <numFmt numFmtId="201" formatCode="_(* #,##0.000000_);_(* \(#,##0.000000\);_(* &quot;-&quot;??_);_(@_)"/>
    <numFmt numFmtId="202" formatCode="[$-409]dddd\,\ mmmm\ dd\,\ yyyy"/>
    <numFmt numFmtId="203" formatCode="#,##0.000000_);\(#,##0.000000\)"/>
    <numFmt numFmtId="204" formatCode="_(* #,##0.0000_);_(* \(#,##0.0000\);_(* &quot;-&quot;???_);_(@_)"/>
    <numFmt numFmtId="205" formatCode="_(* #,##0.0000_);_(* \(#,##0.0000\);_(* &quot;-&quot;????_);_(@_)"/>
    <numFmt numFmtId="206" formatCode="[$-409]m/d/yy\ h:mm\ AM/PM;@"/>
    <numFmt numFmtId="207" formatCode="0.00_);[Red]\(0.00\)"/>
    <numFmt numFmtId="208" formatCode="0_)"/>
    <numFmt numFmtId="209" formatCode="0.0%"/>
  </numFmts>
  <fonts count="3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14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8" applyNumberFormat="0" applyFill="0" applyAlignment="0" applyProtection="0"/>
    <xf numFmtId="0" fontId="30" fillId="22" borderId="0" applyNumberFormat="0" applyBorder="0" applyAlignment="0" applyProtection="0"/>
    <xf numFmtId="0" fontId="0" fillId="23" borderId="9" applyNumberFormat="0" applyFont="0" applyAlignment="0" applyProtection="0"/>
    <xf numFmtId="0" fontId="31" fillId="20" borderId="10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5" fontId="2" fillId="0" borderId="0" xfId="42" applyNumberFormat="1" applyFont="1" applyAlignment="1" applyProtection="1">
      <alignment/>
      <protection/>
    </xf>
    <xf numFmtId="43" fontId="2" fillId="0" borderId="0" xfId="42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 quotePrefix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85" fontId="2" fillId="0" borderId="0" xfId="42" applyNumberFormat="1" applyFont="1" applyFill="1" applyAlignment="1" applyProtection="1">
      <alignment/>
      <protection/>
    </xf>
    <xf numFmtId="43" fontId="2" fillId="0" borderId="0" xfId="42" applyFont="1" applyFill="1" applyAlignment="1" applyProtection="1">
      <alignment/>
      <protection/>
    </xf>
    <xf numFmtId="43" fontId="2" fillId="0" borderId="0" xfId="42" applyFont="1" applyBorder="1" applyAlignment="1" applyProtection="1">
      <alignment/>
      <protection/>
    </xf>
    <xf numFmtId="185" fontId="2" fillId="0" borderId="0" xfId="42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13" xfId="0" applyNumberFormat="1" applyFont="1" applyBorder="1" applyAlignment="1" applyProtection="1" quotePrefix="1">
      <alignment/>
      <protection/>
    </xf>
    <xf numFmtId="37" fontId="2" fillId="0" borderId="0" xfId="42" applyNumberFormat="1" applyFont="1" applyAlignment="1" applyProtection="1">
      <alignment/>
      <protection/>
    </xf>
    <xf numFmtId="185" fontId="2" fillId="0" borderId="0" xfId="42" applyNumberFormat="1" applyFont="1" applyAlignment="1" applyProtection="1">
      <alignment horizontal="right"/>
      <protection/>
    </xf>
    <xf numFmtId="37" fontId="2" fillId="0" borderId="0" xfId="42" applyNumberFormat="1" applyFont="1" applyAlignment="1" applyProtection="1">
      <alignment horizontal="right"/>
      <protection/>
    </xf>
    <xf numFmtId="185" fontId="2" fillId="0" borderId="0" xfId="42" applyNumberFormat="1" applyFont="1" applyFill="1" applyAlignment="1" applyProtection="1">
      <alignment horizontal="right"/>
      <protection/>
    </xf>
    <xf numFmtId="37" fontId="2" fillId="0" borderId="0" xfId="42" applyNumberFormat="1" applyFont="1" applyFill="1" applyAlignment="1" applyProtection="1">
      <alignment/>
      <protection/>
    </xf>
    <xf numFmtId="37" fontId="2" fillId="0" borderId="0" xfId="0" applyNumberFormat="1" applyFont="1" applyAlignment="1" applyProtection="1">
      <alignment wrapText="1"/>
      <protection/>
    </xf>
    <xf numFmtId="0" fontId="2" fillId="0" borderId="0" xfId="42" applyNumberFormat="1" applyFont="1" applyAlignment="1" applyProtection="1">
      <alignment/>
      <protection/>
    </xf>
    <xf numFmtId="37" fontId="2" fillId="0" borderId="14" xfId="42" applyNumberFormat="1" applyFont="1" applyBorder="1" applyAlignment="1" applyProtection="1">
      <alignment/>
      <protection/>
    </xf>
    <xf numFmtId="37" fontId="2" fillId="0" borderId="14" xfId="42" applyNumberFormat="1" applyFont="1" applyFill="1" applyBorder="1" applyAlignment="1" applyProtection="1">
      <alignment/>
      <protection/>
    </xf>
    <xf numFmtId="43" fontId="2" fillId="0" borderId="0" xfId="42" applyFont="1" applyAlignment="1" applyProtection="1">
      <alignment horizontal="right"/>
      <protection/>
    </xf>
    <xf numFmtId="0" fontId="2" fillId="0" borderId="0" xfId="42" applyNumberFormat="1" applyFont="1" applyAlignment="1" applyProtection="1">
      <alignment horizontal="right"/>
      <protection/>
    </xf>
    <xf numFmtId="185" fontId="2" fillId="0" borderId="14" xfId="42" applyNumberFormat="1" applyFont="1" applyBorder="1" applyAlignment="1" applyProtection="1">
      <alignment horizontal="right"/>
      <protection/>
    </xf>
    <xf numFmtId="37" fontId="15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37" fontId="2" fillId="0" borderId="0" xfId="42" applyNumberFormat="1" applyFont="1" applyBorder="1" applyAlignment="1" applyProtection="1">
      <alignment/>
      <protection/>
    </xf>
    <xf numFmtId="37" fontId="2" fillId="0" borderId="0" xfId="42" applyNumberFormat="1" applyFont="1" applyFill="1" applyBorder="1" applyAlignment="1" applyProtection="1">
      <alignment/>
      <protection/>
    </xf>
    <xf numFmtId="37" fontId="2" fillId="0" borderId="0" xfId="42" applyNumberFormat="1" applyFont="1" applyFill="1" applyAlignment="1" applyProtection="1">
      <alignment horizontal="center"/>
      <protection/>
    </xf>
    <xf numFmtId="37" fontId="2" fillId="0" borderId="0" xfId="42" applyNumberFormat="1" applyFont="1" applyBorder="1" applyAlignment="1" applyProtection="1">
      <alignment horizontal="center"/>
      <protection/>
    </xf>
    <xf numFmtId="37" fontId="2" fillId="0" borderId="0" xfId="42" applyNumberFormat="1" applyFont="1" applyAlignment="1" applyProtection="1">
      <alignment horizontal="center"/>
      <protection/>
    </xf>
    <xf numFmtId="15" fontId="2" fillId="0" borderId="0" xfId="42" applyNumberFormat="1" applyFont="1" applyFill="1" applyAlignment="1" applyProtection="1" quotePrefix="1">
      <alignment horizontal="center"/>
      <protection/>
    </xf>
    <xf numFmtId="15" fontId="2" fillId="0" borderId="0" xfId="42" applyNumberFormat="1" applyFont="1" applyAlignment="1" applyProtection="1">
      <alignment horizontal="center"/>
      <protection/>
    </xf>
    <xf numFmtId="37" fontId="2" fillId="0" borderId="13" xfId="42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4" xfId="42" applyNumberFormat="1" applyFont="1" applyFill="1" applyBorder="1" applyAlignment="1" applyProtection="1">
      <alignment/>
      <protection/>
    </xf>
    <xf numFmtId="37" fontId="1" fillId="0" borderId="0" xfId="42" applyNumberFormat="1" applyFont="1" applyFill="1" applyBorder="1" applyAlignment="1" applyProtection="1">
      <alignment/>
      <protection/>
    </xf>
    <xf numFmtId="16" fontId="2" fillId="0" borderId="0" xfId="0" applyNumberFormat="1" applyFont="1" applyAlignment="1" applyProtection="1" quotePrefix="1">
      <alignment horizontal="center"/>
      <protection/>
    </xf>
    <xf numFmtId="16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2" fillId="0" borderId="4" xfId="42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7" fontId="2" fillId="0" borderId="15" xfId="42" applyNumberFormat="1" applyFont="1" applyFill="1" applyBorder="1" applyAlignment="1" applyProtection="1">
      <alignment/>
      <protection/>
    </xf>
    <xf numFmtId="37" fontId="2" fillId="0" borderId="4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16" xfId="42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184" fontId="2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9" fontId="14" fillId="0" borderId="0" xfId="62" applyFont="1" applyFill="1" applyBorder="1" applyAlignment="1" applyProtection="1">
      <alignment/>
      <protection/>
    </xf>
    <xf numFmtId="1" fontId="14" fillId="0" borderId="0" xfId="62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11" fillId="0" borderId="0" xfId="0" applyNumberFormat="1" applyFont="1" applyFill="1" applyAlignment="1" applyProtection="1">
      <alignment/>
      <protection/>
    </xf>
    <xf numFmtId="37" fontId="2" fillId="0" borderId="15" xfId="0" applyNumberFormat="1" applyFont="1" applyFill="1" applyBorder="1" applyAlignment="1" applyProtection="1">
      <alignment/>
      <protection/>
    </xf>
    <xf numFmtId="37" fontId="2" fillId="0" borderId="17" xfId="0" applyNumberFormat="1" applyFont="1" applyFill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35" fillId="0" borderId="0" xfId="0" applyNumberFormat="1" applyFont="1" applyAlignment="1" applyProtection="1">
      <alignment/>
      <protection/>
    </xf>
    <xf numFmtId="197" fontId="35" fillId="0" borderId="0" xfId="0" applyNumberFormat="1" applyFont="1" applyAlignment="1" applyProtection="1">
      <alignment/>
      <protection/>
    </xf>
    <xf numFmtId="37" fontId="35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 horizontal="center" wrapText="1"/>
      <protection/>
    </xf>
    <xf numFmtId="37" fontId="2" fillId="0" borderId="18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Fill="1" applyBorder="1" applyAlignment="1" applyProtection="1" quotePrefix="1">
      <alignment horizontal="center"/>
      <protection/>
    </xf>
    <xf numFmtId="37" fontId="2" fillId="0" borderId="12" xfId="0" applyNumberFormat="1" applyFont="1" applyBorder="1" applyAlignment="1" applyProtection="1">
      <alignment horizontal="right"/>
      <protection/>
    </xf>
    <xf numFmtId="185" fontId="2" fillId="0" borderId="12" xfId="42" applyNumberFormat="1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vertical="top"/>
      <protection/>
    </xf>
    <xf numFmtId="37" fontId="2" fillId="0" borderId="12" xfId="0" applyNumberFormat="1" applyFont="1" applyBorder="1" applyAlignment="1" applyProtection="1">
      <alignment wrapText="1"/>
      <protection/>
    </xf>
    <xf numFmtId="185" fontId="2" fillId="0" borderId="12" xfId="42" applyNumberFormat="1" applyFont="1" applyBorder="1" applyAlignment="1" applyProtection="1">
      <alignment horizontal="right" wrapText="1"/>
      <protection/>
    </xf>
    <xf numFmtId="37" fontId="2" fillId="0" borderId="18" xfId="0" applyNumberFormat="1" applyFont="1" applyBorder="1" applyAlignment="1" applyProtection="1">
      <alignment wrapText="1"/>
      <protection/>
    </xf>
    <xf numFmtId="39" fontId="2" fillId="0" borderId="12" xfId="0" applyNumberFormat="1" applyFont="1" applyBorder="1" applyAlignment="1" applyProtection="1">
      <alignment/>
      <protection/>
    </xf>
    <xf numFmtId="43" fontId="2" fillId="0" borderId="12" xfId="42" applyFont="1" applyBorder="1" applyAlignment="1" applyProtection="1">
      <alignment horizontal="right"/>
      <protection/>
    </xf>
    <xf numFmtId="39" fontId="2" fillId="0" borderId="18" xfId="0" applyNumberFormat="1" applyFont="1" applyBorder="1" applyAlignment="1" applyProtection="1">
      <alignment/>
      <protection/>
    </xf>
    <xf numFmtId="37" fontId="1" fillId="0" borderId="12" xfId="42" applyNumberFormat="1" applyFont="1" applyBorder="1" applyAlignment="1" applyProtection="1">
      <alignment horizontal="center" wrapText="1"/>
      <protection/>
    </xf>
    <xf numFmtId="37" fontId="1" fillId="0" borderId="0" xfId="0" applyNumberFormat="1" applyFont="1" applyBorder="1" applyAlignment="1" applyProtection="1">
      <alignment horizontal="center"/>
      <protection/>
    </xf>
    <xf numFmtId="197" fontId="2" fillId="0" borderId="12" xfId="42" applyNumberFormat="1" applyFont="1" applyFill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wrapText="1"/>
      <protection/>
    </xf>
    <xf numFmtId="37" fontId="1" fillId="0" borderId="12" xfId="0" applyNumberFormat="1" applyFont="1" applyBorder="1" applyAlignment="1" applyProtection="1" quotePrefix="1">
      <alignment horizontal="center"/>
      <protection/>
    </xf>
    <xf numFmtId="37" fontId="16" fillId="0" borderId="12" xfId="0" applyNumberFormat="1" applyFont="1" applyBorder="1" applyAlignment="1" applyProtection="1">
      <alignment/>
      <protection/>
    </xf>
    <xf numFmtId="37" fontId="16" fillId="0" borderId="18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 quotePrefix="1">
      <alignment/>
      <protection/>
    </xf>
    <xf numFmtId="39" fontId="2" fillId="0" borderId="0" xfId="0" applyNumberFormat="1" applyFont="1" applyBorder="1" applyAlignment="1">
      <alignment/>
    </xf>
    <xf numFmtId="39" fontId="2" fillId="0" borderId="0" xfId="42" applyNumberFormat="1" applyFont="1" applyFill="1" applyBorder="1" applyAlignment="1">
      <alignment/>
    </xf>
    <xf numFmtId="39" fontId="2" fillId="0" borderId="0" xfId="42" applyNumberFormat="1" applyFont="1" applyFill="1" applyBorder="1" applyAlignment="1" applyProtection="1">
      <alignment/>
      <protection/>
    </xf>
    <xf numFmtId="39" fontId="2" fillId="0" borderId="0" xfId="42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 quotePrefix="1">
      <alignment/>
      <protection/>
    </xf>
    <xf numFmtId="39" fontId="2" fillId="0" borderId="0" xfId="42" applyNumberFormat="1" applyFont="1" applyFill="1" applyBorder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39" fontId="2" fillId="0" borderId="0" xfId="42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 horizontal="right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37" fontId="12" fillId="0" borderId="12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 horizontal="center" vertical="center"/>
      <protection/>
    </xf>
    <xf numFmtId="37" fontId="2" fillId="0" borderId="20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2" fillId="0" borderId="0" xfId="42" applyNumberFormat="1" applyFont="1" applyFill="1" applyBorder="1" applyAlignment="1" applyProtection="1">
      <alignment horizontal="right"/>
      <protection/>
    </xf>
    <xf numFmtId="37" fontId="14" fillId="0" borderId="21" xfId="0" applyNumberFormat="1" applyFont="1" applyBorder="1" applyAlignment="1" applyProtection="1">
      <alignment horizontal="center"/>
      <protection/>
    </xf>
    <xf numFmtId="37" fontId="14" fillId="0" borderId="4" xfId="0" applyNumberFormat="1" applyFont="1" applyBorder="1" applyAlignment="1" applyProtection="1">
      <alignment horizontal="center"/>
      <protection/>
    </xf>
    <xf numFmtId="37" fontId="14" fillId="0" borderId="22" xfId="0" applyNumberFormat="1" applyFont="1" applyBorder="1" applyAlignment="1" applyProtection="1">
      <alignment horizontal="center"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_EPS_FCW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44"/>
  <sheetViews>
    <sheetView zoomScalePageLayoutView="0" workbookViewId="0" topLeftCell="A28">
      <selection activeCell="B3" sqref="B3"/>
    </sheetView>
  </sheetViews>
  <sheetFormatPr defaultColWidth="9.140625" defaultRowHeight="12.75"/>
  <cols>
    <col min="1" max="1" width="2.8515625" style="6" customWidth="1"/>
    <col min="2" max="2" width="31.421875" style="6" customWidth="1"/>
    <col min="3" max="3" width="15.00390625" style="6" customWidth="1"/>
    <col min="4" max="4" width="14.8515625" style="6" customWidth="1"/>
    <col min="5" max="5" width="12.7109375" style="6" bestFit="1" customWidth="1"/>
    <col min="6" max="6" width="12.421875" style="6" bestFit="1" customWidth="1"/>
    <col min="7" max="7" width="1.7109375" style="6" customWidth="1"/>
    <col min="8" max="16384" width="9.140625" style="17" customWidth="1"/>
  </cols>
  <sheetData>
    <row r="1" ht="12.75">
      <c r="A1" s="1" t="s">
        <v>0</v>
      </c>
    </row>
    <row r="2" ht="12.75">
      <c r="A2" s="19" t="s">
        <v>95</v>
      </c>
    </row>
    <row r="3" ht="12.75">
      <c r="A3" s="1"/>
    </row>
    <row r="4" ht="12.75">
      <c r="A4" s="1" t="s">
        <v>174</v>
      </c>
    </row>
    <row r="5" ht="12.75"/>
    <row r="6" spans="1:7" ht="12.75">
      <c r="A6" s="21"/>
      <c r="B6" s="21"/>
      <c r="C6" s="121" t="s">
        <v>96</v>
      </c>
      <c r="D6" s="121"/>
      <c r="E6" s="121" t="s">
        <v>97</v>
      </c>
      <c r="F6" s="121"/>
      <c r="G6" s="83"/>
    </row>
    <row r="7" spans="1:7" ht="63.75">
      <c r="A7" s="20"/>
      <c r="B7" s="20"/>
      <c r="C7" s="84" t="s">
        <v>98</v>
      </c>
      <c r="D7" s="84" t="s">
        <v>99</v>
      </c>
      <c r="E7" s="84" t="s">
        <v>100</v>
      </c>
      <c r="F7" s="84" t="s">
        <v>101</v>
      </c>
      <c r="G7" s="85"/>
    </row>
    <row r="8" spans="1:7" ht="12.75">
      <c r="A8" s="21"/>
      <c r="B8" s="21"/>
      <c r="C8" s="86" t="s">
        <v>175</v>
      </c>
      <c r="D8" s="86" t="s">
        <v>176</v>
      </c>
      <c r="E8" s="86" t="str">
        <f>+C8</f>
        <v>30/9/2011</v>
      </c>
      <c r="F8" s="86" t="str">
        <f>+D8</f>
        <v>30/9/2010</v>
      </c>
      <c r="G8" s="83"/>
    </row>
    <row r="9" spans="1:7" ht="12.75">
      <c r="A9" s="21"/>
      <c r="B9" s="21"/>
      <c r="C9" s="82" t="s">
        <v>3</v>
      </c>
      <c r="D9" s="82" t="s">
        <v>3</v>
      </c>
      <c r="E9" s="82" t="s">
        <v>3</v>
      </c>
      <c r="F9" s="82" t="s">
        <v>3</v>
      </c>
      <c r="G9" s="83"/>
    </row>
    <row r="10" spans="1:7" ht="12.75">
      <c r="A10" s="21"/>
      <c r="B10" s="21"/>
      <c r="C10" s="87"/>
      <c r="D10" s="21"/>
      <c r="E10" s="21"/>
      <c r="F10" s="21"/>
      <c r="G10" s="83"/>
    </row>
    <row r="11" spans="1:7" ht="12.75">
      <c r="A11" s="21">
        <v>1</v>
      </c>
      <c r="B11" s="21" t="s">
        <v>4</v>
      </c>
      <c r="C11" s="88">
        <f>+CIS!C16</f>
        <v>9482</v>
      </c>
      <c r="D11" s="88">
        <f>+CIS!E16</f>
        <v>9609</v>
      </c>
      <c r="E11" s="88">
        <f>+CIS!G16</f>
        <v>9482</v>
      </c>
      <c r="F11" s="88">
        <f>+CIS!I16</f>
        <v>9609</v>
      </c>
      <c r="G11" s="83"/>
    </row>
    <row r="12" spans="1:7" ht="12.75">
      <c r="A12" s="21"/>
      <c r="B12" s="21"/>
      <c r="C12" s="88"/>
      <c r="D12" s="88"/>
      <c r="E12" s="88"/>
      <c r="F12" s="88"/>
      <c r="G12" s="83"/>
    </row>
    <row r="13" spans="1:7" ht="12.75">
      <c r="A13" s="21">
        <v>2</v>
      </c>
      <c r="B13" s="21" t="s">
        <v>168</v>
      </c>
      <c r="C13" s="88">
        <f>+CIS!C34</f>
        <v>-1737</v>
      </c>
      <c r="D13" s="88">
        <f>+CIS!E34</f>
        <v>2588</v>
      </c>
      <c r="E13" s="88">
        <f>+CIS!G34</f>
        <v>-1737</v>
      </c>
      <c r="F13" s="88">
        <f>+CIS!I34</f>
        <v>2588</v>
      </c>
      <c r="G13" s="83"/>
    </row>
    <row r="14" spans="1:7" ht="12.75">
      <c r="A14" s="21"/>
      <c r="B14" s="21"/>
      <c r="C14" s="88"/>
      <c r="D14" s="88"/>
      <c r="E14" s="88"/>
      <c r="F14" s="88"/>
      <c r="G14" s="83"/>
    </row>
    <row r="15" spans="1:7" ht="12.75">
      <c r="A15" s="21">
        <v>3</v>
      </c>
      <c r="B15" s="21" t="s">
        <v>177</v>
      </c>
      <c r="C15" s="88">
        <f>+CIS!C38</f>
        <v>-1892</v>
      </c>
      <c r="D15" s="88">
        <f>+CIS!E38</f>
        <v>2364</v>
      </c>
      <c r="E15" s="88">
        <f>+CIS!G38</f>
        <v>-1892</v>
      </c>
      <c r="F15" s="88">
        <f>+CIS!I38</f>
        <v>2364</v>
      </c>
      <c r="G15" s="83"/>
    </row>
    <row r="16" spans="1:7" ht="12.75">
      <c r="A16" s="21"/>
      <c r="B16" s="21"/>
      <c r="C16" s="88"/>
      <c r="D16" s="88"/>
      <c r="E16" s="88"/>
      <c r="F16" s="88"/>
      <c r="G16" s="83"/>
    </row>
    <row r="17" spans="1:7" ht="38.25">
      <c r="A17" s="89">
        <v>4</v>
      </c>
      <c r="B17" s="90" t="s">
        <v>178</v>
      </c>
      <c r="C17" s="91">
        <f>+CIS!C47</f>
        <v>-1983</v>
      </c>
      <c r="D17" s="91">
        <f>+CIS!E47</f>
        <v>2122</v>
      </c>
      <c r="E17" s="91">
        <f>+CIS!G47</f>
        <v>-1983</v>
      </c>
      <c r="F17" s="91">
        <f>+CIS!I47</f>
        <v>2122</v>
      </c>
      <c r="G17" s="92"/>
    </row>
    <row r="18" spans="1:7" ht="12.75">
      <c r="A18" s="21"/>
      <c r="B18" s="21"/>
      <c r="C18" s="88"/>
      <c r="D18" s="88"/>
      <c r="E18" s="88"/>
      <c r="F18" s="88"/>
      <c r="G18" s="83"/>
    </row>
    <row r="19" spans="1:7" ht="12.75">
      <c r="A19" s="21">
        <v>5</v>
      </c>
      <c r="B19" s="93" t="s">
        <v>179</v>
      </c>
      <c r="C19" s="94">
        <f>+CIS!C53</f>
        <v>-1.0165685812127054</v>
      </c>
      <c r="D19" s="94">
        <f>+CIS!E53</f>
        <v>1.087836937241754</v>
      </c>
      <c r="E19" s="94">
        <f>+CIS!G53</f>
        <v>-1.0165790040294054</v>
      </c>
      <c r="F19" s="94">
        <f>+CIS!I53</f>
        <v>1.087836937241754</v>
      </c>
      <c r="G19" s="95"/>
    </row>
    <row r="20" spans="1:7" ht="12.75">
      <c r="A20" s="21"/>
      <c r="B20" s="21"/>
      <c r="C20" s="94"/>
      <c r="D20" s="94"/>
      <c r="E20" s="94"/>
      <c r="F20" s="94"/>
      <c r="G20" s="83"/>
    </row>
    <row r="21" spans="1:7" ht="12.75">
      <c r="A21" s="21">
        <v>6</v>
      </c>
      <c r="B21" s="93" t="s">
        <v>102</v>
      </c>
      <c r="C21" s="93">
        <v>0</v>
      </c>
      <c r="D21" s="93">
        <v>0</v>
      </c>
      <c r="E21" s="93">
        <v>0</v>
      </c>
      <c r="F21" s="93">
        <v>0</v>
      </c>
      <c r="G21" s="95"/>
    </row>
    <row r="22" ht="12.75"/>
    <row r="23" spans="1:7" ht="51">
      <c r="A23" s="82"/>
      <c r="B23" s="82"/>
      <c r="C23" s="96" t="s">
        <v>103</v>
      </c>
      <c r="D23" s="96" t="s">
        <v>104</v>
      </c>
      <c r="E23" s="97"/>
      <c r="F23" s="97"/>
      <c r="G23" s="97"/>
    </row>
    <row r="24" spans="1:7" ht="12.75">
      <c r="A24" s="21"/>
      <c r="B24" s="21"/>
      <c r="C24" s="21"/>
      <c r="D24" s="21"/>
      <c r="E24" s="38"/>
      <c r="F24" s="38"/>
      <c r="G24" s="38"/>
    </row>
    <row r="25" spans="1:7" ht="12.75">
      <c r="A25" s="21"/>
      <c r="B25" s="21"/>
      <c r="C25" s="21"/>
      <c r="D25" s="21"/>
      <c r="E25" s="38"/>
      <c r="F25" s="38"/>
      <c r="G25" s="38"/>
    </row>
    <row r="26" spans="1:7" ht="38.25">
      <c r="A26" s="89">
        <v>7</v>
      </c>
      <c r="B26" s="90" t="s">
        <v>105</v>
      </c>
      <c r="C26" s="98">
        <f>+CBS!D42/(CBS!D40*2)</f>
        <v>0.6845510283593413</v>
      </c>
      <c r="D26" s="98">
        <f>+CBS!F42/(CBS!F40*2)</f>
        <v>0.6947167141714684</v>
      </c>
      <c r="E26" s="99"/>
      <c r="F26" s="99"/>
      <c r="G26" s="99"/>
    </row>
    <row r="27" ht="12.75">
      <c r="G27" s="38"/>
    </row>
    <row r="28" ht="12.75">
      <c r="G28" s="38"/>
    </row>
    <row r="29" ht="12.75"/>
    <row r="30" ht="12.75"/>
    <row r="31" ht="12.75">
      <c r="A31" s="1" t="s">
        <v>106</v>
      </c>
    </row>
    <row r="32" ht="12.75">
      <c r="G32" s="38"/>
    </row>
    <row r="33" spans="1:7" ht="12.75">
      <c r="A33" s="21"/>
      <c r="B33" s="21"/>
      <c r="C33" s="121" t="s">
        <v>96</v>
      </c>
      <c r="D33" s="121"/>
      <c r="E33" s="121" t="s">
        <v>97</v>
      </c>
      <c r="F33" s="121"/>
      <c r="G33" s="83"/>
    </row>
    <row r="34" spans="1:7" ht="63.75">
      <c r="A34" s="20"/>
      <c r="B34" s="20"/>
      <c r="C34" s="84" t="s">
        <v>98</v>
      </c>
      <c r="D34" s="84" t="s">
        <v>99</v>
      </c>
      <c r="E34" s="84" t="s">
        <v>100</v>
      </c>
      <c r="F34" s="84" t="s">
        <v>101</v>
      </c>
      <c r="G34" s="85"/>
    </row>
    <row r="35" spans="1:7" ht="12.75">
      <c r="A35" s="21"/>
      <c r="B35" s="21"/>
      <c r="C35" s="100" t="str">
        <f>+C8</f>
        <v>30/9/2011</v>
      </c>
      <c r="D35" s="100" t="str">
        <f>+D8</f>
        <v>30/9/2010</v>
      </c>
      <c r="E35" s="100" t="str">
        <f>+E8</f>
        <v>30/9/2011</v>
      </c>
      <c r="F35" s="100" t="str">
        <f>+F8</f>
        <v>30/9/2010</v>
      </c>
      <c r="G35" s="83"/>
    </row>
    <row r="36" spans="1:7" ht="12.75">
      <c r="A36" s="21"/>
      <c r="B36" s="21"/>
      <c r="C36" s="82" t="s">
        <v>3</v>
      </c>
      <c r="D36" s="82" t="s">
        <v>3</v>
      </c>
      <c r="E36" s="82" t="s">
        <v>3</v>
      </c>
      <c r="F36" s="82" t="s">
        <v>3</v>
      </c>
      <c r="G36" s="83"/>
    </row>
    <row r="37" spans="1:7" ht="12.75" hidden="1">
      <c r="A37" s="21"/>
      <c r="B37" s="21"/>
      <c r="C37" s="21"/>
      <c r="D37" s="21"/>
      <c r="E37" s="21"/>
      <c r="F37" s="21"/>
      <c r="G37" s="83"/>
    </row>
    <row r="38" spans="1:7" ht="12.75" hidden="1">
      <c r="A38" s="101"/>
      <c r="B38" s="101" t="s">
        <v>107</v>
      </c>
      <c r="C38" s="101"/>
      <c r="D38" s="101"/>
      <c r="E38" s="101"/>
      <c r="F38" s="101"/>
      <c r="G38" s="102"/>
    </row>
    <row r="39" spans="1:7" ht="12.75">
      <c r="A39" s="21"/>
      <c r="B39" s="21"/>
      <c r="C39" s="21"/>
      <c r="D39" s="21"/>
      <c r="E39" s="21"/>
      <c r="F39" s="21"/>
      <c r="G39" s="83"/>
    </row>
    <row r="40" spans="1:7" ht="12.75">
      <c r="A40" s="21">
        <v>1</v>
      </c>
      <c r="B40" s="21" t="s">
        <v>108</v>
      </c>
      <c r="C40" s="21">
        <f>+E40-0</f>
        <v>29</v>
      </c>
      <c r="D40" s="21">
        <f>+F40+0</f>
        <v>107</v>
      </c>
      <c r="E40" s="21">
        <f>+CCF!D23</f>
        <v>29</v>
      </c>
      <c r="F40" s="21">
        <f>+CCF!F23</f>
        <v>107</v>
      </c>
      <c r="G40" s="83"/>
    </row>
    <row r="41" spans="1:7" ht="12.75">
      <c r="A41" s="21"/>
      <c r="B41" s="21"/>
      <c r="C41" s="21"/>
      <c r="D41" s="21"/>
      <c r="E41" s="21"/>
      <c r="F41" s="21"/>
      <c r="G41" s="83"/>
    </row>
    <row r="42" spans="1:7" ht="12.75">
      <c r="A42" s="21">
        <v>2</v>
      </c>
      <c r="B42" s="21" t="s">
        <v>109</v>
      </c>
      <c r="C42" s="21">
        <f>+E42+0</f>
        <v>-67</v>
      </c>
      <c r="D42" s="21">
        <f>+F42+0</f>
        <v>-78</v>
      </c>
      <c r="E42" s="21">
        <f>+CCF!D24</f>
        <v>-67</v>
      </c>
      <c r="F42" s="21">
        <f>+CCF!F24</f>
        <v>-78</v>
      </c>
      <c r="G42" s="83"/>
    </row>
    <row r="43" spans="1:7" ht="12.75">
      <c r="A43" s="21"/>
      <c r="B43" s="21"/>
      <c r="C43" s="21"/>
      <c r="D43" s="21"/>
      <c r="E43" s="21"/>
      <c r="F43" s="21"/>
      <c r="G43" s="83"/>
    </row>
    <row r="44" ht="12.75">
      <c r="G44" s="38"/>
    </row>
  </sheetData>
  <sheetProtection sheet="1"/>
  <mergeCells count="4">
    <mergeCell ref="C6:D6"/>
    <mergeCell ref="E6:F6"/>
    <mergeCell ref="C33:D33"/>
    <mergeCell ref="E33:F3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S5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6" customWidth="1"/>
    <col min="2" max="2" width="32.00390625" style="6" customWidth="1"/>
    <col min="3" max="3" width="9.00390625" style="6" bestFit="1" customWidth="1"/>
    <col min="4" max="4" width="1.1484375" style="6" customWidth="1"/>
    <col min="5" max="5" width="9.57421875" style="6" bestFit="1" customWidth="1"/>
    <col min="6" max="6" width="0.71875" style="6" customWidth="1"/>
    <col min="7" max="7" width="9.00390625" style="6" bestFit="1" customWidth="1"/>
    <col min="8" max="8" width="0.85546875" style="6" customWidth="1"/>
    <col min="9" max="9" width="9.57421875" style="6" bestFit="1" customWidth="1"/>
    <col min="10" max="10" width="0.71875" style="6" customWidth="1"/>
    <col min="11" max="11" width="9.140625" style="17" customWidth="1"/>
    <col min="12" max="12" width="9.00390625" style="6" hidden="1" customWidth="1"/>
    <col min="13" max="13" width="1.1484375" style="6" hidden="1" customWidth="1"/>
    <col min="14" max="14" width="9.57421875" style="6" hidden="1" customWidth="1"/>
    <col min="15" max="15" width="0.71875" style="6" hidden="1" customWidth="1"/>
    <col min="16" max="16" width="9.00390625" style="6" hidden="1" customWidth="1"/>
    <col min="17" max="17" width="0.85546875" style="6" hidden="1" customWidth="1"/>
    <col min="18" max="18" width="9.57421875" style="6" hidden="1" customWidth="1"/>
    <col min="19" max="23" width="0" style="17" hidden="1" customWidth="1"/>
    <col min="24" max="16384" width="9.140625" style="17" customWidth="1"/>
  </cols>
  <sheetData>
    <row r="1" ht="12.75">
      <c r="A1" s="1" t="s">
        <v>0</v>
      </c>
    </row>
    <row r="2" ht="13.5">
      <c r="A2" s="19" t="s">
        <v>1</v>
      </c>
    </row>
    <row r="3" ht="13.5">
      <c r="A3" s="19"/>
    </row>
    <row r="4" ht="12.75">
      <c r="A4" s="1" t="s">
        <v>140</v>
      </c>
    </row>
    <row r="5" ht="12.75">
      <c r="A5" s="11" t="s">
        <v>184</v>
      </c>
    </row>
    <row r="6" ht="12.75">
      <c r="A6" s="1" t="s">
        <v>15</v>
      </c>
    </row>
    <row r="8" spans="3:18" ht="12.75">
      <c r="C8" s="22" t="s">
        <v>172</v>
      </c>
      <c r="D8" s="22"/>
      <c r="E8" s="65" t="s">
        <v>122</v>
      </c>
      <c r="F8" s="65"/>
      <c r="G8" s="65" t="s">
        <v>172</v>
      </c>
      <c r="H8" s="65"/>
      <c r="I8" s="65" t="s">
        <v>122</v>
      </c>
      <c r="J8" s="65"/>
      <c r="L8" s="22" t="s">
        <v>172</v>
      </c>
      <c r="M8" s="22"/>
      <c r="N8" s="65" t="s">
        <v>122</v>
      </c>
      <c r="O8" s="65"/>
      <c r="P8" s="65" t="s">
        <v>172</v>
      </c>
      <c r="Q8" s="65"/>
      <c r="R8" s="65" t="s">
        <v>122</v>
      </c>
    </row>
    <row r="9" spans="3:18" ht="12.75">
      <c r="C9" s="22" t="s">
        <v>16</v>
      </c>
      <c r="E9" s="65" t="s">
        <v>17</v>
      </c>
      <c r="F9" s="10"/>
      <c r="G9" s="65" t="s">
        <v>16</v>
      </c>
      <c r="H9" s="10"/>
      <c r="I9" s="10" t="s">
        <v>17</v>
      </c>
      <c r="J9" s="10"/>
      <c r="L9" s="22" t="s">
        <v>16</v>
      </c>
      <c r="N9" s="65" t="s">
        <v>17</v>
      </c>
      <c r="O9" s="10"/>
      <c r="P9" s="65" t="s">
        <v>16</v>
      </c>
      <c r="Q9" s="10"/>
      <c r="R9" s="10" t="s">
        <v>17</v>
      </c>
    </row>
    <row r="10" spans="3:18" ht="12.75">
      <c r="C10" s="22" t="s">
        <v>18</v>
      </c>
      <c r="E10" s="65" t="s">
        <v>18</v>
      </c>
      <c r="F10" s="10"/>
      <c r="G10" s="65" t="s">
        <v>173</v>
      </c>
      <c r="H10" s="10"/>
      <c r="I10" s="65" t="str">
        <f>+G10</f>
        <v>3 Months</v>
      </c>
      <c r="J10" s="65"/>
      <c r="L10" s="22" t="s">
        <v>18</v>
      </c>
      <c r="N10" s="65" t="s">
        <v>18</v>
      </c>
      <c r="O10" s="10"/>
      <c r="P10" s="65" t="s">
        <v>173</v>
      </c>
      <c r="Q10" s="10"/>
      <c r="R10" s="65" t="s">
        <v>173</v>
      </c>
    </row>
    <row r="11" spans="3:18" ht="12.75">
      <c r="C11" s="22" t="s">
        <v>19</v>
      </c>
      <c r="E11" s="65" t="s">
        <v>19</v>
      </c>
      <c r="F11" s="10"/>
      <c r="G11" s="65" t="s">
        <v>20</v>
      </c>
      <c r="H11" s="10"/>
      <c r="I11" s="65" t="s">
        <v>20</v>
      </c>
      <c r="J11" s="65"/>
      <c r="L11" s="22" t="s">
        <v>19</v>
      </c>
      <c r="N11" s="65" t="s">
        <v>19</v>
      </c>
      <c r="O11" s="10"/>
      <c r="P11" s="65" t="s">
        <v>20</v>
      </c>
      <c r="Q11" s="10"/>
      <c r="R11" s="65" t="s">
        <v>20</v>
      </c>
    </row>
    <row r="12" spans="3:18" ht="12.75">
      <c r="C12" s="66">
        <v>40816</v>
      </c>
      <c r="D12" s="66"/>
      <c r="E12" s="66">
        <v>40451</v>
      </c>
      <c r="G12" s="5" t="s">
        <v>21</v>
      </c>
      <c r="H12" s="67"/>
      <c r="I12" s="5" t="s">
        <v>21</v>
      </c>
      <c r="J12" s="68"/>
      <c r="L12" s="66">
        <v>40816</v>
      </c>
      <c r="M12" s="66"/>
      <c r="N12" s="66">
        <v>40451</v>
      </c>
      <c r="P12" s="5" t="s">
        <v>21</v>
      </c>
      <c r="Q12" s="67"/>
      <c r="R12" s="5" t="s">
        <v>21</v>
      </c>
    </row>
    <row r="13" spans="7:18" ht="12.75">
      <c r="G13" s="103"/>
      <c r="I13" s="103"/>
      <c r="P13" s="103"/>
      <c r="R13" s="103"/>
    </row>
    <row r="14" spans="3:18" ht="12.75">
      <c r="C14" s="22" t="s">
        <v>3</v>
      </c>
      <c r="E14" s="22" t="s">
        <v>3</v>
      </c>
      <c r="G14" s="22" t="s">
        <v>3</v>
      </c>
      <c r="I14" s="22" t="s">
        <v>3</v>
      </c>
      <c r="L14" s="22" t="s">
        <v>3</v>
      </c>
      <c r="N14" s="22" t="s">
        <v>3</v>
      </c>
      <c r="P14" s="22" t="s">
        <v>3</v>
      </c>
      <c r="R14" s="22" t="s">
        <v>3</v>
      </c>
    </row>
    <row r="16" spans="1:19" ht="12.75">
      <c r="A16" s="6" t="s">
        <v>4</v>
      </c>
      <c r="B16" s="1"/>
      <c r="C16" s="44">
        <v>9482</v>
      </c>
      <c r="D16" s="44"/>
      <c r="E16" s="44">
        <v>9609</v>
      </c>
      <c r="G16" s="6">
        <v>9482</v>
      </c>
      <c r="I16" s="6">
        <v>9609</v>
      </c>
      <c r="L16" s="44">
        <v>9482</v>
      </c>
      <c r="M16" s="44"/>
      <c r="N16" s="44">
        <v>9609</v>
      </c>
      <c r="P16" s="6">
        <v>9482</v>
      </c>
      <c r="R16" s="6">
        <v>9609</v>
      </c>
      <c r="S16" s="6" t="s">
        <v>4</v>
      </c>
    </row>
    <row r="17" spans="3:19" ht="12.75">
      <c r="C17" s="44"/>
      <c r="D17" s="44"/>
      <c r="E17" s="44"/>
      <c r="L17" s="44"/>
      <c r="M17" s="44"/>
      <c r="N17" s="44"/>
      <c r="S17" s="6"/>
    </row>
    <row r="18" spans="1:19" ht="12.75">
      <c r="A18" s="6" t="s">
        <v>5</v>
      </c>
      <c r="C18" s="50">
        <v>-6096</v>
      </c>
      <c r="D18" s="44"/>
      <c r="E18" s="50">
        <v>-6631</v>
      </c>
      <c r="F18" s="38"/>
      <c r="G18" s="69">
        <v>-6096</v>
      </c>
      <c r="I18" s="69">
        <v>-6631</v>
      </c>
      <c r="L18" s="50">
        <v>-6096</v>
      </c>
      <c r="M18" s="44"/>
      <c r="N18" s="50">
        <v>-6631</v>
      </c>
      <c r="O18" s="38"/>
      <c r="P18" s="69">
        <v>-6096</v>
      </c>
      <c r="R18" s="69">
        <v>-6631</v>
      </c>
      <c r="S18" s="6" t="s">
        <v>5</v>
      </c>
    </row>
    <row r="19" spans="3:19" ht="12.75">
      <c r="C19" s="51"/>
      <c r="D19" s="44"/>
      <c r="E19" s="44"/>
      <c r="F19" s="38"/>
      <c r="G19" s="38"/>
      <c r="I19" s="38"/>
      <c r="L19" s="51"/>
      <c r="M19" s="44"/>
      <c r="N19" s="44"/>
      <c r="O19" s="38"/>
      <c r="P19" s="38"/>
      <c r="R19" s="38"/>
      <c r="S19" s="6"/>
    </row>
    <row r="20" spans="1:19" ht="12.75">
      <c r="A20" s="1" t="s">
        <v>22</v>
      </c>
      <c r="C20" s="29">
        <f>SUM(C16:C18)</f>
        <v>3386</v>
      </c>
      <c r="D20" s="29"/>
      <c r="E20" s="44">
        <f>SUM(E16:E18)</f>
        <v>2978</v>
      </c>
      <c r="F20" s="38"/>
      <c r="G20" s="6">
        <f>SUM(G16:G18)</f>
        <v>3386</v>
      </c>
      <c r="I20" s="6">
        <f>SUM(I16:I18)</f>
        <v>2978</v>
      </c>
      <c r="L20" s="29">
        <v>3386</v>
      </c>
      <c r="M20" s="29"/>
      <c r="N20" s="44">
        <v>2978</v>
      </c>
      <c r="O20" s="38"/>
      <c r="P20" s="6">
        <v>3386</v>
      </c>
      <c r="R20" s="6">
        <v>2978</v>
      </c>
      <c r="S20" s="1" t="s">
        <v>22</v>
      </c>
    </row>
    <row r="21" spans="3:19" ht="12.75">
      <c r="C21" s="10"/>
      <c r="D21" s="70"/>
      <c r="E21" s="71"/>
      <c r="F21" s="38"/>
      <c r="L21" s="10"/>
      <c r="M21" s="70"/>
      <c r="N21" s="71"/>
      <c r="O21" s="38"/>
      <c r="S21" s="6"/>
    </row>
    <row r="22" spans="1:19" ht="12.75">
      <c r="A22" s="6" t="s">
        <v>6</v>
      </c>
      <c r="B22" s="72"/>
      <c r="C22" s="44">
        <v>-1362</v>
      </c>
      <c r="D22" s="44"/>
      <c r="E22" s="44">
        <v>-1098</v>
      </c>
      <c r="F22" s="38"/>
      <c r="G22" s="6">
        <v>-1362</v>
      </c>
      <c r="I22" s="6">
        <v>-1098</v>
      </c>
      <c r="L22" s="44">
        <v>-1362</v>
      </c>
      <c r="M22" s="44"/>
      <c r="N22" s="44">
        <v>-1098</v>
      </c>
      <c r="O22" s="38"/>
      <c r="P22" s="6">
        <v>-1362</v>
      </c>
      <c r="R22" s="6">
        <v>-1098</v>
      </c>
      <c r="S22" s="6" t="s">
        <v>6</v>
      </c>
    </row>
    <row r="23" spans="3:19" ht="12.75">
      <c r="C23" s="44"/>
      <c r="D23" s="44"/>
      <c r="E23" s="44" t="s">
        <v>14</v>
      </c>
      <c r="F23" s="38"/>
      <c r="L23" s="44"/>
      <c r="M23" s="44"/>
      <c r="N23" s="44" t="s">
        <v>14</v>
      </c>
      <c r="O23" s="38"/>
      <c r="S23" s="6"/>
    </row>
    <row r="24" spans="1:19" ht="12.75">
      <c r="A24" s="6" t="s">
        <v>7</v>
      </c>
      <c r="B24" s="72"/>
      <c r="C24" s="44">
        <v>63</v>
      </c>
      <c r="D24" s="44"/>
      <c r="E24" s="44">
        <v>547</v>
      </c>
      <c r="F24" s="38"/>
      <c r="G24" s="6">
        <v>63</v>
      </c>
      <c r="I24" s="6">
        <v>547</v>
      </c>
      <c r="L24" s="44">
        <v>63</v>
      </c>
      <c r="M24" s="44"/>
      <c r="N24" s="44">
        <v>547</v>
      </c>
      <c r="O24" s="38"/>
      <c r="P24" s="6">
        <v>63</v>
      </c>
      <c r="R24" s="6">
        <v>547</v>
      </c>
      <c r="S24" s="6" t="s">
        <v>7</v>
      </c>
    </row>
    <row r="25" spans="3:19" ht="12.75" hidden="1">
      <c r="C25" s="44"/>
      <c r="D25" s="44"/>
      <c r="E25" s="44"/>
      <c r="F25" s="38"/>
      <c r="L25" s="44"/>
      <c r="M25" s="44"/>
      <c r="N25" s="44"/>
      <c r="O25" s="38"/>
      <c r="S25" s="6"/>
    </row>
    <row r="26" spans="1:19" ht="12.75" hidden="1">
      <c r="A26" s="12" t="s">
        <v>23</v>
      </c>
      <c r="B26" s="2"/>
      <c r="C26" s="44">
        <v>0</v>
      </c>
      <c r="D26" s="44"/>
      <c r="E26" s="44">
        <v>0</v>
      </c>
      <c r="F26" s="51"/>
      <c r="G26" s="6">
        <v>0</v>
      </c>
      <c r="I26" s="6">
        <v>0</v>
      </c>
      <c r="J26" s="10"/>
      <c r="L26" s="44">
        <v>0</v>
      </c>
      <c r="M26" s="44"/>
      <c r="N26" s="44">
        <v>0</v>
      </c>
      <c r="O26" s="51"/>
      <c r="P26" s="6">
        <v>0</v>
      </c>
      <c r="R26" s="6">
        <v>0</v>
      </c>
      <c r="S26" s="12" t="s">
        <v>23</v>
      </c>
    </row>
    <row r="27" spans="1:19" ht="12.75">
      <c r="A27" s="10"/>
      <c r="C27" s="44"/>
      <c r="D27" s="44"/>
      <c r="E27" s="44"/>
      <c r="F27" s="51"/>
      <c r="G27" s="10"/>
      <c r="I27" s="10"/>
      <c r="J27" s="10"/>
      <c r="L27" s="44"/>
      <c r="M27" s="44"/>
      <c r="N27" s="44"/>
      <c r="O27" s="51"/>
      <c r="P27" s="10"/>
      <c r="R27" s="10"/>
      <c r="S27" s="10"/>
    </row>
    <row r="28" spans="1:19" ht="12.75">
      <c r="A28" s="10" t="s">
        <v>146</v>
      </c>
      <c r="C28" s="50">
        <v>-3757</v>
      </c>
      <c r="D28" s="44"/>
      <c r="E28" s="44">
        <v>239</v>
      </c>
      <c r="F28" s="51"/>
      <c r="G28" s="52">
        <v>-3757</v>
      </c>
      <c r="I28" s="69">
        <v>239</v>
      </c>
      <c r="J28" s="10"/>
      <c r="L28" s="50">
        <v>-3757</v>
      </c>
      <c r="M28" s="44"/>
      <c r="N28" s="44">
        <v>239</v>
      </c>
      <c r="O28" s="51"/>
      <c r="P28" s="52">
        <v>-3757</v>
      </c>
      <c r="R28" s="69">
        <v>239</v>
      </c>
      <c r="S28" s="10" t="s">
        <v>146</v>
      </c>
    </row>
    <row r="29" spans="1:19" ht="12.75">
      <c r="A29" s="10"/>
      <c r="C29" s="10"/>
      <c r="D29" s="44"/>
      <c r="E29" s="61"/>
      <c r="F29" s="51"/>
      <c r="G29" s="10"/>
      <c r="I29" s="10"/>
      <c r="J29" s="10"/>
      <c r="L29" s="10"/>
      <c r="M29" s="44"/>
      <c r="N29" s="61"/>
      <c r="O29" s="51"/>
      <c r="P29" s="10"/>
      <c r="R29" s="10"/>
      <c r="S29" s="10"/>
    </row>
    <row r="30" spans="1:19" ht="12.75">
      <c r="A30" s="11" t="s">
        <v>180</v>
      </c>
      <c r="B30" s="1"/>
      <c r="C30" s="44">
        <f>SUM(C20:C28)</f>
        <v>-1670</v>
      </c>
      <c r="D30" s="44"/>
      <c r="E30" s="44">
        <f>SUM(E20:E29)</f>
        <v>2666</v>
      </c>
      <c r="F30" s="51"/>
      <c r="G30" s="10">
        <f>SUM(G22:G28)+G20</f>
        <v>-1670</v>
      </c>
      <c r="I30" s="10">
        <f>SUM(I22:I28)+I20</f>
        <v>2666</v>
      </c>
      <c r="J30" s="10"/>
      <c r="L30" s="44">
        <v>-1670</v>
      </c>
      <c r="M30" s="44"/>
      <c r="N30" s="44">
        <v>2666</v>
      </c>
      <c r="O30" s="51"/>
      <c r="P30" s="10">
        <v>-1670</v>
      </c>
      <c r="R30" s="10">
        <v>2666</v>
      </c>
      <c r="S30" s="11" t="s">
        <v>180</v>
      </c>
    </row>
    <row r="31" spans="1:19" ht="12.75">
      <c r="A31" s="10"/>
      <c r="C31" s="10"/>
      <c r="D31" s="44"/>
      <c r="E31" s="44"/>
      <c r="F31" s="51"/>
      <c r="G31" s="10"/>
      <c r="I31" s="10"/>
      <c r="J31" s="10"/>
      <c r="L31" s="10"/>
      <c r="M31" s="44"/>
      <c r="N31" s="44"/>
      <c r="O31" s="51"/>
      <c r="P31" s="10"/>
      <c r="R31" s="10"/>
      <c r="S31" s="10"/>
    </row>
    <row r="32" spans="1:19" ht="12.75">
      <c r="A32" s="10" t="s">
        <v>110</v>
      </c>
      <c r="B32" s="73"/>
      <c r="C32" s="10">
        <v>-67</v>
      </c>
      <c r="D32" s="44"/>
      <c r="E32" s="44">
        <v>-78</v>
      </c>
      <c r="F32" s="51"/>
      <c r="G32" s="6">
        <v>-67</v>
      </c>
      <c r="I32" s="6">
        <v>-78</v>
      </c>
      <c r="J32" s="10"/>
      <c r="L32" s="10">
        <v>-67</v>
      </c>
      <c r="M32" s="44"/>
      <c r="N32" s="44">
        <v>-78</v>
      </c>
      <c r="O32" s="51"/>
      <c r="P32" s="6">
        <v>-67</v>
      </c>
      <c r="R32" s="6">
        <v>-78</v>
      </c>
      <c r="S32" s="10" t="s">
        <v>110</v>
      </c>
    </row>
    <row r="33" spans="1:19" ht="12.75">
      <c r="A33" s="10"/>
      <c r="B33" s="73"/>
      <c r="C33" s="74"/>
      <c r="D33" s="44"/>
      <c r="E33" s="61"/>
      <c r="F33" s="51"/>
      <c r="G33" s="74"/>
      <c r="I33" s="74"/>
      <c r="J33" s="10"/>
      <c r="L33" s="74"/>
      <c r="M33" s="44"/>
      <c r="N33" s="61"/>
      <c r="O33" s="51"/>
      <c r="P33" s="74"/>
      <c r="R33" s="74"/>
      <c r="S33" s="10"/>
    </row>
    <row r="34" spans="1:19" ht="12.75">
      <c r="A34" s="11" t="s">
        <v>181</v>
      </c>
      <c r="B34" s="73"/>
      <c r="C34" s="10">
        <f>+C30+C32</f>
        <v>-1737</v>
      </c>
      <c r="D34" s="10"/>
      <c r="E34" s="44">
        <f>SUM(E29:E33)</f>
        <v>2588</v>
      </c>
      <c r="F34" s="51"/>
      <c r="G34" s="10">
        <f>+G30+G32</f>
        <v>-1737</v>
      </c>
      <c r="I34" s="10">
        <f>+I30+I32</f>
        <v>2588</v>
      </c>
      <c r="J34" s="10"/>
      <c r="L34" s="10">
        <v>-1737</v>
      </c>
      <c r="M34" s="10"/>
      <c r="N34" s="44">
        <v>2588</v>
      </c>
      <c r="O34" s="51"/>
      <c r="P34" s="10">
        <v>-1737</v>
      </c>
      <c r="R34" s="10">
        <v>2588</v>
      </c>
      <c r="S34" s="11" t="s">
        <v>181</v>
      </c>
    </row>
    <row r="35" spans="2:19" ht="12.75">
      <c r="B35" s="73"/>
      <c r="C35" s="10"/>
      <c r="D35" s="44"/>
      <c r="E35" s="44"/>
      <c r="F35" s="38"/>
      <c r="L35" s="10"/>
      <c r="M35" s="44"/>
      <c r="N35" s="44"/>
      <c r="O35" s="38"/>
      <c r="S35" s="6"/>
    </row>
    <row r="36" spans="1:19" ht="12.75">
      <c r="A36" s="6" t="s">
        <v>8</v>
      </c>
      <c r="C36" s="50">
        <v>-155</v>
      </c>
      <c r="D36" s="44"/>
      <c r="E36" s="50">
        <v>-224</v>
      </c>
      <c r="F36" s="38"/>
      <c r="G36" s="69">
        <v>-155</v>
      </c>
      <c r="I36" s="69">
        <v>-224</v>
      </c>
      <c r="L36" s="50">
        <v>-155</v>
      </c>
      <c r="M36" s="44"/>
      <c r="N36" s="50">
        <v>-224</v>
      </c>
      <c r="O36" s="38"/>
      <c r="P36" s="69">
        <v>-155</v>
      </c>
      <c r="R36" s="69">
        <v>-224</v>
      </c>
      <c r="S36" s="6" t="s">
        <v>8</v>
      </c>
    </row>
    <row r="37" spans="3:19" ht="12.75">
      <c r="C37" s="10"/>
      <c r="D37" s="44"/>
      <c r="E37" s="44"/>
      <c r="F37" s="38"/>
      <c r="L37" s="10"/>
      <c r="M37" s="44"/>
      <c r="N37" s="44"/>
      <c r="O37" s="38"/>
      <c r="S37" s="6"/>
    </row>
    <row r="38" spans="1:19" ht="12.75">
      <c r="A38" s="1" t="s">
        <v>182</v>
      </c>
      <c r="B38" s="1"/>
      <c r="C38" s="44">
        <f>+C34+C36</f>
        <v>-1892</v>
      </c>
      <c r="D38" s="44"/>
      <c r="E38" s="44">
        <f>SUM(E34:E36)</f>
        <v>2364</v>
      </c>
      <c r="F38" s="38"/>
      <c r="G38" s="43">
        <f>+G34+G36</f>
        <v>-1892</v>
      </c>
      <c r="I38" s="43">
        <f>+I34+I36</f>
        <v>2364</v>
      </c>
      <c r="L38" s="44">
        <v>-1892</v>
      </c>
      <c r="M38" s="44"/>
      <c r="N38" s="44">
        <v>2364</v>
      </c>
      <c r="O38" s="38"/>
      <c r="P38" s="43">
        <v>-1892</v>
      </c>
      <c r="R38" s="43">
        <v>2364</v>
      </c>
      <c r="S38" s="1" t="s">
        <v>182</v>
      </c>
    </row>
    <row r="39" spans="3:19" ht="12" customHeight="1">
      <c r="C39" s="10"/>
      <c r="D39" s="44"/>
      <c r="E39" s="44"/>
      <c r="F39" s="38"/>
      <c r="L39" s="10"/>
      <c r="M39" s="44"/>
      <c r="N39" s="44"/>
      <c r="O39" s="38"/>
      <c r="S39" s="6"/>
    </row>
    <row r="40" spans="1:19" ht="12.75">
      <c r="A40" s="6" t="s">
        <v>141</v>
      </c>
      <c r="C40" s="52">
        <v>0</v>
      </c>
      <c r="D40" s="44"/>
      <c r="E40" s="50">
        <v>0</v>
      </c>
      <c r="F40" s="38"/>
      <c r="G40" s="69">
        <f>0+C40</f>
        <v>0</v>
      </c>
      <c r="I40" s="69">
        <f>0+E40</f>
        <v>0</v>
      </c>
      <c r="L40" s="52">
        <v>0</v>
      </c>
      <c r="M40" s="44"/>
      <c r="N40" s="50">
        <v>0</v>
      </c>
      <c r="O40" s="38"/>
      <c r="P40" s="69">
        <v>0</v>
      </c>
      <c r="R40" s="69">
        <v>0</v>
      </c>
      <c r="S40" s="6" t="s">
        <v>141</v>
      </c>
    </row>
    <row r="41" spans="3:19" ht="12.75">
      <c r="C41" s="51"/>
      <c r="D41" s="44"/>
      <c r="E41" s="44"/>
      <c r="F41" s="38"/>
      <c r="G41" s="38"/>
      <c r="I41" s="38"/>
      <c r="L41" s="51"/>
      <c r="M41" s="44"/>
      <c r="N41" s="44"/>
      <c r="O41" s="38"/>
      <c r="P41" s="38"/>
      <c r="R41" s="38"/>
      <c r="S41" s="6"/>
    </row>
    <row r="42" spans="1:19" ht="13.5" thickBot="1">
      <c r="A42" s="1" t="s">
        <v>158</v>
      </c>
      <c r="C42" s="75">
        <f>+C38+C40</f>
        <v>-1892</v>
      </c>
      <c r="D42" s="75"/>
      <c r="E42" s="75">
        <f>+E38+E40</f>
        <v>2364</v>
      </c>
      <c r="F42" s="38"/>
      <c r="G42" s="75">
        <f>+G38+G40</f>
        <v>-1892</v>
      </c>
      <c r="I42" s="75">
        <f>+I38+I40</f>
        <v>2364</v>
      </c>
      <c r="L42" s="75">
        <v>-1892</v>
      </c>
      <c r="M42" s="75"/>
      <c r="N42" s="75">
        <v>2364</v>
      </c>
      <c r="O42" s="38"/>
      <c r="P42" s="75">
        <v>-1892</v>
      </c>
      <c r="R42" s="75">
        <v>2364</v>
      </c>
      <c r="S42" s="1" t="s">
        <v>158</v>
      </c>
    </row>
    <row r="43" spans="3:19" ht="13.5" thickTop="1">
      <c r="C43" s="10"/>
      <c r="D43" s="44"/>
      <c r="E43" s="44"/>
      <c r="F43" s="38"/>
      <c r="L43" s="10"/>
      <c r="M43" s="44"/>
      <c r="N43" s="44"/>
      <c r="O43" s="38"/>
      <c r="S43" s="6"/>
    </row>
    <row r="44" spans="3:19" ht="12.75">
      <c r="C44" s="10"/>
      <c r="D44" s="44"/>
      <c r="E44" s="44"/>
      <c r="F44" s="38"/>
      <c r="L44" s="10"/>
      <c r="M44" s="44"/>
      <c r="N44" s="44"/>
      <c r="O44" s="38"/>
      <c r="S44" s="6"/>
    </row>
    <row r="45" spans="1:19" ht="12.75">
      <c r="A45" s="1" t="s">
        <v>24</v>
      </c>
      <c r="B45" s="1"/>
      <c r="C45" s="10"/>
      <c r="D45" s="44"/>
      <c r="E45" s="44"/>
      <c r="F45" s="38"/>
      <c r="L45" s="10"/>
      <c r="M45" s="44"/>
      <c r="N45" s="44"/>
      <c r="O45" s="38"/>
      <c r="S45" s="1" t="s">
        <v>24</v>
      </c>
    </row>
    <row r="46" spans="3:19" ht="12.75">
      <c r="C46" s="10"/>
      <c r="D46" s="44"/>
      <c r="E46" s="44"/>
      <c r="F46" s="38"/>
      <c r="L46" s="10"/>
      <c r="M46" s="44"/>
      <c r="N46" s="44"/>
      <c r="O46" s="38"/>
      <c r="S46" s="6"/>
    </row>
    <row r="47" spans="1:19" ht="12.75">
      <c r="A47" s="10" t="s">
        <v>142</v>
      </c>
      <c r="B47" s="10"/>
      <c r="C47" s="10">
        <f>+C38-C49</f>
        <v>-1983</v>
      </c>
      <c r="D47" s="10"/>
      <c r="E47" s="44">
        <f>+E38-E49</f>
        <v>2122</v>
      </c>
      <c r="F47" s="51"/>
      <c r="G47" s="10">
        <f>+G38-G49</f>
        <v>-1983</v>
      </c>
      <c r="I47" s="44">
        <f>+I38-I49</f>
        <v>2122</v>
      </c>
      <c r="J47" s="10"/>
      <c r="L47" s="10">
        <v>-1983</v>
      </c>
      <c r="M47" s="10"/>
      <c r="N47" s="44">
        <v>2122</v>
      </c>
      <c r="O47" s="51"/>
      <c r="P47" s="10">
        <v>-1983</v>
      </c>
      <c r="R47" s="44">
        <v>2122</v>
      </c>
      <c r="S47" s="10" t="s">
        <v>142</v>
      </c>
    </row>
    <row r="48" spans="1:19" ht="12.75">
      <c r="A48" s="10"/>
      <c r="B48" s="10"/>
      <c r="C48" s="10"/>
      <c r="D48" s="44"/>
      <c r="E48" s="44"/>
      <c r="F48" s="51"/>
      <c r="G48" s="10"/>
      <c r="I48" s="44"/>
      <c r="J48" s="10"/>
      <c r="L48" s="10"/>
      <c r="M48" s="44"/>
      <c r="N48" s="44"/>
      <c r="O48" s="51"/>
      <c r="P48" s="10"/>
      <c r="R48" s="44"/>
      <c r="S48" s="10"/>
    </row>
    <row r="49" spans="1:19" ht="12.75">
      <c r="A49" s="10" t="s">
        <v>9</v>
      </c>
      <c r="C49" s="44">
        <v>91</v>
      </c>
      <c r="D49" s="44"/>
      <c r="E49" s="44">
        <v>242</v>
      </c>
      <c r="F49" s="51"/>
      <c r="G49" s="38">
        <v>91</v>
      </c>
      <c r="I49" s="44">
        <v>242</v>
      </c>
      <c r="J49" s="10"/>
      <c r="L49" s="44">
        <v>91</v>
      </c>
      <c r="M49" s="44"/>
      <c r="N49" s="44">
        <v>242</v>
      </c>
      <c r="O49" s="51"/>
      <c r="P49" s="38">
        <v>91</v>
      </c>
      <c r="R49" s="44">
        <v>242</v>
      </c>
      <c r="S49" s="10" t="s">
        <v>9</v>
      </c>
    </row>
    <row r="50" spans="3:19" ht="12.75">
      <c r="C50" s="74"/>
      <c r="D50" s="44"/>
      <c r="E50" s="61"/>
      <c r="F50" s="38"/>
      <c r="G50" s="76"/>
      <c r="I50" s="76"/>
      <c r="L50" s="74"/>
      <c r="M50" s="44"/>
      <c r="N50" s="61"/>
      <c r="O50" s="38"/>
      <c r="P50" s="76"/>
      <c r="R50" s="76"/>
      <c r="S50" s="6"/>
    </row>
    <row r="51" spans="1:19" ht="13.5" thickBot="1">
      <c r="A51" s="1"/>
      <c r="B51" s="1"/>
      <c r="C51" s="64">
        <f>+C47+C49</f>
        <v>-1892</v>
      </c>
      <c r="D51" s="64"/>
      <c r="E51" s="64">
        <f>SUM(E47:E50)</f>
        <v>2364</v>
      </c>
      <c r="F51" s="38"/>
      <c r="G51" s="64">
        <f>G47+G49</f>
        <v>-1892</v>
      </c>
      <c r="I51" s="64">
        <f>I47+I49</f>
        <v>2364</v>
      </c>
      <c r="L51" s="64">
        <v>-1892</v>
      </c>
      <c r="M51" s="64"/>
      <c r="N51" s="64">
        <v>2364</v>
      </c>
      <c r="O51" s="38"/>
      <c r="P51" s="64">
        <v>-1892</v>
      </c>
      <c r="R51" s="64">
        <v>2364</v>
      </c>
      <c r="S51" s="1"/>
    </row>
    <row r="52" spans="4:19" ht="12.75">
      <c r="D52" s="38"/>
      <c r="F52" s="38"/>
      <c r="M52" s="38"/>
      <c r="O52" s="38"/>
      <c r="S52" s="6"/>
    </row>
    <row r="53" spans="1:19" ht="12.75">
      <c r="A53" s="8" t="s">
        <v>10</v>
      </c>
      <c r="B53" s="9" t="s">
        <v>11</v>
      </c>
      <c r="C53" s="105">
        <v>-1.0165685812127054</v>
      </c>
      <c r="D53" s="106"/>
      <c r="E53" s="107">
        <v>1.087836937241754</v>
      </c>
      <c r="F53" s="108"/>
      <c r="G53" s="105">
        <v>-1.0165790040294054</v>
      </c>
      <c r="H53" s="8"/>
      <c r="I53" s="105">
        <v>1.087836937241754</v>
      </c>
      <c r="J53" s="9"/>
      <c r="L53" s="105">
        <v>-1.0165685812127054</v>
      </c>
      <c r="M53" s="106"/>
      <c r="N53" s="107">
        <v>1.087836937241754</v>
      </c>
      <c r="O53" s="108"/>
      <c r="P53" s="105">
        <v>-1.0165790040294054</v>
      </c>
      <c r="Q53" s="8"/>
      <c r="R53" s="105">
        <v>1.087836937241754</v>
      </c>
      <c r="S53" s="8" t="s">
        <v>10</v>
      </c>
    </row>
    <row r="54" spans="1:19" ht="12.75">
      <c r="A54" s="8"/>
      <c r="B54" s="8"/>
      <c r="C54" s="109"/>
      <c r="D54" s="107"/>
      <c r="E54" s="110"/>
      <c r="F54" s="110"/>
      <c r="G54" s="104"/>
      <c r="H54" s="8"/>
      <c r="I54" s="109"/>
      <c r="J54" s="8"/>
      <c r="L54" s="109"/>
      <c r="M54" s="107"/>
      <c r="N54" s="110"/>
      <c r="O54" s="110"/>
      <c r="P54" s="104"/>
      <c r="Q54" s="8"/>
      <c r="R54" s="109"/>
      <c r="S54" s="8"/>
    </row>
    <row r="55" spans="1:18" ht="12.75">
      <c r="A55" s="8" t="s">
        <v>12</v>
      </c>
      <c r="B55" s="9" t="s">
        <v>13</v>
      </c>
      <c r="C55" s="109">
        <v>-0.980730684741623</v>
      </c>
      <c r="D55" s="111"/>
      <c r="E55" s="107">
        <v>1.0296277409232173</v>
      </c>
      <c r="F55" s="108"/>
      <c r="G55" s="109">
        <v>-0.980730684741623</v>
      </c>
      <c r="H55" s="8"/>
      <c r="I55" s="109">
        <v>1.0296277409232173</v>
      </c>
      <c r="J55" s="9"/>
      <c r="L55" s="109">
        <v>-0.980730684741623</v>
      </c>
      <c r="M55" s="111"/>
      <c r="N55" s="107">
        <v>1.0296277409232173</v>
      </c>
      <c r="O55" s="108"/>
      <c r="P55" s="109">
        <v>-0.980730684741623</v>
      </c>
      <c r="Q55" s="8"/>
      <c r="R55" s="109">
        <v>1.0296277409232173</v>
      </c>
    </row>
    <row r="56" spans="3:18" ht="12.75">
      <c r="C56" s="77"/>
      <c r="D56" s="77"/>
      <c r="E56" s="78"/>
      <c r="F56" s="79"/>
      <c r="G56" s="77"/>
      <c r="H56" s="77"/>
      <c r="I56" s="78"/>
      <c r="L56" s="77"/>
      <c r="M56" s="77"/>
      <c r="N56" s="78"/>
      <c r="O56" s="79"/>
      <c r="P56" s="77"/>
      <c r="Q56" s="77"/>
      <c r="R56" s="78"/>
    </row>
    <row r="57" spans="2:18" ht="12.75">
      <c r="B57" s="80"/>
      <c r="C57" s="80"/>
      <c r="D57" s="80"/>
      <c r="E57" s="80"/>
      <c r="F57" s="80"/>
      <c r="G57" s="80"/>
      <c r="H57" s="80"/>
      <c r="I57" s="80"/>
      <c r="J57" s="80"/>
      <c r="L57" s="80"/>
      <c r="M57" s="80"/>
      <c r="N57" s="80"/>
      <c r="O57" s="80"/>
      <c r="P57" s="80"/>
      <c r="Q57" s="80"/>
      <c r="R57" s="80"/>
    </row>
    <row r="58" spans="1:18" ht="12.75">
      <c r="A58" s="81" t="s">
        <v>143</v>
      </c>
      <c r="B58" s="10"/>
      <c r="C58" s="10"/>
      <c r="D58" s="10"/>
      <c r="E58" s="10"/>
      <c r="F58" s="10"/>
      <c r="G58" s="10"/>
      <c r="H58" s="10"/>
      <c r="I58" s="10"/>
      <c r="J58" s="10"/>
      <c r="L58" s="10"/>
      <c r="M58" s="10"/>
      <c r="N58" s="10"/>
      <c r="O58" s="10"/>
      <c r="P58" s="10"/>
      <c r="Q58" s="10"/>
      <c r="R58" s="10"/>
    </row>
    <row r="59" spans="1:18" ht="12.75">
      <c r="A59" s="81" t="s">
        <v>166</v>
      </c>
      <c r="B59" s="10"/>
      <c r="C59" s="10"/>
      <c r="D59" s="10"/>
      <c r="E59" s="10"/>
      <c r="F59" s="10"/>
      <c r="G59" s="10"/>
      <c r="H59" s="10"/>
      <c r="I59" s="10"/>
      <c r="J59" s="10"/>
      <c r="L59" s="10"/>
      <c r="M59" s="10"/>
      <c r="N59" s="10"/>
      <c r="O59" s="10"/>
      <c r="P59" s="10"/>
      <c r="Q59" s="10"/>
      <c r="R59" s="10"/>
    </row>
  </sheetData>
  <sheetProtection sheet="1"/>
  <printOptions/>
  <pageMargins left="0.75" right="0.75" top="0.64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PageLayoutView="0" workbookViewId="0" topLeftCell="A1">
      <selection activeCell="F52" sqref="F52"/>
    </sheetView>
  </sheetViews>
  <sheetFormatPr defaultColWidth="9.140625" defaultRowHeight="12.75"/>
  <cols>
    <col min="1" max="1" width="1.7109375" style="6" customWidth="1"/>
    <col min="2" max="2" width="60.7109375" style="6" customWidth="1"/>
    <col min="3" max="3" width="1.1484375" style="6" customWidth="1"/>
    <col min="4" max="4" width="10.8515625" style="6" customWidth="1"/>
    <col min="5" max="5" width="1.1484375" style="6" customWidth="1"/>
    <col min="6" max="6" width="10.8515625" style="6" customWidth="1"/>
    <col min="7" max="16384" width="9.140625" style="17" customWidth="1"/>
  </cols>
  <sheetData>
    <row r="1" ht="12.75">
      <c r="A1" s="1" t="s">
        <v>0</v>
      </c>
    </row>
    <row r="2" ht="13.5">
      <c r="A2" s="19" t="s">
        <v>1</v>
      </c>
    </row>
    <row r="3" ht="12.75">
      <c r="A3" s="1"/>
    </row>
    <row r="4" ht="12.75">
      <c r="A4" s="1" t="s">
        <v>183</v>
      </c>
    </row>
    <row r="6" spans="4:6" ht="12.75">
      <c r="D6" s="22" t="s">
        <v>25</v>
      </c>
      <c r="F6" s="22" t="s">
        <v>26</v>
      </c>
    </row>
    <row r="7" spans="4:6" ht="12.75">
      <c r="D7" s="22" t="s">
        <v>27</v>
      </c>
      <c r="F7" s="22" t="s">
        <v>28</v>
      </c>
    </row>
    <row r="8" spans="4:6" ht="12.75">
      <c r="D8" s="55">
        <v>40816</v>
      </c>
      <c r="F8" s="56">
        <v>39994</v>
      </c>
    </row>
    <row r="9" spans="4:6" ht="12.75">
      <c r="D9" s="57" t="s">
        <v>155</v>
      </c>
      <c r="F9" s="57" t="s">
        <v>155</v>
      </c>
    </row>
    <row r="10" spans="4:6" ht="12.75">
      <c r="D10" s="22" t="s">
        <v>15</v>
      </c>
      <c r="F10" s="22" t="s">
        <v>29</v>
      </c>
    </row>
    <row r="11" spans="1:6" ht="12.75">
      <c r="A11" s="1"/>
      <c r="D11" s="22" t="s">
        <v>3</v>
      </c>
      <c r="F11" s="22" t="s">
        <v>3</v>
      </c>
    </row>
    <row r="12" ht="12.75">
      <c r="A12" s="1"/>
    </row>
    <row r="13" spans="1:6" ht="12.75">
      <c r="A13" s="1" t="s">
        <v>30</v>
      </c>
      <c r="C13" s="16"/>
      <c r="D13" s="25">
        <v>7236</v>
      </c>
      <c r="E13" s="25"/>
      <c r="F13" s="25">
        <v>7380</v>
      </c>
    </row>
    <row r="14" spans="1:6" ht="12.75">
      <c r="A14" s="1" t="s">
        <v>31</v>
      </c>
      <c r="C14" s="16"/>
      <c r="D14" s="25">
        <v>93932</v>
      </c>
      <c r="E14" s="25"/>
      <c r="F14" s="25">
        <v>93932</v>
      </c>
    </row>
    <row r="15" spans="1:6" ht="12.75">
      <c r="A15" s="1" t="s">
        <v>32</v>
      </c>
      <c r="C15" s="16"/>
      <c r="D15" s="29">
        <v>18252</v>
      </c>
      <c r="E15" s="25"/>
      <c r="F15" s="25">
        <v>22009</v>
      </c>
    </row>
    <row r="16" spans="1:6" ht="12.75" hidden="1">
      <c r="A16" s="1" t="s">
        <v>33</v>
      </c>
      <c r="C16" s="16"/>
      <c r="D16" s="25">
        <v>0</v>
      </c>
      <c r="E16" s="25"/>
      <c r="F16" s="25">
        <v>0</v>
      </c>
    </row>
    <row r="17" spans="1:6" ht="12.75" hidden="1">
      <c r="A17" s="1" t="s">
        <v>34</v>
      </c>
      <c r="C17" s="16"/>
      <c r="D17" s="25">
        <v>0</v>
      </c>
      <c r="E17" s="25"/>
      <c r="F17" s="25">
        <v>0</v>
      </c>
    </row>
    <row r="18" spans="1:6" ht="12.75">
      <c r="A18" s="1" t="s">
        <v>157</v>
      </c>
      <c r="C18" s="16"/>
      <c r="D18" s="25">
        <v>4859</v>
      </c>
      <c r="E18" s="25"/>
      <c r="F18" s="25">
        <v>4859</v>
      </c>
    </row>
    <row r="19" spans="1:6" ht="12.75">
      <c r="A19" s="58" t="s">
        <v>137</v>
      </c>
      <c r="C19" s="16"/>
      <c r="D19" s="25">
        <v>1726</v>
      </c>
      <c r="E19" s="25"/>
      <c r="F19" s="25">
        <v>1726</v>
      </c>
    </row>
    <row r="20" spans="1:6" ht="12.75">
      <c r="A20" s="58"/>
      <c r="C20" s="16"/>
      <c r="D20" s="25"/>
      <c r="E20" s="25"/>
      <c r="F20" s="25"/>
    </row>
    <row r="21" spans="1:6" ht="12.75">
      <c r="A21" s="1" t="s">
        <v>35</v>
      </c>
      <c r="C21" s="16"/>
      <c r="D21" s="25"/>
      <c r="E21" s="25"/>
      <c r="F21" s="25"/>
    </row>
    <row r="22" spans="2:6" ht="12.75">
      <c r="B22" s="6" t="s">
        <v>36</v>
      </c>
      <c r="C22" s="16"/>
      <c r="D22" s="25">
        <v>4570</v>
      </c>
      <c r="E22" s="25"/>
      <c r="F22" s="25">
        <v>4545</v>
      </c>
    </row>
    <row r="23" spans="2:6" ht="12.75">
      <c r="B23" s="6" t="s">
        <v>37</v>
      </c>
      <c r="C23" s="16"/>
      <c r="D23" s="6">
        <v>5750</v>
      </c>
      <c r="E23" s="25"/>
      <c r="F23" s="25">
        <v>5859</v>
      </c>
    </row>
    <row r="24" spans="2:6" ht="12.75">
      <c r="B24" s="6" t="s">
        <v>124</v>
      </c>
      <c r="C24" s="16"/>
      <c r="D24" s="6">
        <v>19</v>
      </c>
      <c r="E24" s="25"/>
      <c r="F24" s="25">
        <v>17</v>
      </c>
    </row>
    <row r="25" spans="2:6" ht="12.75">
      <c r="B25" s="6" t="s">
        <v>159</v>
      </c>
      <c r="C25" s="16"/>
      <c r="D25" s="6">
        <v>375</v>
      </c>
      <c r="E25" s="25"/>
      <c r="F25" s="25">
        <v>375</v>
      </c>
    </row>
    <row r="26" spans="2:6" ht="12.75">
      <c r="B26" s="6" t="s">
        <v>38</v>
      </c>
      <c r="C26" s="16"/>
      <c r="D26" s="25">
        <v>7660</v>
      </c>
      <c r="E26" s="25"/>
      <c r="F26" s="25">
        <v>6468</v>
      </c>
    </row>
    <row r="27" spans="2:6" ht="12.75">
      <c r="B27" s="6" t="s">
        <v>39</v>
      </c>
      <c r="C27" s="16"/>
      <c r="D27" s="25">
        <v>848</v>
      </c>
      <c r="E27" s="25"/>
      <c r="F27" s="25">
        <v>1142</v>
      </c>
    </row>
    <row r="28" spans="3:6" ht="12.75">
      <c r="C28" s="16"/>
      <c r="D28" s="59">
        <f>SUM(D22:D27)</f>
        <v>19222</v>
      </c>
      <c r="E28" s="25"/>
      <c r="F28" s="59">
        <f>SUM(F22:F27)</f>
        <v>18406</v>
      </c>
    </row>
    <row r="29" ht="12.75">
      <c r="C29" s="16"/>
    </row>
    <row r="30" spans="1:6" ht="12.75">
      <c r="A30" s="1" t="s">
        <v>40</v>
      </c>
      <c r="C30" s="16"/>
      <c r="D30" s="25"/>
      <c r="E30" s="25"/>
      <c r="F30" s="25"/>
    </row>
    <row r="31" spans="2:6" ht="12.75">
      <c r="B31" s="6" t="s">
        <v>41</v>
      </c>
      <c r="C31" s="16"/>
      <c r="D31" s="3">
        <v>5897</v>
      </c>
      <c r="E31" s="25"/>
      <c r="F31" s="25">
        <v>6360</v>
      </c>
    </row>
    <row r="32" spans="2:6" ht="12.75">
      <c r="B32" s="6" t="s">
        <v>42</v>
      </c>
      <c r="C32" s="16"/>
      <c r="D32" s="3">
        <v>581</v>
      </c>
      <c r="E32" s="25"/>
      <c r="F32" s="25">
        <v>1151</v>
      </c>
    </row>
    <row r="33" spans="2:6" ht="12.75">
      <c r="B33" s="6" t="s">
        <v>8</v>
      </c>
      <c r="C33" s="16"/>
      <c r="D33" s="3">
        <v>285</v>
      </c>
      <c r="E33" s="25"/>
      <c r="F33" s="25">
        <v>268</v>
      </c>
    </row>
    <row r="34" spans="1:6" s="60" customFormat="1" ht="12.75">
      <c r="A34" s="10"/>
      <c r="B34" s="10"/>
      <c r="C34" s="16"/>
      <c r="D34" s="53">
        <f>SUM(D31:D33)</f>
        <v>6763</v>
      </c>
      <c r="E34" s="29"/>
      <c r="F34" s="53">
        <f>SUM(F31:F33)</f>
        <v>7779</v>
      </c>
    </row>
    <row r="35" spans="1:6" s="60" customFormat="1" ht="12.75">
      <c r="A35" s="10"/>
      <c r="B35" s="10"/>
      <c r="C35" s="16"/>
      <c r="D35" s="44"/>
      <c r="E35" s="29"/>
      <c r="F35" s="44"/>
    </row>
    <row r="36" spans="1:6" s="60" customFormat="1" ht="12.75">
      <c r="A36" s="11" t="s">
        <v>43</v>
      </c>
      <c r="B36" s="10"/>
      <c r="C36" s="16"/>
      <c r="D36" s="44">
        <f>+D28-D34</f>
        <v>12459</v>
      </c>
      <c r="E36" s="44"/>
      <c r="F36" s="44">
        <f>+F28-F34</f>
        <v>10627</v>
      </c>
    </row>
    <row r="37" spans="1:6" s="60" customFormat="1" ht="12.75">
      <c r="A37" s="10"/>
      <c r="B37" s="10"/>
      <c r="C37" s="16"/>
      <c r="D37" s="44"/>
      <c r="E37" s="44"/>
      <c r="F37" s="44"/>
    </row>
    <row r="38" spans="1:6" s="60" customFormat="1" ht="13.5" thickBot="1">
      <c r="A38" s="11" t="s">
        <v>114</v>
      </c>
      <c r="B38" s="10"/>
      <c r="C38" s="16"/>
      <c r="D38" s="33">
        <f>+D36+D13+D14+D15+D16+D19+D18</f>
        <v>138464</v>
      </c>
      <c r="E38" s="44"/>
      <c r="F38" s="33">
        <f>+F36+F13+F14+F15+F16+F19+F18</f>
        <v>140533</v>
      </c>
    </row>
    <row r="39" spans="1:6" s="60" customFormat="1" ht="12.75">
      <c r="A39" s="10"/>
      <c r="B39" s="10"/>
      <c r="C39" s="16"/>
      <c r="D39" s="44"/>
      <c r="E39" s="44"/>
      <c r="F39" s="44"/>
    </row>
    <row r="40" spans="1:6" s="60" customFormat="1" ht="12.75">
      <c r="A40" s="11" t="s">
        <v>44</v>
      </c>
      <c r="B40" s="10"/>
      <c r="C40" s="16"/>
      <c r="D40" s="29">
        <v>97534</v>
      </c>
      <c r="E40" s="44"/>
      <c r="F40" s="29">
        <v>97534</v>
      </c>
    </row>
    <row r="41" spans="1:6" s="60" customFormat="1" ht="12.75">
      <c r="A41" s="11" t="s">
        <v>45</v>
      </c>
      <c r="B41" s="10"/>
      <c r="C41" s="16"/>
      <c r="D41" s="50">
        <v>36000</v>
      </c>
      <c r="E41" s="44"/>
      <c r="F41" s="50">
        <v>37983</v>
      </c>
    </row>
    <row r="42" spans="1:6" s="60" customFormat="1" ht="12.75">
      <c r="A42" s="11" t="s">
        <v>46</v>
      </c>
      <c r="B42" s="10"/>
      <c r="C42" s="16"/>
      <c r="D42" s="61">
        <f>SUM(D40:D41)</f>
        <v>133534</v>
      </c>
      <c r="E42" s="44"/>
      <c r="F42" s="61">
        <f>SUM(F40:F41)</f>
        <v>135517</v>
      </c>
    </row>
    <row r="43" spans="1:6" s="60" customFormat="1" ht="12.75">
      <c r="A43" s="11" t="s">
        <v>9</v>
      </c>
      <c r="B43" s="10"/>
      <c r="C43" s="16"/>
      <c r="D43" s="13">
        <f>+F43+CIS!C49</f>
        <v>1902</v>
      </c>
      <c r="E43" s="44"/>
      <c r="F43" s="29">
        <v>1811</v>
      </c>
    </row>
    <row r="44" spans="1:6" s="60" customFormat="1" ht="12.75">
      <c r="A44" s="11" t="s">
        <v>111</v>
      </c>
      <c r="B44" s="10"/>
      <c r="C44" s="16"/>
      <c r="D44" s="62">
        <f>SUM(D42:D43)</f>
        <v>135436</v>
      </c>
      <c r="E44" s="10"/>
      <c r="F44" s="62">
        <f>SUM(F42:F43)</f>
        <v>137328</v>
      </c>
    </row>
    <row r="45" spans="1:6" s="60" customFormat="1" ht="12.75">
      <c r="A45" s="10"/>
      <c r="B45" s="10"/>
      <c r="C45" s="16"/>
      <c r="D45" s="10"/>
      <c r="E45" s="10"/>
      <c r="F45" s="10"/>
    </row>
    <row r="46" spans="1:6" s="60" customFormat="1" ht="12.75">
      <c r="A46" s="11" t="s">
        <v>138</v>
      </c>
      <c r="B46" s="10"/>
      <c r="C46" s="16"/>
      <c r="D46" s="29"/>
      <c r="E46" s="29"/>
      <c r="F46" s="29"/>
    </row>
    <row r="47" spans="1:6" s="60" customFormat="1" ht="12.75">
      <c r="A47" s="11"/>
      <c r="B47" s="10" t="s">
        <v>47</v>
      </c>
      <c r="C47" s="16"/>
      <c r="D47" s="29">
        <v>2629</v>
      </c>
      <c r="E47" s="29"/>
      <c r="F47" s="29">
        <v>2806</v>
      </c>
    </row>
    <row r="48" spans="1:6" s="60" customFormat="1" ht="12.75">
      <c r="A48" s="10"/>
      <c r="B48" s="63" t="s">
        <v>112</v>
      </c>
      <c r="C48" s="16"/>
      <c r="D48" s="29">
        <v>165</v>
      </c>
      <c r="E48" s="10"/>
      <c r="F48" s="29">
        <v>165</v>
      </c>
    </row>
    <row r="49" spans="1:6" s="60" customFormat="1" ht="12.75">
      <c r="A49" s="11"/>
      <c r="B49" s="63" t="s">
        <v>113</v>
      </c>
      <c r="C49" s="16"/>
      <c r="D49" s="29">
        <v>234</v>
      </c>
      <c r="E49" s="29"/>
      <c r="F49" s="29">
        <v>234</v>
      </c>
    </row>
    <row r="50" spans="1:6" s="60" customFormat="1" ht="12.75">
      <c r="A50" s="11"/>
      <c r="B50" s="10"/>
      <c r="C50" s="16"/>
      <c r="D50" s="62">
        <f>SUM(D47:D49)</f>
        <v>3028</v>
      </c>
      <c r="E50" s="10"/>
      <c r="F50" s="62">
        <f>SUM(F47:F49)</f>
        <v>3205</v>
      </c>
    </row>
    <row r="51" spans="1:6" s="60" customFormat="1" ht="12.75">
      <c r="A51" s="10"/>
      <c r="B51" s="10"/>
      <c r="C51" s="16"/>
      <c r="D51" s="29"/>
      <c r="E51" s="29"/>
      <c r="F51" s="29"/>
    </row>
    <row r="52" spans="1:6" s="60" customFormat="1" ht="13.5" thickBot="1">
      <c r="A52" s="11" t="s">
        <v>115</v>
      </c>
      <c r="B52" s="10"/>
      <c r="C52" s="16"/>
      <c r="D52" s="64">
        <f>+D44+D50</f>
        <v>138464</v>
      </c>
      <c r="E52" s="44"/>
      <c r="F52" s="64">
        <f>+F44+F50</f>
        <v>140533</v>
      </c>
    </row>
    <row r="53" spans="1:6" s="60" customFormat="1" ht="12.75">
      <c r="A53" s="11"/>
      <c r="B53" s="10"/>
      <c r="C53" s="10"/>
      <c r="D53" s="29"/>
      <c r="E53" s="29"/>
      <c r="F53" s="29"/>
    </row>
    <row r="54" spans="1:6" s="60" customFormat="1" ht="12.75">
      <c r="A54" s="10"/>
      <c r="B54" s="10"/>
      <c r="C54" s="10"/>
      <c r="D54" s="29"/>
      <c r="E54" s="29"/>
      <c r="F54" s="29"/>
    </row>
    <row r="55" spans="1:6" s="60" customFormat="1" ht="12.75">
      <c r="A55" s="10"/>
      <c r="B55" s="10"/>
      <c r="C55" s="10"/>
      <c r="D55" s="29"/>
      <c r="E55" s="29"/>
      <c r="F55" s="29"/>
    </row>
    <row r="56" spans="1:6" ht="12.75">
      <c r="A56" s="37" t="s">
        <v>139</v>
      </c>
      <c r="D56" s="25"/>
      <c r="E56" s="25"/>
      <c r="F56" s="25"/>
    </row>
    <row r="57" spans="1:6" ht="12.75">
      <c r="A57" s="37" t="s">
        <v>166</v>
      </c>
      <c r="D57" s="25"/>
      <c r="E57" s="25"/>
      <c r="F57" s="25"/>
    </row>
    <row r="58" spans="4:6" ht="12.75">
      <c r="D58" s="25"/>
      <c r="E58" s="25"/>
      <c r="F58" s="25"/>
    </row>
    <row r="59" spans="4:6" ht="12.75">
      <c r="D59" s="25"/>
      <c r="E59" s="25"/>
      <c r="F59" s="25"/>
    </row>
    <row r="60" spans="4:6" ht="12.75">
      <c r="D60" s="25"/>
      <c r="E60" s="25"/>
      <c r="F60" s="25"/>
    </row>
    <row r="61" spans="4:6" ht="12.75">
      <c r="D61" s="25"/>
      <c r="E61" s="25"/>
      <c r="F61" s="25"/>
    </row>
    <row r="62" spans="4:6" ht="12.75">
      <c r="D62" s="25"/>
      <c r="E62" s="25"/>
      <c r="F62" s="25"/>
    </row>
  </sheetData>
  <sheetProtection sheet="1"/>
  <printOptions/>
  <pageMargins left="0.75" right="0.75" top="1" bottom="0.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76"/>
  <sheetViews>
    <sheetView tabSelected="1" zoomScalePageLayoutView="0" workbookViewId="0" topLeftCell="A25">
      <selection activeCell="C3" sqref="C3"/>
    </sheetView>
  </sheetViews>
  <sheetFormatPr defaultColWidth="9.140625" defaultRowHeight="12.75"/>
  <cols>
    <col min="1" max="1" width="2.8515625" style="6" customWidth="1"/>
    <col min="2" max="2" width="2.00390625" style="6" customWidth="1"/>
    <col min="3" max="3" width="60.7109375" style="6" customWidth="1"/>
    <col min="4" max="4" width="10.8515625" style="29" customWidth="1"/>
    <col min="5" max="5" width="1.1484375" style="43" customWidth="1"/>
    <col min="6" max="6" width="10.8515625" style="43" customWidth="1"/>
    <col min="7" max="7" width="6.28125" style="43" bestFit="1" customWidth="1"/>
    <col min="8" max="8" width="1.57421875" style="43" customWidth="1"/>
    <col min="9" max="16384" width="9.140625" style="17" customWidth="1"/>
  </cols>
  <sheetData>
    <row r="1" ht="12.75">
      <c r="A1" s="1" t="s">
        <v>0</v>
      </c>
    </row>
    <row r="2" ht="13.5">
      <c r="A2" s="19" t="s">
        <v>1</v>
      </c>
    </row>
    <row r="3" ht="12.75">
      <c r="A3" s="1"/>
    </row>
    <row r="4" ht="12.75">
      <c r="A4" s="1" t="s">
        <v>128</v>
      </c>
    </row>
    <row r="5" ht="12.75">
      <c r="A5" s="1" t="s">
        <v>160</v>
      </c>
    </row>
    <row r="6" spans="1:8" ht="12.75">
      <c r="A6" s="1" t="s">
        <v>15</v>
      </c>
      <c r="F6" s="44"/>
      <c r="G6" s="44"/>
      <c r="H6" s="44"/>
    </row>
    <row r="7" spans="4:8" ht="12.75">
      <c r="D7" s="45" t="s">
        <v>167</v>
      </c>
      <c r="E7" s="46"/>
      <c r="F7" s="47" t="str">
        <f>+D7</f>
        <v>3 months</v>
      </c>
      <c r="G7" s="47"/>
      <c r="H7" s="47"/>
    </row>
    <row r="8" spans="1:8" ht="12.75">
      <c r="A8" s="1"/>
      <c r="D8" s="45" t="s">
        <v>48</v>
      </c>
      <c r="E8" s="46"/>
      <c r="F8" s="47" t="s">
        <v>48</v>
      </c>
      <c r="G8" s="47"/>
      <c r="H8" s="47"/>
    </row>
    <row r="9" spans="4:8" ht="12.75">
      <c r="D9" s="48">
        <v>40816</v>
      </c>
      <c r="F9" s="49">
        <v>40451</v>
      </c>
      <c r="G9" s="49"/>
      <c r="H9" s="49"/>
    </row>
    <row r="10" spans="4:8" ht="12.75">
      <c r="D10" s="45" t="s">
        <v>49</v>
      </c>
      <c r="E10" s="46"/>
      <c r="F10" s="47" t="s">
        <v>49</v>
      </c>
      <c r="G10" s="47"/>
      <c r="H10" s="47"/>
    </row>
    <row r="11" spans="1:8" ht="12.75">
      <c r="A11" s="1" t="s">
        <v>129</v>
      </c>
      <c r="G11" s="1"/>
      <c r="H11" s="6"/>
    </row>
    <row r="12" spans="2:8" ht="12.75">
      <c r="B12" s="6" t="s">
        <v>168</v>
      </c>
      <c r="D12" s="29">
        <f>+CIS!G34</f>
        <v>-1737</v>
      </c>
      <c r="F12" s="44">
        <v>2588</v>
      </c>
      <c r="G12" s="6"/>
      <c r="H12" s="6"/>
    </row>
    <row r="13" spans="2:8" ht="12.75">
      <c r="B13" s="6" t="s">
        <v>50</v>
      </c>
      <c r="F13" s="44"/>
      <c r="G13" s="6"/>
      <c r="H13" s="6"/>
    </row>
    <row r="14" spans="3:8" ht="12.75">
      <c r="C14" s="6" t="s">
        <v>51</v>
      </c>
      <c r="D14" s="29">
        <v>180</v>
      </c>
      <c r="F14" s="44">
        <v>175</v>
      </c>
      <c r="G14" s="6"/>
      <c r="H14" s="6"/>
    </row>
    <row r="15" spans="1:8" ht="12.75">
      <c r="A15" s="10"/>
      <c r="B15" s="10"/>
      <c r="C15" s="10" t="s">
        <v>52</v>
      </c>
      <c r="D15" s="29">
        <v>3757</v>
      </c>
      <c r="F15" s="44">
        <v>-239</v>
      </c>
      <c r="G15" s="6"/>
      <c r="H15" s="6"/>
    </row>
    <row r="16" spans="1:8" ht="12.75">
      <c r="A16" s="10"/>
      <c r="B16" s="10"/>
      <c r="C16" s="10" t="s">
        <v>53</v>
      </c>
      <c r="D16" s="44">
        <v>71</v>
      </c>
      <c r="F16" s="44">
        <v>-34</v>
      </c>
      <c r="G16" s="6"/>
      <c r="H16" s="6"/>
    </row>
    <row r="17" spans="1:8" ht="3.75" customHeight="1">
      <c r="A17" s="10"/>
      <c r="B17" s="10"/>
      <c r="C17" s="10"/>
      <c r="D17" s="50"/>
      <c r="F17" s="50"/>
      <c r="G17" s="6"/>
      <c r="H17" s="6"/>
    </row>
    <row r="18" spans="1:8" ht="12.75">
      <c r="A18" s="10"/>
      <c r="B18" s="10" t="s">
        <v>54</v>
      </c>
      <c r="C18" s="10"/>
      <c r="D18" s="29">
        <f>SUM(D12:D16)</f>
        <v>2271</v>
      </c>
      <c r="F18" s="44">
        <f>SUM(F12:F16)</f>
        <v>2490</v>
      </c>
      <c r="G18" s="6"/>
      <c r="H18" s="6"/>
    </row>
    <row r="19" spans="1:8" ht="12.75">
      <c r="A19" s="10"/>
      <c r="B19" s="10"/>
      <c r="C19" s="10" t="s">
        <v>55</v>
      </c>
      <c r="D19" s="29">
        <v>39</v>
      </c>
      <c r="F19" s="51">
        <v>-1356</v>
      </c>
      <c r="G19" s="6"/>
      <c r="H19" s="6"/>
    </row>
    <row r="20" spans="1:8" ht="12.75">
      <c r="A20" s="10"/>
      <c r="B20" s="10"/>
      <c r="C20" s="10" t="s">
        <v>56</v>
      </c>
      <c r="D20" s="44">
        <v>-1051</v>
      </c>
      <c r="F20" s="51">
        <v>1302</v>
      </c>
      <c r="G20" s="6"/>
      <c r="H20" s="6"/>
    </row>
    <row r="21" spans="1:8" ht="3.75" customHeight="1">
      <c r="A21" s="10"/>
      <c r="B21" s="10"/>
      <c r="C21" s="10"/>
      <c r="D21" s="50"/>
      <c r="F21" s="52"/>
      <c r="G21" s="6"/>
      <c r="H21" s="6"/>
    </row>
    <row r="22" spans="1:8" ht="12.75">
      <c r="A22" s="10"/>
      <c r="B22" s="10" t="s">
        <v>169</v>
      </c>
      <c r="C22" s="10"/>
      <c r="D22" s="29">
        <f>SUM(D18:D20)</f>
        <v>1259</v>
      </c>
      <c r="F22" s="44">
        <f>SUM(F18:F20)</f>
        <v>2436</v>
      </c>
      <c r="G22" s="6"/>
      <c r="H22" s="6"/>
    </row>
    <row r="23" spans="1:8" ht="12.75">
      <c r="A23" s="10"/>
      <c r="B23" s="10"/>
      <c r="C23" s="10" t="s">
        <v>57</v>
      </c>
      <c r="D23" s="29">
        <v>29</v>
      </c>
      <c r="F23" s="44">
        <v>107</v>
      </c>
      <c r="G23" s="6"/>
      <c r="H23" s="6"/>
    </row>
    <row r="24" spans="1:8" ht="12.75">
      <c r="A24" s="10"/>
      <c r="B24" s="10"/>
      <c r="C24" s="10" t="s">
        <v>58</v>
      </c>
      <c r="D24" s="29">
        <v>-67</v>
      </c>
      <c r="F24" s="44">
        <v>-78</v>
      </c>
      <c r="G24" s="6"/>
      <c r="H24" s="6"/>
    </row>
    <row r="25" spans="1:8" ht="12.75">
      <c r="A25" s="10"/>
      <c r="B25" s="10"/>
      <c r="C25" s="6" t="s">
        <v>130</v>
      </c>
      <c r="D25" s="29">
        <v>-139</v>
      </c>
      <c r="F25" s="44">
        <v>-575</v>
      </c>
      <c r="G25" s="6"/>
      <c r="H25" s="6"/>
    </row>
    <row r="26" spans="1:8" ht="5.25" customHeight="1">
      <c r="A26" s="10"/>
      <c r="B26" s="10"/>
      <c r="F26" s="44"/>
      <c r="G26" s="6"/>
      <c r="H26" s="6"/>
    </row>
    <row r="27" spans="1:8" ht="12.75">
      <c r="A27" s="10"/>
      <c r="B27" s="10" t="s">
        <v>170</v>
      </c>
      <c r="C27" s="10"/>
      <c r="D27" s="53">
        <f>SUM(D22:D25)</f>
        <v>1082</v>
      </c>
      <c r="F27" s="53">
        <f>SUM(F22:F25)</f>
        <v>1890</v>
      </c>
      <c r="G27" s="6"/>
      <c r="H27" s="6"/>
    </row>
    <row r="28" spans="1:8" ht="12.75">
      <c r="A28" s="10"/>
      <c r="B28" s="10"/>
      <c r="C28" s="10"/>
      <c r="F28" s="44"/>
      <c r="G28" s="6"/>
      <c r="H28" s="6"/>
    </row>
    <row r="29" spans="1:8" ht="12.75">
      <c r="A29" s="11" t="s">
        <v>131</v>
      </c>
      <c r="B29" s="10"/>
      <c r="C29" s="10"/>
      <c r="F29" s="54"/>
      <c r="G29" s="1"/>
      <c r="H29" s="6"/>
    </row>
    <row r="30" spans="1:8" ht="12.75" hidden="1">
      <c r="A30" s="11"/>
      <c r="B30" s="10" t="s">
        <v>59</v>
      </c>
      <c r="C30" s="10"/>
      <c r="F30" s="44"/>
      <c r="G30" s="1"/>
      <c r="H30" s="6"/>
    </row>
    <row r="31" spans="1:8" ht="12.75" hidden="1">
      <c r="A31" s="11"/>
      <c r="B31" s="10"/>
      <c r="C31" s="10" t="s">
        <v>60</v>
      </c>
      <c r="D31" s="29">
        <v>0</v>
      </c>
      <c r="F31" s="44">
        <v>0</v>
      </c>
      <c r="G31" s="1"/>
      <c r="H31" s="6"/>
    </row>
    <row r="32" spans="1:8" ht="12.75" hidden="1">
      <c r="A32" s="11"/>
      <c r="B32" s="10"/>
      <c r="C32" s="6" t="s">
        <v>121</v>
      </c>
      <c r="D32" s="29">
        <v>0</v>
      </c>
      <c r="F32" s="44"/>
      <c r="G32" s="1"/>
      <c r="H32" s="6"/>
    </row>
    <row r="33" spans="1:8" ht="12.75" hidden="1">
      <c r="A33" s="11"/>
      <c r="B33" s="10"/>
      <c r="C33" s="10" t="s">
        <v>61</v>
      </c>
      <c r="D33" s="29">
        <v>0</v>
      </c>
      <c r="F33" s="44">
        <v>0</v>
      </c>
      <c r="G33" s="1"/>
      <c r="H33" s="6"/>
    </row>
    <row r="34" spans="1:8" ht="12.75" hidden="1">
      <c r="A34" s="11"/>
      <c r="B34" s="10"/>
      <c r="C34" s="10" t="s">
        <v>62</v>
      </c>
      <c r="D34" s="29">
        <v>0</v>
      </c>
      <c r="F34" s="44">
        <v>0</v>
      </c>
      <c r="G34" s="1"/>
      <c r="H34" s="17"/>
    </row>
    <row r="35" spans="1:8" ht="12.75" hidden="1">
      <c r="A35" s="11"/>
      <c r="B35" s="2" t="s">
        <v>151</v>
      </c>
      <c r="D35" s="29">
        <v>0</v>
      </c>
      <c r="F35" s="44">
        <v>0</v>
      </c>
      <c r="G35" s="1"/>
      <c r="H35" s="6"/>
    </row>
    <row r="36" spans="1:8" ht="12.75" hidden="1">
      <c r="A36" s="11"/>
      <c r="B36" s="6" t="s">
        <v>116</v>
      </c>
      <c r="D36" s="29">
        <v>0</v>
      </c>
      <c r="F36" s="44">
        <v>0</v>
      </c>
      <c r="G36" s="6"/>
      <c r="H36" s="6"/>
    </row>
    <row r="37" spans="1:8" ht="12.75" hidden="1">
      <c r="A37" s="11"/>
      <c r="B37" s="6" t="s">
        <v>150</v>
      </c>
      <c r="D37" s="29">
        <v>0</v>
      </c>
      <c r="F37" s="44">
        <v>0</v>
      </c>
      <c r="G37" s="6"/>
      <c r="H37" s="6"/>
    </row>
    <row r="38" spans="1:8" ht="12.75">
      <c r="A38" s="11"/>
      <c r="B38" s="10" t="s">
        <v>185</v>
      </c>
      <c r="D38" s="50">
        <v>-36</v>
      </c>
      <c r="F38" s="50">
        <v>-301</v>
      </c>
      <c r="G38" s="6"/>
      <c r="H38" s="6"/>
    </row>
    <row r="39" spans="1:8" ht="12.75" hidden="1">
      <c r="A39" s="11"/>
      <c r="B39" s="10" t="s">
        <v>149</v>
      </c>
      <c r="D39" s="29">
        <v>0</v>
      </c>
      <c r="F39" s="44">
        <v>0</v>
      </c>
      <c r="G39" s="6"/>
      <c r="H39" s="6"/>
    </row>
    <row r="40" spans="1:8" ht="12.75" customHeight="1" hidden="1">
      <c r="A40" s="11"/>
      <c r="B40" s="10" t="s">
        <v>144</v>
      </c>
      <c r="C40" s="10"/>
      <c r="D40" s="122">
        <v>0</v>
      </c>
      <c r="F40" s="122">
        <v>0</v>
      </c>
      <c r="G40" s="6"/>
      <c r="H40" s="7"/>
    </row>
    <row r="41" spans="1:8" ht="12.75" customHeight="1" hidden="1">
      <c r="A41" s="11"/>
      <c r="B41" s="10"/>
      <c r="C41" s="10" t="s">
        <v>145</v>
      </c>
      <c r="D41" s="122"/>
      <c r="F41" s="122"/>
      <c r="G41" s="6"/>
      <c r="H41" s="7"/>
    </row>
    <row r="42" spans="1:8" ht="12.75" hidden="1">
      <c r="A42" s="10"/>
      <c r="B42" s="10" t="s">
        <v>63</v>
      </c>
      <c r="C42" s="10"/>
      <c r="D42" s="44">
        <v>0</v>
      </c>
      <c r="F42" s="44">
        <v>0</v>
      </c>
      <c r="G42" s="6"/>
      <c r="H42" s="17"/>
    </row>
    <row r="43" spans="1:6" ht="12.75" hidden="1">
      <c r="A43" s="10"/>
      <c r="B43" s="12" t="s">
        <v>156</v>
      </c>
      <c r="C43" s="10"/>
      <c r="D43" s="44">
        <v>0</v>
      </c>
      <c r="F43" s="44">
        <v>0</v>
      </c>
    </row>
    <row r="44" spans="1:6" ht="4.5" customHeight="1" hidden="1">
      <c r="A44" s="10"/>
      <c r="C44" s="10"/>
      <c r="D44" s="44"/>
      <c r="F44" s="44"/>
    </row>
    <row r="45" spans="1:8" ht="12.75" hidden="1">
      <c r="A45" s="10"/>
      <c r="B45" s="10" t="s">
        <v>132</v>
      </c>
      <c r="C45" s="10"/>
      <c r="D45" s="53">
        <f>SUM(D31:D43)</f>
        <v>-36</v>
      </c>
      <c r="F45" s="53">
        <f>SUM(F31:F43)</f>
        <v>-301</v>
      </c>
      <c r="G45" s="6"/>
      <c r="H45" s="6"/>
    </row>
    <row r="46" spans="1:6" ht="12.75">
      <c r="A46" s="10"/>
      <c r="B46" s="10"/>
      <c r="C46" s="10"/>
      <c r="F46" s="44"/>
    </row>
    <row r="47" spans="1:8" ht="12.75">
      <c r="A47" s="11" t="s">
        <v>133</v>
      </c>
      <c r="B47" s="10"/>
      <c r="C47" s="10"/>
      <c r="G47" s="6"/>
      <c r="H47" s="6"/>
    </row>
    <row r="48" spans="1:8" ht="12.75" hidden="1">
      <c r="A48" s="11"/>
      <c r="B48" s="10" t="s">
        <v>64</v>
      </c>
      <c r="C48" s="10"/>
      <c r="D48" s="29">
        <v>0</v>
      </c>
      <c r="F48" s="44">
        <v>0</v>
      </c>
      <c r="G48" s="1"/>
      <c r="H48" s="6"/>
    </row>
    <row r="49" spans="1:8" ht="12.75" hidden="1">
      <c r="A49" s="11"/>
      <c r="B49" s="10" t="s">
        <v>65</v>
      </c>
      <c r="C49" s="10"/>
      <c r="D49" s="29">
        <v>0</v>
      </c>
      <c r="F49" s="44">
        <v>0</v>
      </c>
      <c r="G49" s="1"/>
      <c r="H49" s="6"/>
    </row>
    <row r="50" spans="1:6" ht="12.75" hidden="1">
      <c r="A50" s="11"/>
      <c r="B50" s="10" t="s">
        <v>66</v>
      </c>
      <c r="C50" s="10"/>
      <c r="D50" s="44">
        <v>0</v>
      </c>
      <c r="F50" s="44">
        <v>0</v>
      </c>
    </row>
    <row r="51" spans="1:8" ht="12.75">
      <c r="A51" s="10"/>
      <c r="B51" s="10" t="s">
        <v>171</v>
      </c>
      <c r="C51" s="10"/>
      <c r="D51" s="44">
        <v>56</v>
      </c>
      <c r="F51" s="44">
        <v>151</v>
      </c>
      <c r="G51" s="1"/>
      <c r="H51" s="6"/>
    </row>
    <row r="52" spans="1:8" ht="12.75">
      <c r="A52" s="10"/>
      <c r="B52" s="12" t="s">
        <v>67</v>
      </c>
      <c r="C52" s="10"/>
      <c r="D52" s="44">
        <v>-113</v>
      </c>
      <c r="F52" s="44">
        <v>-113</v>
      </c>
      <c r="G52" s="6"/>
      <c r="H52" s="6"/>
    </row>
    <row r="53" spans="1:8" ht="12.75">
      <c r="A53" s="10"/>
      <c r="B53" s="2" t="s">
        <v>117</v>
      </c>
      <c r="D53" s="44">
        <v>-91</v>
      </c>
      <c r="F53" s="44">
        <v>-128</v>
      </c>
      <c r="G53" s="6"/>
      <c r="H53" s="17"/>
    </row>
    <row r="54" spans="1:8" ht="12.75" hidden="1">
      <c r="A54" s="10"/>
      <c r="B54" s="10" t="s">
        <v>68</v>
      </c>
      <c r="C54" s="10"/>
      <c r="D54" s="44">
        <v>0</v>
      </c>
      <c r="F54" s="44"/>
      <c r="G54" s="6"/>
      <c r="H54" s="17"/>
    </row>
    <row r="55" spans="1:8" ht="12.75" hidden="1">
      <c r="A55" s="10"/>
      <c r="B55" s="10" t="s">
        <v>69</v>
      </c>
      <c r="C55" s="10"/>
      <c r="D55" s="44">
        <v>0</v>
      </c>
      <c r="F55" s="44">
        <v>-0.002439999967464246</v>
      </c>
      <c r="G55" s="6"/>
      <c r="H55" s="6"/>
    </row>
    <row r="56" spans="1:8" ht="6" customHeight="1">
      <c r="A56" s="10"/>
      <c r="B56" s="10"/>
      <c r="C56" s="10"/>
      <c r="D56" s="44"/>
      <c r="F56" s="44"/>
      <c r="G56" s="6"/>
      <c r="H56" s="6"/>
    </row>
    <row r="57" spans="1:8" ht="12.75">
      <c r="A57" s="10"/>
      <c r="B57" s="10" t="s">
        <v>134</v>
      </c>
      <c r="C57" s="10"/>
      <c r="D57" s="53">
        <f>SUM(D48:D55)</f>
        <v>-148</v>
      </c>
      <c r="F57" s="53">
        <f>SUM(F48:F55)</f>
        <v>-90.00243999996746</v>
      </c>
      <c r="G57" s="6"/>
      <c r="H57" s="6"/>
    </row>
    <row r="58" spans="1:8" ht="12.75">
      <c r="A58" s="10"/>
      <c r="B58" s="10"/>
      <c r="C58" s="10"/>
      <c r="F58" s="44"/>
      <c r="G58" s="6"/>
      <c r="H58" s="6"/>
    </row>
    <row r="59" spans="1:8" ht="12.75">
      <c r="A59" s="11" t="s">
        <v>70</v>
      </c>
      <c r="B59" s="10"/>
      <c r="C59" s="10"/>
      <c r="D59" s="44">
        <f>+D27+D45+D57</f>
        <v>898</v>
      </c>
      <c r="F59" s="44">
        <f>+F27+F45+F57</f>
        <v>1498.9975600000325</v>
      </c>
      <c r="G59" s="6"/>
      <c r="H59" s="6"/>
    </row>
    <row r="60" spans="6:8" ht="12.75">
      <c r="F60" s="44"/>
      <c r="G60" s="1"/>
      <c r="H60" s="6"/>
    </row>
    <row r="61" spans="1:8" ht="12.75">
      <c r="A61" s="1" t="s">
        <v>71</v>
      </c>
      <c r="D61" s="29">
        <v>7610</v>
      </c>
      <c r="F61" s="44">
        <v>20585</v>
      </c>
      <c r="G61" s="6"/>
      <c r="H61" s="6"/>
    </row>
    <row r="62" spans="6:8" ht="12.75">
      <c r="F62" s="44"/>
      <c r="G62" s="1"/>
      <c r="H62" s="6"/>
    </row>
    <row r="63" spans="1:8" ht="13.5" thickBot="1">
      <c r="A63" s="1" t="s">
        <v>72</v>
      </c>
      <c r="D63" s="33">
        <f>SUM(D59:D62)</f>
        <v>8508</v>
      </c>
      <c r="F63" s="33">
        <f>SUM(F59:F62)</f>
        <v>22083.997560000033</v>
      </c>
      <c r="G63" s="6"/>
      <c r="H63" s="6"/>
    </row>
    <row r="64" spans="6:8" ht="12.75">
      <c r="F64" s="44"/>
      <c r="G64" s="1"/>
      <c r="H64" s="6"/>
    </row>
    <row r="65" spans="1:8" ht="12.75">
      <c r="A65" s="1" t="s">
        <v>135</v>
      </c>
      <c r="F65" s="44"/>
      <c r="G65" s="6"/>
      <c r="H65" s="6"/>
    </row>
    <row r="66" spans="2:8" ht="12.75">
      <c r="B66" s="6" t="s">
        <v>38</v>
      </c>
      <c r="D66" s="29">
        <v>7660</v>
      </c>
      <c r="F66" s="44">
        <v>21003</v>
      </c>
      <c r="G66" s="1"/>
      <c r="H66" s="6"/>
    </row>
    <row r="67" spans="2:8" ht="12.75">
      <c r="B67" s="6" t="s">
        <v>39</v>
      </c>
      <c r="D67" s="29">
        <v>848</v>
      </c>
      <c r="F67" s="44">
        <v>1081</v>
      </c>
      <c r="G67" s="6"/>
      <c r="H67" s="6"/>
    </row>
    <row r="68" spans="2:8" ht="12.75" hidden="1">
      <c r="B68" s="6" t="s">
        <v>73</v>
      </c>
      <c r="D68" s="29">
        <v>0</v>
      </c>
      <c r="F68" s="44">
        <v>0</v>
      </c>
      <c r="G68" s="6"/>
      <c r="H68" s="6"/>
    </row>
    <row r="69" spans="4:6" ht="13.5" thickBot="1">
      <c r="D69" s="33">
        <f>SUM(D66:D68)</f>
        <v>8508</v>
      </c>
      <c r="F69" s="33">
        <f>SUM(F66:F68)</f>
        <v>22084</v>
      </c>
    </row>
    <row r="70" spans="4:8" ht="12.75">
      <c r="D70" s="14"/>
      <c r="E70" s="15"/>
      <c r="F70" s="3"/>
      <c r="G70" s="3"/>
      <c r="H70" s="3"/>
    </row>
    <row r="72" ht="12.75">
      <c r="A72" s="37" t="s">
        <v>136</v>
      </c>
    </row>
    <row r="73" ht="12.75">
      <c r="A73" s="37" t="s">
        <v>166</v>
      </c>
    </row>
    <row r="76" spans="6:8" ht="12.75">
      <c r="F76" s="25"/>
      <c r="G76" s="25"/>
      <c r="H76" s="25"/>
    </row>
  </sheetData>
  <sheetProtection sheet="1"/>
  <mergeCells count="2">
    <mergeCell ref="D40:D41"/>
    <mergeCell ref="F40:F41"/>
  </mergeCells>
  <printOptions/>
  <pageMargins left="0.75" right="0.4" top="0.69" bottom="0.28" header="0.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7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7.140625" style="17" customWidth="1"/>
    <col min="2" max="2" width="11.140625" style="17" customWidth="1"/>
    <col min="3" max="3" width="11.140625" style="17" hidden="1" customWidth="1"/>
    <col min="4" max="4" width="10.140625" style="17" customWidth="1"/>
    <col min="5" max="5" width="11.57421875" style="17" customWidth="1"/>
    <col min="6" max="6" width="11.421875" style="17" bestFit="1" customWidth="1"/>
    <col min="7" max="7" width="10.7109375" style="17" customWidth="1"/>
    <col min="8" max="8" width="8.57421875" style="42" customWidth="1"/>
    <col min="9" max="9" width="11.28125" style="17" customWidth="1"/>
    <col min="10" max="10" width="2.57421875" style="17" customWidth="1"/>
    <col min="11" max="11" width="0.85546875" style="17" customWidth="1"/>
    <col min="12" max="16384" width="9.140625" style="17" customWidth="1"/>
  </cols>
  <sheetData>
    <row r="1" spans="1:11" ht="12.75">
      <c r="A1" s="1" t="s">
        <v>0</v>
      </c>
      <c r="B1" s="6"/>
      <c r="C1" s="6"/>
      <c r="D1" s="6"/>
      <c r="E1" s="6"/>
      <c r="F1" s="6"/>
      <c r="G1" s="6"/>
      <c r="H1" s="18"/>
      <c r="I1" s="6"/>
      <c r="J1" s="6"/>
      <c r="K1" s="6"/>
    </row>
    <row r="2" spans="1:11" ht="13.5">
      <c r="A2" s="19" t="s">
        <v>1</v>
      </c>
      <c r="B2" s="6"/>
      <c r="C2" s="6"/>
      <c r="D2" s="6"/>
      <c r="E2" s="6"/>
      <c r="F2" s="6"/>
      <c r="G2" s="6"/>
      <c r="H2" s="18"/>
      <c r="I2" s="6"/>
      <c r="J2" s="6"/>
      <c r="K2" s="6"/>
    </row>
    <row r="3" spans="1:11" ht="12.75">
      <c r="A3" s="1"/>
      <c r="B3" s="6"/>
      <c r="C3" s="6"/>
      <c r="D3" s="6"/>
      <c r="E3" s="6"/>
      <c r="F3" s="6"/>
      <c r="G3" s="6"/>
      <c r="H3" s="18"/>
      <c r="I3" s="6"/>
      <c r="J3" s="6"/>
      <c r="K3" s="6"/>
    </row>
    <row r="4" spans="1:11" ht="12.75">
      <c r="A4" s="1" t="s">
        <v>74</v>
      </c>
      <c r="B4" s="6"/>
      <c r="C4" s="6"/>
      <c r="D4" s="6"/>
      <c r="E4" s="6"/>
      <c r="F4" s="6"/>
      <c r="G4" s="6"/>
      <c r="H4" s="18"/>
      <c r="I4" s="6"/>
      <c r="J4" s="6"/>
      <c r="K4" s="6"/>
    </row>
    <row r="5" spans="1:11" ht="12.75">
      <c r="A5" s="1" t="s">
        <v>160</v>
      </c>
      <c r="B5" s="6"/>
      <c r="C5" s="6"/>
      <c r="D5" s="6"/>
      <c r="E5" s="6"/>
      <c r="F5" s="6"/>
      <c r="G5" s="6"/>
      <c r="H5" s="18"/>
      <c r="I5" s="6"/>
      <c r="J5" s="6"/>
      <c r="K5" s="6"/>
    </row>
    <row r="6" spans="1:11" ht="12.75">
      <c r="A6" s="1" t="s">
        <v>15</v>
      </c>
      <c r="B6" s="6"/>
      <c r="C6" s="6"/>
      <c r="D6" s="6"/>
      <c r="E6" s="6"/>
      <c r="F6" s="6"/>
      <c r="G6" s="6"/>
      <c r="H6" s="18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18"/>
      <c r="I7" s="6"/>
      <c r="J7" s="6"/>
      <c r="K7" s="6"/>
    </row>
    <row r="8" spans="1:11" ht="12.75">
      <c r="A8" s="6"/>
      <c r="B8" s="123" t="s">
        <v>75</v>
      </c>
      <c r="C8" s="124"/>
      <c r="D8" s="124"/>
      <c r="E8" s="124"/>
      <c r="F8" s="124"/>
      <c r="G8" s="125"/>
      <c r="H8" s="112"/>
      <c r="I8" s="113"/>
      <c r="J8" s="6"/>
      <c r="K8" s="6"/>
    </row>
    <row r="9" spans="1:11" ht="12.75">
      <c r="A9" s="6"/>
      <c r="B9" s="126" t="s">
        <v>125</v>
      </c>
      <c r="C9" s="128"/>
      <c r="D9" s="128"/>
      <c r="E9" s="127"/>
      <c r="F9" s="20" t="s">
        <v>126</v>
      </c>
      <c r="G9" s="21"/>
      <c r="H9" s="114"/>
      <c r="I9" s="115"/>
      <c r="J9" s="6"/>
      <c r="K9" s="6"/>
    </row>
    <row r="10" spans="1:11" ht="19.5" customHeight="1">
      <c r="A10" s="6"/>
      <c r="B10" s="118" t="s">
        <v>76</v>
      </c>
      <c r="C10" s="22" t="s">
        <v>118</v>
      </c>
      <c r="D10" s="126" t="s">
        <v>45</v>
      </c>
      <c r="E10" s="127"/>
      <c r="F10" s="118" t="s">
        <v>78</v>
      </c>
      <c r="G10" s="118" t="s">
        <v>2</v>
      </c>
      <c r="H10" s="118" t="s">
        <v>79</v>
      </c>
      <c r="I10" s="118" t="s">
        <v>2</v>
      </c>
      <c r="J10" s="6"/>
      <c r="K10" s="6"/>
    </row>
    <row r="11" spans="1:11" ht="33.75">
      <c r="A11" s="6"/>
      <c r="B11" s="119" t="s">
        <v>77</v>
      </c>
      <c r="C11" s="23" t="s">
        <v>119</v>
      </c>
      <c r="D11" s="116" t="s">
        <v>147</v>
      </c>
      <c r="E11" s="117" t="s">
        <v>148</v>
      </c>
      <c r="F11" s="119" t="s">
        <v>152</v>
      </c>
      <c r="G11" s="120"/>
      <c r="H11" s="119" t="s">
        <v>80</v>
      </c>
      <c r="I11" s="119" t="s">
        <v>81</v>
      </c>
      <c r="J11" s="6"/>
      <c r="K11" s="6"/>
    </row>
    <row r="12" spans="1:11" ht="12.75">
      <c r="A12" s="6"/>
      <c r="B12" s="22" t="s">
        <v>3</v>
      </c>
      <c r="C12" s="22" t="s">
        <v>3</v>
      </c>
      <c r="D12" s="22" t="s">
        <v>3</v>
      </c>
      <c r="E12" s="22" t="s">
        <v>3</v>
      </c>
      <c r="F12" s="22" t="s">
        <v>3</v>
      </c>
      <c r="G12" s="22" t="s">
        <v>3</v>
      </c>
      <c r="H12" s="18" t="s">
        <v>3</v>
      </c>
      <c r="I12" s="22" t="s">
        <v>3</v>
      </c>
      <c r="J12" s="6"/>
      <c r="K12" s="6"/>
    </row>
    <row r="13" spans="1:11" ht="12.75">
      <c r="A13" s="6" t="s">
        <v>82</v>
      </c>
      <c r="B13" s="22"/>
      <c r="C13" s="22"/>
      <c r="D13" s="22"/>
      <c r="E13" s="22"/>
      <c r="F13" s="22"/>
      <c r="G13" s="22"/>
      <c r="H13" s="18"/>
      <c r="I13" s="22"/>
      <c r="J13" s="6"/>
      <c r="K13" s="6"/>
    </row>
    <row r="14" spans="1:11" ht="12.75">
      <c r="A14" s="24" t="s">
        <v>161</v>
      </c>
      <c r="B14" s="22"/>
      <c r="C14" s="22"/>
      <c r="D14" s="22"/>
      <c r="E14" s="22"/>
      <c r="F14" s="22"/>
      <c r="G14" s="22"/>
      <c r="H14" s="18"/>
      <c r="I14" s="22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18"/>
      <c r="I15" s="6"/>
      <c r="J15" s="6"/>
      <c r="K15" s="6"/>
    </row>
    <row r="16" spans="1:11" ht="12.75">
      <c r="A16" s="6" t="s">
        <v>162</v>
      </c>
      <c r="B16" s="25">
        <v>97534</v>
      </c>
      <c r="C16" s="25">
        <v>0</v>
      </c>
      <c r="D16" s="25">
        <v>2704</v>
      </c>
      <c r="E16" s="25">
        <v>-233</v>
      </c>
      <c r="F16" s="25">
        <v>35512</v>
      </c>
      <c r="G16" s="25">
        <f>SUM(B16:F16)</f>
        <v>135517</v>
      </c>
      <c r="H16" s="26">
        <v>1811</v>
      </c>
      <c r="I16" s="25">
        <f>SUM(G16:H16)</f>
        <v>137328</v>
      </c>
      <c r="J16" s="6"/>
      <c r="K16" s="6"/>
    </row>
    <row r="17" spans="1:11" ht="12.75">
      <c r="A17" s="6"/>
      <c r="B17" s="25"/>
      <c r="C17" s="25"/>
      <c r="D17" s="25"/>
      <c r="E17" s="25"/>
      <c r="F17" s="25"/>
      <c r="G17" s="25"/>
      <c r="H17" s="27"/>
      <c r="I17" s="25"/>
      <c r="J17" s="6"/>
      <c r="K17" s="6"/>
    </row>
    <row r="18" spans="1:11" ht="12.75" customHeight="1">
      <c r="A18" s="6" t="s">
        <v>83</v>
      </c>
      <c r="B18" s="25"/>
      <c r="C18" s="25"/>
      <c r="D18" s="25"/>
      <c r="E18" s="25"/>
      <c r="F18" s="25"/>
      <c r="G18" s="25"/>
      <c r="H18" s="27"/>
      <c r="I18" s="25"/>
      <c r="J18" s="6"/>
      <c r="K18" s="6"/>
    </row>
    <row r="19" spans="1:11" ht="12.75" customHeight="1" hidden="1">
      <c r="A19" s="6" t="s">
        <v>84</v>
      </c>
      <c r="B19" s="3">
        <v>0</v>
      </c>
      <c r="C19" s="3"/>
      <c r="D19" s="25">
        <v>0</v>
      </c>
      <c r="E19" s="25">
        <v>0</v>
      </c>
      <c r="F19" s="25">
        <v>0</v>
      </c>
      <c r="G19" s="3">
        <f>SUM(B19:F19)</f>
        <v>0</v>
      </c>
      <c r="H19" s="25">
        <v>0</v>
      </c>
      <c r="I19" s="3">
        <f>SUM(G19:H19)</f>
        <v>0</v>
      </c>
      <c r="J19" s="6"/>
      <c r="K19" s="6"/>
    </row>
    <row r="20" spans="1:11" ht="12.75" customHeight="1" hidden="1">
      <c r="A20" s="6"/>
      <c r="B20" s="3"/>
      <c r="C20" s="3"/>
      <c r="D20" s="3"/>
      <c r="E20" s="3"/>
      <c r="F20" s="3"/>
      <c r="G20" s="3"/>
      <c r="H20" s="26"/>
      <c r="I20" s="25"/>
      <c r="J20" s="6"/>
      <c r="K20" s="6"/>
    </row>
    <row r="21" spans="1:11" ht="12.75" customHeight="1" hidden="1">
      <c r="A21" s="6" t="s">
        <v>85</v>
      </c>
      <c r="B21" s="3"/>
      <c r="C21" s="3"/>
      <c r="D21" s="3"/>
      <c r="E21" s="3"/>
      <c r="F21" s="3"/>
      <c r="G21" s="3"/>
      <c r="H21" s="26"/>
      <c r="I21" s="25"/>
      <c r="J21" s="6"/>
      <c r="K21" s="6"/>
    </row>
    <row r="22" spans="1:11" ht="12.75" customHeight="1" hidden="1">
      <c r="A22" s="6"/>
      <c r="B22" s="3"/>
      <c r="C22" s="3"/>
      <c r="D22" s="3"/>
      <c r="E22" s="3"/>
      <c r="F22" s="3"/>
      <c r="G22" s="3"/>
      <c r="H22" s="26"/>
      <c r="I22" s="25"/>
      <c r="J22" s="6"/>
      <c r="K22" s="6"/>
    </row>
    <row r="23" spans="1:11" ht="12.75" customHeight="1" hidden="1">
      <c r="A23" s="6" t="s">
        <v>86</v>
      </c>
      <c r="B23" s="3">
        <v>0</v>
      </c>
      <c r="C23" s="3"/>
      <c r="D23" s="3">
        <v>0</v>
      </c>
      <c r="E23" s="3">
        <v>0</v>
      </c>
      <c r="F23" s="3">
        <v>0</v>
      </c>
      <c r="G23" s="3">
        <v>0</v>
      </c>
      <c r="H23" s="26"/>
      <c r="I23" s="25"/>
      <c r="J23" s="6"/>
      <c r="K23" s="6"/>
    </row>
    <row r="24" spans="1:11" ht="12.75" customHeight="1" hidden="1">
      <c r="A24" s="6"/>
      <c r="B24" s="3"/>
      <c r="C24" s="3"/>
      <c r="D24" s="3"/>
      <c r="E24" s="3"/>
      <c r="F24" s="3"/>
      <c r="G24" s="3"/>
      <c r="H24" s="26"/>
      <c r="I24" s="25"/>
      <c r="J24" s="6"/>
      <c r="K24" s="6"/>
    </row>
    <row r="25" spans="1:11" ht="12.75" customHeight="1" hidden="1">
      <c r="A25" s="6" t="s">
        <v>87</v>
      </c>
      <c r="B25" s="3">
        <v>0</v>
      </c>
      <c r="C25" s="3"/>
      <c r="D25" s="3">
        <v>0</v>
      </c>
      <c r="E25" s="3">
        <v>0</v>
      </c>
      <c r="F25" s="3">
        <v>0</v>
      </c>
      <c r="G25" s="3">
        <v>0</v>
      </c>
      <c r="H25" s="26">
        <v>0</v>
      </c>
      <c r="I25" s="4">
        <v>0</v>
      </c>
      <c r="J25" s="6"/>
      <c r="K25" s="6"/>
    </row>
    <row r="26" spans="1:11" ht="12.75" customHeight="1" hidden="1">
      <c r="A26" s="6"/>
      <c r="B26" s="3"/>
      <c r="C26" s="3"/>
      <c r="D26" s="3"/>
      <c r="E26" s="3"/>
      <c r="F26" s="3"/>
      <c r="G26" s="3"/>
      <c r="H26" s="26"/>
      <c r="I26" s="25"/>
      <c r="J26" s="6"/>
      <c r="K26" s="6"/>
    </row>
    <row r="27" spans="1:11" ht="12.75" customHeight="1" hidden="1">
      <c r="A27" s="6" t="s">
        <v>88</v>
      </c>
      <c r="B27" s="3">
        <v>0</v>
      </c>
      <c r="C27" s="3"/>
      <c r="D27" s="3">
        <v>0</v>
      </c>
      <c r="E27" s="3">
        <v>0</v>
      </c>
      <c r="F27" s="3">
        <v>0</v>
      </c>
      <c r="G27" s="3">
        <v>0</v>
      </c>
      <c r="H27" s="26"/>
      <c r="I27" s="25"/>
      <c r="J27" s="6"/>
      <c r="K27" s="6"/>
    </row>
    <row r="28" spans="1:11" ht="12.75" customHeight="1" hidden="1">
      <c r="A28" s="6" t="s">
        <v>89</v>
      </c>
      <c r="B28" s="3"/>
      <c r="C28" s="3"/>
      <c r="D28" s="3"/>
      <c r="E28" s="3"/>
      <c r="F28" s="3"/>
      <c r="G28" s="3"/>
      <c r="H28" s="26"/>
      <c r="I28" s="25"/>
      <c r="J28" s="6"/>
      <c r="K28" s="6"/>
    </row>
    <row r="29" spans="1:11" ht="12.75" customHeight="1" hidden="1">
      <c r="A29" s="6" t="s">
        <v>90</v>
      </c>
      <c r="B29" s="3">
        <v>0</v>
      </c>
      <c r="C29" s="3"/>
      <c r="D29" s="3">
        <v>0</v>
      </c>
      <c r="E29" s="3">
        <v>0</v>
      </c>
      <c r="F29" s="3">
        <v>0</v>
      </c>
      <c r="G29" s="3">
        <v>0</v>
      </c>
      <c r="H29" s="26">
        <v>0</v>
      </c>
      <c r="I29" s="4">
        <v>0</v>
      </c>
      <c r="J29" s="6"/>
      <c r="K29" s="6"/>
    </row>
    <row r="30" spans="1:11" ht="12.75" customHeight="1" hidden="1">
      <c r="A30" s="6"/>
      <c r="B30" s="3"/>
      <c r="C30" s="3"/>
      <c r="D30" s="3"/>
      <c r="E30" s="3"/>
      <c r="F30" s="3"/>
      <c r="G30" s="3"/>
      <c r="H30" s="26"/>
      <c r="I30" s="25"/>
      <c r="J30" s="6"/>
      <c r="K30" s="6"/>
    </row>
    <row r="31" spans="1:11" ht="12.75" customHeight="1" hidden="1">
      <c r="A31" s="6" t="s">
        <v>91</v>
      </c>
      <c r="B31" s="3"/>
      <c r="C31" s="3"/>
      <c r="D31" s="3"/>
      <c r="E31" s="3"/>
      <c r="F31" s="3"/>
      <c r="G31" s="3"/>
      <c r="H31" s="26"/>
      <c r="I31" s="25"/>
      <c r="J31" s="6"/>
      <c r="K31" s="6"/>
    </row>
    <row r="32" spans="1:11" ht="12.75" customHeight="1" hidden="1">
      <c r="A32" s="6" t="s">
        <v>92</v>
      </c>
      <c r="B32" s="3">
        <v>0</v>
      </c>
      <c r="C32" s="3"/>
      <c r="D32" s="3">
        <v>0</v>
      </c>
      <c r="E32" s="3">
        <v>0</v>
      </c>
      <c r="F32" s="3">
        <v>0</v>
      </c>
      <c r="G32" s="3">
        <v>0</v>
      </c>
      <c r="H32" s="26">
        <v>0</v>
      </c>
      <c r="I32" s="4">
        <v>0</v>
      </c>
      <c r="J32" s="6"/>
      <c r="K32" s="6"/>
    </row>
    <row r="33" spans="1:11" ht="12.75" hidden="1">
      <c r="A33" s="10" t="s">
        <v>120</v>
      </c>
      <c r="B33" s="13">
        <v>0</v>
      </c>
      <c r="C33" s="13"/>
      <c r="D33" s="13">
        <v>0</v>
      </c>
      <c r="E33" s="13">
        <v>0</v>
      </c>
      <c r="F33" s="13">
        <v>0</v>
      </c>
      <c r="G33" s="13">
        <v>0</v>
      </c>
      <c r="H33" s="28">
        <v>0</v>
      </c>
      <c r="I33" s="29">
        <f>SUM(G33:H33)</f>
        <v>0</v>
      </c>
      <c r="J33" s="6"/>
      <c r="K33" s="6"/>
    </row>
    <row r="34" spans="1:11" ht="12.75" hidden="1">
      <c r="A34" s="10" t="s">
        <v>153</v>
      </c>
      <c r="B34" s="25">
        <v>0</v>
      </c>
      <c r="C34" s="13"/>
      <c r="D34" s="25">
        <v>0</v>
      </c>
      <c r="E34" s="13">
        <v>0</v>
      </c>
      <c r="F34" s="25">
        <v>0</v>
      </c>
      <c r="G34" s="25">
        <f>SUM(B34:F34)</f>
        <v>0</v>
      </c>
      <c r="H34" s="28">
        <v>0</v>
      </c>
      <c r="I34" s="29">
        <f>SUM(G34:H34)</f>
        <v>0</v>
      </c>
      <c r="J34" s="6"/>
      <c r="K34" s="6"/>
    </row>
    <row r="35" spans="1:11" ht="12.75">
      <c r="A35" s="10"/>
      <c r="B35" s="13"/>
      <c r="C35" s="13"/>
      <c r="D35" s="13"/>
      <c r="E35" s="13"/>
      <c r="F35" s="13"/>
      <c r="G35" s="13"/>
      <c r="H35" s="28"/>
      <c r="I35" s="29"/>
      <c r="J35" s="6"/>
      <c r="K35" s="6"/>
    </row>
    <row r="36" spans="1:11" ht="12.75">
      <c r="A36" s="30" t="s">
        <v>127</v>
      </c>
      <c r="B36" s="25">
        <v>0</v>
      </c>
      <c r="C36" s="31"/>
      <c r="D36" s="25">
        <v>0</v>
      </c>
      <c r="E36" s="25">
        <v>0</v>
      </c>
      <c r="F36" s="13">
        <f>+CIS!G47</f>
        <v>-1983</v>
      </c>
      <c r="G36" s="3">
        <f>SUM(B36:F36)</f>
        <v>-1983</v>
      </c>
      <c r="H36" s="26">
        <f>+CIS!G49</f>
        <v>91</v>
      </c>
      <c r="I36" s="25">
        <f>SUM(G36:H36)</f>
        <v>-1892</v>
      </c>
      <c r="J36" s="6"/>
      <c r="K36" s="6"/>
    </row>
    <row r="37" spans="1:11" ht="12.75">
      <c r="A37" s="6"/>
      <c r="B37" s="25"/>
      <c r="C37" s="25"/>
      <c r="D37" s="25"/>
      <c r="E37" s="25"/>
      <c r="F37" s="25"/>
      <c r="G37" s="25"/>
      <c r="H37" s="27"/>
      <c r="I37" s="25"/>
      <c r="J37" s="6"/>
      <c r="K37" s="6"/>
    </row>
    <row r="38" spans="1:11" ht="13.5" thickBot="1">
      <c r="A38" s="6" t="s">
        <v>163</v>
      </c>
      <c r="B38" s="32">
        <f>SUM(B16:B37)</f>
        <v>97534</v>
      </c>
      <c r="C38" s="32"/>
      <c r="D38" s="32">
        <f aca="true" t="shared" si="0" ref="D38:I38">SUM(D16:D37)</f>
        <v>2704</v>
      </c>
      <c r="E38" s="32">
        <f t="shared" si="0"/>
        <v>-233</v>
      </c>
      <c r="F38" s="32">
        <f t="shared" si="0"/>
        <v>33529</v>
      </c>
      <c r="G38" s="32">
        <f t="shared" si="0"/>
        <v>133534</v>
      </c>
      <c r="H38" s="32">
        <f t="shared" si="0"/>
        <v>1902</v>
      </c>
      <c r="I38" s="32">
        <f t="shared" si="0"/>
        <v>135436</v>
      </c>
      <c r="J38" s="6"/>
      <c r="K38" s="6"/>
    </row>
    <row r="39" spans="1:11" ht="12.75">
      <c r="A39" s="6"/>
      <c r="B39" s="25"/>
      <c r="C39" s="25"/>
      <c r="D39" s="25"/>
      <c r="E39" s="25"/>
      <c r="F39" s="25"/>
      <c r="G39" s="4"/>
      <c r="H39" s="34"/>
      <c r="I39" s="4">
        <f>+CBS!D44-I38</f>
        <v>0</v>
      </c>
      <c r="J39" s="4"/>
      <c r="K39" s="6"/>
    </row>
    <row r="40" spans="1:11" ht="12.75">
      <c r="A40" s="6"/>
      <c r="B40" s="25"/>
      <c r="C40" s="25"/>
      <c r="D40" s="25"/>
      <c r="E40" s="25"/>
      <c r="F40" s="25"/>
      <c r="G40" s="4"/>
      <c r="H40" s="34"/>
      <c r="I40" s="4"/>
      <c r="J40" s="4"/>
      <c r="K40" s="6"/>
    </row>
    <row r="41" spans="1:11" ht="12.75">
      <c r="A41" s="6" t="s">
        <v>82</v>
      </c>
      <c r="B41" s="22"/>
      <c r="C41" s="22"/>
      <c r="D41" s="22"/>
      <c r="E41" s="22"/>
      <c r="F41" s="22"/>
      <c r="G41" s="22"/>
      <c r="H41" s="18"/>
      <c r="I41" s="22"/>
      <c r="J41" s="6"/>
      <c r="K41" s="6"/>
    </row>
    <row r="42" spans="1:11" ht="12.75">
      <c r="A42" s="24" t="s">
        <v>164</v>
      </c>
      <c r="B42" s="22"/>
      <c r="C42" s="22"/>
      <c r="D42" s="22"/>
      <c r="E42" s="22"/>
      <c r="F42" s="22"/>
      <c r="G42" s="22"/>
      <c r="H42" s="18"/>
      <c r="I42" s="22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18"/>
      <c r="I43" s="6"/>
      <c r="J43" s="6"/>
      <c r="K43" s="6"/>
    </row>
    <row r="44" spans="1:11" ht="12.75">
      <c r="A44" s="6" t="s">
        <v>123</v>
      </c>
      <c r="B44" s="25">
        <v>97533</v>
      </c>
      <c r="C44" s="25">
        <v>0</v>
      </c>
      <c r="D44" s="25">
        <v>2704</v>
      </c>
      <c r="E44" s="25">
        <v>0</v>
      </c>
      <c r="F44" s="25">
        <v>24667</v>
      </c>
      <c r="G44" s="25">
        <f>SUM(B44:F44)</f>
        <v>124904</v>
      </c>
      <c r="H44" s="25">
        <v>3100</v>
      </c>
      <c r="I44" s="25">
        <f>SUM(G44:H44)</f>
        <v>128004</v>
      </c>
      <c r="J44" s="6"/>
      <c r="K44" s="6"/>
    </row>
    <row r="45" spans="1:11" ht="12.75" hidden="1">
      <c r="A45" s="6"/>
      <c r="B45" s="25"/>
      <c r="C45" s="25"/>
      <c r="D45" s="25"/>
      <c r="E45" s="25"/>
      <c r="F45" s="25"/>
      <c r="G45" s="25"/>
      <c r="H45" s="35"/>
      <c r="I45" s="25"/>
      <c r="J45" s="6"/>
      <c r="K45" s="6"/>
    </row>
    <row r="46" spans="1:11" ht="12.75" customHeight="1" hidden="1">
      <c r="A46" s="6" t="s">
        <v>83</v>
      </c>
      <c r="B46" s="25"/>
      <c r="C46" s="25"/>
      <c r="D46" s="25"/>
      <c r="E46" s="25"/>
      <c r="F46" s="25"/>
      <c r="G46" s="25"/>
      <c r="H46" s="35"/>
      <c r="I46" s="25"/>
      <c r="J46" s="6"/>
      <c r="K46" s="6"/>
    </row>
    <row r="47" spans="1:11" ht="12.75" customHeight="1" hidden="1">
      <c r="A47" s="6" t="s">
        <v>84</v>
      </c>
      <c r="B47" s="25">
        <v>0</v>
      </c>
      <c r="C47" s="25"/>
      <c r="D47" s="25">
        <v>0</v>
      </c>
      <c r="E47" s="25">
        <v>0</v>
      </c>
      <c r="F47" s="25">
        <v>0</v>
      </c>
      <c r="G47" s="25">
        <f>SUM(B47:F47)</f>
        <v>0</v>
      </c>
      <c r="H47" s="35">
        <v>0</v>
      </c>
      <c r="I47" s="25">
        <f>SUM(G47:H47)</f>
        <v>0</v>
      </c>
      <c r="J47" s="6"/>
      <c r="K47" s="6"/>
    </row>
    <row r="48" spans="1:11" ht="12.75" customHeight="1" hidden="1">
      <c r="A48" s="6"/>
      <c r="B48" s="25"/>
      <c r="C48" s="25"/>
      <c r="D48" s="25"/>
      <c r="E48" s="25"/>
      <c r="F48" s="25"/>
      <c r="G48" s="25"/>
      <c r="H48" s="35"/>
      <c r="I48" s="25"/>
      <c r="J48" s="6"/>
      <c r="K48" s="6"/>
    </row>
    <row r="49" spans="1:11" ht="12.75" customHeight="1" hidden="1">
      <c r="A49" s="6" t="s">
        <v>85</v>
      </c>
      <c r="B49" s="25"/>
      <c r="C49" s="25"/>
      <c r="D49" s="25"/>
      <c r="E49" s="25"/>
      <c r="F49" s="25"/>
      <c r="G49" s="25"/>
      <c r="H49" s="35"/>
      <c r="I49" s="25"/>
      <c r="J49" s="6"/>
      <c r="K49" s="6"/>
    </row>
    <row r="50" spans="1:11" ht="12.75" customHeight="1" hidden="1">
      <c r="A50" s="6"/>
      <c r="B50" s="25"/>
      <c r="C50" s="25"/>
      <c r="D50" s="25"/>
      <c r="E50" s="25"/>
      <c r="F50" s="25"/>
      <c r="G50" s="25"/>
      <c r="H50" s="35"/>
      <c r="I50" s="25"/>
      <c r="J50" s="6"/>
      <c r="K50" s="6"/>
    </row>
    <row r="51" spans="1:11" ht="12.75" customHeight="1" hidden="1">
      <c r="A51" s="6" t="s">
        <v>86</v>
      </c>
      <c r="B51" s="25">
        <v>0</v>
      </c>
      <c r="C51" s="25"/>
      <c r="D51" s="25">
        <v>0</v>
      </c>
      <c r="E51" s="25">
        <v>0</v>
      </c>
      <c r="F51" s="25">
        <v>0</v>
      </c>
      <c r="G51" s="25">
        <v>0</v>
      </c>
      <c r="H51" s="35">
        <v>0</v>
      </c>
      <c r="I51" s="25">
        <v>0</v>
      </c>
      <c r="J51" s="6"/>
      <c r="K51" s="6"/>
    </row>
    <row r="52" spans="1:11" ht="12.75" customHeight="1" hidden="1">
      <c r="A52" s="6"/>
      <c r="B52" s="25"/>
      <c r="C52" s="25"/>
      <c r="D52" s="25"/>
      <c r="E52" s="25"/>
      <c r="F52" s="25"/>
      <c r="G52" s="25"/>
      <c r="H52" s="35"/>
      <c r="I52" s="25"/>
      <c r="J52" s="6"/>
      <c r="K52" s="6"/>
    </row>
    <row r="53" spans="1:11" ht="12.75" customHeight="1" hidden="1">
      <c r="A53" s="6" t="s">
        <v>87</v>
      </c>
      <c r="B53" s="25">
        <v>0</v>
      </c>
      <c r="C53" s="25"/>
      <c r="D53" s="25">
        <v>0</v>
      </c>
      <c r="E53" s="25">
        <v>0</v>
      </c>
      <c r="F53" s="25">
        <v>0</v>
      </c>
      <c r="G53" s="25">
        <f>SUM(B53:F53)</f>
        <v>0</v>
      </c>
      <c r="H53" s="35">
        <v>0</v>
      </c>
      <c r="I53" s="25">
        <f>SUM(G53:H53)</f>
        <v>0</v>
      </c>
      <c r="J53" s="6"/>
      <c r="K53" s="6"/>
    </row>
    <row r="54" spans="1:11" ht="12.75" customHeight="1" hidden="1">
      <c r="A54" s="6"/>
      <c r="B54" s="25"/>
      <c r="C54" s="25"/>
      <c r="D54" s="25"/>
      <c r="E54" s="25"/>
      <c r="F54" s="25"/>
      <c r="G54" s="25"/>
      <c r="H54" s="35"/>
      <c r="I54" s="25"/>
      <c r="J54" s="6"/>
      <c r="K54" s="6"/>
    </row>
    <row r="55" spans="1:11" ht="12.75" customHeight="1" hidden="1">
      <c r="A55" s="6" t="s">
        <v>88</v>
      </c>
      <c r="B55" s="25">
        <v>0</v>
      </c>
      <c r="C55" s="25"/>
      <c r="D55" s="25">
        <v>0</v>
      </c>
      <c r="E55" s="25">
        <v>0</v>
      </c>
      <c r="F55" s="25">
        <v>0</v>
      </c>
      <c r="G55" s="25">
        <v>0</v>
      </c>
      <c r="H55" s="35">
        <v>0</v>
      </c>
      <c r="I55" s="25">
        <v>0</v>
      </c>
      <c r="J55" s="6"/>
      <c r="K55" s="6"/>
    </row>
    <row r="56" spans="1:11" ht="12.75" customHeight="1" hidden="1">
      <c r="A56" s="6" t="s">
        <v>89</v>
      </c>
      <c r="B56" s="25"/>
      <c r="C56" s="25"/>
      <c r="D56" s="25"/>
      <c r="E56" s="25"/>
      <c r="F56" s="25"/>
      <c r="G56" s="25"/>
      <c r="H56" s="35"/>
      <c r="I56" s="25"/>
      <c r="J56" s="6"/>
      <c r="K56" s="6"/>
    </row>
    <row r="57" spans="1:11" ht="12.75" customHeight="1" hidden="1">
      <c r="A57" s="6" t="s">
        <v>90</v>
      </c>
      <c r="B57" s="25">
        <v>0</v>
      </c>
      <c r="C57" s="25"/>
      <c r="D57" s="25">
        <v>0</v>
      </c>
      <c r="E57" s="25">
        <v>0</v>
      </c>
      <c r="F57" s="25">
        <v>0</v>
      </c>
      <c r="G57" s="25">
        <f>SUM(B57:F57)</f>
        <v>0</v>
      </c>
      <c r="H57" s="35">
        <v>0</v>
      </c>
      <c r="I57" s="25">
        <f>SUM(G57:H57)</f>
        <v>0</v>
      </c>
      <c r="J57" s="6"/>
      <c r="K57" s="6"/>
    </row>
    <row r="58" spans="1:11" ht="12.75" customHeight="1" hidden="1">
      <c r="A58" s="6"/>
      <c r="B58" s="25"/>
      <c r="C58" s="25"/>
      <c r="D58" s="25"/>
      <c r="E58" s="25"/>
      <c r="F58" s="25"/>
      <c r="G58" s="25"/>
      <c r="H58" s="35"/>
      <c r="I58" s="25"/>
      <c r="J58" s="6"/>
      <c r="K58" s="6"/>
    </row>
    <row r="59" spans="1:11" ht="12.75" customHeight="1" hidden="1">
      <c r="A59" s="6" t="s">
        <v>93</v>
      </c>
      <c r="B59" s="25"/>
      <c r="C59" s="25"/>
      <c r="D59" s="25"/>
      <c r="E59" s="25"/>
      <c r="F59" s="25"/>
      <c r="G59" s="25"/>
      <c r="H59" s="35"/>
      <c r="I59" s="25"/>
      <c r="J59" s="6"/>
      <c r="K59" s="6"/>
    </row>
    <row r="60" spans="1:11" ht="12.75" customHeight="1" hidden="1">
      <c r="A60" s="6" t="s">
        <v>92</v>
      </c>
      <c r="B60" s="25">
        <v>0</v>
      </c>
      <c r="C60" s="25"/>
      <c r="D60" s="25">
        <v>0</v>
      </c>
      <c r="E60" s="25">
        <v>0</v>
      </c>
      <c r="F60" s="25">
        <v>0</v>
      </c>
      <c r="G60" s="25">
        <v>0</v>
      </c>
      <c r="H60" s="35">
        <v>0</v>
      </c>
      <c r="I60" s="25">
        <v>0</v>
      </c>
      <c r="J60" s="6"/>
      <c r="K60" s="6"/>
    </row>
    <row r="61" spans="1:11" ht="12.75" customHeight="1" hidden="1">
      <c r="A61" s="10" t="s">
        <v>154</v>
      </c>
      <c r="B61" s="25">
        <v>0</v>
      </c>
      <c r="C61" s="25"/>
      <c r="D61" s="25">
        <v>0</v>
      </c>
      <c r="E61" s="25">
        <v>0</v>
      </c>
      <c r="F61" s="25">
        <v>0</v>
      </c>
      <c r="G61" s="25">
        <v>0</v>
      </c>
      <c r="H61" s="26">
        <v>0</v>
      </c>
      <c r="I61" s="25">
        <f>+G61+H61</f>
        <v>0</v>
      </c>
      <c r="J61" s="6"/>
      <c r="K61" s="6"/>
    </row>
    <row r="62" spans="1:11" ht="12.75" customHeight="1">
      <c r="A62" s="10"/>
      <c r="B62" s="25"/>
      <c r="C62" s="25"/>
      <c r="D62" s="25"/>
      <c r="E62" s="25"/>
      <c r="F62" s="25"/>
      <c r="G62" s="25"/>
      <c r="H62" s="35"/>
      <c r="I62" s="25"/>
      <c r="J62" s="6"/>
      <c r="K62" s="6"/>
    </row>
    <row r="63" spans="1:11" ht="12.75">
      <c r="A63" s="30" t="s">
        <v>127</v>
      </c>
      <c r="B63" s="25">
        <v>0</v>
      </c>
      <c r="C63" s="3">
        <v>0</v>
      </c>
      <c r="D63" s="25">
        <v>0</v>
      </c>
      <c r="E63" s="25">
        <v>0</v>
      </c>
      <c r="F63" s="3">
        <v>2122</v>
      </c>
      <c r="G63" s="25">
        <f>SUM(B63:F63)</f>
        <v>2122</v>
      </c>
      <c r="H63" s="26">
        <v>242</v>
      </c>
      <c r="I63" s="25">
        <f>SUM(G63:H63)</f>
        <v>2364</v>
      </c>
      <c r="J63" s="6"/>
      <c r="K63" s="6"/>
    </row>
    <row r="64" spans="1:11" ht="12.75" customHeight="1" hidden="1">
      <c r="A64" s="6"/>
      <c r="B64" s="3"/>
      <c r="C64" s="3"/>
      <c r="D64" s="3"/>
      <c r="E64" s="3"/>
      <c r="F64" s="13"/>
      <c r="G64" s="3"/>
      <c r="H64" s="26"/>
      <c r="I64" s="25"/>
      <c r="J64" s="6"/>
      <c r="K64" s="6"/>
    </row>
    <row r="65" spans="1:11" ht="12.75" customHeight="1" hidden="1">
      <c r="A65" s="6" t="s">
        <v>64</v>
      </c>
      <c r="B65" s="25">
        <v>0</v>
      </c>
      <c r="C65" s="25"/>
      <c r="D65" s="25">
        <v>0</v>
      </c>
      <c r="E65" s="25"/>
      <c r="F65" s="25">
        <v>0</v>
      </c>
      <c r="G65" s="25">
        <v>0</v>
      </c>
      <c r="H65" s="35">
        <v>0</v>
      </c>
      <c r="I65" s="25">
        <f>SUM(G65:H65)</f>
        <v>0</v>
      </c>
      <c r="J65" s="6"/>
      <c r="K65" s="6"/>
    </row>
    <row r="66" spans="1:11" ht="12.75">
      <c r="A66" s="6"/>
      <c r="B66" s="25"/>
      <c r="C66" s="25"/>
      <c r="D66" s="25"/>
      <c r="E66" s="25"/>
      <c r="F66" s="25"/>
      <c r="G66" s="25"/>
      <c r="H66" s="27"/>
      <c r="I66" s="25"/>
      <c r="J66" s="6"/>
      <c r="K66" s="6"/>
    </row>
    <row r="67" spans="1:11" ht="13.5" thickBot="1">
      <c r="A67" s="6" t="s">
        <v>165</v>
      </c>
      <c r="B67" s="32">
        <f>SUM(B44:B66)</f>
        <v>97533</v>
      </c>
      <c r="C67" s="32"/>
      <c r="D67" s="32">
        <f>SUM(D44:D66)</f>
        <v>2704</v>
      </c>
      <c r="E67" s="32">
        <f>SUM(E44:E66)</f>
        <v>0</v>
      </c>
      <c r="F67" s="32">
        <f>SUM(F44:F66)</f>
        <v>26789</v>
      </c>
      <c r="G67" s="32">
        <f>SUM(G44:G66)</f>
        <v>127026</v>
      </c>
      <c r="H67" s="36">
        <f>SUM(H44:H65)</f>
        <v>3342</v>
      </c>
      <c r="I67" s="32">
        <f>SUM(I44:I66)</f>
        <v>130368</v>
      </c>
      <c r="J67" s="6"/>
      <c r="K67" s="6"/>
    </row>
    <row r="68" spans="1:11" ht="12.75">
      <c r="A68" s="6"/>
      <c r="B68" s="25"/>
      <c r="C68" s="25"/>
      <c r="D68" s="25"/>
      <c r="E68" s="25"/>
      <c r="F68" s="25"/>
      <c r="G68" s="25"/>
      <c r="H68" s="27"/>
      <c r="I68" s="25"/>
      <c r="J68" s="6"/>
      <c r="K68" s="6"/>
    </row>
    <row r="69" spans="1:11" ht="12.75">
      <c r="A69" s="6"/>
      <c r="B69" s="25"/>
      <c r="C69" s="25"/>
      <c r="D69" s="25"/>
      <c r="E69" s="25"/>
      <c r="F69" s="25"/>
      <c r="G69" s="25"/>
      <c r="H69" s="27"/>
      <c r="I69" s="25"/>
      <c r="J69" s="6"/>
      <c r="K69" s="6"/>
    </row>
    <row r="70" spans="1:11" ht="12.75">
      <c r="A70" s="37" t="s">
        <v>94</v>
      </c>
      <c r="B70" s="25"/>
      <c r="C70" s="25"/>
      <c r="D70" s="25"/>
      <c r="E70" s="25"/>
      <c r="F70" s="25"/>
      <c r="G70" s="25"/>
      <c r="H70" s="27"/>
      <c r="I70" s="25"/>
      <c r="J70" s="6"/>
      <c r="K70" s="6"/>
    </row>
    <row r="71" spans="1:11" ht="12.75">
      <c r="A71" s="37" t="s">
        <v>166</v>
      </c>
      <c r="B71" s="25"/>
      <c r="C71" s="25"/>
      <c r="D71" s="25"/>
      <c r="E71" s="25"/>
      <c r="F71" s="25"/>
      <c r="G71" s="25"/>
      <c r="H71" s="27"/>
      <c r="I71" s="25"/>
      <c r="J71" s="6"/>
      <c r="K71" s="6"/>
    </row>
    <row r="72" spans="1:11" ht="12.75">
      <c r="A72" s="6"/>
      <c r="B72" s="6"/>
      <c r="C72" s="6"/>
      <c r="D72" s="6"/>
      <c r="E72" s="6"/>
      <c r="F72" s="6"/>
      <c r="G72" s="6"/>
      <c r="H72" s="18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18"/>
      <c r="I73" s="6"/>
      <c r="J73" s="6"/>
      <c r="K73" s="6"/>
    </row>
    <row r="74" spans="1:11" s="40" customFormat="1" ht="12.75">
      <c r="A74" s="38"/>
      <c r="B74" s="38"/>
      <c r="C74" s="38"/>
      <c r="D74" s="38"/>
      <c r="E74" s="38"/>
      <c r="F74" s="38"/>
      <c r="G74" s="38"/>
      <c r="H74" s="39"/>
      <c r="I74" s="38"/>
      <c r="J74" s="38"/>
      <c r="K74" s="38"/>
    </row>
    <row r="75" s="40" customFormat="1" ht="12.75">
      <c r="H75" s="41"/>
    </row>
  </sheetData>
  <sheetProtection sheet="1"/>
  <mergeCells count="3">
    <mergeCell ref="B8:G8"/>
    <mergeCell ref="D10:E10"/>
    <mergeCell ref="B9:E9"/>
  </mergeCells>
  <printOptions/>
  <pageMargins left="0.52" right="0.44" top="0.86" bottom="1" header="0.5" footer="0.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2011-11-22T08:22:09Z</cp:lastPrinted>
  <dcterms:created xsi:type="dcterms:W3CDTF">2007-05-14T10:50:48Z</dcterms:created>
  <dcterms:modified xsi:type="dcterms:W3CDTF">2011-11-22T08:22:19Z</dcterms:modified>
  <cp:category/>
  <cp:version/>
  <cp:contentType/>
  <cp:contentStatus/>
</cp:coreProperties>
</file>